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analysis\New folder (2)\"/>
    </mc:Choice>
  </mc:AlternateContent>
  <xr:revisionPtr revIDLastSave="0" documentId="13_ncr:1_{9F6A1993-DF00-496D-BFFD-5C8329DD261A}" xr6:coauthVersionLast="47" xr6:coauthVersionMax="47" xr10:uidLastSave="{00000000-0000-0000-0000-000000000000}"/>
  <bookViews>
    <workbookView xWindow="-120" yWindow="-120" windowWidth="20730" windowHeight="11160" tabRatio="779" activeTab="1" xr2:uid="{00000000-000D-0000-FFFF-FFFF00000000}"/>
  </bookViews>
  <sheets>
    <sheet name="Raw data" sheetId="2" r:id="rId1"/>
    <sheet name="WorkSheet" sheetId="3" r:id="rId2"/>
    <sheet name="PivetTable" sheetId="4" r:id="rId3"/>
    <sheet name="charts" sheetId="5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HTgnhzgJZQS2BD1ia9ZGaW4u9Ow=="/>
    </ext>
  </extLst>
</workbook>
</file>

<file path=xl/calcChain.xml><?xml version="1.0" encoding="utf-8"?>
<calcChain xmlns="http://schemas.openxmlformats.org/spreadsheetml/2006/main">
  <c r="AB12" i="3" l="1"/>
  <c r="AA12" i="3"/>
  <c r="AB11" i="3"/>
  <c r="AB10" i="3"/>
  <c r="AB9" i="3"/>
  <c r="AB8" i="3"/>
  <c r="AB7" i="3"/>
  <c r="AB6" i="3"/>
  <c r="AB5" i="3"/>
  <c r="AB4" i="3"/>
  <c r="AB3" i="3"/>
  <c r="AB2" i="3"/>
  <c r="Y22" i="3"/>
  <c r="Y28" i="3"/>
  <c r="AA28" i="3"/>
  <c r="Y26" i="3"/>
  <c r="AA26" i="3"/>
  <c r="Y24" i="3"/>
  <c r="AA24" i="3"/>
  <c r="AA22" i="3"/>
  <c r="Y20" i="3"/>
  <c r="AA20" i="3" s="1"/>
  <c r="Y18" i="3"/>
  <c r="AA18" i="3" s="1"/>
  <c r="AA13" i="3"/>
  <c r="AA11" i="3"/>
  <c r="AA10" i="3"/>
  <c r="AA9" i="3"/>
  <c r="AA8" i="3"/>
  <c r="AA7" i="3"/>
  <c r="AA6" i="3"/>
  <c r="AA5" i="3"/>
  <c r="AA4" i="3"/>
  <c r="AA3" i="3"/>
  <c r="AA2" i="3"/>
  <c r="X2" i="3"/>
  <c r="X3" i="3"/>
  <c r="X4" i="3"/>
  <c r="X5" i="3"/>
  <c r="X6" i="3"/>
  <c r="X7" i="3"/>
  <c r="X8" i="3"/>
  <c r="X9" i="3"/>
  <c r="X10" i="3"/>
  <c r="X11" i="3"/>
  <c r="X12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sharedStrings.xml><?xml version="1.0" encoding="utf-8"?>
<sst xmlns="http://schemas.openxmlformats.org/spreadsheetml/2006/main" count="1584" uniqueCount="80">
  <si>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</si>
  <si>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</si>
  <si>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</si>
  <si>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</si>
  <si>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</si>
  <si>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</si>
  <si>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</si>
  <si>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</si>
  <si>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</si>
  <si>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</si>
  <si>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</si>
  <si>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</si>
  <si>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</si>
  <si>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</si>
  <si>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</si>
  <si>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</si>
  <si>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</si>
  <si>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</si>
  <si>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</si>
  <si>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</si>
  <si>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</si>
  <si>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</si>
  <si>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</si>
  <si>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</si>
  <si>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</si>
  <si>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</si>
  <si>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</si>
  <si>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</si>
  <si>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</si>
  <si>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</si>
  <si>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</si>
  <si>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</si>
  <si>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</si>
  <si>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</si>
  <si>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</si>
  <si>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</si>
  <si>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</si>
  <si>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</si>
  <si>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</si>
  <si>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</si>
  <si>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</si>
  <si>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 xml:space="preserve">Average </t>
  </si>
  <si>
    <t>Median</t>
  </si>
  <si>
    <t>Mode</t>
  </si>
  <si>
    <t>Variance</t>
  </si>
  <si>
    <t>STD</t>
  </si>
  <si>
    <t>Range</t>
  </si>
  <si>
    <t>Sum</t>
  </si>
  <si>
    <t>Correlation</t>
  </si>
  <si>
    <t>6_10</t>
  </si>
  <si>
    <t>10_15</t>
  </si>
  <si>
    <t>&gt;15</t>
  </si>
  <si>
    <t>&lt;6</t>
  </si>
  <si>
    <t>T_test</t>
  </si>
  <si>
    <t>The p_value</t>
  </si>
  <si>
    <t>T_test to discoer if there is asignificant difference between number of conversions from platform Facebook and platform AdWords.</t>
  </si>
  <si>
    <t>T_test to discoer if there is asignificant difference between number of clicks from platform Facebook and platform AdWords.</t>
  </si>
  <si>
    <t>T_test to discoer if there is asignificant difference between number of views from platform Facebook and platform AdWords.</t>
  </si>
  <si>
    <t>Row Labels</t>
  </si>
  <si>
    <t>Grand Total</t>
  </si>
  <si>
    <t>Sum of Facebook Ad Views</t>
  </si>
  <si>
    <t>Sum of Facebook Ad Clicks</t>
  </si>
  <si>
    <t>Sum of Facebook Ad Conversions</t>
  </si>
  <si>
    <t>(All)</t>
  </si>
  <si>
    <t>Sum of AdWords Ad Views</t>
  </si>
  <si>
    <t>Sum of AdWords Ad Clicks</t>
  </si>
  <si>
    <t>Sum of AdWords Ad Conversions</t>
  </si>
  <si>
    <t>Average of Facebook Click-Through Rate (Clicks / View)</t>
  </si>
  <si>
    <t>Average of Facebook Conversion Rate (Conversions / Clicks)</t>
  </si>
  <si>
    <t>Average of AdWords Click-Through Rate (Clicks / View)</t>
  </si>
  <si>
    <t>Average of AdWords Conversion Rate (Conversions / Click)</t>
  </si>
  <si>
    <t>Average of Cost per Facebook Ad</t>
  </si>
  <si>
    <t>Average of Facebook Cost per Click (Ad Cost / Clicks)</t>
  </si>
  <si>
    <t>Average of Cost per AdWords Ad</t>
  </si>
  <si>
    <t>Average of AdWords Cost per Click (Ad Cost / Clicks)</t>
  </si>
  <si>
    <t>T_test to discoer if there is asignificant difference between CTR in Facebook platform and AdWords platform.</t>
  </si>
  <si>
    <t>T_test to discoer if there is asignificant difference between Conversion rate in Facebook platform and AdWords platform.</t>
  </si>
  <si>
    <t>T_test to discoer if there is asignificant difference between cost per click in Facebook platform and AdWords platform.</t>
  </si>
  <si>
    <t>Campaigns's Charts</t>
  </si>
  <si>
    <t>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</si>
</sst>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8" x14ac:knownFonts="1">
    <font>
      <sz val="10"/>
      <color rgb="FF000000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26"/>
      <color theme="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65" fontId="3" fillId="3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14" fontId="1" fillId="0" borderId="22" xfId="0" applyNumberFormat="1" applyFont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vertical="center" wrapText="1"/>
    </xf>
    <xf numFmtId="10" fontId="1" fillId="2" borderId="24" xfId="0" applyNumberFormat="1" applyFont="1" applyFill="1" applyBorder="1" applyAlignment="1">
      <alignment horizontal="center" vertical="center" wrapText="1"/>
    </xf>
    <xf numFmtId="165" fontId="1" fillId="2" borderId="25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64" fontId="1" fillId="3" borderId="24" xfId="0" applyNumberFormat="1" applyFont="1" applyFill="1" applyBorder="1" applyAlignment="1">
      <alignment horizontal="center" vertical="center" wrapText="1"/>
    </xf>
    <xf numFmtId="165" fontId="1" fillId="3" borderId="27" xfId="0" applyNumberFormat="1" applyFont="1" applyFill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10" fontId="3" fillId="2" borderId="9" xfId="0" applyNumberFormat="1" applyFont="1" applyFill="1" applyBorder="1" applyAlignment="1">
      <alignment horizontal="center" vertical="center" wrapText="1"/>
    </xf>
    <xf numFmtId="165" fontId="3" fillId="2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0" fontId="3" fillId="3" borderId="9" xfId="0" applyNumberFormat="1" applyFont="1" applyFill="1" applyBorder="1" applyAlignment="1">
      <alignment horizontal="center" vertical="center" wrapText="1"/>
    </xf>
    <xf numFmtId="165" fontId="3" fillId="3" borderId="20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64" fontId="3" fillId="2" borderId="15" xfId="0" applyNumberFormat="1" applyFont="1" applyFill="1" applyBorder="1" applyAlignment="1">
      <alignment horizontal="center" vertical="center" wrapText="1"/>
    </xf>
    <xf numFmtId="10" fontId="3" fillId="2" borderId="15" xfId="0" applyNumberFormat="1" applyFont="1" applyFill="1" applyBorder="1" applyAlignment="1">
      <alignment horizontal="center" vertical="center" wrapText="1"/>
    </xf>
    <xf numFmtId="165" fontId="3" fillId="2" borderId="16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10" fontId="3" fillId="3" borderId="15" xfId="0" applyNumberFormat="1" applyFont="1" applyFill="1" applyBorder="1" applyAlignment="1">
      <alignment horizontal="center" vertical="center" wrapText="1"/>
    </xf>
    <xf numFmtId="165" fontId="3" fillId="3" borderId="21" xfId="0" applyNumberFormat="1" applyFont="1" applyFill="1" applyBorder="1" applyAlignment="1">
      <alignment horizontal="center" vertical="center" wrapText="1"/>
    </xf>
    <xf numFmtId="14" fontId="3" fillId="0" borderId="28" xfId="0" applyNumberFormat="1" applyFont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164" fontId="3" fillId="2" borderId="30" xfId="0" applyNumberFormat="1" applyFont="1" applyFill="1" applyBorder="1" applyAlignment="1">
      <alignment horizontal="center" vertical="center" wrapText="1"/>
    </xf>
    <xf numFmtId="10" fontId="3" fillId="2" borderId="30" xfId="0" applyNumberFormat="1" applyFont="1" applyFill="1" applyBorder="1" applyAlignment="1">
      <alignment horizontal="center" vertical="center" wrapText="1"/>
    </xf>
    <xf numFmtId="165" fontId="3" fillId="2" borderId="31" xfId="0" applyNumberFormat="1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64" fontId="3" fillId="3" borderId="30" xfId="0" applyNumberFormat="1" applyFont="1" applyFill="1" applyBorder="1" applyAlignment="1">
      <alignment horizontal="center" vertical="center" wrapText="1"/>
    </xf>
    <xf numFmtId="10" fontId="3" fillId="3" borderId="30" xfId="0" applyNumberFormat="1" applyFont="1" applyFill="1" applyBorder="1" applyAlignment="1">
      <alignment horizontal="center" vertical="center" wrapText="1"/>
    </xf>
    <xf numFmtId="165" fontId="3" fillId="3" borderId="3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35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2" fontId="5" fillId="4" borderId="34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7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&quot;$&quot;#,##0.00"/>
    </dxf>
    <dxf>
      <numFmt numFmtId="14" formatCode="0.00%"/>
    </dxf>
    <dxf>
      <numFmt numFmtId="165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alignment wrapText="1"/>
    </dxf>
    <dxf>
      <alignment wrapText="1"/>
    </dxf>
    <dxf>
      <numFmt numFmtId="165" formatCode="&quot;$&quot;#,##0.00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165" formatCode="&quot;$&quot;#,##0.00"/>
    </dxf>
    <dxf>
      <numFmt numFmtId="3" formatCode="#,##0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/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"/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  <fill>
        <patternFill patternType="solid">
          <fgColor rgb="FFD9E6FC"/>
          <bgColor rgb="FFD9E6FC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double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fill>
        <patternFill patternType="solid">
          <fgColor rgb="FFD9E6FC"/>
          <bgColor rgb="FFD9E6FC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fill>
        <patternFill patternType="solid">
          <fgColor rgb="FFD9E6FC"/>
          <bgColor rgb="FFD9E6FC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"/>
      <fill>
        <patternFill patternType="solid">
          <fgColor rgb="FFD9E6FC"/>
          <bgColor rgb="FFD9E6FC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6FC"/>
          <bgColor rgb="FFD9E6FC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6FC"/>
          <bgColor rgb="FFD9E6FC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6FC"/>
          <bgColor rgb="FFD9E6FC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6FC"/>
          <bgColor rgb="FFD9E6FC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/>
        <right style="thick">
          <color rgb="FF000000"/>
        </right>
        <top style="hair">
          <color rgb="FF000000"/>
        </top>
        <bottom style="hair">
          <color rgb="FF000000"/>
        </bottom>
      </border>
    </dxf>
    <dxf>
      <border outline="0">
        <right style="thick">
          <color rgb="FF000000"/>
        </right>
        <top style="thick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2F1DA"/>
          <bgColor rgb="FFD2F1DA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relationship between Facebook Ad clicks and Conversions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data'!$E$1</c:f>
              <c:strCache>
                <c:ptCount val="1"/>
                <c:pt idx="0">
                  <c:v>Facebook Ad 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data'!$D$2:$D$366</c:f>
              <c:numCache>
                <c:formatCode>General</c:formatCode>
                <c:ptCount val="365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xVal>
          <c:yVal>
            <c:numRef>
              <c:f>'Raw data'!$E$2:$E$366</c:f>
              <c:numCache>
                <c:formatCode>General</c:formatCode>
                <c:ptCount val="365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13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14</c:v>
                </c:pt>
                <c:pt idx="55">
                  <c:v>11</c:v>
                </c:pt>
                <c:pt idx="56">
                  <c:v>12</c:v>
                </c:pt>
                <c:pt idx="57">
                  <c:v>15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11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17</c:v>
                </c:pt>
                <c:pt idx="72">
                  <c:v>15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17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10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6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10</c:v>
                </c:pt>
                <c:pt idx="101">
                  <c:v>6</c:v>
                </c:pt>
                <c:pt idx="102">
                  <c:v>13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16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16</c:v>
                </c:pt>
                <c:pt idx="111">
                  <c:v>10</c:v>
                </c:pt>
                <c:pt idx="112">
                  <c:v>14</c:v>
                </c:pt>
                <c:pt idx="113">
                  <c:v>8</c:v>
                </c:pt>
                <c:pt idx="114">
                  <c:v>11</c:v>
                </c:pt>
                <c:pt idx="115">
                  <c:v>15</c:v>
                </c:pt>
                <c:pt idx="116">
                  <c:v>16</c:v>
                </c:pt>
                <c:pt idx="117">
                  <c:v>11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16</c:v>
                </c:pt>
                <c:pt idx="125">
                  <c:v>7</c:v>
                </c:pt>
                <c:pt idx="126">
                  <c:v>7</c:v>
                </c:pt>
                <c:pt idx="127">
                  <c:v>17</c:v>
                </c:pt>
                <c:pt idx="128">
                  <c:v>9</c:v>
                </c:pt>
                <c:pt idx="129">
                  <c:v>13</c:v>
                </c:pt>
                <c:pt idx="130">
                  <c:v>10</c:v>
                </c:pt>
                <c:pt idx="131">
                  <c:v>13</c:v>
                </c:pt>
                <c:pt idx="132">
                  <c:v>9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13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9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16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14</c:v>
                </c:pt>
                <c:pt idx="158">
                  <c:v>15</c:v>
                </c:pt>
                <c:pt idx="159">
                  <c:v>8</c:v>
                </c:pt>
                <c:pt idx="160">
                  <c:v>11</c:v>
                </c:pt>
                <c:pt idx="161">
                  <c:v>10</c:v>
                </c:pt>
                <c:pt idx="162">
                  <c:v>13</c:v>
                </c:pt>
                <c:pt idx="163">
                  <c:v>13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7</c:v>
                </c:pt>
                <c:pt idx="170">
                  <c:v>17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12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12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12</c:v>
                </c:pt>
                <c:pt idx="185">
                  <c:v>13</c:v>
                </c:pt>
                <c:pt idx="186">
                  <c:v>10</c:v>
                </c:pt>
                <c:pt idx="187">
                  <c:v>12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6</c:v>
                </c:pt>
                <c:pt idx="195">
                  <c:v>18</c:v>
                </c:pt>
                <c:pt idx="196">
                  <c:v>12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17</c:v>
                </c:pt>
                <c:pt idx="201">
                  <c:v>10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17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14</c:v>
                </c:pt>
                <c:pt idx="212">
                  <c:v>16</c:v>
                </c:pt>
                <c:pt idx="213">
                  <c:v>13</c:v>
                </c:pt>
                <c:pt idx="214">
                  <c:v>8</c:v>
                </c:pt>
                <c:pt idx="215">
                  <c:v>10</c:v>
                </c:pt>
                <c:pt idx="216">
                  <c:v>8</c:v>
                </c:pt>
                <c:pt idx="217">
                  <c:v>15</c:v>
                </c:pt>
                <c:pt idx="218">
                  <c:v>14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10</c:v>
                </c:pt>
                <c:pt idx="223">
                  <c:v>8</c:v>
                </c:pt>
                <c:pt idx="224">
                  <c:v>12</c:v>
                </c:pt>
                <c:pt idx="225">
                  <c:v>9</c:v>
                </c:pt>
                <c:pt idx="226">
                  <c:v>7</c:v>
                </c:pt>
                <c:pt idx="227">
                  <c:v>16</c:v>
                </c:pt>
                <c:pt idx="228">
                  <c:v>10</c:v>
                </c:pt>
                <c:pt idx="229">
                  <c:v>13</c:v>
                </c:pt>
                <c:pt idx="230">
                  <c:v>8</c:v>
                </c:pt>
                <c:pt idx="231">
                  <c:v>14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12</c:v>
                </c:pt>
                <c:pt idx="236">
                  <c:v>10</c:v>
                </c:pt>
                <c:pt idx="237">
                  <c:v>9</c:v>
                </c:pt>
                <c:pt idx="238">
                  <c:v>15</c:v>
                </c:pt>
                <c:pt idx="239">
                  <c:v>10</c:v>
                </c:pt>
                <c:pt idx="240">
                  <c:v>8</c:v>
                </c:pt>
                <c:pt idx="241">
                  <c:v>11</c:v>
                </c:pt>
                <c:pt idx="242">
                  <c:v>15</c:v>
                </c:pt>
                <c:pt idx="243">
                  <c:v>10</c:v>
                </c:pt>
                <c:pt idx="244">
                  <c:v>13</c:v>
                </c:pt>
                <c:pt idx="245">
                  <c:v>7</c:v>
                </c:pt>
                <c:pt idx="246">
                  <c:v>18</c:v>
                </c:pt>
                <c:pt idx="247">
                  <c:v>11</c:v>
                </c:pt>
                <c:pt idx="248">
                  <c:v>15</c:v>
                </c:pt>
                <c:pt idx="249">
                  <c:v>16</c:v>
                </c:pt>
                <c:pt idx="250">
                  <c:v>11</c:v>
                </c:pt>
                <c:pt idx="251">
                  <c:v>13</c:v>
                </c:pt>
                <c:pt idx="252">
                  <c:v>15</c:v>
                </c:pt>
                <c:pt idx="253">
                  <c:v>18</c:v>
                </c:pt>
                <c:pt idx="254">
                  <c:v>9</c:v>
                </c:pt>
                <c:pt idx="255">
                  <c:v>9</c:v>
                </c:pt>
                <c:pt idx="256">
                  <c:v>12</c:v>
                </c:pt>
                <c:pt idx="257">
                  <c:v>10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14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12</c:v>
                </c:pt>
                <c:pt idx="267">
                  <c:v>12</c:v>
                </c:pt>
                <c:pt idx="268">
                  <c:v>16</c:v>
                </c:pt>
                <c:pt idx="269">
                  <c:v>17</c:v>
                </c:pt>
                <c:pt idx="270">
                  <c:v>8</c:v>
                </c:pt>
                <c:pt idx="271">
                  <c:v>16</c:v>
                </c:pt>
                <c:pt idx="272">
                  <c:v>14</c:v>
                </c:pt>
                <c:pt idx="273">
                  <c:v>17</c:v>
                </c:pt>
                <c:pt idx="274">
                  <c:v>12</c:v>
                </c:pt>
                <c:pt idx="275">
                  <c:v>16</c:v>
                </c:pt>
                <c:pt idx="276">
                  <c:v>19</c:v>
                </c:pt>
                <c:pt idx="277">
                  <c:v>13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15</c:v>
                </c:pt>
                <c:pt idx="282">
                  <c:v>11</c:v>
                </c:pt>
                <c:pt idx="283">
                  <c:v>8</c:v>
                </c:pt>
                <c:pt idx="284">
                  <c:v>10</c:v>
                </c:pt>
                <c:pt idx="285">
                  <c:v>8</c:v>
                </c:pt>
                <c:pt idx="286">
                  <c:v>13</c:v>
                </c:pt>
                <c:pt idx="287">
                  <c:v>11</c:v>
                </c:pt>
                <c:pt idx="288">
                  <c:v>12</c:v>
                </c:pt>
                <c:pt idx="289">
                  <c:v>14</c:v>
                </c:pt>
                <c:pt idx="290">
                  <c:v>11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18</c:v>
                </c:pt>
                <c:pt idx="295">
                  <c:v>17</c:v>
                </c:pt>
                <c:pt idx="296">
                  <c:v>11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16</c:v>
                </c:pt>
                <c:pt idx="301">
                  <c:v>10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10</c:v>
                </c:pt>
                <c:pt idx="306">
                  <c:v>11</c:v>
                </c:pt>
                <c:pt idx="307">
                  <c:v>13</c:v>
                </c:pt>
                <c:pt idx="308">
                  <c:v>9</c:v>
                </c:pt>
                <c:pt idx="309">
                  <c:v>11</c:v>
                </c:pt>
                <c:pt idx="310">
                  <c:v>8</c:v>
                </c:pt>
                <c:pt idx="311">
                  <c:v>11</c:v>
                </c:pt>
                <c:pt idx="312">
                  <c:v>13</c:v>
                </c:pt>
                <c:pt idx="313">
                  <c:v>12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17</c:v>
                </c:pt>
                <c:pt idx="319">
                  <c:v>12</c:v>
                </c:pt>
                <c:pt idx="320">
                  <c:v>11</c:v>
                </c:pt>
                <c:pt idx="321">
                  <c:v>14</c:v>
                </c:pt>
                <c:pt idx="322">
                  <c:v>16</c:v>
                </c:pt>
                <c:pt idx="323">
                  <c:v>9</c:v>
                </c:pt>
                <c:pt idx="324">
                  <c:v>12</c:v>
                </c:pt>
                <c:pt idx="325">
                  <c:v>10</c:v>
                </c:pt>
                <c:pt idx="326">
                  <c:v>16</c:v>
                </c:pt>
                <c:pt idx="327">
                  <c:v>16</c:v>
                </c:pt>
                <c:pt idx="328">
                  <c:v>8</c:v>
                </c:pt>
                <c:pt idx="329">
                  <c:v>12</c:v>
                </c:pt>
                <c:pt idx="330">
                  <c:v>15</c:v>
                </c:pt>
                <c:pt idx="331">
                  <c:v>11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11</c:v>
                </c:pt>
                <c:pt idx="336">
                  <c:v>18</c:v>
                </c:pt>
                <c:pt idx="337">
                  <c:v>9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15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11</c:v>
                </c:pt>
                <c:pt idx="349">
                  <c:v>16</c:v>
                </c:pt>
                <c:pt idx="350">
                  <c:v>11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18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13</c:v>
                </c:pt>
                <c:pt idx="361">
                  <c:v>18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D-464B-AA45-BFD3E735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01520"/>
        <c:axId val="788701936"/>
      </c:scatterChart>
      <c:valAx>
        <c:axId val="7887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Conversions</a:t>
                </a:r>
              </a:p>
            </c:rich>
          </c:tx>
          <c:layout>
            <c:manualLayout>
              <c:xMode val="edge"/>
              <c:yMode val="edge"/>
              <c:x val="0.47525699912510938"/>
              <c:y val="0.89120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936"/>
        <c:crosses val="autoZero"/>
        <c:crossBetween val="midCat"/>
      </c:valAx>
      <c:valAx>
        <c:axId val="788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relationship between AdWards Ad clicks and Conversions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data'!$M$1</c:f>
              <c:strCache>
                <c:ptCount val="1"/>
                <c:pt idx="0">
                  <c:v>AdWords Ad 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data'!$L$2:$L$366</c:f>
              <c:numCache>
                <c:formatCode>General</c:formatCode>
                <c:ptCount val="365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'Raw data'!$M$2:$M$366</c:f>
              <c:numCache>
                <c:formatCode>General</c:formatCode>
                <c:ptCount val="365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B-4567-B6D4-F59BC8C3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01520"/>
        <c:axId val="788701936"/>
      </c:scatterChart>
      <c:valAx>
        <c:axId val="7887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Conversions</a:t>
                </a:r>
              </a:p>
            </c:rich>
          </c:tx>
          <c:layout>
            <c:manualLayout>
              <c:xMode val="edge"/>
              <c:yMode val="edge"/>
              <c:x val="0.47525699912510938"/>
              <c:y val="0.89120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936"/>
        <c:crosses val="autoZero"/>
        <c:crossBetween val="midCat"/>
      </c:valAx>
      <c:valAx>
        <c:axId val="788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relationship between Facebook Ad clicks and Cost per click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data'!$I$1</c:f>
              <c:strCache>
                <c:ptCount val="1"/>
                <c:pt idx="0">
                  <c:v>Facebook Cost per Click (Ad Cost / Clicks)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data'!$D$2:$D$366</c:f>
              <c:numCache>
                <c:formatCode>General</c:formatCode>
                <c:ptCount val="365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xVal>
          <c:yVal>
            <c:numRef>
              <c:f>'Raw data'!$I$2:$I$366</c:f>
              <c:numCache>
                <c:formatCode>"$"#,##0.00</c:formatCode>
                <c:ptCount val="365"/>
                <c:pt idx="0">
                  <c:v>7.14</c:v>
                </c:pt>
                <c:pt idx="1">
                  <c:v>2.91</c:v>
                </c:pt>
                <c:pt idx="2">
                  <c:v>3.89</c:v>
                </c:pt>
                <c:pt idx="3">
                  <c:v>2.62</c:v>
                </c:pt>
                <c:pt idx="4">
                  <c:v>5.38</c:v>
                </c:pt>
                <c:pt idx="5">
                  <c:v>3.08</c:v>
                </c:pt>
                <c:pt idx="6">
                  <c:v>0.76</c:v>
                </c:pt>
                <c:pt idx="7">
                  <c:v>2.14</c:v>
                </c:pt>
                <c:pt idx="8">
                  <c:v>2.63</c:v>
                </c:pt>
                <c:pt idx="9">
                  <c:v>1.53</c:v>
                </c:pt>
                <c:pt idx="10">
                  <c:v>0.8</c:v>
                </c:pt>
                <c:pt idx="11">
                  <c:v>2.19</c:v>
                </c:pt>
                <c:pt idx="12">
                  <c:v>1.83</c:v>
                </c:pt>
                <c:pt idx="13">
                  <c:v>1.58</c:v>
                </c:pt>
                <c:pt idx="14">
                  <c:v>1.05</c:v>
                </c:pt>
                <c:pt idx="15">
                  <c:v>3.01</c:v>
                </c:pt>
                <c:pt idx="16">
                  <c:v>3.61</c:v>
                </c:pt>
                <c:pt idx="17">
                  <c:v>2.38</c:v>
                </c:pt>
                <c:pt idx="18">
                  <c:v>2.27</c:v>
                </c:pt>
                <c:pt idx="19">
                  <c:v>1.31</c:v>
                </c:pt>
                <c:pt idx="20">
                  <c:v>2.97</c:v>
                </c:pt>
                <c:pt idx="21">
                  <c:v>2.2000000000000002</c:v>
                </c:pt>
                <c:pt idx="22">
                  <c:v>3.04</c:v>
                </c:pt>
                <c:pt idx="23">
                  <c:v>2.4500000000000002</c:v>
                </c:pt>
                <c:pt idx="24">
                  <c:v>0.96</c:v>
                </c:pt>
                <c:pt idx="25">
                  <c:v>3.73</c:v>
                </c:pt>
                <c:pt idx="26">
                  <c:v>2.44</c:v>
                </c:pt>
                <c:pt idx="27">
                  <c:v>0.93</c:v>
                </c:pt>
                <c:pt idx="28">
                  <c:v>0.98</c:v>
                </c:pt>
                <c:pt idx="29">
                  <c:v>3.06</c:v>
                </c:pt>
                <c:pt idx="30">
                  <c:v>2.65</c:v>
                </c:pt>
                <c:pt idx="31">
                  <c:v>3.49</c:v>
                </c:pt>
                <c:pt idx="32">
                  <c:v>3.58</c:v>
                </c:pt>
                <c:pt idx="33">
                  <c:v>5.63</c:v>
                </c:pt>
                <c:pt idx="34">
                  <c:v>0.86</c:v>
                </c:pt>
                <c:pt idx="35">
                  <c:v>2.59</c:v>
                </c:pt>
                <c:pt idx="36">
                  <c:v>3.26</c:v>
                </c:pt>
                <c:pt idx="37">
                  <c:v>1.94</c:v>
                </c:pt>
                <c:pt idx="38">
                  <c:v>2.09</c:v>
                </c:pt>
                <c:pt idx="39">
                  <c:v>1.58</c:v>
                </c:pt>
                <c:pt idx="40">
                  <c:v>2.59</c:v>
                </c:pt>
                <c:pt idx="41">
                  <c:v>4.49</c:v>
                </c:pt>
                <c:pt idx="42">
                  <c:v>2.2200000000000002</c:v>
                </c:pt>
                <c:pt idx="43">
                  <c:v>0.86</c:v>
                </c:pt>
                <c:pt idx="44">
                  <c:v>1.72</c:v>
                </c:pt>
                <c:pt idx="45">
                  <c:v>1.99</c:v>
                </c:pt>
                <c:pt idx="46">
                  <c:v>2.09</c:v>
                </c:pt>
                <c:pt idx="47">
                  <c:v>3.62</c:v>
                </c:pt>
                <c:pt idx="48">
                  <c:v>3.78</c:v>
                </c:pt>
                <c:pt idx="49">
                  <c:v>1.41</c:v>
                </c:pt>
                <c:pt idx="50">
                  <c:v>1.34</c:v>
                </c:pt>
                <c:pt idx="51">
                  <c:v>3.24</c:v>
                </c:pt>
                <c:pt idx="52">
                  <c:v>2.4900000000000002</c:v>
                </c:pt>
                <c:pt idx="53">
                  <c:v>4.22</c:v>
                </c:pt>
                <c:pt idx="54">
                  <c:v>1.33</c:v>
                </c:pt>
                <c:pt idx="55">
                  <c:v>1.59</c:v>
                </c:pt>
                <c:pt idx="56">
                  <c:v>3.76</c:v>
                </c:pt>
                <c:pt idx="57">
                  <c:v>2.02</c:v>
                </c:pt>
                <c:pt idx="58">
                  <c:v>1.27</c:v>
                </c:pt>
                <c:pt idx="59">
                  <c:v>2.0099999999999998</c:v>
                </c:pt>
                <c:pt idx="60">
                  <c:v>1.61</c:v>
                </c:pt>
                <c:pt idx="61">
                  <c:v>4.17</c:v>
                </c:pt>
                <c:pt idx="62">
                  <c:v>1.51</c:v>
                </c:pt>
                <c:pt idx="63">
                  <c:v>0.93</c:v>
                </c:pt>
                <c:pt idx="64">
                  <c:v>1.8</c:v>
                </c:pt>
                <c:pt idx="65">
                  <c:v>2.2599999999999998</c:v>
                </c:pt>
                <c:pt idx="66">
                  <c:v>5.84</c:v>
                </c:pt>
                <c:pt idx="67">
                  <c:v>3.71</c:v>
                </c:pt>
                <c:pt idx="68">
                  <c:v>4.32</c:v>
                </c:pt>
                <c:pt idx="69">
                  <c:v>0.73</c:v>
                </c:pt>
                <c:pt idx="70">
                  <c:v>2.44</c:v>
                </c:pt>
                <c:pt idx="71">
                  <c:v>1.93</c:v>
                </c:pt>
                <c:pt idx="72">
                  <c:v>1.28</c:v>
                </c:pt>
                <c:pt idx="73">
                  <c:v>3</c:v>
                </c:pt>
                <c:pt idx="74">
                  <c:v>3.96</c:v>
                </c:pt>
                <c:pt idx="75">
                  <c:v>2.93</c:v>
                </c:pt>
                <c:pt idx="76">
                  <c:v>1.29</c:v>
                </c:pt>
                <c:pt idx="77">
                  <c:v>4.17</c:v>
                </c:pt>
                <c:pt idx="78">
                  <c:v>1.47</c:v>
                </c:pt>
                <c:pt idx="79">
                  <c:v>2.08</c:v>
                </c:pt>
                <c:pt idx="80">
                  <c:v>2.06</c:v>
                </c:pt>
                <c:pt idx="81">
                  <c:v>2.81</c:v>
                </c:pt>
                <c:pt idx="82">
                  <c:v>1.91</c:v>
                </c:pt>
                <c:pt idx="83">
                  <c:v>1.83</c:v>
                </c:pt>
                <c:pt idx="84">
                  <c:v>2.7</c:v>
                </c:pt>
                <c:pt idx="85">
                  <c:v>3.84</c:v>
                </c:pt>
                <c:pt idx="86">
                  <c:v>2.83</c:v>
                </c:pt>
                <c:pt idx="87">
                  <c:v>2.88</c:v>
                </c:pt>
                <c:pt idx="88">
                  <c:v>2.79</c:v>
                </c:pt>
                <c:pt idx="89">
                  <c:v>1.1599999999999999</c:v>
                </c:pt>
                <c:pt idx="90">
                  <c:v>3.35</c:v>
                </c:pt>
                <c:pt idx="91">
                  <c:v>1.51</c:v>
                </c:pt>
                <c:pt idx="92">
                  <c:v>1.26</c:v>
                </c:pt>
                <c:pt idx="93">
                  <c:v>1.25</c:v>
                </c:pt>
                <c:pt idx="94">
                  <c:v>2.38</c:v>
                </c:pt>
                <c:pt idx="95">
                  <c:v>2.94</c:v>
                </c:pt>
                <c:pt idx="96">
                  <c:v>2.4300000000000002</c:v>
                </c:pt>
                <c:pt idx="97">
                  <c:v>2.23</c:v>
                </c:pt>
                <c:pt idx="98">
                  <c:v>1.5</c:v>
                </c:pt>
                <c:pt idx="99">
                  <c:v>1.62</c:v>
                </c:pt>
                <c:pt idx="100">
                  <c:v>1.96</c:v>
                </c:pt>
                <c:pt idx="101">
                  <c:v>3.3</c:v>
                </c:pt>
                <c:pt idx="102">
                  <c:v>1.61</c:v>
                </c:pt>
                <c:pt idx="103">
                  <c:v>2</c:v>
                </c:pt>
                <c:pt idx="104">
                  <c:v>2.0499999999999998</c:v>
                </c:pt>
                <c:pt idx="105">
                  <c:v>3.18</c:v>
                </c:pt>
                <c:pt idx="106">
                  <c:v>1.35</c:v>
                </c:pt>
                <c:pt idx="107">
                  <c:v>1.84</c:v>
                </c:pt>
                <c:pt idx="108">
                  <c:v>3.26</c:v>
                </c:pt>
                <c:pt idx="109">
                  <c:v>2.0699999999999998</c:v>
                </c:pt>
                <c:pt idx="110">
                  <c:v>1.92</c:v>
                </c:pt>
                <c:pt idx="111">
                  <c:v>2.8</c:v>
                </c:pt>
                <c:pt idx="112">
                  <c:v>2.2000000000000002</c:v>
                </c:pt>
                <c:pt idx="113">
                  <c:v>4.75</c:v>
                </c:pt>
                <c:pt idx="114">
                  <c:v>1.24</c:v>
                </c:pt>
                <c:pt idx="115">
                  <c:v>1.88</c:v>
                </c:pt>
                <c:pt idx="116">
                  <c:v>1.0900000000000001</c:v>
                </c:pt>
                <c:pt idx="117">
                  <c:v>1.56</c:v>
                </c:pt>
                <c:pt idx="118">
                  <c:v>3.67</c:v>
                </c:pt>
                <c:pt idx="119">
                  <c:v>5.0999999999999996</c:v>
                </c:pt>
                <c:pt idx="120">
                  <c:v>0.81</c:v>
                </c:pt>
                <c:pt idx="121">
                  <c:v>1.18</c:v>
                </c:pt>
                <c:pt idx="122">
                  <c:v>3.48</c:v>
                </c:pt>
                <c:pt idx="123">
                  <c:v>2.13</c:v>
                </c:pt>
                <c:pt idx="124">
                  <c:v>1.18</c:v>
                </c:pt>
                <c:pt idx="125">
                  <c:v>2.73</c:v>
                </c:pt>
                <c:pt idx="126">
                  <c:v>3.93</c:v>
                </c:pt>
                <c:pt idx="127">
                  <c:v>1.43</c:v>
                </c:pt>
                <c:pt idx="128">
                  <c:v>3.18</c:v>
                </c:pt>
                <c:pt idx="129">
                  <c:v>2.37</c:v>
                </c:pt>
                <c:pt idx="130">
                  <c:v>1.58</c:v>
                </c:pt>
                <c:pt idx="131">
                  <c:v>1.42</c:v>
                </c:pt>
                <c:pt idx="132">
                  <c:v>1.66</c:v>
                </c:pt>
                <c:pt idx="133">
                  <c:v>1.46</c:v>
                </c:pt>
                <c:pt idx="134">
                  <c:v>2.16</c:v>
                </c:pt>
                <c:pt idx="135">
                  <c:v>1.52</c:v>
                </c:pt>
                <c:pt idx="136">
                  <c:v>0.77</c:v>
                </c:pt>
                <c:pt idx="137">
                  <c:v>5.53</c:v>
                </c:pt>
                <c:pt idx="138">
                  <c:v>0.83</c:v>
                </c:pt>
                <c:pt idx="139">
                  <c:v>3.14</c:v>
                </c:pt>
                <c:pt idx="140">
                  <c:v>2.0699999999999998</c:v>
                </c:pt>
                <c:pt idx="141">
                  <c:v>1.86</c:v>
                </c:pt>
                <c:pt idx="142">
                  <c:v>1.72</c:v>
                </c:pt>
                <c:pt idx="143">
                  <c:v>3.68</c:v>
                </c:pt>
                <c:pt idx="144">
                  <c:v>0.91</c:v>
                </c:pt>
                <c:pt idx="145">
                  <c:v>1.08</c:v>
                </c:pt>
                <c:pt idx="146">
                  <c:v>2.99</c:v>
                </c:pt>
                <c:pt idx="147">
                  <c:v>2.76</c:v>
                </c:pt>
                <c:pt idx="148">
                  <c:v>1.17</c:v>
                </c:pt>
                <c:pt idx="149">
                  <c:v>2.0299999999999998</c:v>
                </c:pt>
                <c:pt idx="150">
                  <c:v>4.12</c:v>
                </c:pt>
                <c:pt idx="151">
                  <c:v>2</c:v>
                </c:pt>
                <c:pt idx="152">
                  <c:v>3.02</c:v>
                </c:pt>
                <c:pt idx="153">
                  <c:v>1.19</c:v>
                </c:pt>
                <c:pt idx="154">
                  <c:v>2.72</c:v>
                </c:pt>
                <c:pt idx="155">
                  <c:v>1.75</c:v>
                </c:pt>
                <c:pt idx="156">
                  <c:v>5.01</c:v>
                </c:pt>
                <c:pt idx="157">
                  <c:v>1.01</c:v>
                </c:pt>
                <c:pt idx="158">
                  <c:v>1.92</c:v>
                </c:pt>
                <c:pt idx="159">
                  <c:v>2.19</c:v>
                </c:pt>
                <c:pt idx="160">
                  <c:v>2.48</c:v>
                </c:pt>
                <c:pt idx="161">
                  <c:v>3.29</c:v>
                </c:pt>
                <c:pt idx="162">
                  <c:v>1.43</c:v>
                </c:pt>
                <c:pt idx="163">
                  <c:v>1.75</c:v>
                </c:pt>
                <c:pt idx="164">
                  <c:v>2.63</c:v>
                </c:pt>
                <c:pt idx="165">
                  <c:v>1.7</c:v>
                </c:pt>
                <c:pt idx="166">
                  <c:v>1.42</c:v>
                </c:pt>
                <c:pt idx="167">
                  <c:v>1.17</c:v>
                </c:pt>
                <c:pt idx="168">
                  <c:v>1.67</c:v>
                </c:pt>
                <c:pt idx="169">
                  <c:v>2.64</c:v>
                </c:pt>
                <c:pt idx="170">
                  <c:v>1.8</c:v>
                </c:pt>
                <c:pt idx="171">
                  <c:v>2.34</c:v>
                </c:pt>
                <c:pt idx="172">
                  <c:v>3.95</c:v>
                </c:pt>
                <c:pt idx="173">
                  <c:v>3.97</c:v>
                </c:pt>
                <c:pt idx="174">
                  <c:v>1.1000000000000001</c:v>
                </c:pt>
                <c:pt idx="175">
                  <c:v>2.12</c:v>
                </c:pt>
                <c:pt idx="176">
                  <c:v>1.31</c:v>
                </c:pt>
                <c:pt idx="177">
                  <c:v>2.25</c:v>
                </c:pt>
                <c:pt idx="178">
                  <c:v>2.5</c:v>
                </c:pt>
                <c:pt idx="179">
                  <c:v>2.83</c:v>
                </c:pt>
                <c:pt idx="180">
                  <c:v>0.89</c:v>
                </c:pt>
                <c:pt idx="181">
                  <c:v>1.62</c:v>
                </c:pt>
                <c:pt idx="182">
                  <c:v>2.0099999999999998</c:v>
                </c:pt>
                <c:pt idx="183">
                  <c:v>3.19</c:v>
                </c:pt>
                <c:pt idx="184">
                  <c:v>2.5499999999999998</c:v>
                </c:pt>
                <c:pt idx="185">
                  <c:v>1.04</c:v>
                </c:pt>
                <c:pt idx="186">
                  <c:v>2.94</c:v>
                </c:pt>
                <c:pt idx="187">
                  <c:v>2.9</c:v>
                </c:pt>
                <c:pt idx="188">
                  <c:v>2.48</c:v>
                </c:pt>
                <c:pt idx="189">
                  <c:v>1.0900000000000001</c:v>
                </c:pt>
                <c:pt idx="190">
                  <c:v>2.41</c:v>
                </c:pt>
                <c:pt idx="191">
                  <c:v>1.86</c:v>
                </c:pt>
                <c:pt idx="192">
                  <c:v>1.66</c:v>
                </c:pt>
                <c:pt idx="193">
                  <c:v>2.0499999999999998</c:v>
                </c:pt>
                <c:pt idx="194">
                  <c:v>4.1399999999999997</c:v>
                </c:pt>
                <c:pt idx="195">
                  <c:v>0.71</c:v>
                </c:pt>
                <c:pt idx="196">
                  <c:v>1.4</c:v>
                </c:pt>
                <c:pt idx="197">
                  <c:v>0.93</c:v>
                </c:pt>
                <c:pt idx="198">
                  <c:v>2.41</c:v>
                </c:pt>
                <c:pt idx="199">
                  <c:v>4.53</c:v>
                </c:pt>
                <c:pt idx="200">
                  <c:v>0.95</c:v>
                </c:pt>
                <c:pt idx="201">
                  <c:v>2.4500000000000002</c:v>
                </c:pt>
                <c:pt idx="202">
                  <c:v>1.73</c:v>
                </c:pt>
                <c:pt idx="203">
                  <c:v>1.8</c:v>
                </c:pt>
                <c:pt idx="204">
                  <c:v>2.29</c:v>
                </c:pt>
                <c:pt idx="205">
                  <c:v>0.74</c:v>
                </c:pt>
                <c:pt idx="206">
                  <c:v>1.66</c:v>
                </c:pt>
                <c:pt idx="207">
                  <c:v>1.67</c:v>
                </c:pt>
                <c:pt idx="208">
                  <c:v>1.83</c:v>
                </c:pt>
                <c:pt idx="209">
                  <c:v>2.21</c:v>
                </c:pt>
                <c:pt idx="210">
                  <c:v>2.33</c:v>
                </c:pt>
                <c:pt idx="211">
                  <c:v>0.86</c:v>
                </c:pt>
                <c:pt idx="212">
                  <c:v>1.81</c:v>
                </c:pt>
                <c:pt idx="213">
                  <c:v>0.95</c:v>
                </c:pt>
                <c:pt idx="214">
                  <c:v>1.64</c:v>
                </c:pt>
                <c:pt idx="215">
                  <c:v>3.4</c:v>
                </c:pt>
                <c:pt idx="216">
                  <c:v>3.36</c:v>
                </c:pt>
                <c:pt idx="217">
                  <c:v>2.48</c:v>
                </c:pt>
                <c:pt idx="218">
                  <c:v>1.1499999999999999</c:v>
                </c:pt>
                <c:pt idx="219">
                  <c:v>3.45</c:v>
                </c:pt>
                <c:pt idx="220">
                  <c:v>1.62</c:v>
                </c:pt>
                <c:pt idx="221">
                  <c:v>1</c:v>
                </c:pt>
                <c:pt idx="222">
                  <c:v>1.49</c:v>
                </c:pt>
                <c:pt idx="223">
                  <c:v>2.73</c:v>
                </c:pt>
                <c:pt idx="224">
                  <c:v>2.0099999999999998</c:v>
                </c:pt>
                <c:pt idx="225">
                  <c:v>2.06</c:v>
                </c:pt>
                <c:pt idx="226">
                  <c:v>3.1</c:v>
                </c:pt>
                <c:pt idx="227">
                  <c:v>0.83</c:v>
                </c:pt>
                <c:pt idx="228">
                  <c:v>2.73</c:v>
                </c:pt>
                <c:pt idx="229">
                  <c:v>1.55</c:v>
                </c:pt>
                <c:pt idx="230">
                  <c:v>3.3</c:v>
                </c:pt>
                <c:pt idx="231">
                  <c:v>1.18</c:v>
                </c:pt>
                <c:pt idx="232">
                  <c:v>1.3</c:v>
                </c:pt>
                <c:pt idx="233">
                  <c:v>2.14</c:v>
                </c:pt>
                <c:pt idx="234">
                  <c:v>1.06</c:v>
                </c:pt>
                <c:pt idx="235">
                  <c:v>2.27</c:v>
                </c:pt>
                <c:pt idx="236">
                  <c:v>3.67</c:v>
                </c:pt>
                <c:pt idx="237">
                  <c:v>2.93</c:v>
                </c:pt>
                <c:pt idx="238">
                  <c:v>1.02</c:v>
                </c:pt>
                <c:pt idx="239">
                  <c:v>2.6</c:v>
                </c:pt>
                <c:pt idx="240">
                  <c:v>2.3199999999999998</c:v>
                </c:pt>
                <c:pt idx="241">
                  <c:v>1.3</c:v>
                </c:pt>
                <c:pt idx="242">
                  <c:v>1.54</c:v>
                </c:pt>
                <c:pt idx="243">
                  <c:v>2.58</c:v>
                </c:pt>
                <c:pt idx="244">
                  <c:v>1.83</c:v>
                </c:pt>
                <c:pt idx="245">
                  <c:v>4.55</c:v>
                </c:pt>
                <c:pt idx="246">
                  <c:v>2.16</c:v>
                </c:pt>
                <c:pt idx="247">
                  <c:v>2.42</c:v>
                </c:pt>
                <c:pt idx="248">
                  <c:v>0.76</c:v>
                </c:pt>
                <c:pt idx="249">
                  <c:v>1.0900000000000001</c:v>
                </c:pt>
                <c:pt idx="250">
                  <c:v>1.3</c:v>
                </c:pt>
                <c:pt idx="251">
                  <c:v>1.07</c:v>
                </c:pt>
                <c:pt idx="252">
                  <c:v>0.76</c:v>
                </c:pt>
                <c:pt idx="253">
                  <c:v>1.86</c:v>
                </c:pt>
                <c:pt idx="254">
                  <c:v>1.82</c:v>
                </c:pt>
                <c:pt idx="255">
                  <c:v>3.23</c:v>
                </c:pt>
                <c:pt idx="256">
                  <c:v>1.63</c:v>
                </c:pt>
                <c:pt idx="257">
                  <c:v>4.2300000000000004</c:v>
                </c:pt>
                <c:pt idx="258">
                  <c:v>2.4700000000000002</c:v>
                </c:pt>
                <c:pt idx="259">
                  <c:v>1.18</c:v>
                </c:pt>
                <c:pt idx="260">
                  <c:v>2.21</c:v>
                </c:pt>
                <c:pt idx="261">
                  <c:v>1.49</c:v>
                </c:pt>
                <c:pt idx="262">
                  <c:v>0.85</c:v>
                </c:pt>
                <c:pt idx="263">
                  <c:v>3.36</c:v>
                </c:pt>
                <c:pt idx="264">
                  <c:v>3.23</c:v>
                </c:pt>
                <c:pt idx="265">
                  <c:v>3.36</c:v>
                </c:pt>
                <c:pt idx="266">
                  <c:v>2.92</c:v>
                </c:pt>
                <c:pt idx="267">
                  <c:v>2.79</c:v>
                </c:pt>
                <c:pt idx="268">
                  <c:v>1</c:v>
                </c:pt>
                <c:pt idx="269">
                  <c:v>1.1499999999999999</c:v>
                </c:pt>
                <c:pt idx="270">
                  <c:v>1.82</c:v>
                </c:pt>
                <c:pt idx="271">
                  <c:v>1.89</c:v>
                </c:pt>
                <c:pt idx="272">
                  <c:v>1.1000000000000001</c:v>
                </c:pt>
                <c:pt idx="273">
                  <c:v>0.97</c:v>
                </c:pt>
                <c:pt idx="274">
                  <c:v>2.14</c:v>
                </c:pt>
                <c:pt idx="275">
                  <c:v>1.62</c:v>
                </c:pt>
                <c:pt idx="276">
                  <c:v>1.19</c:v>
                </c:pt>
                <c:pt idx="277">
                  <c:v>2.16</c:v>
                </c:pt>
                <c:pt idx="278">
                  <c:v>4.53</c:v>
                </c:pt>
                <c:pt idx="279">
                  <c:v>3.22</c:v>
                </c:pt>
                <c:pt idx="280">
                  <c:v>1.1599999999999999</c:v>
                </c:pt>
                <c:pt idx="281">
                  <c:v>1.1399999999999999</c:v>
                </c:pt>
                <c:pt idx="282">
                  <c:v>1.47</c:v>
                </c:pt>
                <c:pt idx="283">
                  <c:v>3.83</c:v>
                </c:pt>
                <c:pt idx="284">
                  <c:v>1.46</c:v>
                </c:pt>
                <c:pt idx="285">
                  <c:v>3.38</c:v>
                </c:pt>
                <c:pt idx="286">
                  <c:v>2.3199999999999998</c:v>
                </c:pt>
                <c:pt idx="287">
                  <c:v>2.56</c:v>
                </c:pt>
                <c:pt idx="288">
                  <c:v>1.61</c:v>
                </c:pt>
                <c:pt idx="289">
                  <c:v>1.1100000000000001</c:v>
                </c:pt>
                <c:pt idx="290">
                  <c:v>2.4300000000000002</c:v>
                </c:pt>
                <c:pt idx="291">
                  <c:v>2.27</c:v>
                </c:pt>
                <c:pt idx="292">
                  <c:v>2.56</c:v>
                </c:pt>
                <c:pt idx="293">
                  <c:v>1.41</c:v>
                </c:pt>
                <c:pt idx="294">
                  <c:v>0.68</c:v>
                </c:pt>
                <c:pt idx="295">
                  <c:v>1.41</c:v>
                </c:pt>
                <c:pt idx="296">
                  <c:v>2.09</c:v>
                </c:pt>
                <c:pt idx="297">
                  <c:v>1.82</c:v>
                </c:pt>
                <c:pt idx="298">
                  <c:v>1.98</c:v>
                </c:pt>
                <c:pt idx="299">
                  <c:v>2.2000000000000002</c:v>
                </c:pt>
                <c:pt idx="300">
                  <c:v>2.33</c:v>
                </c:pt>
                <c:pt idx="301">
                  <c:v>3.81</c:v>
                </c:pt>
                <c:pt idx="302">
                  <c:v>1.1100000000000001</c:v>
                </c:pt>
                <c:pt idx="303">
                  <c:v>1.32</c:v>
                </c:pt>
                <c:pt idx="304">
                  <c:v>0.68</c:v>
                </c:pt>
                <c:pt idx="305">
                  <c:v>4.59</c:v>
                </c:pt>
                <c:pt idx="306">
                  <c:v>2.11</c:v>
                </c:pt>
                <c:pt idx="307">
                  <c:v>1.94</c:v>
                </c:pt>
                <c:pt idx="308">
                  <c:v>2.72</c:v>
                </c:pt>
                <c:pt idx="309">
                  <c:v>1.59</c:v>
                </c:pt>
                <c:pt idx="310">
                  <c:v>2.1</c:v>
                </c:pt>
                <c:pt idx="311">
                  <c:v>1.53</c:v>
                </c:pt>
                <c:pt idx="312">
                  <c:v>2.19</c:v>
                </c:pt>
                <c:pt idx="313">
                  <c:v>2.38</c:v>
                </c:pt>
                <c:pt idx="314">
                  <c:v>0.66</c:v>
                </c:pt>
                <c:pt idx="315">
                  <c:v>0.61</c:v>
                </c:pt>
                <c:pt idx="316">
                  <c:v>2.61</c:v>
                </c:pt>
                <c:pt idx="317">
                  <c:v>1.99</c:v>
                </c:pt>
                <c:pt idx="318">
                  <c:v>1.38</c:v>
                </c:pt>
                <c:pt idx="319">
                  <c:v>2.88</c:v>
                </c:pt>
                <c:pt idx="320">
                  <c:v>1.59</c:v>
                </c:pt>
                <c:pt idx="321">
                  <c:v>1.41</c:v>
                </c:pt>
                <c:pt idx="322">
                  <c:v>1.74</c:v>
                </c:pt>
                <c:pt idx="323">
                  <c:v>2.68</c:v>
                </c:pt>
                <c:pt idx="324">
                  <c:v>1.34</c:v>
                </c:pt>
                <c:pt idx="325">
                  <c:v>2.04</c:v>
                </c:pt>
                <c:pt idx="326">
                  <c:v>2.19</c:v>
                </c:pt>
                <c:pt idx="327">
                  <c:v>1.0900000000000001</c:v>
                </c:pt>
                <c:pt idx="328">
                  <c:v>1.82</c:v>
                </c:pt>
                <c:pt idx="329">
                  <c:v>2.5299999999999998</c:v>
                </c:pt>
                <c:pt idx="330">
                  <c:v>1.61</c:v>
                </c:pt>
                <c:pt idx="331">
                  <c:v>1.1200000000000001</c:v>
                </c:pt>
                <c:pt idx="332">
                  <c:v>1.59</c:v>
                </c:pt>
                <c:pt idx="333">
                  <c:v>1.26</c:v>
                </c:pt>
                <c:pt idx="334">
                  <c:v>1.1399999999999999</c:v>
                </c:pt>
                <c:pt idx="335">
                  <c:v>2.71</c:v>
                </c:pt>
                <c:pt idx="336">
                  <c:v>1.47</c:v>
                </c:pt>
                <c:pt idx="337">
                  <c:v>3.92</c:v>
                </c:pt>
                <c:pt idx="338">
                  <c:v>3.4</c:v>
                </c:pt>
                <c:pt idx="339">
                  <c:v>1.43</c:v>
                </c:pt>
                <c:pt idx="340">
                  <c:v>2.76</c:v>
                </c:pt>
                <c:pt idx="341">
                  <c:v>1.76</c:v>
                </c:pt>
                <c:pt idx="342">
                  <c:v>3.38</c:v>
                </c:pt>
                <c:pt idx="343">
                  <c:v>1.51</c:v>
                </c:pt>
                <c:pt idx="344">
                  <c:v>0.98</c:v>
                </c:pt>
                <c:pt idx="345">
                  <c:v>1.06</c:v>
                </c:pt>
                <c:pt idx="346">
                  <c:v>2.21</c:v>
                </c:pt>
                <c:pt idx="347">
                  <c:v>1</c:v>
                </c:pt>
                <c:pt idx="348">
                  <c:v>2.86</c:v>
                </c:pt>
                <c:pt idx="349">
                  <c:v>1.72</c:v>
                </c:pt>
                <c:pt idx="350">
                  <c:v>2.08</c:v>
                </c:pt>
                <c:pt idx="351">
                  <c:v>2.25</c:v>
                </c:pt>
                <c:pt idx="352">
                  <c:v>2.31</c:v>
                </c:pt>
                <c:pt idx="353">
                  <c:v>1.31</c:v>
                </c:pt>
                <c:pt idx="354">
                  <c:v>1.34</c:v>
                </c:pt>
                <c:pt idx="355">
                  <c:v>1.84</c:v>
                </c:pt>
                <c:pt idx="356">
                  <c:v>2.89</c:v>
                </c:pt>
                <c:pt idx="357">
                  <c:v>1.38</c:v>
                </c:pt>
                <c:pt idx="358">
                  <c:v>1.22</c:v>
                </c:pt>
                <c:pt idx="359">
                  <c:v>3.6</c:v>
                </c:pt>
                <c:pt idx="360">
                  <c:v>1.24</c:v>
                </c:pt>
                <c:pt idx="361">
                  <c:v>1.42</c:v>
                </c:pt>
                <c:pt idx="362">
                  <c:v>1.1100000000000001</c:v>
                </c:pt>
                <c:pt idx="363">
                  <c:v>2.75</c:v>
                </c:pt>
                <c:pt idx="364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9-4405-955B-2700CD62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01520"/>
        <c:axId val="788701936"/>
      </c:scatterChart>
      <c:valAx>
        <c:axId val="7887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Ad clicks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25699912510938"/>
              <c:y val="0.89120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936"/>
        <c:crosses val="autoZero"/>
        <c:crossBetween val="midCat"/>
      </c:valAx>
      <c:valAx>
        <c:axId val="788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 per click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44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relationship between AdWards </a:t>
            </a:r>
            <a:r>
              <a:rPr lang="en-US" sz="1400" b="0" i="0" u="none" strike="noStrike" baseline="0">
                <a:effectLst/>
              </a:rPr>
              <a:t>Ad clicks and Cost per click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data'!$Q$1</c:f>
              <c:strCache>
                <c:ptCount val="1"/>
                <c:pt idx="0">
                  <c:v>AdWords Cost per Click (Ad Cost / Clicks)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data'!$L$2:$L$366</c:f>
              <c:numCache>
                <c:formatCode>General</c:formatCode>
                <c:ptCount val="365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'Raw data'!$Q$2:$Q$366</c:f>
              <c:numCache>
                <c:formatCode>"$"#,##0.00</c:formatCode>
                <c:ptCount val="365"/>
                <c:pt idx="0">
                  <c:v>3.3</c:v>
                </c:pt>
                <c:pt idx="1">
                  <c:v>1.05</c:v>
                </c:pt>
                <c:pt idx="2">
                  <c:v>3.23</c:v>
                </c:pt>
                <c:pt idx="3">
                  <c:v>2.86</c:v>
                </c:pt>
                <c:pt idx="4">
                  <c:v>2.4</c:v>
                </c:pt>
                <c:pt idx="5">
                  <c:v>2.65</c:v>
                </c:pt>
                <c:pt idx="6">
                  <c:v>1.37</c:v>
                </c:pt>
                <c:pt idx="7">
                  <c:v>2.2200000000000002</c:v>
                </c:pt>
                <c:pt idx="8">
                  <c:v>1.71</c:v>
                </c:pt>
                <c:pt idx="9">
                  <c:v>3.03</c:v>
                </c:pt>
                <c:pt idx="10">
                  <c:v>1.46</c:v>
                </c:pt>
                <c:pt idx="11">
                  <c:v>2.61</c:v>
                </c:pt>
                <c:pt idx="12">
                  <c:v>1.91</c:v>
                </c:pt>
                <c:pt idx="13">
                  <c:v>1.1599999999999999</c:v>
                </c:pt>
                <c:pt idx="14">
                  <c:v>4.55</c:v>
                </c:pt>
                <c:pt idx="15">
                  <c:v>2.02</c:v>
                </c:pt>
                <c:pt idx="16">
                  <c:v>2.4900000000000002</c:v>
                </c:pt>
                <c:pt idx="17">
                  <c:v>3.43</c:v>
                </c:pt>
                <c:pt idx="18">
                  <c:v>2.42</c:v>
                </c:pt>
                <c:pt idx="19">
                  <c:v>1.47</c:v>
                </c:pt>
                <c:pt idx="20">
                  <c:v>3.81</c:v>
                </c:pt>
                <c:pt idx="21">
                  <c:v>3.43</c:v>
                </c:pt>
                <c:pt idx="22">
                  <c:v>1.79</c:v>
                </c:pt>
                <c:pt idx="23">
                  <c:v>1.89</c:v>
                </c:pt>
                <c:pt idx="24">
                  <c:v>2.82</c:v>
                </c:pt>
                <c:pt idx="25">
                  <c:v>3.32</c:v>
                </c:pt>
                <c:pt idx="26">
                  <c:v>1.64</c:v>
                </c:pt>
                <c:pt idx="27">
                  <c:v>3.9</c:v>
                </c:pt>
                <c:pt idx="28">
                  <c:v>1.05</c:v>
                </c:pt>
                <c:pt idx="29">
                  <c:v>2.25</c:v>
                </c:pt>
                <c:pt idx="30">
                  <c:v>3.8</c:v>
                </c:pt>
                <c:pt idx="31">
                  <c:v>1.56</c:v>
                </c:pt>
                <c:pt idx="32">
                  <c:v>1.21</c:v>
                </c:pt>
                <c:pt idx="33">
                  <c:v>2.71</c:v>
                </c:pt>
                <c:pt idx="34">
                  <c:v>3.02</c:v>
                </c:pt>
                <c:pt idx="35">
                  <c:v>1.26</c:v>
                </c:pt>
                <c:pt idx="36">
                  <c:v>1.92</c:v>
                </c:pt>
                <c:pt idx="37">
                  <c:v>2.93</c:v>
                </c:pt>
                <c:pt idx="38">
                  <c:v>2.5099999999999998</c:v>
                </c:pt>
                <c:pt idx="39">
                  <c:v>2.2599999999999998</c:v>
                </c:pt>
                <c:pt idx="40">
                  <c:v>3.14</c:v>
                </c:pt>
                <c:pt idx="41">
                  <c:v>1.87</c:v>
                </c:pt>
                <c:pt idx="42">
                  <c:v>1.75</c:v>
                </c:pt>
                <c:pt idx="43">
                  <c:v>1.52</c:v>
                </c:pt>
                <c:pt idx="44">
                  <c:v>1.27</c:v>
                </c:pt>
                <c:pt idx="45">
                  <c:v>2.57</c:v>
                </c:pt>
                <c:pt idx="46">
                  <c:v>2.46</c:v>
                </c:pt>
                <c:pt idx="47">
                  <c:v>4.75</c:v>
                </c:pt>
                <c:pt idx="48">
                  <c:v>2.34</c:v>
                </c:pt>
                <c:pt idx="49">
                  <c:v>2.52</c:v>
                </c:pt>
                <c:pt idx="50">
                  <c:v>1.46</c:v>
                </c:pt>
                <c:pt idx="51">
                  <c:v>3.1</c:v>
                </c:pt>
                <c:pt idx="52">
                  <c:v>2.2400000000000002</c:v>
                </c:pt>
                <c:pt idx="53">
                  <c:v>1.31</c:v>
                </c:pt>
                <c:pt idx="54">
                  <c:v>2.0099999999999998</c:v>
                </c:pt>
                <c:pt idx="55">
                  <c:v>2.94</c:v>
                </c:pt>
                <c:pt idx="56">
                  <c:v>2</c:v>
                </c:pt>
                <c:pt idx="57">
                  <c:v>2.17</c:v>
                </c:pt>
                <c:pt idx="58">
                  <c:v>4.7300000000000004</c:v>
                </c:pt>
                <c:pt idx="59">
                  <c:v>2.21</c:v>
                </c:pt>
                <c:pt idx="60">
                  <c:v>2.91</c:v>
                </c:pt>
                <c:pt idx="61">
                  <c:v>3.36</c:v>
                </c:pt>
                <c:pt idx="62">
                  <c:v>3.35</c:v>
                </c:pt>
                <c:pt idx="63">
                  <c:v>2.34</c:v>
                </c:pt>
                <c:pt idx="64">
                  <c:v>1.55</c:v>
                </c:pt>
                <c:pt idx="65">
                  <c:v>3.79</c:v>
                </c:pt>
                <c:pt idx="66">
                  <c:v>1.4</c:v>
                </c:pt>
                <c:pt idx="67">
                  <c:v>5.56</c:v>
                </c:pt>
                <c:pt idx="68">
                  <c:v>1.76</c:v>
                </c:pt>
                <c:pt idx="69">
                  <c:v>2.06</c:v>
                </c:pt>
                <c:pt idx="70">
                  <c:v>1.54</c:v>
                </c:pt>
                <c:pt idx="71">
                  <c:v>2.23</c:v>
                </c:pt>
                <c:pt idx="72">
                  <c:v>3.19</c:v>
                </c:pt>
                <c:pt idx="73">
                  <c:v>1.61</c:v>
                </c:pt>
                <c:pt idx="74">
                  <c:v>1.39</c:v>
                </c:pt>
                <c:pt idx="75">
                  <c:v>2.4900000000000002</c:v>
                </c:pt>
                <c:pt idx="76">
                  <c:v>1.38</c:v>
                </c:pt>
                <c:pt idx="77">
                  <c:v>3.61</c:v>
                </c:pt>
                <c:pt idx="78">
                  <c:v>2.85</c:v>
                </c:pt>
                <c:pt idx="79">
                  <c:v>2.74</c:v>
                </c:pt>
                <c:pt idx="80">
                  <c:v>2.52</c:v>
                </c:pt>
                <c:pt idx="81">
                  <c:v>2.68</c:v>
                </c:pt>
                <c:pt idx="82">
                  <c:v>1.27</c:v>
                </c:pt>
                <c:pt idx="83">
                  <c:v>3.89</c:v>
                </c:pt>
                <c:pt idx="84">
                  <c:v>2.68</c:v>
                </c:pt>
                <c:pt idx="85">
                  <c:v>1.47</c:v>
                </c:pt>
                <c:pt idx="86">
                  <c:v>1.34</c:v>
                </c:pt>
                <c:pt idx="87">
                  <c:v>3.98</c:v>
                </c:pt>
                <c:pt idx="88">
                  <c:v>1.51</c:v>
                </c:pt>
                <c:pt idx="89">
                  <c:v>1.88</c:v>
                </c:pt>
                <c:pt idx="90">
                  <c:v>2.36</c:v>
                </c:pt>
                <c:pt idx="91">
                  <c:v>1.56</c:v>
                </c:pt>
                <c:pt idx="92">
                  <c:v>3.03</c:v>
                </c:pt>
                <c:pt idx="93">
                  <c:v>1.43</c:v>
                </c:pt>
                <c:pt idx="94">
                  <c:v>2.54</c:v>
                </c:pt>
                <c:pt idx="95">
                  <c:v>2.4</c:v>
                </c:pt>
                <c:pt idx="96">
                  <c:v>3.23</c:v>
                </c:pt>
                <c:pt idx="97">
                  <c:v>2</c:v>
                </c:pt>
                <c:pt idx="98">
                  <c:v>2.85</c:v>
                </c:pt>
                <c:pt idx="99">
                  <c:v>1.08</c:v>
                </c:pt>
                <c:pt idx="100">
                  <c:v>3.14</c:v>
                </c:pt>
                <c:pt idx="101">
                  <c:v>3.92</c:v>
                </c:pt>
                <c:pt idx="102">
                  <c:v>1.9</c:v>
                </c:pt>
                <c:pt idx="103">
                  <c:v>2.1</c:v>
                </c:pt>
                <c:pt idx="104">
                  <c:v>3.18</c:v>
                </c:pt>
                <c:pt idx="105">
                  <c:v>2.42</c:v>
                </c:pt>
                <c:pt idx="106">
                  <c:v>3.01</c:v>
                </c:pt>
                <c:pt idx="107">
                  <c:v>2.69</c:v>
                </c:pt>
                <c:pt idx="108">
                  <c:v>3.34</c:v>
                </c:pt>
                <c:pt idx="109">
                  <c:v>1.81</c:v>
                </c:pt>
                <c:pt idx="110">
                  <c:v>2.61</c:v>
                </c:pt>
                <c:pt idx="111">
                  <c:v>2.58</c:v>
                </c:pt>
                <c:pt idx="112">
                  <c:v>1.72</c:v>
                </c:pt>
                <c:pt idx="113">
                  <c:v>2.62</c:v>
                </c:pt>
                <c:pt idx="114">
                  <c:v>2.0299999999999998</c:v>
                </c:pt>
                <c:pt idx="115">
                  <c:v>2.0299999999999998</c:v>
                </c:pt>
                <c:pt idx="116">
                  <c:v>4.5</c:v>
                </c:pt>
                <c:pt idx="117">
                  <c:v>2.3199999999999998</c:v>
                </c:pt>
                <c:pt idx="118">
                  <c:v>2.68</c:v>
                </c:pt>
                <c:pt idx="119">
                  <c:v>2.2599999999999998</c:v>
                </c:pt>
                <c:pt idx="120">
                  <c:v>2.44</c:v>
                </c:pt>
                <c:pt idx="121">
                  <c:v>1.65</c:v>
                </c:pt>
                <c:pt idx="122">
                  <c:v>3.29</c:v>
                </c:pt>
                <c:pt idx="123">
                  <c:v>2.59</c:v>
                </c:pt>
                <c:pt idx="124">
                  <c:v>2.23</c:v>
                </c:pt>
                <c:pt idx="125">
                  <c:v>1.74</c:v>
                </c:pt>
                <c:pt idx="126">
                  <c:v>2.56</c:v>
                </c:pt>
                <c:pt idx="127">
                  <c:v>2.81</c:v>
                </c:pt>
                <c:pt idx="128">
                  <c:v>2.33</c:v>
                </c:pt>
                <c:pt idx="129">
                  <c:v>2.4300000000000002</c:v>
                </c:pt>
                <c:pt idx="130">
                  <c:v>2.6</c:v>
                </c:pt>
                <c:pt idx="131">
                  <c:v>1.98</c:v>
                </c:pt>
                <c:pt idx="132">
                  <c:v>1.68</c:v>
                </c:pt>
                <c:pt idx="133">
                  <c:v>4.7699999999999996</c:v>
                </c:pt>
                <c:pt idx="134">
                  <c:v>1.83</c:v>
                </c:pt>
                <c:pt idx="135">
                  <c:v>1.77</c:v>
                </c:pt>
                <c:pt idx="136">
                  <c:v>2.4700000000000002</c:v>
                </c:pt>
                <c:pt idx="137">
                  <c:v>4.71</c:v>
                </c:pt>
                <c:pt idx="138">
                  <c:v>2.74</c:v>
                </c:pt>
                <c:pt idx="139">
                  <c:v>1.51</c:v>
                </c:pt>
                <c:pt idx="140">
                  <c:v>2.2999999999999998</c:v>
                </c:pt>
                <c:pt idx="141">
                  <c:v>1.42</c:v>
                </c:pt>
                <c:pt idx="142">
                  <c:v>3.01</c:v>
                </c:pt>
                <c:pt idx="143">
                  <c:v>2.46</c:v>
                </c:pt>
                <c:pt idx="144">
                  <c:v>1.85</c:v>
                </c:pt>
                <c:pt idx="145">
                  <c:v>2.2000000000000002</c:v>
                </c:pt>
                <c:pt idx="146">
                  <c:v>0.85</c:v>
                </c:pt>
                <c:pt idx="147">
                  <c:v>1.78</c:v>
                </c:pt>
                <c:pt idx="148">
                  <c:v>2</c:v>
                </c:pt>
                <c:pt idx="149">
                  <c:v>1.86</c:v>
                </c:pt>
                <c:pt idx="150">
                  <c:v>2.37</c:v>
                </c:pt>
                <c:pt idx="151">
                  <c:v>1.46</c:v>
                </c:pt>
                <c:pt idx="152">
                  <c:v>3.95</c:v>
                </c:pt>
                <c:pt idx="153">
                  <c:v>3.19</c:v>
                </c:pt>
                <c:pt idx="154">
                  <c:v>2.2799999999999998</c:v>
                </c:pt>
                <c:pt idx="155">
                  <c:v>2.75</c:v>
                </c:pt>
                <c:pt idx="156">
                  <c:v>2.31</c:v>
                </c:pt>
                <c:pt idx="157">
                  <c:v>1.64</c:v>
                </c:pt>
                <c:pt idx="158">
                  <c:v>2.35</c:v>
                </c:pt>
                <c:pt idx="159">
                  <c:v>2.2000000000000002</c:v>
                </c:pt>
                <c:pt idx="160">
                  <c:v>2.0499999999999998</c:v>
                </c:pt>
                <c:pt idx="161">
                  <c:v>2.27</c:v>
                </c:pt>
                <c:pt idx="162">
                  <c:v>1.49</c:v>
                </c:pt>
                <c:pt idx="163">
                  <c:v>3.41</c:v>
                </c:pt>
                <c:pt idx="164">
                  <c:v>2.16</c:v>
                </c:pt>
                <c:pt idx="165">
                  <c:v>4.7</c:v>
                </c:pt>
                <c:pt idx="166">
                  <c:v>2.5099999999999998</c:v>
                </c:pt>
                <c:pt idx="167">
                  <c:v>2.14</c:v>
                </c:pt>
                <c:pt idx="168">
                  <c:v>2.2200000000000002</c:v>
                </c:pt>
                <c:pt idx="169">
                  <c:v>1.4</c:v>
                </c:pt>
                <c:pt idx="170">
                  <c:v>1.2</c:v>
                </c:pt>
                <c:pt idx="171">
                  <c:v>2.61</c:v>
                </c:pt>
                <c:pt idx="172">
                  <c:v>2.1</c:v>
                </c:pt>
                <c:pt idx="173">
                  <c:v>1.99</c:v>
                </c:pt>
                <c:pt idx="174">
                  <c:v>1.99</c:v>
                </c:pt>
                <c:pt idx="175">
                  <c:v>2.52</c:v>
                </c:pt>
                <c:pt idx="176">
                  <c:v>3.34</c:v>
                </c:pt>
                <c:pt idx="177">
                  <c:v>1.61</c:v>
                </c:pt>
                <c:pt idx="178">
                  <c:v>1.63</c:v>
                </c:pt>
                <c:pt idx="179">
                  <c:v>3.13</c:v>
                </c:pt>
                <c:pt idx="180">
                  <c:v>3.01</c:v>
                </c:pt>
                <c:pt idx="181">
                  <c:v>2.13</c:v>
                </c:pt>
                <c:pt idx="182">
                  <c:v>1.0900000000000001</c:v>
                </c:pt>
                <c:pt idx="183">
                  <c:v>1.3</c:v>
                </c:pt>
                <c:pt idx="184">
                  <c:v>3</c:v>
                </c:pt>
                <c:pt idx="185">
                  <c:v>2.99</c:v>
                </c:pt>
                <c:pt idx="186">
                  <c:v>3.27</c:v>
                </c:pt>
                <c:pt idx="187">
                  <c:v>2.0499999999999998</c:v>
                </c:pt>
                <c:pt idx="188">
                  <c:v>2.5</c:v>
                </c:pt>
                <c:pt idx="189">
                  <c:v>2.35</c:v>
                </c:pt>
                <c:pt idx="190">
                  <c:v>3.57</c:v>
                </c:pt>
                <c:pt idx="191">
                  <c:v>1.38</c:v>
                </c:pt>
                <c:pt idx="192">
                  <c:v>1.88</c:v>
                </c:pt>
                <c:pt idx="193">
                  <c:v>2.79</c:v>
                </c:pt>
                <c:pt idx="194">
                  <c:v>1.49</c:v>
                </c:pt>
                <c:pt idx="195">
                  <c:v>3.7</c:v>
                </c:pt>
                <c:pt idx="196">
                  <c:v>2.77</c:v>
                </c:pt>
                <c:pt idx="197">
                  <c:v>1.62</c:v>
                </c:pt>
                <c:pt idx="198">
                  <c:v>2.34</c:v>
                </c:pt>
                <c:pt idx="199">
                  <c:v>2.09</c:v>
                </c:pt>
                <c:pt idx="200">
                  <c:v>3.17</c:v>
                </c:pt>
                <c:pt idx="201">
                  <c:v>1.41</c:v>
                </c:pt>
                <c:pt idx="202">
                  <c:v>1.36</c:v>
                </c:pt>
                <c:pt idx="203">
                  <c:v>1.44</c:v>
                </c:pt>
                <c:pt idx="204">
                  <c:v>3.03</c:v>
                </c:pt>
                <c:pt idx="205">
                  <c:v>2.2599999999999998</c:v>
                </c:pt>
                <c:pt idx="206">
                  <c:v>1.75</c:v>
                </c:pt>
                <c:pt idx="207">
                  <c:v>2.41</c:v>
                </c:pt>
                <c:pt idx="208">
                  <c:v>1.06</c:v>
                </c:pt>
                <c:pt idx="209">
                  <c:v>4.51</c:v>
                </c:pt>
                <c:pt idx="210">
                  <c:v>2.27</c:v>
                </c:pt>
                <c:pt idx="211">
                  <c:v>1.87</c:v>
                </c:pt>
                <c:pt idx="212">
                  <c:v>2.7</c:v>
                </c:pt>
                <c:pt idx="213">
                  <c:v>1.94</c:v>
                </c:pt>
                <c:pt idx="214">
                  <c:v>2.73</c:v>
                </c:pt>
                <c:pt idx="215">
                  <c:v>1.64</c:v>
                </c:pt>
                <c:pt idx="216">
                  <c:v>2.66</c:v>
                </c:pt>
                <c:pt idx="217">
                  <c:v>1</c:v>
                </c:pt>
                <c:pt idx="218">
                  <c:v>3.17</c:v>
                </c:pt>
                <c:pt idx="219">
                  <c:v>2.6</c:v>
                </c:pt>
                <c:pt idx="220">
                  <c:v>2.44</c:v>
                </c:pt>
                <c:pt idx="221">
                  <c:v>2.76</c:v>
                </c:pt>
                <c:pt idx="222">
                  <c:v>2.87</c:v>
                </c:pt>
                <c:pt idx="223">
                  <c:v>2.2000000000000002</c:v>
                </c:pt>
                <c:pt idx="224">
                  <c:v>2.13</c:v>
                </c:pt>
                <c:pt idx="225">
                  <c:v>1.92</c:v>
                </c:pt>
                <c:pt idx="226">
                  <c:v>4.01</c:v>
                </c:pt>
                <c:pt idx="227">
                  <c:v>1.32</c:v>
                </c:pt>
                <c:pt idx="228">
                  <c:v>1.82</c:v>
                </c:pt>
                <c:pt idx="229">
                  <c:v>1.76</c:v>
                </c:pt>
                <c:pt idx="230">
                  <c:v>2.75</c:v>
                </c:pt>
                <c:pt idx="231">
                  <c:v>1.91</c:v>
                </c:pt>
                <c:pt idx="232">
                  <c:v>5.65</c:v>
                </c:pt>
                <c:pt idx="233">
                  <c:v>1.8</c:v>
                </c:pt>
                <c:pt idx="234">
                  <c:v>2.64</c:v>
                </c:pt>
                <c:pt idx="235">
                  <c:v>4.3899999999999997</c:v>
                </c:pt>
                <c:pt idx="236">
                  <c:v>2.38</c:v>
                </c:pt>
                <c:pt idx="237">
                  <c:v>2.63</c:v>
                </c:pt>
                <c:pt idx="238">
                  <c:v>1.98</c:v>
                </c:pt>
                <c:pt idx="239">
                  <c:v>1.47</c:v>
                </c:pt>
                <c:pt idx="240">
                  <c:v>3.2</c:v>
                </c:pt>
                <c:pt idx="241">
                  <c:v>3.39</c:v>
                </c:pt>
                <c:pt idx="242">
                  <c:v>2.15</c:v>
                </c:pt>
                <c:pt idx="243">
                  <c:v>1.1499999999999999</c:v>
                </c:pt>
                <c:pt idx="244">
                  <c:v>3.39</c:v>
                </c:pt>
                <c:pt idx="245">
                  <c:v>1.17</c:v>
                </c:pt>
                <c:pt idx="246">
                  <c:v>2.71</c:v>
                </c:pt>
                <c:pt idx="247">
                  <c:v>2.93</c:v>
                </c:pt>
                <c:pt idx="248">
                  <c:v>2.14</c:v>
                </c:pt>
                <c:pt idx="249">
                  <c:v>1.55</c:v>
                </c:pt>
                <c:pt idx="250">
                  <c:v>3.1</c:v>
                </c:pt>
                <c:pt idx="251">
                  <c:v>1.57</c:v>
                </c:pt>
                <c:pt idx="252">
                  <c:v>3.14</c:v>
                </c:pt>
                <c:pt idx="253">
                  <c:v>2.76</c:v>
                </c:pt>
                <c:pt idx="254">
                  <c:v>2.5499999999999998</c:v>
                </c:pt>
                <c:pt idx="255">
                  <c:v>1.78</c:v>
                </c:pt>
                <c:pt idx="256">
                  <c:v>2.78</c:v>
                </c:pt>
                <c:pt idx="257">
                  <c:v>1.2</c:v>
                </c:pt>
                <c:pt idx="258">
                  <c:v>2.21</c:v>
                </c:pt>
                <c:pt idx="259">
                  <c:v>2.29</c:v>
                </c:pt>
                <c:pt idx="260">
                  <c:v>1.81</c:v>
                </c:pt>
                <c:pt idx="261">
                  <c:v>1.58</c:v>
                </c:pt>
                <c:pt idx="262">
                  <c:v>2.48</c:v>
                </c:pt>
                <c:pt idx="263">
                  <c:v>2.7</c:v>
                </c:pt>
                <c:pt idx="264">
                  <c:v>2.39</c:v>
                </c:pt>
                <c:pt idx="265">
                  <c:v>2.4500000000000002</c:v>
                </c:pt>
                <c:pt idx="266">
                  <c:v>2.41</c:v>
                </c:pt>
                <c:pt idx="267">
                  <c:v>2.88</c:v>
                </c:pt>
                <c:pt idx="268">
                  <c:v>1.4</c:v>
                </c:pt>
                <c:pt idx="269">
                  <c:v>2.33</c:v>
                </c:pt>
                <c:pt idx="270">
                  <c:v>1.55</c:v>
                </c:pt>
                <c:pt idx="271">
                  <c:v>4.67</c:v>
                </c:pt>
                <c:pt idx="272">
                  <c:v>2.2400000000000002</c:v>
                </c:pt>
                <c:pt idx="273">
                  <c:v>2.21</c:v>
                </c:pt>
                <c:pt idx="274">
                  <c:v>2.1</c:v>
                </c:pt>
                <c:pt idx="275">
                  <c:v>3.57</c:v>
                </c:pt>
                <c:pt idx="276">
                  <c:v>2.16</c:v>
                </c:pt>
                <c:pt idx="277">
                  <c:v>1.22</c:v>
                </c:pt>
                <c:pt idx="278">
                  <c:v>4.62</c:v>
                </c:pt>
                <c:pt idx="279">
                  <c:v>1.85</c:v>
                </c:pt>
                <c:pt idx="280">
                  <c:v>2</c:v>
                </c:pt>
                <c:pt idx="281">
                  <c:v>2.46</c:v>
                </c:pt>
                <c:pt idx="282">
                  <c:v>2.09</c:v>
                </c:pt>
                <c:pt idx="283">
                  <c:v>2.31</c:v>
                </c:pt>
                <c:pt idx="284">
                  <c:v>1.66</c:v>
                </c:pt>
                <c:pt idx="285">
                  <c:v>1.84</c:v>
                </c:pt>
                <c:pt idx="286">
                  <c:v>1.53</c:v>
                </c:pt>
                <c:pt idx="287">
                  <c:v>2.93</c:v>
                </c:pt>
                <c:pt idx="288">
                  <c:v>1.7</c:v>
                </c:pt>
                <c:pt idx="289">
                  <c:v>2.58</c:v>
                </c:pt>
                <c:pt idx="290">
                  <c:v>2.76</c:v>
                </c:pt>
                <c:pt idx="291">
                  <c:v>2.76</c:v>
                </c:pt>
                <c:pt idx="292">
                  <c:v>1.35</c:v>
                </c:pt>
                <c:pt idx="293">
                  <c:v>2.2999999999999998</c:v>
                </c:pt>
                <c:pt idx="294">
                  <c:v>0.96</c:v>
                </c:pt>
                <c:pt idx="295">
                  <c:v>1.79</c:v>
                </c:pt>
                <c:pt idx="296">
                  <c:v>2.6</c:v>
                </c:pt>
                <c:pt idx="297">
                  <c:v>2.0099999999999998</c:v>
                </c:pt>
                <c:pt idx="298">
                  <c:v>2.85</c:v>
                </c:pt>
                <c:pt idx="299">
                  <c:v>1.1399999999999999</c:v>
                </c:pt>
                <c:pt idx="300">
                  <c:v>2.97</c:v>
                </c:pt>
                <c:pt idx="301">
                  <c:v>1.3</c:v>
                </c:pt>
                <c:pt idx="302">
                  <c:v>3.34</c:v>
                </c:pt>
                <c:pt idx="303">
                  <c:v>4.99</c:v>
                </c:pt>
                <c:pt idx="304">
                  <c:v>1.36</c:v>
                </c:pt>
                <c:pt idx="305">
                  <c:v>1.57</c:v>
                </c:pt>
                <c:pt idx="306">
                  <c:v>2.72</c:v>
                </c:pt>
                <c:pt idx="307">
                  <c:v>1.95</c:v>
                </c:pt>
                <c:pt idx="308">
                  <c:v>2.88</c:v>
                </c:pt>
                <c:pt idx="309">
                  <c:v>2.56</c:v>
                </c:pt>
                <c:pt idx="310">
                  <c:v>1.4</c:v>
                </c:pt>
                <c:pt idx="311">
                  <c:v>2.59</c:v>
                </c:pt>
                <c:pt idx="312">
                  <c:v>2</c:v>
                </c:pt>
                <c:pt idx="313">
                  <c:v>1.4</c:v>
                </c:pt>
                <c:pt idx="314">
                  <c:v>4.32</c:v>
                </c:pt>
                <c:pt idx="315">
                  <c:v>3.96</c:v>
                </c:pt>
                <c:pt idx="316">
                  <c:v>2.99</c:v>
                </c:pt>
                <c:pt idx="317">
                  <c:v>1.1299999999999999</c:v>
                </c:pt>
                <c:pt idx="318">
                  <c:v>2.46</c:v>
                </c:pt>
                <c:pt idx="319">
                  <c:v>2.86</c:v>
                </c:pt>
                <c:pt idx="320">
                  <c:v>1.59</c:v>
                </c:pt>
                <c:pt idx="321">
                  <c:v>1.53</c:v>
                </c:pt>
                <c:pt idx="322">
                  <c:v>1.1599999999999999</c:v>
                </c:pt>
                <c:pt idx="323">
                  <c:v>2.84</c:v>
                </c:pt>
                <c:pt idx="324">
                  <c:v>2.25</c:v>
                </c:pt>
                <c:pt idx="325">
                  <c:v>3.63</c:v>
                </c:pt>
                <c:pt idx="326">
                  <c:v>1.07</c:v>
                </c:pt>
                <c:pt idx="327">
                  <c:v>2.0299999999999998</c:v>
                </c:pt>
                <c:pt idx="328">
                  <c:v>2.21</c:v>
                </c:pt>
                <c:pt idx="329">
                  <c:v>2.42</c:v>
                </c:pt>
                <c:pt idx="330">
                  <c:v>2.79</c:v>
                </c:pt>
                <c:pt idx="331">
                  <c:v>2.6</c:v>
                </c:pt>
                <c:pt idx="332">
                  <c:v>3.89</c:v>
                </c:pt>
                <c:pt idx="333">
                  <c:v>1.52</c:v>
                </c:pt>
                <c:pt idx="334">
                  <c:v>2.4900000000000002</c:v>
                </c:pt>
                <c:pt idx="335">
                  <c:v>2.88</c:v>
                </c:pt>
                <c:pt idx="336">
                  <c:v>2.21</c:v>
                </c:pt>
                <c:pt idx="337">
                  <c:v>2.23</c:v>
                </c:pt>
                <c:pt idx="338">
                  <c:v>1.1000000000000001</c:v>
                </c:pt>
                <c:pt idx="339">
                  <c:v>1.66</c:v>
                </c:pt>
                <c:pt idx="340">
                  <c:v>1.93</c:v>
                </c:pt>
                <c:pt idx="341">
                  <c:v>4.04</c:v>
                </c:pt>
                <c:pt idx="342">
                  <c:v>2.19</c:v>
                </c:pt>
                <c:pt idx="343">
                  <c:v>4.46</c:v>
                </c:pt>
                <c:pt idx="344">
                  <c:v>2.97</c:v>
                </c:pt>
                <c:pt idx="345">
                  <c:v>2.68</c:v>
                </c:pt>
                <c:pt idx="346">
                  <c:v>2.68</c:v>
                </c:pt>
                <c:pt idx="347">
                  <c:v>1.65</c:v>
                </c:pt>
                <c:pt idx="348">
                  <c:v>1.31</c:v>
                </c:pt>
                <c:pt idx="349">
                  <c:v>1.33</c:v>
                </c:pt>
                <c:pt idx="350">
                  <c:v>2.59</c:v>
                </c:pt>
                <c:pt idx="351">
                  <c:v>2.27</c:v>
                </c:pt>
                <c:pt idx="352">
                  <c:v>2.02</c:v>
                </c:pt>
                <c:pt idx="353">
                  <c:v>2.17</c:v>
                </c:pt>
                <c:pt idx="354">
                  <c:v>3.3</c:v>
                </c:pt>
                <c:pt idx="355">
                  <c:v>1.35</c:v>
                </c:pt>
                <c:pt idx="356">
                  <c:v>1.78</c:v>
                </c:pt>
                <c:pt idx="357">
                  <c:v>3.16</c:v>
                </c:pt>
                <c:pt idx="358">
                  <c:v>1.88</c:v>
                </c:pt>
                <c:pt idx="359">
                  <c:v>2.37</c:v>
                </c:pt>
                <c:pt idx="360">
                  <c:v>1.06</c:v>
                </c:pt>
                <c:pt idx="361">
                  <c:v>2.46</c:v>
                </c:pt>
                <c:pt idx="362">
                  <c:v>2.08</c:v>
                </c:pt>
                <c:pt idx="363">
                  <c:v>1.68</c:v>
                </c:pt>
                <c:pt idx="364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1-454E-8C02-2B142C23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01520"/>
        <c:axId val="788701936"/>
      </c:scatterChart>
      <c:valAx>
        <c:axId val="7887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Ad clicks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25699912510938"/>
              <c:y val="0.89120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936"/>
        <c:crosses val="autoZero"/>
        <c:crossBetween val="midCat"/>
      </c:valAx>
      <c:valAx>
        <c:axId val="788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 per click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relationship between Facebook Ad clicks and </a:t>
            </a:r>
            <a:r>
              <a:rPr lang="en-US" sz="1400" b="0" i="0" u="none" strike="noStrike" baseline="0">
                <a:effectLst/>
              </a:rPr>
              <a:t>views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Facebook Ad Clicks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data'!$C$2:$C$366</c:f>
              <c:numCache>
                <c:formatCode>General</c:formatCode>
                <c:ptCount val="365"/>
                <c:pt idx="0">
                  <c:v>2116</c:v>
                </c:pt>
                <c:pt idx="1">
                  <c:v>3106</c:v>
                </c:pt>
                <c:pt idx="2">
                  <c:v>3105</c:v>
                </c:pt>
                <c:pt idx="3">
                  <c:v>1107</c:v>
                </c:pt>
                <c:pt idx="4">
                  <c:v>1317</c:v>
                </c:pt>
                <c:pt idx="5">
                  <c:v>1958</c:v>
                </c:pt>
                <c:pt idx="6">
                  <c:v>2941</c:v>
                </c:pt>
                <c:pt idx="7">
                  <c:v>2805</c:v>
                </c:pt>
                <c:pt idx="8">
                  <c:v>2520</c:v>
                </c:pt>
                <c:pt idx="9">
                  <c:v>1896</c:v>
                </c:pt>
                <c:pt idx="10">
                  <c:v>1828</c:v>
                </c:pt>
                <c:pt idx="11">
                  <c:v>1553</c:v>
                </c:pt>
                <c:pt idx="12">
                  <c:v>1699</c:v>
                </c:pt>
                <c:pt idx="13">
                  <c:v>1803</c:v>
                </c:pt>
                <c:pt idx="14">
                  <c:v>1493</c:v>
                </c:pt>
                <c:pt idx="15">
                  <c:v>2493</c:v>
                </c:pt>
                <c:pt idx="16">
                  <c:v>2903</c:v>
                </c:pt>
                <c:pt idx="17">
                  <c:v>1916</c:v>
                </c:pt>
                <c:pt idx="18">
                  <c:v>2805</c:v>
                </c:pt>
                <c:pt idx="19">
                  <c:v>2478</c:v>
                </c:pt>
                <c:pt idx="20">
                  <c:v>2365</c:v>
                </c:pt>
                <c:pt idx="21">
                  <c:v>3106</c:v>
                </c:pt>
                <c:pt idx="22">
                  <c:v>1796</c:v>
                </c:pt>
                <c:pt idx="23">
                  <c:v>1932</c:v>
                </c:pt>
                <c:pt idx="24">
                  <c:v>1625</c:v>
                </c:pt>
                <c:pt idx="25">
                  <c:v>1845</c:v>
                </c:pt>
                <c:pt idx="26">
                  <c:v>2106</c:v>
                </c:pt>
                <c:pt idx="27">
                  <c:v>2690</c:v>
                </c:pt>
                <c:pt idx="28">
                  <c:v>1265</c:v>
                </c:pt>
                <c:pt idx="29">
                  <c:v>2781</c:v>
                </c:pt>
                <c:pt idx="30">
                  <c:v>2313</c:v>
                </c:pt>
                <c:pt idx="31">
                  <c:v>2318</c:v>
                </c:pt>
                <c:pt idx="32">
                  <c:v>3004</c:v>
                </c:pt>
                <c:pt idx="33">
                  <c:v>2345</c:v>
                </c:pt>
                <c:pt idx="34">
                  <c:v>1874</c:v>
                </c:pt>
                <c:pt idx="35">
                  <c:v>1359</c:v>
                </c:pt>
                <c:pt idx="36">
                  <c:v>2109</c:v>
                </c:pt>
                <c:pt idx="37">
                  <c:v>2799</c:v>
                </c:pt>
                <c:pt idx="38">
                  <c:v>1265</c:v>
                </c:pt>
                <c:pt idx="39">
                  <c:v>2566</c:v>
                </c:pt>
                <c:pt idx="40">
                  <c:v>2279</c:v>
                </c:pt>
                <c:pt idx="41">
                  <c:v>1781</c:v>
                </c:pt>
                <c:pt idx="42">
                  <c:v>2984</c:v>
                </c:pt>
                <c:pt idx="43">
                  <c:v>2692</c:v>
                </c:pt>
                <c:pt idx="44">
                  <c:v>2517</c:v>
                </c:pt>
                <c:pt idx="45">
                  <c:v>2116</c:v>
                </c:pt>
                <c:pt idx="46">
                  <c:v>3080</c:v>
                </c:pt>
                <c:pt idx="47">
                  <c:v>2839</c:v>
                </c:pt>
                <c:pt idx="48">
                  <c:v>3299</c:v>
                </c:pt>
                <c:pt idx="49">
                  <c:v>1531</c:v>
                </c:pt>
                <c:pt idx="50">
                  <c:v>2324</c:v>
                </c:pt>
                <c:pt idx="51">
                  <c:v>1063</c:v>
                </c:pt>
                <c:pt idx="52">
                  <c:v>3238</c:v>
                </c:pt>
                <c:pt idx="53">
                  <c:v>1662</c:v>
                </c:pt>
                <c:pt idx="54">
                  <c:v>1110</c:v>
                </c:pt>
                <c:pt idx="55">
                  <c:v>3122</c:v>
                </c:pt>
                <c:pt idx="56">
                  <c:v>1647</c:v>
                </c:pt>
                <c:pt idx="57">
                  <c:v>1658</c:v>
                </c:pt>
                <c:pt idx="58">
                  <c:v>3145</c:v>
                </c:pt>
                <c:pt idx="59">
                  <c:v>3149</c:v>
                </c:pt>
                <c:pt idx="60">
                  <c:v>1608</c:v>
                </c:pt>
                <c:pt idx="61">
                  <c:v>1742</c:v>
                </c:pt>
                <c:pt idx="62">
                  <c:v>2504</c:v>
                </c:pt>
                <c:pt idx="63">
                  <c:v>2943</c:v>
                </c:pt>
                <c:pt idx="64">
                  <c:v>2962</c:v>
                </c:pt>
                <c:pt idx="65">
                  <c:v>1560</c:v>
                </c:pt>
                <c:pt idx="66">
                  <c:v>1232</c:v>
                </c:pt>
                <c:pt idx="67">
                  <c:v>1406</c:v>
                </c:pt>
                <c:pt idx="68">
                  <c:v>1819</c:v>
                </c:pt>
                <c:pt idx="69">
                  <c:v>1097</c:v>
                </c:pt>
                <c:pt idx="70">
                  <c:v>1314</c:v>
                </c:pt>
                <c:pt idx="71">
                  <c:v>1320</c:v>
                </c:pt>
                <c:pt idx="72">
                  <c:v>1783</c:v>
                </c:pt>
                <c:pt idx="73">
                  <c:v>1200</c:v>
                </c:pt>
                <c:pt idx="74">
                  <c:v>2030</c:v>
                </c:pt>
                <c:pt idx="75">
                  <c:v>1890</c:v>
                </c:pt>
                <c:pt idx="76">
                  <c:v>2772</c:v>
                </c:pt>
                <c:pt idx="77">
                  <c:v>1721</c:v>
                </c:pt>
                <c:pt idx="78">
                  <c:v>2049</c:v>
                </c:pt>
                <c:pt idx="79">
                  <c:v>3051</c:v>
                </c:pt>
                <c:pt idx="80">
                  <c:v>1086</c:v>
                </c:pt>
                <c:pt idx="81">
                  <c:v>2217</c:v>
                </c:pt>
                <c:pt idx="82">
                  <c:v>2320</c:v>
                </c:pt>
                <c:pt idx="83">
                  <c:v>2279</c:v>
                </c:pt>
                <c:pt idx="84">
                  <c:v>3169</c:v>
                </c:pt>
                <c:pt idx="85">
                  <c:v>1292</c:v>
                </c:pt>
                <c:pt idx="86">
                  <c:v>2390</c:v>
                </c:pt>
                <c:pt idx="87">
                  <c:v>1845</c:v>
                </c:pt>
                <c:pt idx="88">
                  <c:v>2202</c:v>
                </c:pt>
                <c:pt idx="89">
                  <c:v>2895</c:v>
                </c:pt>
                <c:pt idx="90">
                  <c:v>2628</c:v>
                </c:pt>
                <c:pt idx="91">
                  <c:v>1910</c:v>
                </c:pt>
                <c:pt idx="92">
                  <c:v>2700</c:v>
                </c:pt>
                <c:pt idx="93">
                  <c:v>1558</c:v>
                </c:pt>
                <c:pt idx="94">
                  <c:v>1149</c:v>
                </c:pt>
                <c:pt idx="95">
                  <c:v>2703</c:v>
                </c:pt>
                <c:pt idx="96">
                  <c:v>2970</c:v>
                </c:pt>
                <c:pt idx="97">
                  <c:v>1768</c:v>
                </c:pt>
                <c:pt idx="98">
                  <c:v>2888</c:v>
                </c:pt>
                <c:pt idx="99">
                  <c:v>1312</c:v>
                </c:pt>
                <c:pt idx="100">
                  <c:v>1128</c:v>
                </c:pt>
                <c:pt idx="101">
                  <c:v>1924</c:v>
                </c:pt>
                <c:pt idx="102">
                  <c:v>1786</c:v>
                </c:pt>
                <c:pt idx="103">
                  <c:v>2135</c:v>
                </c:pt>
                <c:pt idx="104">
                  <c:v>1642</c:v>
                </c:pt>
                <c:pt idx="105">
                  <c:v>2252</c:v>
                </c:pt>
                <c:pt idx="106">
                  <c:v>1132</c:v>
                </c:pt>
                <c:pt idx="107">
                  <c:v>1163</c:v>
                </c:pt>
                <c:pt idx="108">
                  <c:v>3209</c:v>
                </c:pt>
                <c:pt idx="109">
                  <c:v>3269</c:v>
                </c:pt>
                <c:pt idx="110">
                  <c:v>3217</c:v>
                </c:pt>
                <c:pt idx="111">
                  <c:v>2186</c:v>
                </c:pt>
                <c:pt idx="112">
                  <c:v>2414</c:v>
                </c:pt>
                <c:pt idx="113">
                  <c:v>1744</c:v>
                </c:pt>
                <c:pt idx="114">
                  <c:v>2910</c:v>
                </c:pt>
                <c:pt idx="115">
                  <c:v>2788</c:v>
                </c:pt>
                <c:pt idx="116">
                  <c:v>1525</c:v>
                </c:pt>
                <c:pt idx="117">
                  <c:v>3249</c:v>
                </c:pt>
                <c:pt idx="118">
                  <c:v>1624</c:v>
                </c:pt>
                <c:pt idx="119">
                  <c:v>1541</c:v>
                </c:pt>
                <c:pt idx="120">
                  <c:v>1168</c:v>
                </c:pt>
                <c:pt idx="121">
                  <c:v>2301</c:v>
                </c:pt>
                <c:pt idx="122">
                  <c:v>1332</c:v>
                </c:pt>
                <c:pt idx="123">
                  <c:v>2771</c:v>
                </c:pt>
                <c:pt idx="124">
                  <c:v>2564</c:v>
                </c:pt>
                <c:pt idx="125">
                  <c:v>1736</c:v>
                </c:pt>
                <c:pt idx="126">
                  <c:v>2923</c:v>
                </c:pt>
                <c:pt idx="127">
                  <c:v>1587</c:v>
                </c:pt>
                <c:pt idx="128">
                  <c:v>1960</c:v>
                </c:pt>
                <c:pt idx="129">
                  <c:v>3320</c:v>
                </c:pt>
                <c:pt idx="130">
                  <c:v>1909</c:v>
                </c:pt>
                <c:pt idx="131">
                  <c:v>1702</c:v>
                </c:pt>
                <c:pt idx="132">
                  <c:v>2281</c:v>
                </c:pt>
                <c:pt idx="133">
                  <c:v>1467</c:v>
                </c:pt>
                <c:pt idx="134">
                  <c:v>3043</c:v>
                </c:pt>
                <c:pt idx="135">
                  <c:v>2530</c:v>
                </c:pt>
                <c:pt idx="136">
                  <c:v>2483</c:v>
                </c:pt>
                <c:pt idx="137">
                  <c:v>2648</c:v>
                </c:pt>
                <c:pt idx="138">
                  <c:v>2948</c:v>
                </c:pt>
                <c:pt idx="139">
                  <c:v>1368</c:v>
                </c:pt>
                <c:pt idx="140">
                  <c:v>2684</c:v>
                </c:pt>
                <c:pt idx="141">
                  <c:v>2615</c:v>
                </c:pt>
                <c:pt idx="142">
                  <c:v>1511</c:v>
                </c:pt>
                <c:pt idx="143">
                  <c:v>2158</c:v>
                </c:pt>
                <c:pt idx="144">
                  <c:v>3085</c:v>
                </c:pt>
                <c:pt idx="145">
                  <c:v>2806</c:v>
                </c:pt>
                <c:pt idx="146">
                  <c:v>1239</c:v>
                </c:pt>
                <c:pt idx="147">
                  <c:v>2244</c:v>
                </c:pt>
                <c:pt idx="148">
                  <c:v>2767</c:v>
                </c:pt>
                <c:pt idx="149">
                  <c:v>2630</c:v>
                </c:pt>
                <c:pt idx="150">
                  <c:v>1831</c:v>
                </c:pt>
                <c:pt idx="151">
                  <c:v>1586</c:v>
                </c:pt>
                <c:pt idx="152">
                  <c:v>1670</c:v>
                </c:pt>
                <c:pt idx="153">
                  <c:v>2686</c:v>
                </c:pt>
                <c:pt idx="154">
                  <c:v>1380</c:v>
                </c:pt>
                <c:pt idx="155">
                  <c:v>2075</c:v>
                </c:pt>
                <c:pt idx="156">
                  <c:v>2421</c:v>
                </c:pt>
                <c:pt idx="157">
                  <c:v>2433</c:v>
                </c:pt>
                <c:pt idx="158">
                  <c:v>2944</c:v>
                </c:pt>
                <c:pt idx="159">
                  <c:v>1288</c:v>
                </c:pt>
                <c:pt idx="160">
                  <c:v>1719</c:v>
                </c:pt>
                <c:pt idx="161">
                  <c:v>1868</c:v>
                </c:pt>
                <c:pt idx="162">
                  <c:v>1799</c:v>
                </c:pt>
                <c:pt idx="163">
                  <c:v>3055</c:v>
                </c:pt>
                <c:pt idx="164">
                  <c:v>2095</c:v>
                </c:pt>
                <c:pt idx="165">
                  <c:v>2673</c:v>
                </c:pt>
                <c:pt idx="166">
                  <c:v>1527</c:v>
                </c:pt>
                <c:pt idx="167">
                  <c:v>1505</c:v>
                </c:pt>
                <c:pt idx="168">
                  <c:v>1377</c:v>
                </c:pt>
                <c:pt idx="169">
                  <c:v>2314</c:v>
                </c:pt>
                <c:pt idx="170">
                  <c:v>1944</c:v>
                </c:pt>
                <c:pt idx="171">
                  <c:v>2416</c:v>
                </c:pt>
                <c:pt idx="172">
                  <c:v>1709</c:v>
                </c:pt>
                <c:pt idx="173">
                  <c:v>1257</c:v>
                </c:pt>
                <c:pt idx="174">
                  <c:v>1974</c:v>
                </c:pt>
                <c:pt idx="175">
                  <c:v>1796</c:v>
                </c:pt>
                <c:pt idx="176">
                  <c:v>2523</c:v>
                </c:pt>
                <c:pt idx="177">
                  <c:v>1941</c:v>
                </c:pt>
                <c:pt idx="178">
                  <c:v>2287</c:v>
                </c:pt>
                <c:pt idx="179">
                  <c:v>1951</c:v>
                </c:pt>
                <c:pt idx="180">
                  <c:v>1937</c:v>
                </c:pt>
                <c:pt idx="181">
                  <c:v>1265</c:v>
                </c:pt>
                <c:pt idx="182">
                  <c:v>1527</c:v>
                </c:pt>
                <c:pt idx="183">
                  <c:v>1824</c:v>
                </c:pt>
                <c:pt idx="184">
                  <c:v>1372</c:v>
                </c:pt>
                <c:pt idx="185">
                  <c:v>2338</c:v>
                </c:pt>
                <c:pt idx="186">
                  <c:v>1534</c:v>
                </c:pt>
                <c:pt idx="187">
                  <c:v>1280</c:v>
                </c:pt>
                <c:pt idx="188">
                  <c:v>2105</c:v>
                </c:pt>
                <c:pt idx="189">
                  <c:v>3075</c:v>
                </c:pt>
                <c:pt idx="190">
                  <c:v>1153</c:v>
                </c:pt>
                <c:pt idx="191">
                  <c:v>2001</c:v>
                </c:pt>
                <c:pt idx="192">
                  <c:v>2756</c:v>
                </c:pt>
                <c:pt idx="193">
                  <c:v>3147</c:v>
                </c:pt>
                <c:pt idx="194">
                  <c:v>1050</c:v>
                </c:pt>
                <c:pt idx="195">
                  <c:v>2930</c:v>
                </c:pt>
                <c:pt idx="196">
                  <c:v>2578</c:v>
                </c:pt>
                <c:pt idx="197">
                  <c:v>2237</c:v>
                </c:pt>
                <c:pt idx="198">
                  <c:v>3213</c:v>
                </c:pt>
                <c:pt idx="199">
                  <c:v>2241</c:v>
                </c:pt>
                <c:pt idx="200">
                  <c:v>2925</c:v>
                </c:pt>
                <c:pt idx="201">
                  <c:v>1254</c:v>
                </c:pt>
                <c:pt idx="202">
                  <c:v>1374</c:v>
                </c:pt>
                <c:pt idx="203">
                  <c:v>2658</c:v>
                </c:pt>
                <c:pt idx="204">
                  <c:v>1200</c:v>
                </c:pt>
                <c:pt idx="205">
                  <c:v>2663</c:v>
                </c:pt>
                <c:pt idx="206">
                  <c:v>2922</c:v>
                </c:pt>
                <c:pt idx="207">
                  <c:v>2344</c:v>
                </c:pt>
                <c:pt idx="208">
                  <c:v>1102</c:v>
                </c:pt>
                <c:pt idx="209">
                  <c:v>2187</c:v>
                </c:pt>
                <c:pt idx="210">
                  <c:v>2451</c:v>
                </c:pt>
                <c:pt idx="211">
                  <c:v>1650</c:v>
                </c:pt>
                <c:pt idx="212">
                  <c:v>1275</c:v>
                </c:pt>
                <c:pt idx="213">
                  <c:v>2042</c:v>
                </c:pt>
                <c:pt idx="214">
                  <c:v>2717</c:v>
                </c:pt>
                <c:pt idx="215">
                  <c:v>1862</c:v>
                </c:pt>
                <c:pt idx="216">
                  <c:v>2589</c:v>
                </c:pt>
                <c:pt idx="217">
                  <c:v>2310</c:v>
                </c:pt>
                <c:pt idx="218">
                  <c:v>1437</c:v>
                </c:pt>
                <c:pt idx="219">
                  <c:v>2951</c:v>
                </c:pt>
                <c:pt idx="220">
                  <c:v>3014</c:v>
                </c:pt>
                <c:pt idx="221">
                  <c:v>1080</c:v>
                </c:pt>
                <c:pt idx="222">
                  <c:v>3041</c:v>
                </c:pt>
                <c:pt idx="223">
                  <c:v>2382</c:v>
                </c:pt>
                <c:pt idx="224">
                  <c:v>2502</c:v>
                </c:pt>
                <c:pt idx="225">
                  <c:v>2387</c:v>
                </c:pt>
                <c:pt idx="226">
                  <c:v>2664</c:v>
                </c:pt>
                <c:pt idx="227">
                  <c:v>2215</c:v>
                </c:pt>
                <c:pt idx="228">
                  <c:v>1691</c:v>
                </c:pt>
                <c:pt idx="229">
                  <c:v>1422</c:v>
                </c:pt>
                <c:pt idx="230">
                  <c:v>3175</c:v>
                </c:pt>
                <c:pt idx="231">
                  <c:v>3119</c:v>
                </c:pt>
                <c:pt idx="232">
                  <c:v>1865</c:v>
                </c:pt>
                <c:pt idx="233">
                  <c:v>1754</c:v>
                </c:pt>
                <c:pt idx="234">
                  <c:v>2584</c:v>
                </c:pt>
                <c:pt idx="235">
                  <c:v>2656</c:v>
                </c:pt>
                <c:pt idx="236">
                  <c:v>2428</c:v>
                </c:pt>
                <c:pt idx="237">
                  <c:v>1062</c:v>
                </c:pt>
                <c:pt idx="238">
                  <c:v>3014</c:v>
                </c:pt>
                <c:pt idx="239">
                  <c:v>1450</c:v>
                </c:pt>
                <c:pt idx="240">
                  <c:v>2301</c:v>
                </c:pt>
                <c:pt idx="241">
                  <c:v>2739</c:v>
                </c:pt>
                <c:pt idx="242">
                  <c:v>3186</c:v>
                </c:pt>
                <c:pt idx="243">
                  <c:v>1764</c:v>
                </c:pt>
                <c:pt idx="244">
                  <c:v>3175</c:v>
                </c:pt>
                <c:pt idx="245">
                  <c:v>2836</c:v>
                </c:pt>
                <c:pt idx="246">
                  <c:v>1227</c:v>
                </c:pt>
                <c:pt idx="247">
                  <c:v>2160</c:v>
                </c:pt>
                <c:pt idx="248">
                  <c:v>2241</c:v>
                </c:pt>
                <c:pt idx="249">
                  <c:v>2122</c:v>
                </c:pt>
                <c:pt idx="250">
                  <c:v>2589</c:v>
                </c:pt>
                <c:pt idx="251">
                  <c:v>3038</c:v>
                </c:pt>
                <c:pt idx="252">
                  <c:v>3091</c:v>
                </c:pt>
                <c:pt idx="253">
                  <c:v>1970</c:v>
                </c:pt>
                <c:pt idx="254">
                  <c:v>2874</c:v>
                </c:pt>
                <c:pt idx="255">
                  <c:v>1478</c:v>
                </c:pt>
                <c:pt idx="256">
                  <c:v>1534</c:v>
                </c:pt>
                <c:pt idx="257">
                  <c:v>2764</c:v>
                </c:pt>
                <c:pt idx="258">
                  <c:v>1667</c:v>
                </c:pt>
                <c:pt idx="259">
                  <c:v>2563</c:v>
                </c:pt>
                <c:pt idx="260">
                  <c:v>2158</c:v>
                </c:pt>
                <c:pt idx="261">
                  <c:v>2958</c:v>
                </c:pt>
                <c:pt idx="262">
                  <c:v>2322</c:v>
                </c:pt>
                <c:pt idx="263">
                  <c:v>1188</c:v>
                </c:pt>
                <c:pt idx="264">
                  <c:v>2971</c:v>
                </c:pt>
                <c:pt idx="265">
                  <c:v>2024</c:v>
                </c:pt>
                <c:pt idx="266">
                  <c:v>1813</c:v>
                </c:pt>
                <c:pt idx="267">
                  <c:v>3081</c:v>
                </c:pt>
                <c:pt idx="268">
                  <c:v>2719</c:v>
                </c:pt>
                <c:pt idx="269">
                  <c:v>1665</c:v>
                </c:pt>
                <c:pt idx="270">
                  <c:v>1576</c:v>
                </c:pt>
                <c:pt idx="271">
                  <c:v>2437</c:v>
                </c:pt>
                <c:pt idx="272">
                  <c:v>2860</c:v>
                </c:pt>
                <c:pt idx="273">
                  <c:v>2145</c:v>
                </c:pt>
                <c:pt idx="274">
                  <c:v>3218</c:v>
                </c:pt>
                <c:pt idx="275">
                  <c:v>1641</c:v>
                </c:pt>
                <c:pt idx="276">
                  <c:v>2525</c:v>
                </c:pt>
                <c:pt idx="277">
                  <c:v>2496</c:v>
                </c:pt>
                <c:pt idx="278">
                  <c:v>1707</c:v>
                </c:pt>
                <c:pt idx="279">
                  <c:v>2237</c:v>
                </c:pt>
                <c:pt idx="280">
                  <c:v>3106</c:v>
                </c:pt>
                <c:pt idx="281">
                  <c:v>2815</c:v>
                </c:pt>
                <c:pt idx="282">
                  <c:v>1916</c:v>
                </c:pt>
                <c:pt idx="283">
                  <c:v>1656</c:v>
                </c:pt>
                <c:pt idx="284">
                  <c:v>3055</c:v>
                </c:pt>
                <c:pt idx="285">
                  <c:v>2107</c:v>
                </c:pt>
                <c:pt idx="286">
                  <c:v>2876</c:v>
                </c:pt>
                <c:pt idx="287">
                  <c:v>2093</c:v>
                </c:pt>
                <c:pt idx="288">
                  <c:v>1829</c:v>
                </c:pt>
                <c:pt idx="289">
                  <c:v>1268</c:v>
                </c:pt>
                <c:pt idx="290">
                  <c:v>1291</c:v>
                </c:pt>
                <c:pt idx="291">
                  <c:v>2031</c:v>
                </c:pt>
                <c:pt idx="292">
                  <c:v>2565</c:v>
                </c:pt>
                <c:pt idx="293">
                  <c:v>2765</c:v>
                </c:pt>
                <c:pt idx="294">
                  <c:v>1654</c:v>
                </c:pt>
                <c:pt idx="295">
                  <c:v>2006</c:v>
                </c:pt>
                <c:pt idx="296">
                  <c:v>2372</c:v>
                </c:pt>
                <c:pt idx="297">
                  <c:v>1932</c:v>
                </c:pt>
                <c:pt idx="298">
                  <c:v>2905</c:v>
                </c:pt>
                <c:pt idx="299">
                  <c:v>1429</c:v>
                </c:pt>
                <c:pt idx="300">
                  <c:v>1618</c:v>
                </c:pt>
                <c:pt idx="301">
                  <c:v>1476</c:v>
                </c:pt>
                <c:pt idx="302">
                  <c:v>2399</c:v>
                </c:pt>
                <c:pt idx="303">
                  <c:v>2902</c:v>
                </c:pt>
                <c:pt idx="304">
                  <c:v>1642</c:v>
                </c:pt>
                <c:pt idx="305">
                  <c:v>2591</c:v>
                </c:pt>
                <c:pt idx="306">
                  <c:v>1648</c:v>
                </c:pt>
                <c:pt idx="307">
                  <c:v>2429</c:v>
                </c:pt>
                <c:pt idx="308">
                  <c:v>1739</c:v>
                </c:pt>
                <c:pt idx="309">
                  <c:v>2857</c:v>
                </c:pt>
                <c:pt idx="310">
                  <c:v>2722</c:v>
                </c:pt>
                <c:pt idx="311">
                  <c:v>1606</c:v>
                </c:pt>
                <c:pt idx="312">
                  <c:v>1523</c:v>
                </c:pt>
                <c:pt idx="313">
                  <c:v>2297</c:v>
                </c:pt>
                <c:pt idx="314">
                  <c:v>2912</c:v>
                </c:pt>
                <c:pt idx="315">
                  <c:v>1655</c:v>
                </c:pt>
                <c:pt idx="316">
                  <c:v>2377</c:v>
                </c:pt>
                <c:pt idx="317">
                  <c:v>1272</c:v>
                </c:pt>
                <c:pt idx="318">
                  <c:v>2725</c:v>
                </c:pt>
                <c:pt idx="319">
                  <c:v>2339</c:v>
                </c:pt>
                <c:pt idx="320">
                  <c:v>1956</c:v>
                </c:pt>
                <c:pt idx="321">
                  <c:v>2681</c:v>
                </c:pt>
                <c:pt idx="322">
                  <c:v>2919</c:v>
                </c:pt>
                <c:pt idx="323">
                  <c:v>1404</c:v>
                </c:pt>
                <c:pt idx="324">
                  <c:v>1455</c:v>
                </c:pt>
                <c:pt idx="325">
                  <c:v>2134</c:v>
                </c:pt>
                <c:pt idx="326">
                  <c:v>2523</c:v>
                </c:pt>
                <c:pt idx="327">
                  <c:v>3000</c:v>
                </c:pt>
                <c:pt idx="328">
                  <c:v>2489</c:v>
                </c:pt>
                <c:pt idx="329">
                  <c:v>1936</c:v>
                </c:pt>
                <c:pt idx="330">
                  <c:v>1960</c:v>
                </c:pt>
                <c:pt idx="331">
                  <c:v>2821</c:v>
                </c:pt>
                <c:pt idx="332">
                  <c:v>2040</c:v>
                </c:pt>
                <c:pt idx="333">
                  <c:v>2114</c:v>
                </c:pt>
                <c:pt idx="334">
                  <c:v>1669</c:v>
                </c:pt>
                <c:pt idx="335">
                  <c:v>2770</c:v>
                </c:pt>
                <c:pt idx="336">
                  <c:v>2496</c:v>
                </c:pt>
                <c:pt idx="337">
                  <c:v>2428</c:v>
                </c:pt>
                <c:pt idx="338">
                  <c:v>1686</c:v>
                </c:pt>
                <c:pt idx="339">
                  <c:v>2314</c:v>
                </c:pt>
                <c:pt idx="340">
                  <c:v>2386</c:v>
                </c:pt>
                <c:pt idx="341">
                  <c:v>2675</c:v>
                </c:pt>
                <c:pt idx="342">
                  <c:v>2874</c:v>
                </c:pt>
                <c:pt idx="343">
                  <c:v>1556</c:v>
                </c:pt>
                <c:pt idx="344">
                  <c:v>2281</c:v>
                </c:pt>
                <c:pt idx="345">
                  <c:v>1419</c:v>
                </c:pt>
                <c:pt idx="346">
                  <c:v>1213</c:v>
                </c:pt>
                <c:pt idx="347">
                  <c:v>1140</c:v>
                </c:pt>
                <c:pt idx="348">
                  <c:v>2247</c:v>
                </c:pt>
                <c:pt idx="349">
                  <c:v>2930</c:v>
                </c:pt>
                <c:pt idx="350">
                  <c:v>3060</c:v>
                </c:pt>
                <c:pt idx="351">
                  <c:v>2030</c:v>
                </c:pt>
                <c:pt idx="352">
                  <c:v>3116</c:v>
                </c:pt>
                <c:pt idx="353">
                  <c:v>2478</c:v>
                </c:pt>
                <c:pt idx="354">
                  <c:v>2146</c:v>
                </c:pt>
                <c:pt idx="355">
                  <c:v>2448</c:v>
                </c:pt>
                <c:pt idx="356">
                  <c:v>2759</c:v>
                </c:pt>
                <c:pt idx="357">
                  <c:v>2031</c:v>
                </c:pt>
                <c:pt idx="358">
                  <c:v>2386</c:v>
                </c:pt>
                <c:pt idx="359">
                  <c:v>1338</c:v>
                </c:pt>
                <c:pt idx="360">
                  <c:v>3240</c:v>
                </c:pt>
                <c:pt idx="361">
                  <c:v>1510</c:v>
                </c:pt>
                <c:pt idx="362">
                  <c:v>2918</c:v>
                </c:pt>
                <c:pt idx="363">
                  <c:v>2212</c:v>
                </c:pt>
                <c:pt idx="364">
                  <c:v>1470</c:v>
                </c:pt>
              </c:numCache>
            </c:numRef>
          </c:xVal>
          <c:yVal>
            <c:numRef>
              <c:f>'Raw data'!$D$2:$D$366</c:f>
              <c:numCache>
                <c:formatCode>General</c:formatCode>
                <c:ptCount val="365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B-47B9-AA3F-113D261F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01520"/>
        <c:axId val="788701936"/>
      </c:scatterChart>
      <c:valAx>
        <c:axId val="7887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views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25699912510938"/>
              <c:y val="0.89120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936"/>
        <c:crosses val="autoZero"/>
        <c:crossBetween val="midCat"/>
      </c:valAx>
      <c:valAx>
        <c:axId val="788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relationship between AdWards Ad clicks and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data'!$L$1</c:f>
              <c:strCache>
                <c:ptCount val="1"/>
                <c:pt idx="0">
                  <c:v>AdWords Ad Clicks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data'!$K$2:$K$366</c:f>
              <c:numCache>
                <c:formatCode>General</c:formatCode>
                <c:ptCount val="365"/>
                <c:pt idx="0">
                  <c:v>4984</c:v>
                </c:pt>
                <c:pt idx="1">
                  <c:v>4022</c:v>
                </c:pt>
                <c:pt idx="2">
                  <c:v>3863</c:v>
                </c:pt>
                <c:pt idx="3">
                  <c:v>3911</c:v>
                </c:pt>
                <c:pt idx="4">
                  <c:v>4070</c:v>
                </c:pt>
                <c:pt idx="5">
                  <c:v>4052</c:v>
                </c:pt>
                <c:pt idx="6">
                  <c:v>3845</c:v>
                </c:pt>
                <c:pt idx="7">
                  <c:v>5147</c:v>
                </c:pt>
                <c:pt idx="8">
                  <c:v>3861</c:v>
                </c:pt>
                <c:pt idx="9">
                  <c:v>4938</c:v>
                </c:pt>
                <c:pt idx="10">
                  <c:v>4351</c:v>
                </c:pt>
                <c:pt idx="11">
                  <c:v>5442</c:v>
                </c:pt>
                <c:pt idx="12">
                  <c:v>4283</c:v>
                </c:pt>
                <c:pt idx="13">
                  <c:v>4060</c:v>
                </c:pt>
                <c:pt idx="14">
                  <c:v>3957</c:v>
                </c:pt>
                <c:pt idx="15">
                  <c:v>3925</c:v>
                </c:pt>
                <c:pt idx="16">
                  <c:v>5147</c:v>
                </c:pt>
                <c:pt idx="17">
                  <c:v>5412</c:v>
                </c:pt>
                <c:pt idx="18">
                  <c:v>4370</c:v>
                </c:pt>
                <c:pt idx="19">
                  <c:v>4580</c:v>
                </c:pt>
                <c:pt idx="20">
                  <c:v>5259</c:v>
                </c:pt>
                <c:pt idx="21">
                  <c:v>4873</c:v>
                </c:pt>
                <c:pt idx="22">
                  <c:v>5432</c:v>
                </c:pt>
                <c:pt idx="23">
                  <c:v>3839</c:v>
                </c:pt>
                <c:pt idx="24">
                  <c:v>3714</c:v>
                </c:pt>
                <c:pt idx="25">
                  <c:v>5540</c:v>
                </c:pt>
                <c:pt idx="26">
                  <c:v>5506</c:v>
                </c:pt>
                <c:pt idx="27">
                  <c:v>4152</c:v>
                </c:pt>
                <c:pt idx="28">
                  <c:v>4769</c:v>
                </c:pt>
                <c:pt idx="29">
                  <c:v>5690</c:v>
                </c:pt>
                <c:pt idx="30">
                  <c:v>4499</c:v>
                </c:pt>
                <c:pt idx="31">
                  <c:v>4051</c:v>
                </c:pt>
                <c:pt idx="32">
                  <c:v>4788</c:v>
                </c:pt>
                <c:pt idx="33">
                  <c:v>4417</c:v>
                </c:pt>
                <c:pt idx="34">
                  <c:v>4182</c:v>
                </c:pt>
                <c:pt idx="35">
                  <c:v>4168</c:v>
                </c:pt>
                <c:pt idx="36">
                  <c:v>4426</c:v>
                </c:pt>
                <c:pt idx="37">
                  <c:v>4787</c:v>
                </c:pt>
                <c:pt idx="38">
                  <c:v>5475</c:v>
                </c:pt>
                <c:pt idx="39">
                  <c:v>4202</c:v>
                </c:pt>
                <c:pt idx="40">
                  <c:v>4614</c:v>
                </c:pt>
                <c:pt idx="41">
                  <c:v>4758</c:v>
                </c:pt>
                <c:pt idx="42">
                  <c:v>5119</c:v>
                </c:pt>
                <c:pt idx="43">
                  <c:v>4554</c:v>
                </c:pt>
                <c:pt idx="44">
                  <c:v>5202</c:v>
                </c:pt>
                <c:pt idx="45">
                  <c:v>4157</c:v>
                </c:pt>
                <c:pt idx="46">
                  <c:v>4336</c:v>
                </c:pt>
                <c:pt idx="47">
                  <c:v>3863</c:v>
                </c:pt>
                <c:pt idx="48">
                  <c:v>4947</c:v>
                </c:pt>
                <c:pt idx="49">
                  <c:v>5499</c:v>
                </c:pt>
                <c:pt idx="50">
                  <c:v>5347</c:v>
                </c:pt>
                <c:pt idx="51">
                  <c:v>4711</c:v>
                </c:pt>
                <c:pt idx="52">
                  <c:v>4702</c:v>
                </c:pt>
                <c:pt idx="53">
                  <c:v>5254</c:v>
                </c:pt>
                <c:pt idx="54">
                  <c:v>4892</c:v>
                </c:pt>
                <c:pt idx="55">
                  <c:v>4226</c:v>
                </c:pt>
                <c:pt idx="56">
                  <c:v>5466</c:v>
                </c:pt>
                <c:pt idx="57">
                  <c:v>5083</c:v>
                </c:pt>
                <c:pt idx="58">
                  <c:v>3952</c:v>
                </c:pt>
                <c:pt idx="59">
                  <c:v>4888</c:v>
                </c:pt>
                <c:pt idx="60">
                  <c:v>3780</c:v>
                </c:pt>
                <c:pt idx="61">
                  <c:v>3890</c:v>
                </c:pt>
                <c:pt idx="62">
                  <c:v>4399</c:v>
                </c:pt>
                <c:pt idx="63">
                  <c:v>4296</c:v>
                </c:pt>
                <c:pt idx="64">
                  <c:v>5520</c:v>
                </c:pt>
                <c:pt idx="65">
                  <c:v>4462</c:v>
                </c:pt>
                <c:pt idx="66">
                  <c:v>4507</c:v>
                </c:pt>
                <c:pt idx="67">
                  <c:v>3894</c:v>
                </c:pt>
                <c:pt idx="68">
                  <c:v>4507</c:v>
                </c:pt>
                <c:pt idx="69">
                  <c:v>5154</c:v>
                </c:pt>
                <c:pt idx="70">
                  <c:v>4024</c:v>
                </c:pt>
                <c:pt idx="71">
                  <c:v>4401</c:v>
                </c:pt>
                <c:pt idx="72">
                  <c:v>5493</c:v>
                </c:pt>
                <c:pt idx="73">
                  <c:v>5031</c:v>
                </c:pt>
                <c:pt idx="74">
                  <c:v>5515</c:v>
                </c:pt>
                <c:pt idx="75">
                  <c:v>5498</c:v>
                </c:pt>
                <c:pt idx="76">
                  <c:v>4667</c:v>
                </c:pt>
                <c:pt idx="77">
                  <c:v>4237</c:v>
                </c:pt>
                <c:pt idx="78">
                  <c:v>5089</c:v>
                </c:pt>
                <c:pt idx="79">
                  <c:v>4239</c:v>
                </c:pt>
                <c:pt idx="80">
                  <c:v>5077</c:v>
                </c:pt>
                <c:pt idx="81">
                  <c:v>5169</c:v>
                </c:pt>
                <c:pt idx="82">
                  <c:v>5249</c:v>
                </c:pt>
                <c:pt idx="83">
                  <c:v>5598</c:v>
                </c:pt>
                <c:pt idx="84">
                  <c:v>3894</c:v>
                </c:pt>
                <c:pt idx="85">
                  <c:v>4192</c:v>
                </c:pt>
                <c:pt idx="86">
                  <c:v>3959</c:v>
                </c:pt>
                <c:pt idx="87">
                  <c:v>5200</c:v>
                </c:pt>
                <c:pt idx="88">
                  <c:v>3826</c:v>
                </c:pt>
                <c:pt idx="89">
                  <c:v>5082</c:v>
                </c:pt>
                <c:pt idx="90">
                  <c:v>4372</c:v>
                </c:pt>
                <c:pt idx="91">
                  <c:v>4846</c:v>
                </c:pt>
                <c:pt idx="92">
                  <c:v>3867</c:v>
                </c:pt>
                <c:pt idx="93">
                  <c:v>4501</c:v>
                </c:pt>
                <c:pt idx="94">
                  <c:v>4690</c:v>
                </c:pt>
                <c:pt idx="95">
                  <c:v>4692</c:v>
                </c:pt>
                <c:pt idx="96">
                  <c:v>3867</c:v>
                </c:pt>
                <c:pt idx="97">
                  <c:v>4604</c:v>
                </c:pt>
                <c:pt idx="98">
                  <c:v>3945</c:v>
                </c:pt>
                <c:pt idx="99">
                  <c:v>3900</c:v>
                </c:pt>
                <c:pt idx="100">
                  <c:v>4618</c:v>
                </c:pt>
                <c:pt idx="101">
                  <c:v>4828</c:v>
                </c:pt>
                <c:pt idx="102">
                  <c:v>5266</c:v>
                </c:pt>
                <c:pt idx="103">
                  <c:v>5708</c:v>
                </c:pt>
                <c:pt idx="104">
                  <c:v>3986</c:v>
                </c:pt>
                <c:pt idx="105">
                  <c:v>5091</c:v>
                </c:pt>
                <c:pt idx="106">
                  <c:v>4629</c:v>
                </c:pt>
                <c:pt idx="107">
                  <c:v>3812</c:v>
                </c:pt>
                <c:pt idx="108">
                  <c:v>4171</c:v>
                </c:pt>
                <c:pt idx="109">
                  <c:v>5488</c:v>
                </c:pt>
                <c:pt idx="110">
                  <c:v>4850</c:v>
                </c:pt>
                <c:pt idx="111">
                  <c:v>5494</c:v>
                </c:pt>
                <c:pt idx="112">
                  <c:v>4570</c:v>
                </c:pt>
                <c:pt idx="113">
                  <c:v>5096</c:v>
                </c:pt>
                <c:pt idx="114">
                  <c:v>4057</c:v>
                </c:pt>
                <c:pt idx="115">
                  <c:v>3896</c:v>
                </c:pt>
                <c:pt idx="116">
                  <c:v>4572</c:v>
                </c:pt>
                <c:pt idx="117">
                  <c:v>5734</c:v>
                </c:pt>
                <c:pt idx="118">
                  <c:v>4642</c:v>
                </c:pt>
                <c:pt idx="119">
                  <c:v>5508</c:v>
                </c:pt>
                <c:pt idx="120">
                  <c:v>4405</c:v>
                </c:pt>
                <c:pt idx="121">
                  <c:v>4750</c:v>
                </c:pt>
                <c:pt idx="122">
                  <c:v>4360</c:v>
                </c:pt>
                <c:pt idx="123">
                  <c:v>4349</c:v>
                </c:pt>
                <c:pt idx="124">
                  <c:v>4434</c:v>
                </c:pt>
                <c:pt idx="125">
                  <c:v>4465</c:v>
                </c:pt>
                <c:pt idx="126">
                  <c:v>4158</c:v>
                </c:pt>
                <c:pt idx="127">
                  <c:v>5325</c:v>
                </c:pt>
                <c:pt idx="128">
                  <c:v>5078</c:v>
                </c:pt>
                <c:pt idx="129">
                  <c:v>5086</c:v>
                </c:pt>
                <c:pt idx="130">
                  <c:v>4724</c:v>
                </c:pt>
                <c:pt idx="131">
                  <c:v>4146</c:v>
                </c:pt>
                <c:pt idx="132">
                  <c:v>5327</c:v>
                </c:pt>
                <c:pt idx="133">
                  <c:v>4117</c:v>
                </c:pt>
                <c:pt idx="134">
                  <c:v>5687</c:v>
                </c:pt>
                <c:pt idx="135">
                  <c:v>4657</c:v>
                </c:pt>
                <c:pt idx="136">
                  <c:v>4438</c:v>
                </c:pt>
                <c:pt idx="137">
                  <c:v>5640</c:v>
                </c:pt>
                <c:pt idx="138">
                  <c:v>5458</c:v>
                </c:pt>
                <c:pt idx="139">
                  <c:v>3814</c:v>
                </c:pt>
                <c:pt idx="140">
                  <c:v>5526</c:v>
                </c:pt>
                <c:pt idx="141">
                  <c:v>5531</c:v>
                </c:pt>
                <c:pt idx="142">
                  <c:v>4585</c:v>
                </c:pt>
                <c:pt idx="143">
                  <c:v>4970</c:v>
                </c:pt>
                <c:pt idx="144">
                  <c:v>4768</c:v>
                </c:pt>
                <c:pt idx="145">
                  <c:v>4140</c:v>
                </c:pt>
                <c:pt idx="146">
                  <c:v>4692</c:v>
                </c:pt>
                <c:pt idx="147">
                  <c:v>4842</c:v>
                </c:pt>
                <c:pt idx="148">
                  <c:v>4845</c:v>
                </c:pt>
                <c:pt idx="149">
                  <c:v>5544</c:v>
                </c:pt>
                <c:pt idx="150">
                  <c:v>4628</c:v>
                </c:pt>
                <c:pt idx="151">
                  <c:v>4003</c:v>
                </c:pt>
                <c:pt idx="152">
                  <c:v>5223</c:v>
                </c:pt>
                <c:pt idx="153">
                  <c:v>4953</c:v>
                </c:pt>
                <c:pt idx="154">
                  <c:v>5298</c:v>
                </c:pt>
                <c:pt idx="155">
                  <c:v>4716</c:v>
                </c:pt>
                <c:pt idx="156">
                  <c:v>5353</c:v>
                </c:pt>
                <c:pt idx="157">
                  <c:v>4883</c:v>
                </c:pt>
                <c:pt idx="158">
                  <c:v>5457</c:v>
                </c:pt>
                <c:pt idx="159">
                  <c:v>3887</c:v>
                </c:pt>
                <c:pt idx="160">
                  <c:v>3773</c:v>
                </c:pt>
                <c:pt idx="161">
                  <c:v>4899</c:v>
                </c:pt>
                <c:pt idx="162">
                  <c:v>4545</c:v>
                </c:pt>
                <c:pt idx="163">
                  <c:v>4247</c:v>
                </c:pt>
                <c:pt idx="164">
                  <c:v>3874</c:v>
                </c:pt>
                <c:pt idx="165">
                  <c:v>4456</c:v>
                </c:pt>
                <c:pt idx="166">
                  <c:v>5318</c:v>
                </c:pt>
                <c:pt idx="167">
                  <c:v>4854</c:v>
                </c:pt>
                <c:pt idx="168">
                  <c:v>5654</c:v>
                </c:pt>
                <c:pt idx="169">
                  <c:v>5237</c:v>
                </c:pt>
                <c:pt idx="170">
                  <c:v>5277</c:v>
                </c:pt>
                <c:pt idx="171">
                  <c:v>5313</c:v>
                </c:pt>
                <c:pt idx="172">
                  <c:v>5146</c:v>
                </c:pt>
                <c:pt idx="173">
                  <c:v>4438</c:v>
                </c:pt>
                <c:pt idx="174">
                  <c:v>4037</c:v>
                </c:pt>
                <c:pt idx="175">
                  <c:v>3833</c:v>
                </c:pt>
                <c:pt idx="176">
                  <c:v>5032</c:v>
                </c:pt>
                <c:pt idx="177">
                  <c:v>4981</c:v>
                </c:pt>
                <c:pt idx="178">
                  <c:v>4790</c:v>
                </c:pt>
                <c:pt idx="179">
                  <c:v>4683</c:v>
                </c:pt>
                <c:pt idx="180">
                  <c:v>4284</c:v>
                </c:pt>
                <c:pt idx="181">
                  <c:v>4557</c:v>
                </c:pt>
                <c:pt idx="182">
                  <c:v>5740</c:v>
                </c:pt>
                <c:pt idx="183">
                  <c:v>3823</c:v>
                </c:pt>
                <c:pt idx="184">
                  <c:v>5207</c:v>
                </c:pt>
                <c:pt idx="185">
                  <c:v>4209</c:v>
                </c:pt>
                <c:pt idx="186">
                  <c:v>4804</c:v>
                </c:pt>
                <c:pt idx="187">
                  <c:v>4571</c:v>
                </c:pt>
                <c:pt idx="188">
                  <c:v>4378</c:v>
                </c:pt>
                <c:pt idx="189">
                  <c:v>3838</c:v>
                </c:pt>
                <c:pt idx="190">
                  <c:v>4386</c:v>
                </c:pt>
                <c:pt idx="191">
                  <c:v>4706</c:v>
                </c:pt>
                <c:pt idx="192">
                  <c:v>5673</c:v>
                </c:pt>
                <c:pt idx="193">
                  <c:v>4286</c:v>
                </c:pt>
                <c:pt idx="194">
                  <c:v>5220</c:v>
                </c:pt>
                <c:pt idx="195">
                  <c:v>5045</c:v>
                </c:pt>
                <c:pt idx="196">
                  <c:v>3857</c:v>
                </c:pt>
                <c:pt idx="197">
                  <c:v>4357</c:v>
                </c:pt>
                <c:pt idx="198">
                  <c:v>5160</c:v>
                </c:pt>
                <c:pt idx="199">
                  <c:v>4220</c:v>
                </c:pt>
                <c:pt idx="200">
                  <c:v>4253</c:v>
                </c:pt>
                <c:pt idx="201">
                  <c:v>4642</c:v>
                </c:pt>
                <c:pt idx="202">
                  <c:v>5143</c:v>
                </c:pt>
                <c:pt idx="203">
                  <c:v>4239</c:v>
                </c:pt>
                <c:pt idx="204">
                  <c:v>4867</c:v>
                </c:pt>
                <c:pt idx="205">
                  <c:v>4885</c:v>
                </c:pt>
                <c:pt idx="206">
                  <c:v>4790</c:v>
                </c:pt>
                <c:pt idx="207">
                  <c:v>5166</c:v>
                </c:pt>
                <c:pt idx="208">
                  <c:v>4893</c:v>
                </c:pt>
                <c:pt idx="209">
                  <c:v>4290</c:v>
                </c:pt>
                <c:pt idx="210">
                  <c:v>4601</c:v>
                </c:pt>
                <c:pt idx="211">
                  <c:v>5272</c:v>
                </c:pt>
                <c:pt idx="212">
                  <c:v>4461</c:v>
                </c:pt>
                <c:pt idx="213">
                  <c:v>5586</c:v>
                </c:pt>
                <c:pt idx="214">
                  <c:v>5567</c:v>
                </c:pt>
                <c:pt idx="215">
                  <c:v>4683</c:v>
                </c:pt>
                <c:pt idx="216">
                  <c:v>5624</c:v>
                </c:pt>
                <c:pt idx="217">
                  <c:v>4099</c:v>
                </c:pt>
                <c:pt idx="218">
                  <c:v>4422</c:v>
                </c:pt>
                <c:pt idx="219">
                  <c:v>4143</c:v>
                </c:pt>
                <c:pt idx="220">
                  <c:v>3894</c:v>
                </c:pt>
                <c:pt idx="221">
                  <c:v>4560</c:v>
                </c:pt>
                <c:pt idx="222">
                  <c:v>4027</c:v>
                </c:pt>
                <c:pt idx="223">
                  <c:v>3938</c:v>
                </c:pt>
                <c:pt idx="224">
                  <c:v>4494</c:v>
                </c:pt>
                <c:pt idx="225">
                  <c:v>5670</c:v>
                </c:pt>
                <c:pt idx="226">
                  <c:v>5513</c:v>
                </c:pt>
                <c:pt idx="227">
                  <c:v>3782</c:v>
                </c:pt>
                <c:pt idx="228">
                  <c:v>3755</c:v>
                </c:pt>
                <c:pt idx="229">
                  <c:v>4561</c:v>
                </c:pt>
                <c:pt idx="230">
                  <c:v>5185</c:v>
                </c:pt>
                <c:pt idx="231">
                  <c:v>5509</c:v>
                </c:pt>
                <c:pt idx="232">
                  <c:v>5625</c:v>
                </c:pt>
                <c:pt idx="233">
                  <c:v>4636</c:v>
                </c:pt>
                <c:pt idx="234">
                  <c:v>4380</c:v>
                </c:pt>
                <c:pt idx="235">
                  <c:v>4973</c:v>
                </c:pt>
                <c:pt idx="236">
                  <c:v>4962</c:v>
                </c:pt>
                <c:pt idx="237">
                  <c:v>5286</c:v>
                </c:pt>
                <c:pt idx="238">
                  <c:v>4979</c:v>
                </c:pt>
                <c:pt idx="239">
                  <c:v>4919</c:v>
                </c:pt>
                <c:pt idx="240">
                  <c:v>5183</c:v>
                </c:pt>
                <c:pt idx="241">
                  <c:v>4772</c:v>
                </c:pt>
                <c:pt idx="242">
                  <c:v>5565</c:v>
                </c:pt>
                <c:pt idx="243">
                  <c:v>4179</c:v>
                </c:pt>
                <c:pt idx="244">
                  <c:v>4322</c:v>
                </c:pt>
                <c:pt idx="245">
                  <c:v>3820</c:v>
                </c:pt>
                <c:pt idx="246">
                  <c:v>4276</c:v>
                </c:pt>
                <c:pt idx="247">
                  <c:v>4407</c:v>
                </c:pt>
                <c:pt idx="248">
                  <c:v>4311</c:v>
                </c:pt>
                <c:pt idx="249">
                  <c:v>5480</c:v>
                </c:pt>
                <c:pt idx="250">
                  <c:v>5678</c:v>
                </c:pt>
                <c:pt idx="251">
                  <c:v>4637</c:v>
                </c:pt>
                <c:pt idx="252">
                  <c:v>5245</c:v>
                </c:pt>
                <c:pt idx="253">
                  <c:v>4046</c:v>
                </c:pt>
                <c:pt idx="254">
                  <c:v>3804</c:v>
                </c:pt>
                <c:pt idx="255">
                  <c:v>4080</c:v>
                </c:pt>
                <c:pt idx="256">
                  <c:v>4955</c:v>
                </c:pt>
                <c:pt idx="257">
                  <c:v>5355</c:v>
                </c:pt>
                <c:pt idx="258">
                  <c:v>4012</c:v>
                </c:pt>
                <c:pt idx="259">
                  <c:v>5225</c:v>
                </c:pt>
                <c:pt idx="260">
                  <c:v>4810</c:v>
                </c:pt>
                <c:pt idx="261">
                  <c:v>4777</c:v>
                </c:pt>
                <c:pt idx="262">
                  <c:v>4938</c:v>
                </c:pt>
                <c:pt idx="263">
                  <c:v>5430</c:v>
                </c:pt>
                <c:pt idx="264">
                  <c:v>5534</c:v>
                </c:pt>
                <c:pt idx="265">
                  <c:v>4264</c:v>
                </c:pt>
                <c:pt idx="266">
                  <c:v>4363</c:v>
                </c:pt>
                <c:pt idx="267">
                  <c:v>4354</c:v>
                </c:pt>
                <c:pt idx="268">
                  <c:v>5484</c:v>
                </c:pt>
                <c:pt idx="269">
                  <c:v>5190</c:v>
                </c:pt>
                <c:pt idx="270">
                  <c:v>3961</c:v>
                </c:pt>
                <c:pt idx="271">
                  <c:v>3950</c:v>
                </c:pt>
                <c:pt idx="272">
                  <c:v>4488</c:v>
                </c:pt>
                <c:pt idx="273">
                  <c:v>5320</c:v>
                </c:pt>
                <c:pt idx="274">
                  <c:v>5026</c:v>
                </c:pt>
                <c:pt idx="275">
                  <c:v>5053</c:v>
                </c:pt>
                <c:pt idx="276">
                  <c:v>4484</c:v>
                </c:pt>
                <c:pt idx="277">
                  <c:v>5098</c:v>
                </c:pt>
                <c:pt idx="278">
                  <c:v>5652</c:v>
                </c:pt>
                <c:pt idx="279">
                  <c:v>3906</c:v>
                </c:pt>
                <c:pt idx="280">
                  <c:v>4218</c:v>
                </c:pt>
                <c:pt idx="281">
                  <c:v>4545</c:v>
                </c:pt>
                <c:pt idx="282">
                  <c:v>4817</c:v>
                </c:pt>
                <c:pt idx="283">
                  <c:v>4758</c:v>
                </c:pt>
                <c:pt idx="284">
                  <c:v>4744</c:v>
                </c:pt>
                <c:pt idx="285">
                  <c:v>5185</c:v>
                </c:pt>
                <c:pt idx="286">
                  <c:v>5002</c:v>
                </c:pt>
                <c:pt idx="287">
                  <c:v>5443</c:v>
                </c:pt>
                <c:pt idx="288">
                  <c:v>3920</c:v>
                </c:pt>
                <c:pt idx="289">
                  <c:v>5167</c:v>
                </c:pt>
                <c:pt idx="290">
                  <c:v>5279</c:v>
                </c:pt>
                <c:pt idx="291">
                  <c:v>3751</c:v>
                </c:pt>
                <c:pt idx="292">
                  <c:v>3800</c:v>
                </c:pt>
                <c:pt idx="293">
                  <c:v>4981</c:v>
                </c:pt>
                <c:pt idx="294">
                  <c:v>5566</c:v>
                </c:pt>
                <c:pt idx="295">
                  <c:v>5283</c:v>
                </c:pt>
                <c:pt idx="296">
                  <c:v>5473</c:v>
                </c:pt>
                <c:pt idx="297">
                  <c:v>4361</c:v>
                </c:pt>
                <c:pt idx="298">
                  <c:v>5096</c:v>
                </c:pt>
                <c:pt idx="299">
                  <c:v>4569</c:v>
                </c:pt>
                <c:pt idx="300">
                  <c:v>3770</c:v>
                </c:pt>
                <c:pt idx="301">
                  <c:v>4597</c:v>
                </c:pt>
                <c:pt idx="302">
                  <c:v>4576</c:v>
                </c:pt>
                <c:pt idx="303">
                  <c:v>4039</c:v>
                </c:pt>
                <c:pt idx="304">
                  <c:v>4442</c:v>
                </c:pt>
                <c:pt idx="305">
                  <c:v>3796</c:v>
                </c:pt>
                <c:pt idx="306">
                  <c:v>4531</c:v>
                </c:pt>
                <c:pt idx="307">
                  <c:v>5122</c:v>
                </c:pt>
                <c:pt idx="308">
                  <c:v>5622</c:v>
                </c:pt>
                <c:pt idx="309">
                  <c:v>4832</c:v>
                </c:pt>
                <c:pt idx="310">
                  <c:v>5555</c:v>
                </c:pt>
                <c:pt idx="311">
                  <c:v>5263</c:v>
                </c:pt>
                <c:pt idx="312">
                  <c:v>4655</c:v>
                </c:pt>
                <c:pt idx="313">
                  <c:v>4561</c:v>
                </c:pt>
                <c:pt idx="314">
                  <c:v>5432</c:v>
                </c:pt>
                <c:pt idx="315">
                  <c:v>4704</c:v>
                </c:pt>
                <c:pt idx="316">
                  <c:v>4493</c:v>
                </c:pt>
                <c:pt idx="317">
                  <c:v>5203</c:v>
                </c:pt>
                <c:pt idx="318">
                  <c:v>3816</c:v>
                </c:pt>
                <c:pt idx="319">
                  <c:v>4171</c:v>
                </c:pt>
                <c:pt idx="320">
                  <c:v>3837</c:v>
                </c:pt>
                <c:pt idx="321">
                  <c:v>4892</c:v>
                </c:pt>
                <c:pt idx="322">
                  <c:v>5701</c:v>
                </c:pt>
                <c:pt idx="323">
                  <c:v>5067</c:v>
                </c:pt>
                <c:pt idx="324">
                  <c:v>3825</c:v>
                </c:pt>
                <c:pt idx="325">
                  <c:v>4358</c:v>
                </c:pt>
                <c:pt idx="326">
                  <c:v>4019</c:v>
                </c:pt>
                <c:pt idx="327">
                  <c:v>5525</c:v>
                </c:pt>
                <c:pt idx="328">
                  <c:v>5011</c:v>
                </c:pt>
                <c:pt idx="329">
                  <c:v>4646</c:v>
                </c:pt>
                <c:pt idx="330">
                  <c:v>4721</c:v>
                </c:pt>
                <c:pt idx="331">
                  <c:v>4151</c:v>
                </c:pt>
                <c:pt idx="332">
                  <c:v>5211</c:v>
                </c:pt>
                <c:pt idx="333">
                  <c:v>4983</c:v>
                </c:pt>
                <c:pt idx="334">
                  <c:v>4597</c:v>
                </c:pt>
                <c:pt idx="335">
                  <c:v>4870</c:v>
                </c:pt>
                <c:pt idx="336">
                  <c:v>5171</c:v>
                </c:pt>
                <c:pt idx="337">
                  <c:v>4823</c:v>
                </c:pt>
                <c:pt idx="338">
                  <c:v>5370</c:v>
                </c:pt>
                <c:pt idx="339">
                  <c:v>4406</c:v>
                </c:pt>
                <c:pt idx="340">
                  <c:v>5321</c:v>
                </c:pt>
                <c:pt idx="341">
                  <c:v>4837</c:v>
                </c:pt>
                <c:pt idx="342">
                  <c:v>4022</c:v>
                </c:pt>
                <c:pt idx="343">
                  <c:v>4718</c:v>
                </c:pt>
                <c:pt idx="344">
                  <c:v>5335</c:v>
                </c:pt>
                <c:pt idx="345">
                  <c:v>5167</c:v>
                </c:pt>
                <c:pt idx="346">
                  <c:v>5190</c:v>
                </c:pt>
                <c:pt idx="347">
                  <c:v>4786</c:v>
                </c:pt>
                <c:pt idx="348">
                  <c:v>5500</c:v>
                </c:pt>
                <c:pt idx="349">
                  <c:v>4089</c:v>
                </c:pt>
                <c:pt idx="350">
                  <c:v>5468</c:v>
                </c:pt>
                <c:pt idx="351">
                  <c:v>5461</c:v>
                </c:pt>
                <c:pt idx="352">
                  <c:v>4993</c:v>
                </c:pt>
                <c:pt idx="353">
                  <c:v>5760</c:v>
                </c:pt>
                <c:pt idx="354">
                  <c:v>5210</c:v>
                </c:pt>
                <c:pt idx="355">
                  <c:v>4462</c:v>
                </c:pt>
                <c:pt idx="356">
                  <c:v>4581</c:v>
                </c:pt>
                <c:pt idx="357">
                  <c:v>4235</c:v>
                </c:pt>
                <c:pt idx="358">
                  <c:v>5018</c:v>
                </c:pt>
                <c:pt idx="359">
                  <c:v>4758</c:v>
                </c:pt>
                <c:pt idx="360">
                  <c:v>5332</c:v>
                </c:pt>
                <c:pt idx="361">
                  <c:v>3887</c:v>
                </c:pt>
                <c:pt idx="362">
                  <c:v>5327</c:v>
                </c:pt>
                <c:pt idx="363">
                  <c:v>4020</c:v>
                </c:pt>
                <c:pt idx="364">
                  <c:v>4592</c:v>
                </c:pt>
              </c:numCache>
            </c:numRef>
          </c:xVal>
          <c:yVal>
            <c:numRef>
              <c:f>'Raw data'!$L$2:$L$366</c:f>
              <c:numCache>
                <c:formatCode>General</c:formatCode>
                <c:ptCount val="365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2-4060-9144-68612299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01520"/>
        <c:axId val="788701936"/>
      </c:scatterChart>
      <c:valAx>
        <c:axId val="7887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views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25699912510938"/>
              <c:y val="0.89120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936"/>
        <c:crosses val="autoZero"/>
        <c:crossBetween val="midCat"/>
      </c:valAx>
      <c:valAx>
        <c:axId val="788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152400</xdr:rowOff>
    </xdr:from>
    <xdr:to>
      <xdr:col>7</xdr:col>
      <xdr:colOff>304800</xdr:colOff>
      <xdr:row>39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00B946-0D7B-461F-B044-4802A1EDA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22</xdr:row>
      <xdr:rowOff>152400</xdr:rowOff>
    </xdr:from>
    <xdr:to>
      <xdr:col>15</xdr:col>
      <xdr:colOff>0</xdr:colOff>
      <xdr:row>39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69528D-FFB8-488C-9F55-DA5B7CB4E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142875</xdr:rowOff>
    </xdr:from>
    <xdr:to>
      <xdr:col>7</xdr:col>
      <xdr:colOff>304800</xdr:colOff>
      <xdr:row>56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ACA8C-7F9F-42DD-8F53-BAD209ECD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39</xdr:row>
      <xdr:rowOff>142875</xdr:rowOff>
    </xdr:from>
    <xdr:to>
      <xdr:col>15</xdr:col>
      <xdr:colOff>0</xdr:colOff>
      <xdr:row>56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8EA65-01A7-4ADE-B552-F496E7964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7</xdr:col>
      <xdr:colOff>304800</xdr:colOff>
      <xdr:row>22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836611-E731-486C-B5F4-AB7759BD1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6</xdr:row>
      <xdr:rowOff>0</xdr:rowOff>
    </xdr:from>
    <xdr:to>
      <xdr:col>15</xdr:col>
      <xdr:colOff>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B224EC-E422-4348-AF3F-ADF11369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54.683990162041" createdVersion="8" refreshedVersion="8" minRefreshableVersion="3" recordCount="365" xr:uid="{E1EC788D-18C6-47B1-9186-AEBA93D8F666}">
  <cacheSource type="worksheet">
    <worksheetSource name="Table1"/>
  </cacheSource>
  <cacheFields count="18">
    <cacheField name="Date" numFmtId="1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7" base="0">
        <rangePr groupBy="days" startDate="2019-01-01T00:00:00" endDate="2020-01-0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0"/>
        </groupItems>
      </fieldGroup>
    </cacheField>
    <cacheField name="Facebook Ad Campaign" numFmtId="0">
      <sharedItems count="12">
        <s v="FB_Jan19"/>
        <s v="FB_Feb19"/>
        <s v="FB_Mar19"/>
        <s v="FB_Apr19"/>
        <s v="FB_May19"/>
        <s v="FB_Jun19"/>
        <s v="FB_Jul19"/>
        <s v="FB_Aug19"/>
        <s v="FB_Sep19"/>
        <s v="FB_Oct19"/>
        <s v="FB_Nov19"/>
        <s v="FB_Dec19"/>
      </sharedItems>
    </cacheField>
    <cacheField name="Facebook Ad Views" numFmtId="0">
      <sharedItems containsSemiMixedTypes="0" containsString="0" containsNumber="1" containsInteger="1" minValue="1050" maxValue="3320"/>
    </cacheField>
    <cacheField name="Facebook Ad Clicks" numFmtId="0">
      <sharedItems containsSemiMixedTypes="0" containsString="0" containsNumber="1" containsInteger="1" minValue="15" maxValue="73"/>
    </cacheField>
    <cacheField name="Facebook Ad Conversions" numFmtId="0">
      <sharedItems containsSemiMixedTypes="0" containsString="0" containsNumber="1" containsInteger="1" minValue="5" maxValue="19"/>
    </cacheField>
    <cacheField name="Cost per Facebook Ad" numFmtId="164">
      <sharedItems containsSemiMixedTypes="0" containsString="0" containsNumber="1" containsInteger="1" minValue="34" maxValue="144"/>
    </cacheField>
    <cacheField name="Facebook Click-Through Rate (Clicks / View)" numFmtId="10">
      <sharedItems containsSemiMixedTypes="0" containsString="0" containsNumber="1" minValue="8.3000000000000001E-3" maxValue="5.3699999999999998E-2"/>
    </cacheField>
    <cacheField name="Facebook Conversion Rate (Conversions / Clicks)" numFmtId="10">
      <sharedItems containsSemiMixedTypes="0" containsString="0" containsNumber="1" minValue="0.21479999999999999" maxValue="0.47589999999999999"/>
    </cacheField>
    <cacheField name="Facebook Cost per Click (Ad Cost / Clicks)" numFmtId="165">
      <sharedItems containsSemiMixedTypes="0" containsString="0" containsNumber="1" minValue="0.61" maxValue="7.14"/>
    </cacheField>
    <cacheField name="AdWords Ad Campaign" numFmtId="0">
      <sharedItems count="12">
        <s v="AW_Jan19"/>
        <s v="AW_Feb19"/>
        <s v="AW_Mar19"/>
        <s v="AW_Apr19"/>
        <s v="AW_May19"/>
        <s v="AW_Jun19"/>
        <s v="AW_Jul19"/>
        <s v="AW_Aug19"/>
        <s v="AW_Sep19"/>
        <s v="AW_Oct19"/>
        <s v="AW_Nov19"/>
        <s v="AW_Dec19"/>
      </sharedItems>
    </cacheField>
    <cacheField name="AdWords Ad Views" numFmtId="0">
      <sharedItems containsSemiMixedTypes="0" containsString="0" containsNumber="1" containsInteger="1" minValue="3714" maxValue="5760" count="335">
        <n v="4984"/>
        <n v="4022"/>
        <n v="3863"/>
        <n v="3911"/>
        <n v="4070"/>
        <n v="4052"/>
        <n v="3845"/>
        <n v="5147"/>
        <n v="3861"/>
        <n v="4938"/>
        <n v="4351"/>
        <n v="5442"/>
        <n v="4283"/>
        <n v="4060"/>
        <n v="3957"/>
        <n v="3925"/>
        <n v="5412"/>
        <n v="4370"/>
        <n v="4580"/>
        <n v="5259"/>
        <n v="4873"/>
        <n v="5432"/>
        <n v="3839"/>
        <n v="3714"/>
        <n v="5540"/>
        <n v="5506"/>
        <n v="4152"/>
        <n v="4769"/>
        <n v="5690"/>
        <n v="4499"/>
        <n v="4051"/>
        <n v="4788"/>
        <n v="4417"/>
        <n v="4182"/>
        <n v="4168"/>
        <n v="4426"/>
        <n v="4787"/>
        <n v="5475"/>
        <n v="4202"/>
        <n v="4614"/>
        <n v="4758"/>
        <n v="5119"/>
        <n v="4554"/>
        <n v="5202"/>
        <n v="4157"/>
        <n v="4336"/>
        <n v="4947"/>
        <n v="5499"/>
        <n v="5347"/>
        <n v="4711"/>
        <n v="4702"/>
        <n v="5254"/>
        <n v="4892"/>
        <n v="4226"/>
        <n v="5466"/>
        <n v="5083"/>
        <n v="3952"/>
        <n v="4888"/>
        <n v="3780"/>
        <n v="3890"/>
        <n v="4399"/>
        <n v="4296"/>
        <n v="5520"/>
        <n v="4462"/>
        <n v="4507"/>
        <n v="3894"/>
        <n v="5154"/>
        <n v="4024"/>
        <n v="4401"/>
        <n v="5493"/>
        <n v="5031"/>
        <n v="5515"/>
        <n v="5498"/>
        <n v="4667"/>
        <n v="4237"/>
        <n v="5089"/>
        <n v="4239"/>
        <n v="5077"/>
        <n v="5169"/>
        <n v="5249"/>
        <n v="5598"/>
        <n v="4192"/>
        <n v="3959"/>
        <n v="5200"/>
        <n v="3826"/>
        <n v="5082"/>
        <n v="4372"/>
        <n v="4846"/>
        <n v="3867"/>
        <n v="4501"/>
        <n v="4690"/>
        <n v="4692"/>
        <n v="4604"/>
        <n v="3945"/>
        <n v="3900"/>
        <n v="4618"/>
        <n v="4828"/>
        <n v="5266"/>
        <n v="5708"/>
        <n v="3986"/>
        <n v="5091"/>
        <n v="4629"/>
        <n v="3812"/>
        <n v="4171"/>
        <n v="5488"/>
        <n v="4850"/>
        <n v="5494"/>
        <n v="4570"/>
        <n v="5096"/>
        <n v="4057"/>
        <n v="3896"/>
        <n v="4572"/>
        <n v="5734"/>
        <n v="4642"/>
        <n v="5508"/>
        <n v="4405"/>
        <n v="4750"/>
        <n v="4360"/>
        <n v="4349"/>
        <n v="4434"/>
        <n v="4465"/>
        <n v="4158"/>
        <n v="5325"/>
        <n v="5078"/>
        <n v="5086"/>
        <n v="4724"/>
        <n v="4146"/>
        <n v="5327"/>
        <n v="4117"/>
        <n v="5687"/>
        <n v="4657"/>
        <n v="4438"/>
        <n v="5640"/>
        <n v="5458"/>
        <n v="3814"/>
        <n v="5526"/>
        <n v="5531"/>
        <n v="4585"/>
        <n v="4970"/>
        <n v="4768"/>
        <n v="4140"/>
        <n v="4842"/>
        <n v="4845"/>
        <n v="5544"/>
        <n v="4628"/>
        <n v="4003"/>
        <n v="5223"/>
        <n v="4953"/>
        <n v="5298"/>
        <n v="4716"/>
        <n v="5353"/>
        <n v="4883"/>
        <n v="5457"/>
        <n v="3887"/>
        <n v="3773"/>
        <n v="4899"/>
        <n v="4545"/>
        <n v="4247"/>
        <n v="3874"/>
        <n v="4456"/>
        <n v="5318"/>
        <n v="4854"/>
        <n v="5654"/>
        <n v="5237"/>
        <n v="5277"/>
        <n v="5313"/>
        <n v="5146"/>
        <n v="4037"/>
        <n v="3833"/>
        <n v="5032"/>
        <n v="4981"/>
        <n v="4790"/>
        <n v="4683"/>
        <n v="4284"/>
        <n v="4557"/>
        <n v="5740"/>
        <n v="3823"/>
        <n v="5207"/>
        <n v="4209"/>
        <n v="4804"/>
        <n v="4571"/>
        <n v="4378"/>
        <n v="3838"/>
        <n v="4386"/>
        <n v="4706"/>
        <n v="5673"/>
        <n v="4286"/>
        <n v="5220"/>
        <n v="5045"/>
        <n v="3857"/>
        <n v="4357"/>
        <n v="5160"/>
        <n v="4220"/>
        <n v="4253"/>
        <n v="5143"/>
        <n v="4867"/>
        <n v="4885"/>
        <n v="5166"/>
        <n v="4893"/>
        <n v="4290"/>
        <n v="4601"/>
        <n v="5272"/>
        <n v="4461"/>
        <n v="5586"/>
        <n v="5567"/>
        <n v="5624"/>
        <n v="4099"/>
        <n v="4422"/>
        <n v="4143"/>
        <n v="4560"/>
        <n v="4027"/>
        <n v="3938"/>
        <n v="4494"/>
        <n v="5670"/>
        <n v="5513"/>
        <n v="3782"/>
        <n v="3755"/>
        <n v="4561"/>
        <n v="5185"/>
        <n v="5509"/>
        <n v="5625"/>
        <n v="4636"/>
        <n v="4380"/>
        <n v="4973"/>
        <n v="4962"/>
        <n v="5286"/>
        <n v="4979"/>
        <n v="4919"/>
        <n v="5183"/>
        <n v="4772"/>
        <n v="5565"/>
        <n v="4179"/>
        <n v="4322"/>
        <n v="3820"/>
        <n v="4276"/>
        <n v="4407"/>
        <n v="4311"/>
        <n v="5480"/>
        <n v="5678"/>
        <n v="4637"/>
        <n v="5245"/>
        <n v="4046"/>
        <n v="3804"/>
        <n v="4080"/>
        <n v="4955"/>
        <n v="5355"/>
        <n v="4012"/>
        <n v="5225"/>
        <n v="4810"/>
        <n v="4777"/>
        <n v="5430"/>
        <n v="5534"/>
        <n v="4264"/>
        <n v="4363"/>
        <n v="4354"/>
        <n v="5484"/>
        <n v="5190"/>
        <n v="3961"/>
        <n v="3950"/>
        <n v="4488"/>
        <n v="5320"/>
        <n v="5026"/>
        <n v="5053"/>
        <n v="4484"/>
        <n v="5098"/>
        <n v="5652"/>
        <n v="3906"/>
        <n v="4218"/>
        <n v="4817"/>
        <n v="4744"/>
        <n v="5002"/>
        <n v="5443"/>
        <n v="3920"/>
        <n v="5167"/>
        <n v="5279"/>
        <n v="3751"/>
        <n v="3800"/>
        <n v="5566"/>
        <n v="5283"/>
        <n v="5473"/>
        <n v="4361"/>
        <n v="4569"/>
        <n v="3770"/>
        <n v="4597"/>
        <n v="4576"/>
        <n v="4039"/>
        <n v="4442"/>
        <n v="3796"/>
        <n v="4531"/>
        <n v="5122"/>
        <n v="5622"/>
        <n v="4832"/>
        <n v="5555"/>
        <n v="5263"/>
        <n v="4655"/>
        <n v="4704"/>
        <n v="4493"/>
        <n v="5203"/>
        <n v="3816"/>
        <n v="3837"/>
        <n v="5701"/>
        <n v="5067"/>
        <n v="3825"/>
        <n v="4358"/>
        <n v="4019"/>
        <n v="5525"/>
        <n v="5011"/>
        <n v="4646"/>
        <n v="4721"/>
        <n v="4151"/>
        <n v="5211"/>
        <n v="4983"/>
        <n v="4870"/>
        <n v="5171"/>
        <n v="4823"/>
        <n v="5370"/>
        <n v="4406"/>
        <n v="5321"/>
        <n v="4837"/>
        <n v="4718"/>
        <n v="5335"/>
        <n v="4786"/>
        <n v="5500"/>
        <n v="4089"/>
        <n v="5468"/>
        <n v="5461"/>
        <n v="4993"/>
        <n v="5760"/>
        <n v="5210"/>
        <n v="4581"/>
        <n v="4235"/>
        <n v="5018"/>
        <n v="5332"/>
        <n v="4020"/>
        <n v="4592"/>
      </sharedItems>
    </cacheField>
    <cacheField name="AdWords Ad Clicks" numFmtId="0">
      <sharedItems containsSemiMixedTypes="0" containsString="0" containsNumber="1" containsInteger="1" minValue="31" maxValue="89" count="58">
        <n v="59"/>
        <n v="71"/>
        <n v="44"/>
        <n v="49"/>
        <n v="55"/>
        <n v="51"/>
        <n v="66"/>
        <n v="69"/>
        <n v="82"/>
        <n v="48"/>
        <n v="58"/>
        <n v="68"/>
        <n v="83"/>
        <n v="78"/>
        <n v="36"/>
        <n v="52"/>
        <n v="81"/>
        <n v="43"/>
        <n v="63"/>
        <n v="80"/>
        <n v="50"/>
        <n v="53"/>
        <n v="77"/>
        <n v="42"/>
        <n v="72"/>
        <n v="76"/>
        <n v="41"/>
        <n v="74"/>
        <n v="40"/>
        <n v="62"/>
        <n v="67"/>
        <n v="64"/>
        <n v="61"/>
        <n v="47"/>
        <n v="32"/>
        <n v="56"/>
        <n v="33"/>
        <n v="70"/>
        <n v="87"/>
        <n v="65"/>
        <n v="60"/>
        <n v="54"/>
        <n v="45"/>
        <n v="34"/>
        <n v="79"/>
        <n v="73"/>
        <n v="35"/>
        <n v="57"/>
        <n v="85"/>
        <n v="84"/>
        <n v="37"/>
        <n v="38"/>
        <n v="88"/>
        <n v="75"/>
        <n v="46"/>
        <n v="39"/>
        <n v="89"/>
        <n v="31"/>
      </sharedItems>
    </cacheField>
    <cacheField name="AdWords Ad Conversions" numFmtId="0">
      <sharedItems containsSemiMixedTypes="0" containsString="0" containsNumber="1" containsInteger="1" minValue="3" maxValue="9"/>
    </cacheField>
    <cacheField name="Cost per AdWords Ad" numFmtId="164">
      <sharedItems containsSemiMixedTypes="0" containsString="0" containsNumber="1" containsInteger="1" minValue="73" maxValue="197"/>
    </cacheField>
    <cacheField name="AdWords Click-Through Rate (Clicks / View)" numFmtId="10">
      <sharedItems containsSemiMixedTypes="0" containsString="0" containsNumber="1" minValue="5.7000000000000002E-3" maxValue="2.2499999999999999E-2"/>
    </cacheField>
    <cacheField name="AdWords Conversion Rate (Conversions / Click)" numFmtId="10">
      <sharedItems containsSemiMixedTypes="0" containsString="0" containsNumber="1" minValue="6.13E-2" maxValue="0.2006"/>
    </cacheField>
    <cacheField name="AdWords Cost per Click (Ad Cost / Clicks)" numFmtId="165">
      <sharedItems containsSemiMixedTypes="0" containsString="0" containsNumber="1" minValue="0.85" maxValue="5.65"/>
    </cacheField>
    <cacheField name="Months" numFmtId="0" databaseField="0">
      <fieldGroup base="0">
        <rangePr groupBy="months" startDate="2019-01-01T00:00:00" endDate="2020-01-0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 pivotCacheId="4159658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n v="2116"/>
    <n v="18"/>
    <n v="8"/>
    <n v="126"/>
    <n v="8.3000000000000001E-3"/>
    <n v="0.42730000000000001"/>
    <n v="7.14"/>
    <x v="0"/>
    <x v="0"/>
    <x v="0"/>
    <n v="5"/>
    <n v="194"/>
    <n v="1.18E-2"/>
    <n v="8.4000000000000005E-2"/>
    <n v="3.3"/>
  </r>
  <r>
    <x v="1"/>
    <x v="0"/>
    <n v="3106"/>
    <n v="36"/>
    <n v="12"/>
    <n v="104"/>
    <n v="1.15E-2"/>
    <n v="0.34039999999999998"/>
    <n v="2.91"/>
    <x v="0"/>
    <x v="1"/>
    <x v="1"/>
    <n v="6"/>
    <n v="75"/>
    <n v="1.77E-2"/>
    <n v="7.8E-2"/>
    <n v="1.05"/>
  </r>
  <r>
    <x v="2"/>
    <x v="0"/>
    <n v="3105"/>
    <n v="26"/>
    <n v="8"/>
    <n v="102"/>
    <n v="8.3999999999999995E-3"/>
    <n v="0.3145"/>
    <n v="3.89"/>
    <x v="0"/>
    <x v="2"/>
    <x v="2"/>
    <n v="4"/>
    <n v="141"/>
    <n v="1.1299999999999999E-2"/>
    <n v="9.5899999999999999E-2"/>
    <n v="3.23"/>
  </r>
  <r>
    <x v="3"/>
    <x v="0"/>
    <n v="1107"/>
    <n v="27"/>
    <n v="9"/>
    <n v="71"/>
    <n v="2.4500000000000001E-2"/>
    <n v="0.34760000000000002"/>
    <n v="2.62"/>
    <x v="0"/>
    <x v="3"/>
    <x v="3"/>
    <n v="5"/>
    <n v="141"/>
    <n v="1.26E-2"/>
    <n v="0.1108"/>
    <n v="2.86"/>
  </r>
  <r>
    <x v="4"/>
    <x v="0"/>
    <n v="1317"/>
    <n v="15"/>
    <n v="7"/>
    <n v="78"/>
    <n v="1.0999999999999999E-2"/>
    <n v="0.47589999999999999"/>
    <n v="5.38"/>
    <x v="0"/>
    <x v="4"/>
    <x v="4"/>
    <n v="7"/>
    <n v="133"/>
    <n v="1.3599999999999999E-2"/>
    <n v="0.1222"/>
    <n v="2.4"/>
  </r>
  <r>
    <x v="5"/>
    <x v="0"/>
    <n v="1958"/>
    <n v="37"/>
    <n v="10"/>
    <n v="113"/>
    <n v="1.8599999999999998E-2"/>
    <n v="0.28220000000000001"/>
    <n v="3.08"/>
    <x v="0"/>
    <x v="5"/>
    <x v="5"/>
    <n v="4"/>
    <n v="135"/>
    <n v="1.2500000000000001E-2"/>
    <n v="6.9699999999999998E-2"/>
    <n v="2.65"/>
  </r>
  <r>
    <x v="6"/>
    <x v="0"/>
    <n v="2941"/>
    <n v="49"/>
    <n v="15"/>
    <n v="37"/>
    <n v="1.66E-2"/>
    <n v="0.30220000000000002"/>
    <n v="0.76"/>
    <x v="0"/>
    <x v="6"/>
    <x v="6"/>
    <n v="7"/>
    <n v="90"/>
    <n v="1.72E-2"/>
    <n v="0.11070000000000001"/>
    <n v="1.37"/>
  </r>
  <r>
    <x v="7"/>
    <x v="0"/>
    <n v="2805"/>
    <n v="49"/>
    <n v="12"/>
    <n v="105"/>
    <n v="1.7399999999999999E-2"/>
    <n v="0.2409"/>
    <n v="2.14"/>
    <x v="0"/>
    <x v="7"/>
    <x v="7"/>
    <n v="4"/>
    <n v="153"/>
    <n v="1.34E-2"/>
    <n v="6.4500000000000002E-2"/>
    <n v="2.2200000000000002"/>
  </r>
  <r>
    <x v="8"/>
    <x v="0"/>
    <n v="2520"/>
    <n v="36"/>
    <n v="12"/>
    <n v="96"/>
    <n v="1.44E-2"/>
    <n v="0.33739999999999998"/>
    <n v="2.63"/>
    <x v="0"/>
    <x v="8"/>
    <x v="8"/>
    <n v="9"/>
    <n v="140"/>
    <n v="2.12E-2"/>
    <n v="0.11119999999999999"/>
    <n v="1.71"/>
  </r>
  <r>
    <x v="9"/>
    <x v="0"/>
    <n v="1896"/>
    <n v="41"/>
    <n v="13"/>
    <n v="62"/>
    <n v="2.1499999999999998E-2"/>
    <n v="0.32290000000000002"/>
    <n v="1.53"/>
    <x v="0"/>
    <x v="9"/>
    <x v="9"/>
    <n v="5"/>
    <n v="147"/>
    <n v="9.7999999999999997E-3"/>
    <n v="0.1119"/>
    <n v="3.03"/>
  </r>
  <r>
    <x v="10"/>
    <x v="0"/>
    <n v="1828"/>
    <n v="51"/>
    <n v="14"/>
    <n v="41"/>
    <n v="2.7799999999999998E-2"/>
    <n v="0.27860000000000001"/>
    <n v="0.8"/>
    <x v="0"/>
    <x v="10"/>
    <x v="10"/>
    <n v="7"/>
    <n v="84"/>
    <n v="1.3299999999999999E-2"/>
    <n v="0.1191"/>
    <n v="1.46"/>
  </r>
  <r>
    <x v="11"/>
    <x v="0"/>
    <n v="1553"/>
    <n v="56"/>
    <n v="14"/>
    <n v="123"/>
    <n v="3.61E-2"/>
    <n v="0.25359999999999999"/>
    <n v="2.19"/>
    <x v="0"/>
    <x v="11"/>
    <x v="11"/>
    <n v="8"/>
    <n v="177"/>
    <n v="1.2500000000000001E-2"/>
    <n v="0.1237"/>
    <n v="2.61"/>
  </r>
  <r>
    <x v="12"/>
    <x v="0"/>
    <n v="1699"/>
    <n v="48"/>
    <n v="12"/>
    <n v="88"/>
    <n v="2.8400000000000002E-2"/>
    <n v="0.24149999999999999"/>
    <n v="1.83"/>
    <x v="0"/>
    <x v="12"/>
    <x v="12"/>
    <n v="7"/>
    <n v="158"/>
    <n v="1.9300000000000001E-2"/>
    <n v="8.6300000000000002E-2"/>
    <n v="1.91"/>
  </r>
  <r>
    <x v="13"/>
    <x v="0"/>
    <n v="1803"/>
    <n v="42"/>
    <n v="11"/>
    <n v="67"/>
    <n v="2.35E-2"/>
    <n v="0.27079999999999999"/>
    <n v="1.58"/>
    <x v="0"/>
    <x v="13"/>
    <x v="13"/>
    <n v="9"/>
    <n v="91"/>
    <n v="1.9199999999999998E-2"/>
    <n v="0.11409999999999999"/>
    <n v="1.1599999999999999"/>
  </r>
  <r>
    <x v="14"/>
    <x v="0"/>
    <n v="1493"/>
    <n v="56"/>
    <n v="12"/>
    <n v="59"/>
    <n v="3.7400000000000003E-2"/>
    <n v="0.21790000000000001"/>
    <n v="1.05"/>
    <x v="0"/>
    <x v="14"/>
    <x v="14"/>
    <n v="3"/>
    <n v="165"/>
    <n v="9.1000000000000004E-3"/>
    <n v="7.7600000000000002E-2"/>
    <n v="4.55"/>
  </r>
  <r>
    <x v="15"/>
    <x v="0"/>
    <n v="2493"/>
    <n v="31"/>
    <n v="7"/>
    <n v="92"/>
    <n v="1.23E-2"/>
    <n v="0.2326"/>
    <n v="3.01"/>
    <x v="0"/>
    <x v="15"/>
    <x v="9"/>
    <n v="6"/>
    <n v="96"/>
    <n v="1.21E-2"/>
    <n v="0.1341"/>
    <n v="2.02"/>
  </r>
  <r>
    <x v="16"/>
    <x v="0"/>
    <n v="2903"/>
    <n v="28"/>
    <n v="10"/>
    <n v="102"/>
    <n v="9.7000000000000003E-3"/>
    <n v="0.34129999999999999"/>
    <n v="3.61"/>
    <x v="0"/>
    <x v="7"/>
    <x v="15"/>
    <n v="5"/>
    <n v="130"/>
    <n v="1.0200000000000001E-2"/>
    <n v="8.8200000000000001E-2"/>
    <n v="2.4900000000000002"/>
  </r>
  <r>
    <x v="17"/>
    <x v="0"/>
    <n v="1916"/>
    <n v="40"/>
    <n v="13"/>
    <n v="95"/>
    <n v="2.0799999999999999E-2"/>
    <n v="0.32529999999999998"/>
    <n v="2.38"/>
    <x v="0"/>
    <x v="16"/>
    <x v="3"/>
    <n v="6"/>
    <n v="167"/>
    <n v="8.9999999999999993E-3"/>
    <n v="0.13200000000000001"/>
    <n v="3.43"/>
  </r>
  <r>
    <x v="18"/>
    <x v="0"/>
    <n v="2805"/>
    <n v="30"/>
    <n v="8"/>
    <n v="67"/>
    <n v="1.06E-2"/>
    <n v="0.26729999999999998"/>
    <n v="2.27"/>
    <x v="0"/>
    <x v="17"/>
    <x v="11"/>
    <n v="4"/>
    <n v="165"/>
    <n v="1.55E-2"/>
    <n v="6.4699999999999994E-2"/>
    <n v="2.42"/>
  </r>
  <r>
    <x v="19"/>
    <x v="0"/>
    <n v="2478"/>
    <n v="50"/>
    <n v="13"/>
    <n v="66"/>
    <n v="2.0199999999999999E-2"/>
    <n v="0.26"/>
    <n v="1.31"/>
    <x v="0"/>
    <x v="18"/>
    <x v="16"/>
    <n v="7"/>
    <n v="119"/>
    <n v="1.77E-2"/>
    <n v="8.7099999999999997E-2"/>
    <n v="1.47"/>
  </r>
  <r>
    <x v="20"/>
    <x v="0"/>
    <n v="2365"/>
    <n v="33"/>
    <n v="8"/>
    <n v="97"/>
    <n v="1.3899999999999999E-2"/>
    <n v="0.23050000000000001"/>
    <n v="2.97"/>
    <x v="0"/>
    <x v="19"/>
    <x v="3"/>
    <n v="3"/>
    <n v="188"/>
    <n v="9.4000000000000004E-3"/>
    <n v="7.0199999999999999E-2"/>
    <n v="3.81"/>
  </r>
  <r>
    <x v="21"/>
    <x v="0"/>
    <n v="3106"/>
    <n v="46"/>
    <n v="12"/>
    <n v="102"/>
    <n v="1.49E-2"/>
    <n v="0.26469999999999999"/>
    <n v="2.2000000000000002"/>
    <x v="0"/>
    <x v="20"/>
    <x v="17"/>
    <n v="4"/>
    <n v="148"/>
    <n v="8.8000000000000005E-3"/>
    <n v="9.6500000000000002E-2"/>
    <n v="3.43"/>
  </r>
  <r>
    <x v="22"/>
    <x v="0"/>
    <n v="1796"/>
    <n v="28"/>
    <n v="10"/>
    <n v="85"/>
    <n v="1.55E-2"/>
    <n v="0.34389999999999998"/>
    <n v="3.04"/>
    <x v="0"/>
    <x v="21"/>
    <x v="18"/>
    <n v="7"/>
    <n v="112"/>
    <n v="1.15E-2"/>
    <n v="0.1138"/>
    <n v="1.79"/>
  </r>
  <r>
    <x v="23"/>
    <x v="0"/>
    <n v="1932"/>
    <n v="43"/>
    <n v="12"/>
    <n v="106"/>
    <n v="2.2499999999999999E-2"/>
    <n v="0.26910000000000001"/>
    <n v="2.4500000000000002"/>
    <x v="0"/>
    <x v="22"/>
    <x v="19"/>
    <n v="6"/>
    <n v="151"/>
    <n v="2.0799999999999999E-2"/>
    <n v="7.51E-2"/>
    <n v="1.89"/>
  </r>
  <r>
    <x v="24"/>
    <x v="0"/>
    <n v="1625"/>
    <n v="52"/>
    <n v="13"/>
    <n v="50"/>
    <n v="3.2099999999999997E-2"/>
    <n v="0.25750000000000001"/>
    <n v="0.96"/>
    <x v="0"/>
    <x v="23"/>
    <x v="20"/>
    <n v="7"/>
    <n v="141"/>
    <n v="1.34E-2"/>
    <n v="0.15049999999999999"/>
    <n v="2.82"/>
  </r>
  <r>
    <x v="25"/>
    <x v="0"/>
    <n v="1845"/>
    <n v="24"/>
    <n v="6"/>
    <n v="89"/>
    <n v="1.29E-2"/>
    <n v="0.24199999999999999"/>
    <n v="3.73"/>
    <x v="0"/>
    <x v="24"/>
    <x v="21"/>
    <n v="4"/>
    <n v="177"/>
    <n v="9.5999999999999992E-3"/>
    <n v="6.88E-2"/>
    <n v="3.32"/>
  </r>
  <r>
    <x v="26"/>
    <x v="0"/>
    <n v="2106"/>
    <n v="45"/>
    <n v="11"/>
    <n v="111"/>
    <n v="2.1600000000000001E-2"/>
    <n v="0.24410000000000001"/>
    <n v="2.44"/>
    <x v="0"/>
    <x v="25"/>
    <x v="22"/>
    <n v="6"/>
    <n v="126"/>
    <n v="1.4E-2"/>
    <n v="7.5899999999999995E-2"/>
    <n v="1.64"/>
  </r>
  <r>
    <x v="27"/>
    <x v="0"/>
    <n v="2690"/>
    <n v="55"/>
    <n v="13"/>
    <n v="51"/>
    <n v="2.06E-2"/>
    <n v="0.2361"/>
    <n v="0.93"/>
    <x v="0"/>
    <x v="26"/>
    <x v="2"/>
    <n v="7"/>
    <n v="171"/>
    <n v="1.06E-2"/>
    <n v="0.16400000000000001"/>
    <n v="3.9"/>
  </r>
  <r>
    <x v="28"/>
    <x v="0"/>
    <n v="1265"/>
    <n v="43"/>
    <n v="11"/>
    <n v="43"/>
    <n v="3.4299999999999997E-2"/>
    <n v="0.24610000000000001"/>
    <n v="0.98"/>
    <x v="0"/>
    <x v="27"/>
    <x v="13"/>
    <n v="8"/>
    <n v="82"/>
    <n v="1.6299999999999999E-2"/>
    <n v="0.1014"/>
    <n v="1.05"/>
  </r>
  <r>
    <x v="29"/>
    <x v="0"/>
    <n v="2781"/>
    <n v="28"/>
    <n v="11"/>
    <n v="84"/>
    <n v="9.9000000000000008E-3"/>
    <n v="0.38179999999999997"/>
    <n v="3.06"/>
    <x v="0"/>
    <x v="28"/>
    <x v="23"/>
    <n v="5"/>
    <n v="95"/>
    <n v="7.4000000000000003E-3"/>
    <n v="0.1211"/>
    <n v="2.25"/>
  </r>
  <r>
    <x v="30"/>
    <x v="0"/>
    <n v="2313"/>
    <n v="31"/>
    <n v="7"/>
    <n v="82"/>
    <n v="1.3299999999999999E-2"/>
    <n v="0.23250000000000001"/>
    <n v="2.65"/>
    <x v="0"/>
    <x v="29"/>
    <x v="20"/>
    <n v="4"/>
    <n v="192"/>
    <n v="1.12E-2"/>
    <n v="6.9800000000000001E-2"/>
    <n v="3.8"/>
  </r>
  <r>
    <x v="31"/>
    <x v="1"/>
    <n v="2318"/>
    <n v="25"/>
    <n v="9"/>
    <n v="86"/>
    <n v="1.06E-2"/>
    <n v="0.36259999999999998"/>
    <n v="3.49"/>
    <x v="1"/>
    <x v="30"/>
    <x v="24"/>
    <n v="6"/>
    <n v="113"/>
    <n v="1.78E-2"/>
    <n v="7.7799999999999994E-2"/>
    <n v="1.56"/>
  </r>
  <r>
    <x v="32"/>
    <x v="1"/>
    <n v="3004"/>
    <n v="26"/>
    <n v="7"/>
    <n v="94"/>
    <n v="8.8000000000000005E-3"/>
    <n v="0.27600000000000002"/>
    <n v="3.58"/>
    <x v="1"/>
    <x v="31"/>
    <x v="25"/>
    <n v="6"/>
    <n v="93"/>
    <n v="1.5900000000000001E-2"/>
    <n v="7.6200000000000004E-2"/>
    <n v="1.21"/>
  </r>
  <r>
    <x v="33"/>
    <x v="1"/>
    <n v="2345"/>
    <n v="25"/>
    <n v="10"/>
    <n v="143"/>
    <n v="1.0800000000000001E-2"/>
    <n v="0.39689999999999998"/>
    <n v="5.63"/>
    <x v="1"/>
    <x v="32"/>
    <x v="26"/>
    <n v="5"/>
    <n v="112"/>
    <n v="9.2999999999999992E-3"/>
    <n v="0.1229"/>
    <n v="2.71"/>
  </r>
  <r>
    <x v="34"/>
    <x v="1"/>
    <n v="1874"/>
    <n v="56"/>
    <n v="13"/>
    <n v="48"/>
    <n v="2.9899999999999999E-2"/>
    <n v="0.23569999999999999"/>
    <n v="0.86"/>
    <x v="1"/>
    <x v="33"/>
    <x v="3"/>
    <n v="5"/>
    <n v="147"/>
    <n v="1.17E-2"/>
    <n v="0.1115"/>
    <n v="3.02"/>
  </r>
  <r>
    <x v="35"/>
    <x v="1"/>
    <n v="1359"/>
    <n v="41"/>
    <n v="11"/>
    <n v="107"/>
    <n v="3.0499999999999999E-2"/>
    <n v="0.27250000000000002"/>
    <n v="2.59"/>
    <x v="1"/>
    <x v="34"/>
    <x v="13"/>
    <n v="9"/>
    <n v="98"/>
    <n v="1.8700000000000001E-2"/>
    <n v="0.11409999999999999"/>
    <n v="1.26"/>
  </r>
  <r>
    <x v="36"/>
    <x v="1"/>
    <n v="2109"/>
    <n v="34"/>
    <n v="9"/>
    <n v="110"/>
    <n v="1.5900000000000001E-2"/>
    <n v="0.25950000000000001"/>
    <n v="3.26"/>
    <x v="1"/>
    <x v="35"/>
    <x v="7"/>
    <n v="7"/>
    <n v="133"/>
    <n v="1.5699999999999999E-2"/>
    <n v="0.1077"/>
    <n v="1.92"/>
  </r>
  <r>
    <x v="37"/>
    <x v="1"/>
    <n v="2799"/>
    <n v="31"/>
    <n v="10"/>
    <n v="61"/>
    <n v="1.12E-2"/>
    <n v="0.32740000000000002"/>
    <n v="1.94"/>
    <x v="1"/>
    <x v="36"/>
    <x v="10"/>
    <n v="7"/>
    <n v="171"/>
    <n v="1.2200000000000001E-2"/>
    <n v="0.1187"/>
    <n v="2.93"/>
  </r>
  <r>
    <x v="38"/>
    <x v="1"/>
    <n v="1265"/>
    <n v="41"/>
    <n v="13"/>
    <n v="86"/>
    <n v="3.2500000000000001E-2"/>
    <n v="0.32169999999999999"/>
    <n v="2.09"/>
    <x v="1"/>
    <x v="37"/>
    <x v="9"/>
    <n v="4"/>
    <n v="120"/>
    <n v="8.6999999999999994E-3"/>
    <n v="9.1800000000000007E-2"/>
    <n v="2.5099999999999998"/>
  </r>
  <r>
    <x v="39"/>
    <x v="1"/>
    <n v="2566"/>
    <n v="41"/>
    <n v="13"/>
    <n v="64"/>
    <n v="1.5800000000000002E-2"/>
    <n v="0.32350000000000001"/>
    <n v="1.58"/>
    <x v="1"/>
    <x v="38"/>
    <x v="2"/>
    <n v="4"/>
    <n v="100"/>
    <n v="1.0500000000000001E-2"/>
    <n v="9.5399999999999999E-2"/>
    <n v="2.2599999999999998"/>
  </r>
  <r>
    <x v="40"/>
    <x v="1"/>
    <n v="2279"/>
    <n v="35"/>
    <n v="12"/>
    <n v="92"/>
    <n v="1.55E-2"/>
    <n v="0.3412"/>
    <n v="2.59"/>
    <x v="1"/>
    <x v="39"/>
    <x v="17"/>
    <n v="5"/>
    <n v="136"/>
    <n v="9.4000000000000004E-3"/>
    <n v="0.1195"/>
    <n v="3.14"/>
  </r>
  <r>
    <x v="41"/>
    <x v="1"/>
    <n v="1781"/>
    <n v="29"/>
    <n v="9"/>
    <n v="129"/>
    <n v="1.61E-2"/>
    <n v="0.30449999999999999"/>
    <n v="4.49"/>
    <x v="1"/>
    <x v="40"/>
    <x v="1"/>
    <n v="8"/>
    <n v="132"/>
    <n v="1.4800000000000001E-2"/>
    <n v="0.1067"/>
    <n v="1.87"/>
  </r>
  <r>
    <x v="42"/>
    <x v="1"/>
    <n v="2984"/>
    <n v="54"/>
    <n v="16"/>
    <n v="121"/>
    <n v="1.8200000000000001E-2"/>
    <n v="0.29189999999999999"/>
    <n v="2.2200000000000002"/>
    <x v="1"/>
    <x v="41"/>
    <x v="27"/>
    <n v="5"/>
    <n v="130"/>
    <n v="1.4500000000000001E-2"/>
    <n v="6.3500000000000001E-2"/>
    <n v="1.75"/>
  </r>
  <r>
    <x v="43"/>
    <x v="1"/>
    <n v="2692"/>
    <n v="40"/>
    <n v="10"/>
    <n v="34"/>
    <n v="1.4800000000000001E-2"/>
    <n v="0.25009999999999999"/>
    <n v="0.86"/>
    <x v="1"/>
    <x v="42"/>
    <x v="27"/>
    <n v="5"/>
    <n v="113"/>
    <n v="1.6199999999999999E-2"/>
    <n v="6.3500000000000001E-2"/>
    <n v="1.52"/>
  </r>
  <r>
    <x v="44"/>
    <x v="1"/>
    <n v="2517"/>
    <n v="31"/>
    <n v="8"/>
    <n v="53"/>
    <n v="1.21E-2"/>
    <n v="0.2656"/>
    <n v="1.72"/>
    <x v="1"/>
    <x v="43"/>
    <x v="19"/>
    <n v="8"/>
    <n v="102"/>
    <n v="1.54E-2"/>
    <n v="0.10009999999999999"/>
    <n v="1.27"/>
  </r>
  <r>
    <x v="45"/>
    <x v="1"/>
    <n v="2116"/>
    <n v="42"/>
    <n v="10"/>
    <n v="84"/>
    <n v="1.9900000000000001E-2"/>
    <n v="0.2475"/>
    <n v="1.99"/>
    <x v="1"/>
    <x v="44"/>
    <x v="28"/>
    <n v="3"/>
    <n v="104"/>
    <n v="9.7000000000000003E-3"/>
    <n v="7.4899999999999994E-2"/>
    <n v="2.57"/>
  </r>
  <r>
    <x v="46"/>
    <x v="1"/>
    <n v="3080"/>
    <n v="26"/>
    <n v="7"/>
    <n v="53"/>
    <n v="8.3000000000000001E-3"/>
    <n v="0.27810000000000001"/>
    <n v="2.09"/>
    <x v="1"/>
    <x v="45"/>
    <x v="18"/>
    <n v="8"/>
    <n v="154"/>
    <n v="1.4500000000000001E-2"/>
    <n v="0.12970000000000001"/>
    <n v="2.46"/>
  </r>
  <r>
    <x v="47"/>
    <x v="1"/>
    <n v="2839"/>
    <n v="31"/>
    <n v="10"/>
    <n v="113"/>
    <n v="1.0999999999999999E-2"/>
    <n v="0.3286"/>
    <n v="3.62"/>
    <x v="1"/>
    <x v="2"/>
    <x v="14"/>
    <n v="7"/>
    <n v="172"/>
    <n v="9.4000000000000004E-3"/>
    <n v="0.18809999999999999"/>
    <n v="4.75"/>
  </r>
  <r>
    <x v="48"/>
    <x v="1"/>
    <n v="3299"/>
    <n v="31"/>
    <n v="9"/>
    <n v="115"/>
    <n v="9.1999999999999998E-3"/>
    <n v="0.2984"/>
    <n v="3.78"/>
    <x v="1"/>
    <x v="46"/>
    <x v="27"/>
    <n v="7"/>
    <n v="173"/>
    <n v="1.4999999999999999E-2"/>
    <n v="9.0499999999999997E-2"/>
    <n v="2.34"/>
  </r>
  <r>
    <x v="49"/>
    <x v="1"/>
    <n v="1531"/>
    <n v="48"/>
    <n v="11"/>
    <n v="67"/>
    <n v="3.1099999999999999E-2"/>
    <n v="0.221"/>
    <n v="1.41"/>
    <x v="1"/>
    <x v="47"/>
    <x v="29"/>
    <n v="4"/>
    <n v="155"/>
    <n v="1.12E-2"/>
    <n v="6.6199999999999995E-2"/>
    <n v="2.52"/>
  </r>
  <r>
    <x v="50"/>
    <x v="1"/>
    <n v="2324"/>
    <n v="34"/>
    <n v="11"/>
    <n v="46"/>
    <n v="1.47E-2"/>
    <n v="0.317"/>
    <n v="1.34"/>
    <x v="1"/>
    <x v="48"/>
    <x v="30"/>
    <n v="7"/>
    <n v="97"/>
    <n v="1.24E-2"/>
    <n v="0.1101"/>
    <n v="1.46"/>
  </r>
  <r>
    <x v="51"/>
    <x v="1"/>
    <n v="1063"/>
    <n v="32"/>
    <n v="8"/>
    <n v="104"/>
    <n v="3.0099999999999998E-2"/>
    <n v="0.26250000000000001"/>
    <n v="3.24"/>
    <x v="1"/>
    <x v="49"/>
    <x v="31"/>
    <n v="7"/>
    <n v="197"/>
    <n v="1.35E-2"/>
    <n v="0.1129"/>
    <n v="3.1"/>
  </r>
  <r>
    <x v="52"/>
    <x v="1"/>
    <n v="3238"/>
    <n v="48"/>
    <n v="11"/>
    <n v="119"/>
    <n v="1.4800000000000001E-2"/>
    <n v="0.22090000000000001"/>
    <n v="2.4900000000000002"/>
    <x v="1"/>
    <x v="50"/>
    <x v="32"/>
    <n v="8"/>
    <n v="136"/>
    <n v="1.29E-2"/>
    <n v="0.13239999999999999"/>
    <n v="2.2400000000000002"/>
  </r>
  <r>
    <x v="53"/>
    <x v="1"/>
    <n v="1662"/>
    <n v="28"/>
    <n v="7"/>
    <n v="118"/>
    <n v="1.6799999999999999E-2"/>
    <n v="0.23569999999999999"/>
    <n v="4.22"/>
    <x v="1"/>
    <x v="51"/>
    <x v="27"/>
    <n v="5"/>
    <n v="97"/>
    <n v="1.4200000000000001E-2"/>
    <n v="6.3399999999999998E-2"/>
    <n v="1.31"/>
  </r>
  <r>
    <x v="54"/>
    <x v="1"/>
    <n v="1110"/>
    <n v="51"/>
    <n v="14"/>
    <n v="67"/>
    <n v="4.5499999999999999E-2"/>
    <n v="0.2792"/>
    <n v="1.33"/>
    <x v="1"/>
    <x v="52"/>
    <x v="1"/>
    <n v="9"/>
    <n v="144"/>
    <n v="1.46E-2"/>
    <n v="0.1201"/>
    <n v="2.0099999999999998"/>
  </r>
  <r>
    <x v="55"/>
    <x v="1"/>
    <n v="3122"/>
    <n v="44"/>
    <n v="11"/>
    <n v="70"/>
    <n v="1.4200000000000001E-2"/>
    <n v="0.24510000000000001"/>
    <n v="1.59"/>
    <x v="1"/>
    <x v="53"/>
    <x v="15"/>
    <n v="4"/>
    <n v="152"/>
    <n v="1.2200000000000001E-2"/>
    <n v="6.9400000000000003E-2"/>
    <n v="2.94"/>
  </r>
  <r>
    <x v="56"/>
    <x v="1"/>
    <n v="1647"/>
    <n v="35"/>
    <n v="12"/>
    <n v="132"/>
    <n v="2.1299999999999999E-2"/>
    <n v="0.34289999999999998"/>
    <n v="3.76"/>
    <x v="1"/>
    <x v="54"/>
    <x v="6"/>
    <n v="7"/>
    <n v="131"/>
    <n v="1.2E-2"/>
    <n v="0.1111"/>
    <n v="2"/>
  </r>
  <r>
    <x v="57"/>
    <x v="1"/>
    <n v="1658"/>
    <n v="55"/>
    <n v="15"/>
    <n v="112"/>
    <n v="3.3300000000000003E-2"/>
    <n v="0.27229999999999999"/>
    <n v="2.02"/>
    <x v="1"/>
    <x v="55"/>
    <x v="33"/>
    <n v="7"/>
    <n v="103"/>
    <n v="9.2999999999999992E-3"/>
    <n v="0.15559999999999999"/>
    <n v="2.17"/>
  </r>
  <r>
    <x v="58"/>
    <x v="1"/>
    <n v="3145"/>
    <n v="54"/>
    <n v="12"/>
    <n v="69"/>
    <n v="1.7299999999999999E-2"/>
    <n v="0.21840000000000001"/>
    <n v="1.27"/>
    <x v="1"/>
    <x v="56"/>
    <x v="34"/>
    <n v="3"/>
    <n v="152"/>
    <n v="8.0999999999999996E-3"/>
    <n v="8.1100000000000005E-2"/>
    <n v="4.7300000000000004"/>
  </r>
  <r>
    <x v="59"/>
    <x v="2"/>
    <n v="3149"/>
    <n v="46"/>
    <n v="12"/>
    <n v="93"/>
    <n v="1.47E-2"/>
    <n v="0.26469999999999999"/>
    <n v="2.0099999999999998"/>
    <x v="2"/>
    <x v="57"/>
    <x v="11"/>
    <n v="4"/>
    <n v="151"/>
    <n v="1.4E-2"/>
    <n v="6.4600000000000005E-2"/>
    <n v="2.21"/>
  </r>
  <r>
    <x v="60"/>
    <x v="2"/>
    <n v="1608"/>
    <n v="57"/>
    <n v="15"/>
    <n v="92"/>
    <n v="3.5499999999999997E-2"/>
    <n v="0.27010000000000001"/>
    <n v="1.61"/>
    <x v="2"/>
    <x v="58"/>
    <x v="5"/>
    <n v="6"/>
    <n v="149"/>
    <n v="1.3599999999999999E-2"/>
    <n v="0.1085"/>
    <n v="2.91"/>
  </r>
  <r>
    <x v="61"/>
    <x v="2"/>
    <n v="1742"/>
    <n v="28"/>
    <n v="8"/>
    <n v="118"/>
    <n v="1.6199999999999999E-2"/>
    <n v="0.2707"/>
    <n v="4.17"/>
    <x v="2"/>
    <x v="59"/>
    <x v="23"/>
    <n v="6"/>
    <n v="141"/>
    <n v="1.0800000000000001E-2"/>
    <n v="0.1452"/>
    <n v="3.36"/>
  </r>
  <r>
    <x v="62"/>
    <x v="2"/>
    <n v="2504"/>
    <n v="40"/>
    <n v="11"/>
    <n v="59"/>
    <n v="1.5800000000000002E-2"/>
    <n v="0.27589999999999998"/>
    <n v="1.51"/>
    <x v="2"/>
    <x v="60"/>
    <x v="20"/>
    <n v="4"/>
    <n v="169"/>
    <n v="1.14E-2"/>
    <n v="6.9900000000000004E-2"/>
    <n v="3.35"/>
  </r>
  <r>
    <x v="63"/>
    <x v="2"/>
    <n v="2943"/>
    <n v="43"/>
    <n v="13"/>
    <n v="40"/>
    <n v="1.4500000000000001E-2"/>
    <n v="0.29389999999999999"/>
    <n v="0.93"/>
    <x v="2"/>
    <x v="61"/>
    <x v="35"/>
    <n v="8"/>
    <n v="131"/>
    <n v="1.3100000000000001E-2"/>
    <n v="0.1391"/>
    <n v="2.34"/>
  </r>
  <r>
    <x v="64"/>
    <x v="2"/>
    <n v="2962"/>
    <n v="51"/>
    <n v="14"/>
    <n v="92"/>
    <n v="1.7299999999999999E-2"/>
    <n v="0.27829999999999999"/>
    <n v="1.8"/>
    <x v="2"/>
    <x v="62"/>
    <x v="1"/>
    <n v="6"/>
    <n v="110"/>
    <n v="1.29E-2"/>
    <n v="7.8100000000000003E-2"/>
    <n v="1.55"/>
  </r>
  <r>
    <x v="65"/>
    <x v="2"/>
    <n v="1560"/>
    <n v="44"/>
    <n v="13"/>
    <n v="99"/>
    <n v="2.81E-2"/>
    <n v="0.29110000000000003"/>
    <n v="2.2599999999999998"/>
    <x v="2"/>
    <x v="63"/>
    <x v="36"/>
    <n v="5"/>
    <n v="126"/>
    <n v="7.4000000000000003E-3"/>
    <n v="0.14050000000000001"/>
    <n v="3.79"/>
  </r>
  <r>
    <x v="66"/>
    <x v="2"/>
    <n v="1232"/>
    <n v="24"/>
    <n v="10"/>
    <n v="142"/>
    <n v="1.9699999999999999E-2"/>
    <n v="0.40579999999999999"/>
    <n v="5.84"/>
    <x v="2"/>
    <x v="64"/>
    <x v="37"/>
    <n v="9"/>
    <n v="99"/>
    <n v="1.5599999999999999E-2"/>
    <n v="0.1212"/>
    <n v="1.4"/>
  </r>
  <r>
    <x v="67"/>
    <x v="2"/>
    <n v="1406"/>
    <n v="29"/>
    <n v="9"/>
    <n v="107"/>
    <n v="2.0400000000000001E-2"/>
    <n v="0.30449999999999999"/>
    <n v="3.71"/>
    <x v="2"/>
    <x v="65"/>
    <x v="36"/>
    <n v="7"/>
    <n v="185"/>
    <n v="8.5000000000000006E-3"/>
    <n v="0.2006"/>
    <n v="5.56"/>
  </r>
  <r>
    <x v="68"/>
    <x v="2"/>
    <n v="1819"/>
    <n v="22"/>
    <n v="5"/>
    <n v="96"/>
    <n v="1.2200000000000001E-2"/>
    <n v="0.245"/>
    <n v="4.32"/>
    <x v="2"/>
    <x v="64"/>
    <x v="29"/>
    <n v="5"/>
    <n v="109"/>
    <n v="1.37E-2"/>
    <n v="8.2299999999999998E-2"/>
    <n v="1.76"/>
  </r>
  <r>
    <x v="69"/>
    <x v="2"/>
    <n v="1097"/>
    <n v="59"/>
    <n v="15"/>
    <n v="43"/>
    <n v="5.3699999999999998E-2"/>
    <n v="0.25090000000000001"/>
    <n v="0.73"/>
    <x v="2"/>
    <x v="66"/>
    <x v="38"/>
    <n v="5"/>
    <n v="179"/>
    <n v="1.6899999999999998E-2"/>
    <n v="6.1499999999999999E-2"/>
    <n v="2.06"/>
  </r>
  <r>
    <x v="70"/>
    <x v="2"/>
    <n v="1314"/>
    <n v="43"/>
    <n v="10"/>
    <n v="105"/>
    <n v="3.2899999999999999E-2"/>
    <n v="0.22309999999999999"/>
    <n v="2.44"/>
    <x v="2"/>
    <x v="67"/>
    <x v="39"/>
    <n v="7"/>
    <n v="99"/>
    <n v="1.6E-2"/>
    <n v="0.112"/>
    <n v="1.54"/>
  </r>
  <r>
    <x v="71"/>
    <x v="2"/>
    <n v="1320"/>
    <n v="61"/>
    <n v="17"/>
    <n v="118"/>
    <n v="4.6300000000000001E-2"/>
    <n v="0.28179999999999999"/>
    <n v="1.93"/>
    <x v="2"/>
    <x v="68"/>
    <x v="40"/>
    <n v="4"/>
    <n v="133"/>
    <n v="1.3599999999999999E-2"/>
    <n v="6.6799999999999998E-2"/>
    <n v="2.23"/>
  </r>
  <r>
    <x v="72"/>
    <x v="2"/>
    <n v="1783"/>
    <n v="54"/>
    <n v="15"/>
    <n v="69"/>
    <n v="3.0300000000000001E-2"/>
    <n v="0.27389999999999998"/>
    <n v="1.28"/>
    <x v="2"/>
    <x v="69"/>
    <x v="2"/>
    <n v="5"/>
    <n v="140"/>
    <n v="8.0000000000000002E-3"/>
    <n v="0.11849999999999999"/>
    <n v="3.19"/>
  </r>
  <r>
    <x v="73"/>
    <x v="2"/>
    <n v="1200"/>
    <n v="39"/>
    <n v="9"/>
    <n v="116"/>
    <n v="3.2300000000000002E-2"/>
    <n v="0.2258"/>
    <n v="3"/>
    <x v="2"/>
    <x v="70"/>
    <x v="6"/>
    <n v="8"/>
    <n v="106"/>
    <n v="1.3100000000000001E-2"/>
    <n v="0.126"/>
    <n v="1.61"/>
  </r>
  <r>
    <x v="74"/>
    <x v="2"/>
    <n v="2030"/>
    <n v="33"/>
    <n v="8"/>
    <n v="131"/>
    <n v="1.6299999999999999E-2"/>
    <n v="0.23019999999999999"/>
    <n v="3.96"/>
    <x v="2"/>
    <x v="71"/>
    <x v="10"/>
    <n v="4"/>
    <n v="80"/>
    <n v="1.0500000000000001E-2"/>
    <n v="6.7299999999999999E-2"/>
    <n v="1.39"/>
  </r>
  <r>
    <x v="75"/>
    <x v="2"/>
    <n v="1890"/>
    <n v="32"/>
    <n v="9"/>
    <n v="95"/>
    <n v="1.7100000000000001E-2"/>
    <n v="0.29289999999999999"/>
    <n v="2.93"/>
    <x v="2"/>
    <x v="72"/>
    <x v="41"/>
    <n v="4"/>
    <n v="135"/>
    <n v="9.9000000000000008E-3"/>
    <n v="6.8400000000000002E-2"/>
    <n v="2.4900000000000002"/>
  </r>
  <r>
    <x v="76"/>
    <x v="2"/>
    <n v="2772"/>
    <n v="59"/>
    <n v="17"/>
    <n v="76"/>
    <n v="2.1299999999999999E-2"/>
    <n v="0.28460000000000002"/>
    <n v="1.29"/>
    <x v="2"/>
    <x v="73"/>
    <x v="37"/>
    <n v="7"/>
    <n v="96"/>
    <n v="1.49E-2"/>
    <n v="0.1075"/>
    <n v="1.38"/>
  </r>
  <r>
    <x v="77"/>
    <x v="2"/>
    <n v="1721"/>
    <n v="28"/>
    <n v="10"/>
    <n v="115"/>
    <n v="1.6E-2"/>
    <n v="0.34489999999999998"/>
    <n v="4.17"/>
    <x v="2"/>
    <x v="74"/>
    <x v="42"/>
    <n v="4"/>
    <n v="162"/>
    <n v="1.06E-2"/>
    <n v="9.4600000000000004E-2"/>
    <n v="3.61"/>
  </r>
  <r>
    <x v="78"/>
    <x v="2"/>
    <n v="2049"/>
    <n v="37"/>
    <n v="12"/>
    <n v="54"/>
    <n v="1.7999999999999999E-2"/>
    <n v="0.33550000000000002"/>
    <n v="1.47"/>
    <x v="2"/>
    <x v="75"/>
    <x v="43"/>
    <n v="4"/>
    <n v="97"/>
    <n v="6.7000000000000002E-3"/>
    <n v="0.1085"/>
    <n v="2.85"/>
  </r>
  <r>
    <x v="79"/>
    <x v="2"/>
    <n v="3051"/>
    <n v="48"/>
    <n v="11"/>
    <n v="100"/>
    <n v="1.5699999999999999E-2"/>
    <n v="0.2208"/>
    <n v="2.08"/>
    <x v="2"/>
    <x v="76"/>
    <x v="26"/>
    <n v="6"/>
    <n v="112"/>
    <n v="9.7000000000000003E-3"/>
    <n v="0.14760000000000001"/>
    <n v="2.74"/>
  </r>
  <r>
    <x v="80"/>
    <x v="2"/>
    <n v="1086"/>
    <n v="35"/>
    <n v="11"/>
    <n v="73"/>
    <n v="3.2500000000000001E-2"/>
    <n v="0.31330000000000002"/>
    <n v="2.06"/>
    <x v="2"/>
    <x v="77"/>
    <x v="6"/>
    <n v="4"/>
    <n v="166"/>
    <n v="1.29E-2"/>
    <n v="6.5199999999999994E-2"/>
    <n v="2.52"/>
  </r>
  <r>
    <x v="81"/>
    <x v="2"/>
    <n v="2217"/>
    <n v="36"/>
    <n v="11"/>
    <n v="101"/>
    <n v="1.6199999999999999E-2"/>
    <n v="0.31109999999999999"/>
    <n v="2.81"/>
    <x v="2"/>
    <x v="78"/>
    <x v="4"/>
    <n v="8"/>
    <n v="149"/>
    <n v="1.0699999999999999E-2"/>
    <n v="0.14030000000000001"/>
    <n v="2.68"/>
  </r>
  <r>
    <x v="82"/>
    <x v="2"/>
    <n v="2320"/>
    <n v="54"/>
    <n v="12"/>
    <n v="103"/>
    <n v="2.3099999999999999E-2"/>
    <n v="0.21870000000000001"/>
    <n v="1.91"/>
    <x v="2"/>
    <x v="79"/>
    <x v="13"/>
    <n v="9"/>
    <n v="99"/>
    <n v="1.4800000000000001E-2"/>
    <n v="0.1142"/>
    <n v="1.27"/>
  </r>
  <r>
    <x v="83"/>
    <x v="2"/>
    <n v="2279"/>
    <n v="41"/>
    <n v="10"/>
    <n v="75"/>
    <n v="1.7999999999999999E-2"/>
    <n v="0.24879999999999999"/>
    <n v="1.83"/>
    <x v="2"/>
    <x v="80"/>
    <x v="26"/>
    <n v="3"/>
    <n v="159"/>
    <n v="7.3000000000000001E-3"/>
    <n v="7.4499999999999997E-2"/>
    <n v="3.89"/>
  </r>
  <r>
    <x v="84"/>
    <x v="2"/>
    <n v="3169"/>
    <n v="40"/>
    <n v="13"/>
    <n v="107"/>
    <n v="1.2500000000000001E-2"/>
    <n v="0.3266"/>
    <n v="2.7"/>
    <x v="2"/>
    <x v="65"/>
    <x v="11"/>
    <n v="5"/>
    <n v="182"/>
    <n v="1.7399999999999999E-2"/>
    <n v="7.9500000000000001E-2"/>
    <n v="2.68"/>
  </r>
  <r>
    <x v="85"/>
    <x v="2"/>
    <n v="1292"/>
    <n v="36"/>
    <n v="9"/>
    <n v="140"/>
    <n v="2.8199999999999999E-2"/>
    <n v="0.25490000000000002"/>
    <n v="3.84"/>
    <x v="2"/>
    <x v="81"/>
    <x v="27"/>
    <n v="7"/>
    <n v="109"/>
    <n v="1.78E-2"/>
    <n v="9.0300000000000005E-2"/>
    <n v="1.47"/>
  </r>
  <r>
    <x v="86"/>
    <x v="2"/>
    <n v="2390"/>
    <n v="39"/>
    <n v="10"/>
    <n v="110"/>
    <n v="1.6199999999999999E-2"/>
    <n v="0.2515"/>
    <n v="2.83"/>
    <x v="2"/>
    <x v="82"/>
    <x v="29"/>
    <n v="5"/>
    <n v="83"/>
    <n v="1.5599999999999999E-2"/>
    <n v="8.2299999999999998E-2"/>
    <n v="1.34"/>
  </r>
  <r>
    <x v="87"/>
    <x v="2"/>
    <n v="1845"/>
    <n v="25"/>
    <n v="6"/>
    <n v="71"/>
    <n v="1.34E-2"/>
    <n v="0.24030000000000001"/>
    <n v="2.88"/>
    <x v="2"/>
    <x v="83"/>
    <x v="28"/>
    <n v="5"/>
    <n v="159"/>
    <n v="7.7000000000000002E-3"/>
    <n v="0.12529999999999999"/>
    <n v="3.98"/>
  </r>
  <r>
    <x v="88"/>
    <x v="2"/>
    <n v="2202"/>
    <n v="41"/>
    <n v="11"/>
    <n v="115"/>
    <n v="1.8800000000000001E-2"/>
    <n v="0.27250000000000002"/>
    <n v="2.79"/>
    <x v="2"/>
    <x v="84"/>
    <x v="30"/>
    <n v="5"/>
    <n v="100"/>
    <n v="1.7399999999999999E-2"/>
    <n v="8.0100000000000005E-2"/>
    <n v="1.51"/>
  </r>
  <r>
    <x v="89"/>
    <x v="2"/>
    <n v="2895"/>
    <n v="42"/>
    <n v="11"/>
    <n v="48"/>
    <n v="1.44E-2"/>
    <n v="0.27189999999999998"/>
    <n v="1.1599999999999999"/>
    <x v="2"/>
    <x v="85"/>
    <x v="44"/>
    <n v="9"/>
    <n v="148"/>
    <n v="1.55E-2"/>
    <n v="0.1135"/>
    <n v="1.88"/>
  </r>
  <r>
    <x v="90"/>
    <x v="3"/>
    <n v="2628"/>
    <n v="30"/>
    <n v="7"/>
    <n v="99"/>
    <n v="1.1299999999999999E-2"/>
    <n v="0.23380000000000001"/>
    <n v="3.35"/>
    <x v="3"/>
    <x v="86"/>
    <x v="0"/>
    <n v="5"/>
    <n v="140"/>
    <n v="1.35E-2"/>
    <n v="8.3799999999999999E-2"/>
    <n v="2.36"/>
  </r>
  <r>
    <x v="91"/>
    <x v="3"/>
    <n v="1910"/>
    <n v="39"/>
    <n v="10"/>
    <n v="59"/>
    <n v="2.0500000000000001E-2"/>
    <n v="0.251"/>
    <n v="1.51"/>
    <x v="3"/>
    <x v="87"/>
    <x v="45"/>
    <n v="9"/>
    <n v="113"/>
    <n v="1.4999999999999999E-2"/>
    <n v="0.11890000000000001"/>
    <n v="1.56"/>
  </r>
  <r>
    <x v="92"/>
    <x v="3"/>
    <n v="2700"/>
    <n v="34"/>
    <n v="12"/>
    <n v="43"/>
    <n v="1.26E-2"/>
    <n v="0.34660000000000002"/>
    <n v="1.26"/>
    <x v="3"/>
    <x v="88"/>
    <x v="35"/>
    <n v="7"/>
    <n v="171"/>
    <n v="1.46E-2"/>
    <n v="0.121"/>
    <n v="3.03"/>
  </r>
  <r>
    <x v="93"/>
    <x v="3"/>
    <n v="1558"/>
    <n v="52"/>
    <n v="14"/>
    <n v="65"/>
    <n v="3.3399999999999999E-2"/>
    <n v="0.27689999999999998"/>
    <n v="1.25"/>
    <x v="3"/>
    <x v="89"/>
    <x v="8"/>
    <n v="5"/>
    <n v="117"/>
    <n v="1.8200000000000001E-2"/>
    <n v="6.2199999999999998E-2"/>
    <n v="1.43"/>
  </r>
  <r>
    <x v="94"/>
    <x v="3"/>
    <n v="1149"/>
    <n v="53"/>
    <n v="13"/>
    <n v="126"/>
    <n v="4.6100000000000002E-2"/>
    <n v="0.23769999999999999"/>
    <n v="2.38"/>
    <x v="3"/>
    <x v="90"/>
    <x v="29"/>
    <n v="5"/>
    <n v="157"/>
    <n v="1.32E-2"/>
    <n v="8.2400000000000001E-2"/>
    <n v="2.54"/>
  </r>
  <r>
    <x v="95"/>
    <x v="3"/>
    <n v="2703"/>
    <n v="35"/>
    <n v="9"/>
    <n v="102"/>
    <n v="1.2800000000000001E-2"/>
    <n v="0.2576"/>
    <n v="2.94"/>
    <x v="3"/>
    <x v="91"/>
    <x v="25"/>
    <n v="6"/>
    <n v="182"/>
    <n v="1.6199999999999999E-2"/>
    <n v="7.6399999999999996E-2"/>
    <n v="2.4"/>
  </r>
  <r>
    <x v="96"/>
    <x v="3"/>
    <n v="2970"/>
    <n v="44"/>
    <n v="10"/>
    <n v="108"/>
    <n v="1.49E-2"/>
    <n v="0.2225"/>
    <n v="2.4300000000000002"/>
    <x v="3"/>
    <x v="88"/>
    <x v="46"/>
    <n v="5"/>
    <n v="114"/>
    <n v="9.1000000000000004E-3"/>
    <n v="0.13519999999999999"/>
    <n v="3.23"/>
  </r>
  <r>
    <x v="97"/>
    <x v="3"/>
    <n v="1768"/>
    <n v="26"/>
    <n v="6"/>
    <n v="58"/>
    <n v="1.4800000000000001E-2"/>
    <n v="0.23830000000000001"/>
    <n v="2.23"/>
    <x v="3"/>
    <x v="92"/>
    <x v="32"/>
    <n v="4"/>
    <n v="122"/>
    <n v="1.32E-2"/>
    <n v="6.6400000000000001E-2"/>
    <n v="2"/>
  </r>
  <r>
    <x v="98"/>
    <x v="3"/>
    <n v="2888"/>
    <n v="40"/>
    <n v="9"/>
    <n v="60"/>
    <n v="1.3899999999999999E-2"/>
    <n v="0.22489999999999999"/>
    <n v="1.5"/>
    <x v="3"/>
    <x v="93"/>
    <x v="39"/>
    <n v="7"/>
    <n v="185"/>
    <n v="1.6500000000000001E-2"/>
    <n v="0.1115"/>
    <n v="2.85"/>
  </r>
  <r>
    <x v="99"/>
    <x v="3"/>
    <n v="1312"/>
    <n v="57"/>
    <n v="16"/>
    <n v="92"/>
    <n v="4.3200000000000002E-2"/>
    <n v="0.2883"/>
    <n v="1.62"/>
    <x v="3"/>
    <x v="94"/>
    <x v="12"/>
    <n v="9"/>
    <n v="90"/>
    <n v="2.1299999999999999E-2"/>
    <n v="0.1103"/>
    <n v="1.08"/>
  </r>
  <r>
    <x v="100"/>
    <x v="3"/>
    <n v="1128"/>
    <n v="36"/>
    <n v="10"/>
    <n v="70"/>
    <n v="3.1600000000000003E-2"/>
    <n v="0.2843"/>
    <n v="1.96"/>
    <x v="3"/>
    <x v="95"/>
    <x v="46"/>
    <n v="5"/>
    <n v="110"/>
    <n v="7.6E-3"/>
    <n v="0.13519999999999999"/>
    <n v="3.14"/>
  </r>
  <r>
    <x v="101"/>
    <x v="3"/>
    <n v="1924"/>
    <n v="22"/>
    <n v="6"/>
    <n v="74"/>
    <n v="1.1599999999999999E-2"/>
    <n v="0.28970000000000001"/>
    <n v="3.3"/>
    <x v="3"/>
    <x v="96"/>
    <x v="2"/>
    <n v="3"/>
    <n v="173"/>
    <n v="9.1000000000000004E-3"/>
    <n v="7.2700000000000001E-2"/>
    <n v="3.92"/>
  </r>
  <r>
    <x v="102"/>
    <x v="3"/>
    <n v="1786"/>
    <n v="43"/>
    <n v="13"/>
    <n v="69"/>
    <n v="2.3900000000000001E-2"/>
    <n v="0.29370000000000002"/>
    <n v="1.61"/>
    <x v="3"/>
    <x v="97"/>
    <x v="47"/>
    <n v="5"/>
    <n v="109"/>
    <n v="1.09E-2"/>
    <n v="8.4900000000000003E-2"/>
    <n v="1.9"/>
  </r>
  <r>
    <x v="103"/>
    <x v="3"/>
    <n v="2135"/>
    <n v="57"/>
    <n v="12"/>
    <n v="114"/>
    <n v="2.6800000000000001E-2"/>
    <n v="0.2175"/>
    <n v="2"/>
    <x v="3"/>
    <x v="98"/>
    <x v="25"/>
    <n v="7"/>
    <n v="160"/>
    <n v="1.34E-2"/>
    <n v="8.9300000000000004E-2"/>
    <n v="2.1"/>
  </r>
  <r>
    <x v="104"/>
    <x v="3"/>
    <n v="1642"/>
    <n v="39"/>
    <n v="13"/>
    <n v="80"/>
    <n v="2.3800000000000002E-2"/>
    <n v="0.32790000000000002"/>
    <n v="2.0499999999999998"/>
    <x v="3"/>
    <x v="99"/>
    <x v="9"/>
    <n v="7"/>
    <n v="152"/>
    <n v="1.2E-2"/>
    <n v="0.15440000000000001"/>
    <n v="3.18"/>
  </r>
  <r>
    <x v="105"/>
    <x v="3"/>
    <n v="2252"/>
    <n v="36"/>
    <n v="10"/>
    <n v="114"/>
    <n v="1.5900000000000001E-2"/>
    <n v="0.28360000000000002"/>
    <n v="3.18"/>
    <x v="3"/>
    <x v="100"/>
    <x v="29"/>
    <n v="8"/>
    <n v="150"/>
    <n v="1.2200000000000001E-2"/>
    <n v="0.1308"/>
    <n v="2.42"/>
  </r>
  <r>
    <x v="106"/>
    <x v="3"/>
    <n v="1132"/>
    <n v="58"/>
    <n v="16"/>
    <n v="78"/>
    <n v="5.0999999999999997E-2"/>
    <n v="0.26929999999999998"/>
    <n v="1.35"/>
    <x v="3"/>
    <x v="101"/>
    <x v="42"/>
    <n v="7"/>
    <n v="135"/>
    <n v="9.7000000000000003E-3"/>
    <n v="0.16120000000000001"/>
    <n v="3.01"/>
  </r>
  <r>
    <x v="107"/>
    <x v="3"/>
    <n v="1163"/>
    <n v="36"/>
    <n v="10"/>
    <n v="66"/>
    <n v="3.1E-2"/>
    <n v="0.28310000000000002"/>
    <n v="1.84"/>
    <x v="3"/>
    <x v="102"/>
    <x v="43"/>
    <n v="4"/>
    <n v="92"/>
    <n v="8.9999999999999993E-3"/>
    <n v="0.1084"/>
    <n v="2.69"/>
  </r>
  <r>
    <x v="108"/>
    <x v="3"/>
    <n v="3209"/>
    <n v="33"/>
    <n v="12"/>
    <n v="108"/>
    <n v="1.03E-2"/>
    <n v="0.35149999999999998"/>
    <n v="3.26"/>
    <x v="3"/>
    <x v="103"/>
    <x v="5"/>
    <n v="8"/>
    <n v="171"/>
    <n v="1.23E-2"/>
    <n v="0.14760000000000001"/>
    <n v="3.34"/>
  </r>
  <r>
    <x v="109"/>
    <x v="3"/>
    <n v="3269"/>
    <n v="43"/>
    <n v="12"/>
    <n v="89"/>
    <n v="1.3100000000000001E-2"/>
    <n v="0.26989999999999997"/>
    <n v="2.0699999999999998"/>
    <x v="3"/>
    <x v="104"/>
    <x v="48"/>
    <n v="8"/>
    <n v="154"/>
    <n v="1.55E-2"/>
    <n v="9.7199999999999995E-2"/>
    <n v="1.81"/>
  </r>
  <r>
    <x v="110"/>
    <x v="3"/>
    <n v="3217"/>
    <n v="62"/>
    <n v="16"/>
    <n v="120"/>
    <n v="1.9400000000000001E-2"/>
    <n v="0.26419999999999999"/>
    <n v="1.92"/>
    <x v="3"/>
    <x v="105"/>
    <x v="0"/>
    <n v="4"/>
    <n v="154"/>
    <n v="1.2200000000000001E-2"/>
    <n v="6.6900000000000001E-2"/>
    <n v="2.61"/>
  </r>
  <r>
    <x v="111"/>
    <x v="3"/>
    <n v="2186"/>
    <n v="45"/>
    <n v="10"/>
    <n v="126"/>
    <n v="2.06E-2"/>
    <n v="0.22220000000000001"/>
    <n v="2.8"/>
    <x v="3"/>
    <x v="106"/>
    <x v="30"/>
    <n v="8"/>
    <n v="173"/>
    <n v="1.2200000000000001E-2"/>
    <n v="0.12470000000000001"/>
    <n v="2.58"/>
  </r>
  <r>
    <x v="112"/>
    <x v="3"/>
    <n v="2414"/>
    <n v="51"/>
    <n v="14"/>
    <n v="111"/>
    <n v="2.1000000000000001E-2"/>
    <n v="0.27910000000000001"/>
    <n v="2.2000000000000002"/>
    <x v="3"/>
    <x v="107"/>
    <x v="22"/>
    <n v="9"/>
    <n v="132"/>
    <n v="1.6799999999999999E-2"/>
    <n v="0.11509999999999999"/>
    <n v="1.72"/>
  </r>
  <r>
    <x v="113"/>
    <x v="3"/>
    <n v="1744"/>
    <n v="19"/>
    <n v="8"/>
    <n v="90"/>
    <n v="1.09E-2"/>
    <n v="0.41049999999999998"/>
    <n v="4.75"/>
    <x v="3"/>
    <x v="108"/>
    <x v="40"/>
    <n v="7"/>
    <n v="157"/>
    <n v="1.18E-2"/>
    <n v="0.1168"/>
    <n v="2.62"/>
  </r>
  <r>
    <x v="114"/>
    <x v="3"/>
    <n v="2910"/>
    <n v="39"/>
    <n v="11"/>
    <n v="48"/>
    <n v="1.3299999999999999E-2"/>
    <n v="0.27750000000000002"/>
    <n v="1.24"/>
    <x v="3"/>
    <x v="109"/>
    <x v="21"/>
    <n v="6"/>
    <n v="108"/>
    <n v="1.3100000000000001E-2"/>
    <n v="0.10639999999999999"/>
    <n v="2.0299999999999998"/>
  </r>
  <r>
    <x v="115"/>
    <x v="3"/>
    <n v="2788"/>
    <n v="59"/>
    <n v="15"/>
    <n v="111"/>
    <n v="2.1100000000000001E-2"/>
    <n v="0.25090000000000001"/>
    <n v="1.88"/>
    <x v="3"/>
    <x v="110"/>
    <x v="49"/>
    <n v="5"/>
    <n v="170"/>
    <n v="2.1499999999999998E-2"/>
    <n v="6.1899999999999997E-2"/>
    <n v="2.0299999999999998"/>
  </r>
  <r>
    <x v="116"/>
    <x v="3"/>
    <n v="1525"/>
    <n v="53"/>
    <n v="16"/>
    <n v="58"/>
    <n v="3.4799999999999998E-2"/>
    <n v="0.29430000000000001"/>
    <n v="1.0900000000000001"/>
    <x v="3"/>
    <x v="111"/>
    <x v="50"/>
    <n v="3"/>
    <n v="167"/>
    <n v="8.0999999999999996E-3"/>
    <n v="7.6899999999999996E-2"/>
    <n v="4.5"/>
  </r>
  <r>
    <x v="117"/>
    <x v="3"/>
    <n v="3249"/>
    <n v="36"/>
    <n v="11"/>
    <n v="55"/>
    <n v="1.09E-2"/>
    <n v="0.31269999999999998"/>
    <n v="1.56"/>
    <x v="3"/>
    <x v="112"/>
    <x v="30"/>
    <n v="8"/>
    <n v="155"/>
    <n v="1.17E-2"/>
    <n v="0.12479999999999999"/>
    <n v="2.3199999999999998"/>
  </r>
  <r>
    <x v="118"/>
    <x v="3"/>
    <n v="1624"/>
    <n v="31"/>
    <n v="7"/>
    <n v="114"/>
    <n v="1.9099999999999999E-2"/>
    <n v="0.23230000000000001"/>
    <n v="3.67"/>
    <x v="3"/>
    <x v="113"/>
    <x v="47"/>
    <n v="7"/>
    <n v="154"/>
    <n v="1.24E-2"/>
    <n v="0.1197"/>
    <n v="2.68"/>
  </r>
  <r>
    <x v="119"/>
    <x v="3"/>
    <n v="1541"/>
    <n v="21"/>
    <n v="6"/>
    <n v="107"/>
    <n v="1.3599999999999999E-2"/>
    <n v="0.29520000000000002"/>
    <n v="5.0999999999999996"/>
    <x v="3"/>
    <x v="114"/>
    <x v="12"/>
    <n v="8"/>
    <n v="187"/>
    <n v="1.5100000000000001E-2"/>
    <n v="9.8199999999999996E-2"/>
    <n v="2.2599999999999998"/>
  </r>
  <r>
    <x v="120"/>
    <x v="4"/>
    <n v="1168"/>
    <n v="52"/>
    <n v="11"/>
    <n v="42"/>
    <n v="4.4299999999999999E-2"/>
    <n v="0.21929999999999999"/>
    <n v="0.81"/>
    <x v="4"/>
    <x v="115"/>
    <x v="37"/>
    <n v="5"/>
    <n v="171"/>
    <n v="1.5900000000000001E-2"/>
    <n v="6.4199999999999993E-2"/>
    <n v="2.44"/>
  </r>
  <r>
    <x v="121"/>
    <x v="4"/>
    <n v="2301"/>
    <n v="54"/>
    <n v="15"/>
    <n v="64"/>
    <n v="2.3599999999999999E-2"/>
    <n v="0.27350000000000002"/>
    <n v="1.18"/>
    <x v="4"/>
    <x v="116"/>
    <x v="30"/>
    <n v="5"/>
    <n v="111"/>
    <n v="1.4200000000000001E-2"/>
    <n v="7.9699999999999993E-2"/>
    <n v="1.65"/>
  </r>
  <r>
    <x v="122"/>
    <x v="4"/>
    <n v="1332"/>
    <n v="35"/>
    <n v="8"/>
    <n v="121"/>
    <n v="2.6100000000000002E-2"/>
    <n v="0.2288"/>
    <n v="3.48"/>
    <x v="4"/>
    <x v="117"/>
    <x v="50"/>
    <n v="5"/>
    <n v="123"/>
    <n v="8.5000000000000006E-3"/>
    <n v="0.13059999999999999"/>
    <n v="3.29"/>
  </r>
  <r>
    <x v="123"/>
    <x v="4"/>
    <n v="2771"/>
    <n v="48"/>
    <n v="12"/>
    <n v="103"/>
    <n v="1.7399999999999999E-2"/>
    <n v="0.2414"/>
    <n v="2.13"/>
    <x v="4"/>
    <x v="118"/>
    <x v="10"/>
    <n v="4"/>
    <n v="150"/>
    <n v="1.3299999999999999E-2"/>
    <n v="6.7299999999999999E-2"/>
    <n v="2.59"/>
  </r>
  <r>
    <x v="124"/>
    <x v="4"/>
    <n v="2564"/>
    <n v="53"/>
    <n v="16"/>
    <n v="62"/>
    <n v="2.07E-2"/>
    <n v="0.29420000000000002"/>
    <n v="1.18"/>
    <x v="4"/>
    <x v="119"/>
    <x v="11"/>
    <n v="4"/>
    <n v="153"/>
    <n v="1.54E-2"/>
    <n v="6.4600000000000005E-2"/>
    <n v="2.23"/>
  </r>
  <r>
    <x v="125"/>
    <x v="4"/>
    <n v="1736"/>
    <n v="25"/>
    <n v="7"/>
    <n v="69"/>
    <n v="1.46E-2"/>
    <n v="0.2787"/>
    <n v="2.73"/>
    <x v="4"/>
    <x v="120"/>
    <x v="24"/>
    <n v="9"/>
    <n v="126"/>
    <n v="1.6199999999999999E-2"/>
    <n v="0.1193"/>
    <n v="1.74"/>
  </r>
  <r>
    <x v="126"/>
    <x v="4"/>
    <n v="2923"/>
    <n v="25"/>
    <n v="7"/>
    <n v="99"/>
    <n v="8.6E-3"/>
    <n v="0.2797"/>
    <n v="3.93"/>
    <x v="4"/>
    <x v="121"/>
    <x v="40"/>
    <n v="5"/>
    <n v="153"/>
    <n v="1.44E-2"/>
    <n v="8.3299999999999999E-2"/>
    <n v="2.56"/>
  </r>
  <r>
    <x v="127"/>
    <x v="4"/>
    <n v="1587"/>
    <n v="58"/>
    <n v="17"/>
    <n v="82"/>
    <n v="3.6200000000000003E-2"/>
    <n v="0.28699999999999998"/>
    <n v="1.43"/>
    <x v="4"/>
    <x v="122"/>
    <x v="26"/>
    <n v="5"/>
    <n v="115"/>
    <n v="7.7000000000000002E-3"/>
    <n v="0.1235"/>
    <n v="2.81"/>
  </r>
  <r>
    <x v="128"/>
    <x v="4"/>
    <n v="1960"/>
    <n v="41"/>
    <n v="9"/>
    <n v="130"/>
    <n v="2.0899999999999998E-2"/>
    <n v="0.22439999999999999"/>
    <n v="3.18"/>
    <x v="4"/>
    <x v="123"/>
    <x v="28"/>
    <n v="5"/>
    <n v="94"/>
    <n v="7.9000000000000008E-3"/>
    <n v="0.12470000000000001"/>
    <n v="2.33"/>
  </r>
  <r>
    <x v="129"/>
    <x v="4"/>
    <n v="3320"/>
    <n v="47"/>
    <n v="13"/>
    <n v="112"/>
    <n v="1.4200000000000001E-2"/>
    <n v="0.28460000000000002"/>
    <n v="2.37"/>
    <x v="4"/>
    <x v="124"/>
    <x v="3"/>
    <n v="7"/>
    <n v="120"/>
    <n v="9.7000000000000003E-3"/>
    <n v="0.15129999999999999"/>
    <n v="2.4300000000000002"/>
  </r>
  <r>
    <x v="130"/>
    <x v="4"/>
    <n v="1909"/>
    <n v="34"/>
    <n v="10"/>
    <n v="53"/>
    <n v="1.7600000000000001E-2"/>
    <n v="0.2893"/>
    <n v="1.58"/>
    <x v="4"/>
    <x v="125"/>
    <x v="15"/>
    <n v="5"/>
    <n v="134"/>
    <n v="1.09E-2"/>
    <n v="8.8800000000000004E-2"/>
    <n v="2.6"/>
  </r>
  <r>
    <x v="131"/>
    <x v="4"/>
    <n v="1702"/>
    <n v="42"/>
    <n v="13"/>
    <n v="60"/>
    <n v="2.4899999999999999E-2"/>
    <n v="0.31790000000000002"/>
    <n v="1.42"/>
    <x v="4"/>
    <x v="126"/>
    <x v="13"/>
    <n v="7"/>
    <n v="154"/>
    <n v="1.8800000000000001E-2"/>
    <n v="8.8400000000000006E-2"/>
    <n v="1.98"/>
  </r>
  <r>
    <x v="132"/>
    <x v="4"/>
    <n v="2281"/>
    <n v="33"/>
    <n v="9"/>
    <n v="56"/>
    <n v="1.46E-2"/>
    <n v="0.25990000000000002"/>
    <n v="1.66"/>
    <x v="4"/>
    <x v="127"/>
    <x v="12"/>
    <n v="8"/>
    <n v="139"/>
    <n v="1.55E-2"/>
    <n v="9.8299999999999998E-2"/>
    <n v="1.68"/>
  </r>
  <r>
    <x v="133"/>
    <x v="4"/>
    <n v="1467"/>
    <n v="54"/>
    <n v="12"/>
    <n v="79"/>
    <n v="3.6700000000000003E-2"/>
    <n v="0.21859999999999999"/>
    <n v="1.46"/>
    <x v="4"/>
    <x v="128"/>
    <x v="51"/>
    <n v="6"/>
    <n v="182"/>
    <n v="9.2999999999999992E-3"/>
    <n v="0.15479999999999999"/>
    <n v="4.7699999999999996"/>
  </r>
  <r>
    <x v="134"/>
    <x v="4"/>
    <n v="3043"/>
    <n v="44"/>
    <n v="12"/>
    <n v="96"/>
    <n v="1.46E-2"/>
    <n v="0.26769999999999999"/>
    <n v="2.16"/>
    <x v="4"/>
    <x v="129"/>
    <x v="26"/>
    <n v="7"/>
    <n v="75"/>
    <n v="7.1999999999999998E-3"/>
    <n v="0.1721"/>
    <n v="1.83"/>
  </r>
  <r>
    <x v="135"/>
    <x v="4"/>
    <n v="2530"/>
    <n v="50"/>
    <n v="15"/>
    <n v="76"/>
    <n v="1.9699999999999999E-2"/>
    <n v="0.3004"/>
    <n v="1.52"/>
    <x v="4"/>
    <x v="130"/>
    <x v="24"/>
    <n v="5"/>
    <n v="127"/>
    <n v="1.54E-2"/>
    <n v="6.4000000000000001E-2"/>
    <n v="1.77"/>
  </r>
  <r>
    <x v="136"/>
    <x v="4"/>
    <n v="2483"/>
    <n v="59"/>
    <n v="17"/>
    <n v="46"/>
    <n v="2.3900000000000001E-2"/>
    <n v="0.2843"/>
    <n v="0.77"/>
    <x v="4"/>
    <x v="131"/>
    <x v="41"/>
    <n v="6"/>
    <n v="134"/>
    <n v="1.23E-2"/>
    <n v="0.1051"/>
    <n v="2.4700000000000002"/>
  </r>
  <r>
    <x v="137"/>
    <x v="4"/>
    <n v="2648"/>
    <n v="23"/>
    <n v="9"/>
    <n v="129"/>
    <n v="8.8000000000000005E-3"/>
    <n v="0.37169999999999997"/>
    <n v="5.53"/>
    <x v="4"/>
    <x v="132"/>
    <x v="14"/>
    <n v="4"/>
    <n v="171"/>
    <n v="6.4000000000000003E-3"/>
    <n v="0.1052"/>
    <n v="4.71"/>
  </r>
  <r>
    <x v="138"/>
    <x v="4"/>
    <n v="2948"/>
    <n v="59"/>
    <n v="13"/>
    <n v="49"/>
    <n v="0.02"/>
    <n v="0.21690000000000001"/>
    <n v="0.83"/>
    <x v="4"/>
    <x v="133"/>
    <x v="41"/>
    <n v="5"/>
    <n v="148"/>
    <n v="9.9000000000000008E-3"/>
    <n v="8.6999999999999994E-2"/>
    <n v="2.74"/>
  </r>
  <r>
    <x v="139"/>
    <x v="4"/>
    <n v="1368"/>
    <n v="36"/>
    <n v="10"/>
    <n v="114"/>
    <n v="2.6599999999999999E-2"/>
    <n v="0.28239999999999998"/>
    <n v="3.14"/>
    <x v="4"/>
    <x v="134"/>
    <x v="4"/>
    <n v="5"/>
    <n v="83"/>
    <n v="1.44E-2"/>
    <n v="8.6300000000000002E-2"/>
    <n v="1.51"/>
  </r>
  <r>
    <x v="140"/>
    <x v="4"/>
    <n v="2684"/>
    <n v="42"/>
    <n v="10"/>
    <n v="86"/>
    <n v="1.55E-2"/>
    <n v="0.2482"/>
    <n v="2.0699999999999998"/>
    <x v="4"/>
    <x v="135"/>
    <x v="42"/>
    <n v="6"/>
    <n v="104"/>
    <n v="8.0999999999999996E-3"/>
    <n v="0.13900000000000001"/>
    <n v="2.2999999999999998"/>
  </r>
  <r>
    <x v="141"/>
    <x v="4"/>
    <n v="2615"/>
    <n v="29"/>
    <n v="7"/>
    <n v="55"/>
    <n v="1.12E-2"/>
    <n v="0.2341"/>
    <n v="1.86"/>
    <x v="4"/>
    <x v="136"/>
    <x v="12"/>
    <n v="8"/>
    <n v="118"/>
    <n v="1.4999999999999999E-2"/>
    <n v="9.8199999999999996E-2"/>
    <n v="1.42"/>
  </r>
  <r>
    <x v="142"/>
    <x v="4"/>
    <n v="1511"/>
    <n v="26"/>
    <n v="7"/>
    <n v="44"/>
    <n v="1.6899999999999998E-2"/>
    <n v="0.27810000000000001"/>
    <n v="1.72"/>
    <x v="4"/>
    <x v="137"/>
    <x v="4"/>
    <n v="8"/>
    <n v="166"/>
    <n v="1.21E-2"/>
    <n v="0.1404"/>
    <n v="3.01"/>
  </r>
  <r>
    <x v="143"/>
    <x v="4"/>
    <n v="2158"/>
    <n v="23"/>
    <n v="6"/>
    <n v="85"/>
    <n v="1.0699999999999999E-2"/>
    <n v="0.24329999999999999"/>
    <n v="3.68"/>
    <x v="4"/>
    <x v="138"/>
    <x v="26"/>
    <n v="6"/>
    <n v="101"/>
    <n v="8.3000000000000001E-3"/>
    <n v="0.1472"/>
    <n v="2.46"/>
  </r>
  <r>
    <x v="144"/>
    <x v="4"/>
    <n v="3085"/>
    <n v="48"/>
    <n v="13"/>
    <n v="43"/>
    <n v="1.55E-2"/>
    <n v="0.26279999999999998"/>
    <n v="0.91"/>
    <x v="4"/>
    <x v="139"/>
    <x v="45"/>
    <n v="6"/>
    <n v="135"/>
    <n v="1.52E-2"/>
    <n v="7.7600000000000002E-2"/>
    <n v="1.85"/>
  </r>
  <r>
    <x v="145"/>
    <x v="4"/>
    <n v="2806"/>
    <n v="46"/>
    <n v="14"/>
    <n v="50"/>
    <n v="1.6400000000000001E-2"/>
    <n v="0.3085"/>
    <n v="1.08"/>
    <x v="4"/>
    <x v="140"/>
    <x v="22"/>
    <n v="5"/>
    <n v="170"/>
    <n v="1.8700000000000001E-2"/>
    <n v="6.2899999999999998E-2"/>
    <n v="2.2000000000000002"/>
  </r>
  <r>
    <x v="146"/>
    <x v="4"/>
    <n v="1239"/>
    <n v="37"/>
    <n v="12"/>
    <n v="110"/>
    <n v="2.98E-2"/>
    <n v="0.33550000000000002"/>
    <n v="2.99"/>
    <x v="4"/>
    <x v="91"/>
    <x v="52"/>
    <n v="5"/>
    <n v="75"/>
    <n v="1.8700000000000001E-2"/>
    <n v="6.1400000000000003E-2"/>
    <n v="0.85"/>
  </r>
  <r>
    <x v="147"/>
    <x v="4"/>
    <n v="2244"/>
    <n v="36"/>
    <n v="9"/>
    <n v="99"/>
    <n v="1.6E-2"/>
    <n v="0.25590000000000002"/>
    <n v="2.76"/>
    <x v="4"/>
    <x v="141"/>
    <x v="18"/>
    <n v="4"/>
    <n v="112"/>
    <n v="1.2999999999999999E-2"/>
    <n v="6.59E-2"/>
    <n v="1.78"/>
  </r>
  <r>
    <x v="148"/>
    <x v="4"/>
    <n v="2767"/>
    <n v="37"/>
    <n v="8"/>
    <n v="43"/>
    <n v="1.32E-2"/>
    <n v="0.22739999999999999"/>
    <n v="1.17"/>
    <x v="4"/>
    <x v="142"/>
    <x v="40"/>
    <n v="7"/>
    <n v="119"/>
    <n v="1.23E-2"/>
    <n v="0.11700000000000001"/>
    <n v="2"/>
  </r>
  <r>
    <x v="149"/>
    <x v="4"/>
    <n v="2630"/>
    <n v="41"/>
    <n v="11"/>
    <n v="84"/>
    <n v="1.5699999999999999E-2"/>
    <n v="0.27279999999999999"/>
    <n v="2.0299999999999998"/>
    <x v="4"/>
    <x v="143"/>
    <x v="25"/>
    <n v="8"/>
    <n v="142"/>
    <n v="1.37E-2"/>
    <n v="0.1026"/>
    <n v="1.86"/>
  </r>
  <r>
    <x v="150"/>
    <x v="4"/>
    <n v="1831"/>
    <n v="23"/>
    <n v="9"/>
    <n v="94"/>
    <n v="1.2500000000000001E-2"/>
    <n v="0.37469999999999998"/>
    <n v="4.12"/>
    <x v="4"/>
    <x v="144"/>
    <x v="9"/>
    <n v="4"/>
    <n v="113"/>
    <n v="1.03E-2"/>
    <n v="9.1899999999999996E-2"/>
    <n v="2.37"/>
  </r>
  <r>
    <x v="151"/>
    <x v="5"/>
    <n v="1586"/>
    <n v="40"/>
    <n v="13"/>
    <n v="79"/>
    <n v="2.5000000000000001E-2"/>
    <n v="0.32590000000000002"/>
    <n v="2"/>
    <x v="5"/>
    <x v="145"/>
    <x v="10"/>
    <n v="6"/>
    <n v="84"/>
    <n v="1.4500000000000001E-2"/>
    <n v="0.1019"/>
    <n v="1.46"/>
  </r>
  <r>
    <x v="152"/>
    <x v="5"/>
    <n v="1670"/>
    <n v="35"/>
    <n v="11"/>
    <n v="107"/>
    <n v="2.1100000000000001E-2"/>
    <n v="0.31330000000000002"/>
    <n v="3.02"/>
    <x v="5"/>
    <x v="146"/>
    <x v="42"/>
    <n v="5"/>
    <n v="178"/>
    <n v="8.6E-3"/>
    <n v="0.1167"/>
    <n v="3.95"/>
  </r>
  <r>
    <x v="153"/>
    <x v="5"/>
    <n v="2686"/>
    <n v="61"/>
    <n v="16"/>
    <n v="73"/>
    <n v="2.2700000000000001E-2"/>
    <n v="0.26569999999999999"/>
    <n v="1.19"/>
    <x v="5"/>
    <x v="147"/>
    <x v="35"/>
    <n v="7"/>
    <n v="179"/>
    <n v="1.1299999999999999E-2"/>
    <n v="0.12139999999999999"/>
    <n v="3.19"/>
  </r>
  <r>
    <x v="154"/>
    <x v="5"/>
    <n v="1380"/>
    <n v="36"/>
    <n v="9"/>
    <n v="99"/>
    <n v="2.64E-2"/>
    <n v="0.25490000000000002"/>
    <n v="2.72"/>
    <x v="5"/>
    <x v="148"/>
    <x v="45"/>
    <n v="5"/>
    <n v="167"/>
    <n v="1.38E-2"/>
    <n v="6.3700000000000007E-2"/>
    <n v="2.2799999999999998"/>
  </r>
  <r>
    <x v="155"/>
    <x v="5"/>
    <n v="2075"/>
    <n v="48"/>
    <n v="13"/>
    <n v="84"/>
    <n v="2.3E-2"/>
    <n v="0.26279999999999998"/>
    <n v="1.75"/>
    <x v="5"/>
    <x v="149"/>
    <x v="9"/>
    <n v="7"/>
    <n v="133"/>
    <n v="1.03E-2"/>
    <n v="0.15329999999999999"/>
    <n v="2.75"/>
  </r>
  <r>
    <x v="156"/>
    <x v="5"/>
    <n v="2421"/>
    <n v="22"/>
    <n v="7"/>
    <n v="112"/>
    <n v="9.1999999999999998E-3"/>
    <n v="0.33450000000000002"/>
    <n v="5.01"/>
    <x v="5"/>
    <x v="150"/>
    <x v="1"/>
    <n v="5"/>
    <n v="163"/>
    <n v="1.32E-2"/>
    <n v="6.4199999999999993E-2"/>
    <n v="2.31"/>
  </r>
  <r>
    <x v="157"/>
    <x v="5"/>
    <n v="2433"/>
    <n v="46"/>
    <n v="14"/>
    <n v="46"/>
    <n v="1.8700000000000001E-2"/>
    <n v="0.30959999999999999"/>
    <n v="1.01"/>
    <x v="5"/>
    <x v="151"/>
    <x v="37"/>
    <n v="5"/>
    <n v="114"/>
    <n v="1.43E-2"/>
    <n v="7.8700000000000006E-2"/>
    <n v="1.64"/>
  </r>
  <r>
    <x v="158"/>
    <x v="5"/>
    <n v="2944"/>
    <n v="56"/>
    <n v="15"/>
    <n v="107"/>
    <n v="1.9E-2"/>
    <n v="0.27160000000000001"/>
    <n v="1.92"/>
    <x v="5"/>
    <x v="152"/>
    <x v="40"/>
    <n v="5"/>
    <n v="141"/>
    <n v="1.0999999999999999E-2"/>
    <n v="8.3299999999999999E-2"/>
    <n v="2.35"/>
  </r>
  <r>
    <x v="159"/>
    <x v="5"/>
    <n v="1288"/>
    <n v="35"/>
    <n v="8"/>
    <n v="76"/>
    <n v="2.69E-2"/>
    <n v="0.22889999999999999"/>
    <n v="2.19"/>
    <x v="5"/>
    <x v="153"/>
    <x v="35"/>
    <n v="7"/>
    <n v="124"/>
    <n v="1.4500000000000001E-2"/>
    <n v="0.1212"/>
    <n v="2.2000000000000002"/>
  </r>
  <r>
    <x v="160"/>
    <x v="5"/>
    <n v="1719"/>
    <n v="29"/>
    <n v="11"/>
    <n v="71"/>
    <n v="1.66E-2"/>
    <n v="0.37540000000000001"/>
    <n v="2.48"/>
    <x v="5"/>
    <x v="154"/>
    <x v="48"/>
    <n v="5"/>
    <n v="174"/>
    <n v="2.2499999999999999E-2"/>
    <n v="6.1800000000000001E-2"/>
    <n v="2.0499999999999998"/>
  </r>
  <r>
    <x v="161"/>
    <x v="5"/>
    <n v="1868"/>
    <n v="44"/>
    <n v="10"/>
    <n v="144"/>
    <n v="2.3400000000000001E-2"/>
    <n v="0.2228"/>
    <n v="3.29"/>
    <x v="5"/>
    <x v="155"/>
    <x v="21"/>
    <n v="7"/>
    <n v="121"/>
    <n v="1.0800000000000001E-2"/>
    <n v="0.12529999999999999"/>
    <n v="2.27"/>
  </r>
  <r>
    <x v="162"/>
    <x v="5"/>
    <n v="1799"/>
    <n v="40"/>
    <n v="13"/>
    <n v="57"/>
    <n v="2.2100000000000002E-2"/>
    <n v="0.32590000000000002"/>
    <n v="1.43"/>
    <x v="5"/>
    <x v="156"/>
    <x v="19"/>
    <n v="6"/>
    <n v="119"/>
    <n v="1.7600000000000001E-2"/>
    <n v="7.4999999999999997E-2"/>
    <n v="1.49"/>
  </r>
  <r>
    <x v="163"/>
    <x v="5"/>
    <n v="3055"/>
    <n v="50"/>
    <n v="13"/>
    <n v="88"/>
    <n v="1.6500000000000001E-2"/>
    <n v="0.25950000000000001"/>
    <n v="1.75"/>
    <x v="5"/>
    <x v="157"/>
    <x v="41"/>
    <n v="8"/>
    <n v="184"/>
    <n v="1.2699999999999999E-2"/>
    <n v="0.1426"/>
    <n v="3.41"/>
  </r>
  <r>
    <x v="164"/>
    <x v="5"/>
    <n v="2095"/>
    <n v="31"/>
    <n v="9"/>
    <n v="82"/>
    <n v="1.4800000000000001E-2"/>
    <n v="0.29649999999999999"/>
    <n v="2.63"/>
    <x v="5"/>
    <x v="158"/>
    <x v="0"/>
    <n v="4"/>
    <n v="128"/>
    <n v="1.5299999999999999E-2"/>
    <n v="6.6900000000000001E-2"/>
    <n v="2.16"/>
  </r>
  <r>
    <x v="165"/>
    <x v="5"/>
    <n v="2673"/>
    <n v="33"/>
    <n v="9"/>
    <n v="56"/>
    <n v="1.23E-2"/>
    <n v="0.26100000000000001"/>
    <n v="1.7"/>
    <x v="5"/>
    <x v="159"/>
    <x v="28"/>
    <n v="4"/>
    <n v="188"/>
    <n v="8.9999999999999993E-3"/>
    <n v="0.1"/>
    <n v="4.7"/>
  </r>
  <r>
    <x v="166"/>
    <x v="5"/>
    <n v="1527"/>
    <n v="39"/>
    <n v="11"/>
    <n v="56"/>
    <n v="2.5700000000000001E-2"/>
    <n v="0.27629999999999999"/>
    <n v="1.42"/>
    <x v="5"/>
    <x v="160"/>
    <x v="53"/>
    <n v="9"/>
    <n v="189"/>
    <n v="1.41E-2"/>
    <n v="0.11650000000000001"/>
    <n v="2.5099999999999998"/>
  </r>
  <r>
    <x v="167"/>
    <x v="5"/>
    <n v="1505"/>
    <n v="54"/>
    <n v="16"/>
    <n v="63"/>
    <n v="3.5799999999999998E-2"/>
    <n v="0.29289999999999999"/>
    <n v="1.17"/>
    <x v="5"/>
    <x v="161"/>
    <x v="21"/>
    <n v="8"/>
    <n v="113"/>
    <n v="1.0800000000000001E-2"/>
    <n v="0.1452"/>
    <n v="2.14"/>
  </r>
  <r>
    <x v="168"/>
    <x v="5"/>
    <n v="1377"/>
    <n v="54"/>
    <n v="14"/>
    <n v="89"/>
    <n v="3.8800000000000001E-2"/>
    <n v="0.25609999999999999"/>
    <n v="1.67"/>
    <x v="5"/>
    <x v="162"/>
    <x v="49"/>
    <n v="7"/>
    <n v="186"/>
    <n v="1.4800000000000001E-2"/>
    <n v="8.5800000000000001E-2"/>
    <n v="2.2200000000000002"/>
  </r>
  <r>
    <x v="169"/>
    <x v="5"/>
    <n v="2314"/>
    <n v="30"/>
    <n v="7"/>
    <n v="79"/>
    <n v="1.2999999999999999E-2"/>
    <n v="0.23330000000000001"/>
    <n v="2.64"/>
    <x v="5"/>
    <x v="163"/>
    <x v="13"/>
    <n v="9"/>
    <n v="109"/>
    <n v="1.49E-2"/>
    <n v="0.1143"/>
    <n v="1.4"/>
  </r>
  <r>
    <x v="170"/>
    <x v="5"/>
    <n v="1944"/>
    <n v="58"/>
    <n v="17"/>
    <n v="104"/>
    <n v="2.9700000000000001E-2"/>
    <n v="0.28649999999999998"/>
    <n v="1.8"/>
    <x v="5"/>
    <x v="164"/>
    <x v="25"/>
    <n v="6"/>
    <n v="91"/>
    <n v="1.44E-2"/>
    <n v="7.6300000000000007E-2"/>
    <n v="1.2"/>
  </r>
  <r>
    <x v="171"/>
    <x v="5"/>
    <n v="2416"/>
    <n v="36"/>
    <n v="10"/>
    <n v="83"/>
    <n v="1.47E-2"/>
    <n v="0.28449999999999998"/>
    <n v="2.34"/>
    <x v="5"/>
    <x v="165"/>
    <x v="30"/>
    <n v="8"/>
    <n v="174"/>
    <n v="1.2500000000000001E-2"/>
    <n v="0.12509999999999999"/>
    <n v="2.61"/>
  </r>
  <r>
    <x v="172"/>
    <x v="5"/>
    <n v="1709"/>
    <n v="34"/>
    <n v="10"/>
    <n v="134"/>
    <n v="1.9800000000000002E-2"/>
    <n v="0.2888"/>
    <n v="3.95"/>
    <x v="5"/>
    <x v="166"/>
    <x v="19"/>
    <n v="6"/>
    <n v="168"/>
    <n v="1.5599999999999999E-2"/>
    <n v="7.4999999999999997E-2"/>
    <n v="2.1"/>
  </r>
  <r>
    <x v="173"/>
    <x v="5"/>
    <n v="1257"/>
    <n v="33"/>
    <n v="9"/>
    <n v="132"/>
    <n v="2.64E-2"/>
    <n v="0.26019999999999999"/>
    <n v="3.97"/>
    <x v="5"/>
    <x v="131"/>
    <x v="15"/>
    <n v="5"/>
    <n v="104"/>
    <n v="1.18E-2"/>
    <n v="8.8200000000000001E-2"/>
    <n v="1.99"/>
  </r>
  <r>
    <x v="174"/>
    <x v="5"/>
    <n v="1974"/>
    <n v="53"/>
    <n v="12"/>
    <n v="58"/>
    <n v="2.6800000000000001E-2"/>
    <n v="0.21890000000000001"/>
    <n v="1.1000000000000001"/>
    <x v="5"/>
    <x v="167"/>
    <x v="20"/>
    <n v="7"/>
    <n v="100"/>
    <n v="1.2500000000000001E-2"/>
    <n v="0.12939999999999999"/>
    <n v="1.99"/>
  </r>
  <r>
    <x v="175"/>
    <x v="5"/>
    <n v="1796"/>
    <n v="48"/>
    <n v="12"/>
    <n v="102"/>
    <n v="2.6800000000000001E-2"/>
    <n v="0.24160000000000001"/>
    <n v="2.12"/>
    <x v="5"/>
    <x v="168"/>
    <x v="1"/>
    <n v="5"/>
    <n v="180"/>
    <n v="1.8599999999999998E-2"/>
    <n v="6.4000000000000001E-2"/>
    <n v="2.52"/>
  </r>
  <r>
    <x v="176"/>
    <x v="5"/>
    <n v="2523"/>
    <n v="40"/>
    <n v="9"/>
    <n v="52"/>
    <n v="1.5900000000000001E-2"/>
    <n v="0.22500000000000001"/>
    <n v="1.31"/>
    <x v="5"/>
    <x v="169"/>
    <x v="20"/>
    <n v="4"/>
    <n v="168"/>
    <n v="0.01"/>
    <n v="6.9800000000000001E-2"/>
    <n v="3.34"/>
  </r>
  <r>
    <x v="177"/>
    <x v="5"/>
    <n v="1941"/>
    <n v="39"/>
    <n v="9"/>
    <n v="87"/>
    <n v="1.9900000000000001E-2"/>
    <n v="0.22589999999999999"/>
    <n v="2.25"/>
    <x v="5"/>
    <x v="170"/>
    <x v="16"/>
    <n v="9"/>
    <n v="130"/>
    <n v="1.6199999999999999E-2"/>
    <n v="0.1118"/>
    <n v="1.61"/>
  </r>
  <r>
    <x v="178"/>
    <x v="5"/>
    <n v="2287"/>
    <n v="34"/>
    <n v="12"/>
    <n v="84"/>
    <n v="1.4800000000000001E-2"/>
    <n v="0.34789999999999999"/>
    <n v="2.5"/>
    <x v="5"/>
    <x v="171"/>
    <x v="39"/>
    <n v="5"/>
    <n v="105"/>
    <n v="1.35E-2"/>
    <n v="8.1000000000000003E-2"/>
    <n v="1.63"/>
  </r>
  <r>
    <x v="179"/>
    <x v="5"/>
    <n v="1951"/>
    <n v="46"/>
    <n v="11"/>
    <n v="129"/>
    <n v="2.3300000000000001E-2"/>
    <n v="0.24399999999999999"/>
    <n v="2.83"/>
    <x v="5"/>
    <x v="172"/>
    <x v="9"/>
    <n v="7"/>
    <n v="149"/>
    <n v="1.0200000000000001E-2"/>
    <n v="0.155"/>
    <n v="3.13"/>
  </r>
  <r>
    <x v="180"/>
    <x v="5"/>
    <n v="1937"/>
    <n v="55"/>
    <n v="13"/>
    <n v="48"/>
    <n v="2.81E-2"/>
    <n v="0.23669999999999999"/>
    <n v="0.89"/>
    <x v="5"/>
    <x v="173"/>
    <x v="41"/>
    <n v="6"/>
    <n v="161"/>
    <n v="1.2500000000000001E-2"/>
    <n v="0.106"/>
    <n v="3.01"/>
  </r>
  <r>
    <x v="181"/>
    <x v="6"/>
    <n v="1265"/>
    <n v="42"/>
    <n v="10"/>
    <n v="68"/>
    <n v="3.32E-2"/>
    <n v="0.24759999999999999"/>
    <n v="1.62"/>
    <x v="6"/>
    <x v="174"/>
    <x v="53"/>
    <n v="7"/>
    <n v="160"/>
    <n v="1.6500000000000001E-2"/>
    <n v="0.09"/>
    <n v="2.13"/>
  </r>
  <r>
    <x v="182"/>
    <x v="6"/>
    <n v="1527"/>
    <n v="31"/>
    <n v="7"/>
    <n v="62"/>
    <n v="2.0199999999999999E-2"/>
    <n v="0.23250000000000001"/>
    <n v="2.0099999999999998"/>
    <x v="6"/>
    <x v="175"/>
    <x v="27"/>
    <n v="8"/>
    <n v="81"/>
    <n v="1.29E-2"/>
    <n v="0.10390000000000001"/>
    <n v="1.0900000000000001"/>
  </r>
  <r>
    <x v="183"/>
    <x v="6"/>
    <n v="1824"/>
    <n v="30"/>
    <n v="7"/>
    <n v="95"/>
    <n v="1.6299999999999999E-2"/>
    <n v="0.23369999999999999"/>
    <n v="3.19"/>
    <x v="6"/>
    <x v="176"/>
    <x v="48"/>
    <n v="6"/>
    <n v="110"/>
    <n v="2.2200000000000001E-2"/>
    <n v="7.3599999999999999E-2"/>
    <n v="1.3"/>
  </r>
  <r>
    <x v="184"/>
    <x v="6"/>
    <n v="1372"/>
    <n v="47"/>
    <n v="12"/>
    <n v="119"/>
    <n v="3.4099999999999998E-2"/>
    <n v="0.2641"/>
    <n v="2.5499999999999998"/>
    <x v="6"/>
    <x v="177"/>
    <x v="41"/>
    <n v="6"/>
    <n v="161"/>
    <n v="1.03E-2"/>
    <n v="0.1061"/>
    <n v="3"/>
  </r>
  <r>
    <x v="185"/>
    <x v="6"/>
    <n v="2338"/>
    <n v="40"/>
    <n v="13"/>
    <n v="41"/>
    <n v="1.6899999999999998E-2"/>
    <n v="0.3266"/>
    <n v="1.04"/>
    <x v="6"/>
    <x v="178"/>
    <x v="17"/>
    <n v="7"/>
    <n v="129"/>
    <n v="1.03E-2"/>
    <n v="0.16589999999999999"/>
    <n v="2.99"/>
  </r>
  <r>
    <x v="186"/>
    <x v="6"/>
    <n v="1534"/>
    <n v="33"/>
    <n v="10"/>
    <n v="98"/>
    <n v="2.1700000000000001E-2"/>
    <n v="0.29010000000000002"/>
    <n v="2.94"/>
    <x v="6"/>
    <x v="179"/>
    <x v="41"/>
    <n v="6"/>
    <n v="178"/>
    <n v="1.1299999999999999E-2"/>
    <n v="0.1051"/>
    <n v="3.27"/>
  </r>
  <r>
    <x v="187"/>
    <x v="6"/>
    <n v="1280"/>
    <n v="46"/>
    <n v="12"/>
    <n v="134"/>
    <n v="3.5999999999999997E-2"/>
    <n v="0.2651"/>
    <n v="2.9"/>
    <x v="6"/>
    <x v="180"/>
    <x v="41"/>
    <n v="8"/>
    <n v="111"/>
    <n v="1.1900000000000001E-2"/>
    <n v="0.14199999999999999"/>
    <n v="2.0499999999999998"/>
  </r>
  <r>
    <x v="188"/>
    <x v="6"/>
    <n v="2105"/>
    <n v="53"/>
    <n v="15"/>
    <n v="131"/>
    <n v="2.5100000000000001E-2"/>
    <n v="0.27579999999999999"/>
    <n v="2.48"/>
    <x v="6"/>
    <x v="181"/>
    <x v="4"/>
    <n v="5"/>
    <n v="137"/>
    <n v="1.26E-2"/>
    <n v="8.6400000000000005E-2"/>
    <n v="2.5"/>
  </r>
  <r>
    <x v="189"/>
    <x v="6"/>
    <n v="3075"/>
    <n v="39"/>
    <n v="11"/>
    <n v="43"/>
    <n v="1.2800000000000001E-2"/>
    <n v="0.27629999999999999"/>
    <n v="1.0900000000000001"/>
    <x v="6"/>
    <x v="182"/>
    <x v="47"/>
    <n v="7"/>
    <n v="134"/>
    <n v="1.4800000000000001E-2"/>
    <n v="0.1203"/>
    <n v="2.35"/>
  </r>
  <r>
    <x v="190"/>
    <x v="6"/>
    <n v="1153"/>
    <n v="56"/>
    <n v="12"/>
    <n v="136"/>
    <n v="4.8899999999999999E-2"/>
    <n v="0.2177"/>
    <n v="2.41"/>
    <x v="6"/>
    <x v="183"/>
    <x v="3"/>
    <n v="4"/>
    <n v="173"/>
    <n v="1.11E-2"/>
    <n v="9.1200000000000003E-2"/>
    <n v="3.57"/>
  </r>
  <r>
    <x v="191"/>
    <x v="6"/>
    <n v="2001"/>
    <n v="55"/>
    <n v="12"/>
    <n v="103"/>
    <n v="2.76E-2"/>
    <n v="0.21809999999999999"/>
    <n v="1.86"/>
    <x v="6"/>
    <x v="184"/>
    <x v="44"/>
    <n v="8"/>
    <n v="109"/>
    <n v="1.6799999999999999E-2"/>
    <n v="0.10059999999999999"/>
    <n v="1.38"/>
  </r>
  <r>
    <x v="192"/>
    <x v="6"/>
    <n v="2756"/>
    <n v="39"/>
    <n v="11"/>
    <n v="64"/>
    <n v="1.4E-2"/>
    <n v="0.27789999999999998"/>
    <n v="1.66"/>
    <x v="6"/>
    <x v="185"/>
    <x v="19"/>
    <n v="7"/>
    <n v="150"/>
    <n v="1.41E-2"/>
    <n v="8.7499999999999994E-2"/>
    <n v="1.88"/>
  </r>
  <r>
    <x v="193"/>
    <x v="6"/>
    <n v="3147"/>
    <n v="50"/>
    <n v="14"/>
    <n v="103"/>
    <n v="1.6E-2"/>
    <n v="0.2797"/>
    <n v="2.0499999999999998"/>
    <x v="6"/>
    <x v="186"/>
    <x v="33"/>
    <n v="3"/>
    <n v="132"/>
    <n v="1.11E-2"/>
    <n v="7.1099999999999997E-2"/>
    <n v="2.79"/>
  </r>
  <r>
    <x v="194"/>
    <x v="6"/>
    <n v="1050"/>
    <n v="27"/>
    <n v="6"/>
    <n v="114"/>
    <n v="2.6100000000000002E-2"/>
    <n v="0.23649999999999999"/>
    <n v="4.1399999999999997"/>
    <x v="6"/>
    <x v="187"/>
    <x v="45"/>
    <n v="5"/>
    <n v="109"/>
    <n v="1.4E-2"/>
    <n v="6.3700000000000007E-2"/>
    <n v="1.49"/>
  </r>
  <r>
    <x v="195"/>
    <x v="6"/>
    <n v="2930"/>
    <n v="65"/>
    <n v="18"/>
    <n v="47"/>
    <n v="2.23E-2"/>
    <n v="0.27660000000000001"/>
    <n v="0.71"/>
    <x v="6"/>
    <x v="188"/>
    <x v="54"/>
    <n v="4"/>
    <n v="169"/>
    <n v="8.9999999999999993E-3"/>
    <n v="9.3799999999999994E-2"/>
    <n v="3.7"/>
  </r>
  <r>
    <x v="196"/>
    <x v="6"/>
    <n v="2578"/>
    <n v="54"/>
    <n v="12"/>
    <n v="76"/>
    <n v="2.1100000000000001E-2"/>
    <n v="0.21840000000000001"/>
    <n v="1.4"/>
    <x v="6"/>
    <x v="189"/>
    <x v="30"/>
    <n v="7"/>
    <n v="187"/>
    <n v="1.7500000000000002E-2"/>
    <n v="0.10929999999999999"/>
    <n v="2.77"/>
  </r>
  <r>
    <x v="197"/>
    <x v="6"/>
    <n v="2237"/>
    <n v="56"/>
    <n v="15"/>
    <n v="52"/>
    <n v="2.5100000000000001E-2"/>
    <n v="0.2712"/>
    <n v="0.93"/>
    <x v="6"/>
    <x v="190"/>
    <x v="24"/>
    <n v="6"/>
    <n v="117"/>
    <n v="1.66E-2"/>
    <n v="7.7600000000000002E-2"/>
    <n v="1.62"/>
  </r>
  <r>
    <x v="198"/>
    <x v="6"/>
    <n v="3213"/>
    <n v="36"/>
    <n v="10"/>
    <n v="87"/>
    <n v="1.12E-2"/>
    <n v="0.2833"/>
    <n v="2.41"/>
    <x v="6"/>
    <x v="191"/>
    <x v="16"/>
    <n v="9"/>
    <n v="190"/>
    <n v="1.5699999999999999E-2"/>
    <n v="0.1118"/>
    <n v="2.34"/>
  </r>
  <r>
    <x v="199"/>
    <x v="6"/>
    <n v="2241"/>
    <n v="30"/>
    <n v="10"/>
    <n v="135"/>
    <n v="1.3299999999999999E-2"/>
    <n v="0.3347"/>
    <n v="4.53"/>
    <x v="6"/>
    <x v="192"/>
    <x v="51"/>
    <n v="7"/>
    <n v="79"/>
    <n v="8.9999999999999993E-3"/>
    <n v="0.18190000000000001"/>
    <n v="2.09"/>
  </r>
  <r>
    <x v="200"/>
    <x v="6"/>
    <n v="2925"/>
    <n v="62"/>
    <n v="17"/>
    <n v="59"/>
    <n v="2.1100000000000001E-2"/>
    <n v="0.28120000000000001"/>
    <n v="0.95"/>
    <x v="6"/>
    <x v="193"/>
    <x v="26"/>
    <n v="4"/>
    <n v="131"/>
    <n v="9.7000000000000003E-3"/>
    <n v="9.8500000000000004E-2"/>
    <n v="3.17"/>
  </r>
  <r>
    <x v="201"/>
    <x v="6"/>
    <n v="1254"/>
    <n v="36"/>
    <n v="10"/>
    <n v="88"/>
    <n v="2.8500000000000001E-2"/>
    <n v="0.2838"/>
    <n v="2.4500000000000002"/>
    <x v="6"/>
    <x v="113"/>
    <x v="13"/>
    <n v="5"/>
    <n v="110"/>
    <n v="1.6799999999999999E-2"/>
    <n v="6.2799999999999995E-2"/>
    <n v="1.41"/>
  </r>
  <r>
    <x v="202"/>
    <x v="6"/>
    <n v="1374"/>
    <n v="54"/>
    <n v="13"/>
    <n v="93"/>
    <n v="3.9199999999999999E-2"/>
    <n v="0.23719999999999999"/>
    <n v="1.73"/>
    <x v="6"/>
    <x v="194"/>
    <x v="53"/>
    <n v="5"/>
    <n v="103"/>
    <n v="1.47E-2"/>
    <n v="6.3299999999999995E-2"/>
    <n v="1.36"/>
  </r>
  <r>
    <x v="203"/>
    <x v="6"/>
    <n v="2658"/>
    <n v="60"/>
    <n v="13"/>
    <n v="109"/>
    <n v="2.2700000000000001E-2"/>
    <n v="0.21659999999999999"/>
    <n v="1.8"/>
    <x v="6"/>
    <x v="76"/>
    <x v="35"/>
    <n v="6"/>
    <n v="81"/>
    <n v="1.3299999999999999E-2"/>
    <n v="0.10340000000000001"/>
    <n v="1.44"/>
  </r>
  <r>
    <x v="204"/>
    <x v="6"/>
    <n v="1200"/>
    <n v="49"/>
    <n v="11"/>
    <n v="112"/>
    <n v="4.0800000000000003E-2"/>
    <n v="0.22040000000000001"/>
    <n v="2.29"/>
    <x v="6"/>
    <x v="195"/>
    <x v="47"/>
    <n v="8"/>
    <n v="172"/>
    <n v="1.17E-2"/>
    <n v="0.13780000000000001"/>
    <n v="3.03"/>
  </r>
  <r>
    <x v="205"/>
    <x v="6"/>
    <n v="2663"/>
    <n v="64"/>
    <n v="17"/>
    <n v="47"/>
    <n v="2.3900000000000001E-2"/>
    <n v="0.26290000000000002"/>
    <n v="0.74"/>
    <x v="6"/>
    <x v="196"/>
    <x v="21"/>
    <n v="6"/>
    <n v="119"/>
    <n v="1.0800000000000001E-2"/>
    <n v="0.1071"/>
    <n v="2.2599999999999998"/>
  </r>
  <r>
    <x v="206"/>
    <x v="6"/>
    <n v="2922"/>
    <n v="42"/>
    <n v="13"/>
    <n v="69"/>
    <n v="1.43E-2"/>
    <n v="0.31990000000000002"/>
    <n v="1.66"/>
    <x v="6"/>
    <x v="171"/>
    <x v="27"/>
    <n v="7"/>
    <n v="130"/>
    <n v="1.55E-2"/>
    <n v="9.0399999999999994E-2"/>
    <n v="1.75"/>
  </r>
  <r>
    <x v="207"/>
    <x v="6"/>
    <n v="2344"/>
    <n v="60"/>
    <n v="13"/>
    <n v="100"/>
    <n v="2.5499999999999998E-2"/>
    <n v="0.21679999999999999"/>
    <n v="1.67"/>
    <x v="6"/>
    <x v="197"/>
    <x v="53"/>
    <n v="7"/>
    <n v="181"/>
    <n v="1.4500000000000001E-2"/>
    <n v="9.01E-2"/>
    <n v="2.41"/>
  </r>
  <r>
    <x v="208"/>
    <x v="6"/>
    <n v="1102"/>
    <n v="40"/>
    <n v="13"/>
    <n v="74"/>
    <n v="3.6600000000000001E-2"/>
    <n v="0.3241"/>
    <n v="1.83"/>
    <x v="6"/>
    <x v="198"/>
    <x v="13"/>
    <n v="9"/>
    <n v="83"/>
    <n v="1.5900000000000001E-2"/>
    <n v="0.11409999999999999"/>
    <n v="1.06"/>
  </r>
  <r>
    <x v="209"/>
    <x v="6"/>
    <n v="2187"/>
    <n v="38"/>
    <n v="12"/>
    <n v="83"/>
    <n v="1.7299999999999999E-2"/>
    <n v="0.30580000000000002"/>
    <n v="2.21"/>
    <x v="6"/>
    <x v="199"/>
    <x v="50"/>
    <n v="3"/>
    <n v="167"/>
    <n v="8.6E-3"/>
    <n v="7.6999999999999999E-2"/>
    <n v="4.51"/>
  </r>
  <r>
    <x v="210"/>
    <x v="6"/>
    <n v="2451"/>
    <n v="46"/>
    <n v="12"/>
    <n v="106"/>
    <n v="1.8599999999999998E-2"/>
    <n v="0.2656"/>
    <n v="2.33"/>
    <x v="6"/>
    <x v="200"/>
    <x v="13"/>
    <n v="8"/>
    <n v="176"/>
    <n v="1.6899999999999998E-2"/>
    <n v="0.1014"/>
    <n v="2.27"/>
  </r>
  <r>
    <x v="211"/>
    <x v="6"/>
    <n v="1650"/>
    <n v="51"/>
    <n v="14"/>
    <n v="44"/>
    <n v="3.0800000000000001E-2"/>
    <n v="0.2787"/>
    <n v="0.86"/>
    <x v="6"/>
    <x v="201"/>
    <x v="12"/>
    <n v="8"/>
    <n v="155"/>
    <n v="1.5699999999999999E-2"/>
    <n v="9.8299999999999998E-2"/>
    <n v="1.87"/>
  </r>
  <r>
    <x v="212"/>
    <x v="7"/>
    <n v="1275"/>
    <n v="66"/>
    <n v="16"/>
    <n v="119"/>
    <n v="5.1499999999999997E-2"/>
    <n v="0.2457"/>
    <n v="1.81"/>
    <x v="7"/>
    <x v="202"/>
    <x v="26"/>
    <n v="6"/>
    <n v="111"/>
    <n v="9.1999999999999998E-3"/>
    <n v="0.1472"/>
    <n v="2.7"/>
  </r>
  <r>
    <x v="213"/>
    <x v="7"/>
    <n v="2042"/>
    <n v="53"/>
    <n v="13"/>
    <n v="50"/>
    <n v="2.58E-2"/>
    <n v="0.23799999999999999"/>
    <n v="0.95"/>
    <x v="7"/>
    <x v="203"/>
    <x v="0"/>
    <n v="8"/>
    <n v="115"/>
    <n v="1.06E-2"/>
    <n v="0.13439999999999999"/>
    <n v="1.94"/>
  </r>
  <r>
    <x v="214"/>
    <x v="7"/>
    <n v="2717"/>
    <n v="35"/>
    <n v="8"/>
    <n v="57"/>
    <n v="1.2699999999999999E-2"/>
    <n v="0.22889999999999999"/>
    <n v="1.64"/>
    <x v="7"/>
    <x v="204"/>
    <x v="11"/>
    <n v="6"/>
    <n v="185"/>
    <n v="1.2200000000000001E-2"/>
    <n v="9.4200000000000006E-2"/>
    <n v="2.73"/>
  </r>
  <r>
    <x v="215"/>
    <x v="7"/>
    <n v="1862"/>
    <n v="23"/>
    <n v="10"/>
    <n v="79"/>
    <n v="1.2500000000000001E-2"/>
    <n v="0.41460000000000002"/>
    <n v="3.4"/>
    <x v="7"/>
    <x v="172"/>
    <x v="29"/>
    <n v="5"/>
    <n v="102"/>
    <n v="1.32E-2"/>
    <n v="8.2299999999999998E-2"/>
    <n v="1.64"/>
  </r>
  <r>
    <x v="216"/>
    <x v="7"/>
    <n v="2589"/>
    <n v="33"/>
    <n v="8"/>
    <n v="112"/>
    <n v="1.29E-2"/>
    <n v="0.23"/>
    <n v="3.36"/>
    <x v="7"/>
    <x v="205"/>
    <x v="54"/>
    <n v="3"/>
    <n v="121"/>
    <n v="8.0999999999999996E-3"/>
    <n v="7.1900000000000006E-2"/>
    <n v="2.66"/>
  </r>
  <r>
    <x v="217"/>
    <x v="7"/>
    <n v="2310"/>
    <n v="55"/>
    <n v="15"/>
    <n v="138"/>
    <n v="2.4E-2"/>
    <n v="0.2722"/>
    <n v="2.48"/>
    <x v="7"/>
    <x v="206"/>
    <x v="52"/>
    <n v="9"/>
    <n v="88"/>
    <n v="2.1399999999999999E-2"/>
    <n v="0.107"/>
    <n v="1"/>
  </r>
  <r>
    <x v="218"/>
    <x v="7"/>
    <n v="1437"/>
    <n v="58"/>
    <n v="14"/>
    <n v="66"/>
    <n v="0.04"/>
    <n v="0.23480000000000001"/>
    <n v="1.1499999999999999"/>
    <x v="7"/>
    <x v="207"/>
    <x v="23"/>
    <n v="7"/>
    <n v="134"/>
    <n v="9.4999999999999998E-3"/>
    <n v="0.1686"/>
    <n v="3.17"/>
  </r>
  <r>
    <x v="219"/>
    <x v="7"/>
    <n v="2951"/>
    <n v="36"/>
    <n v="11"/>
    <n v="122"/>
    <n v="1.2E-2"/>
    <n v="0.31269999999999998"/>
    <n v="3.45"/>
    <x v="7"/>
    <x v="208"/>
    <x v="41"/>
    <n v="7"/>
    <n v="141"/>
    <n v="1.3100000000000001E-2"/>
    <n v="0.1237"/>
    <n v="2.6"/>
  </r>
  <r>
    <x v="220"/>
    <x v="7"/>
    <n v="3014"/>
    <n v="42"/>
    <n v="12"/>
    <n v="68"/>
    <n v="1.3899999999999999E-2"/>
    <n v="0.29570000000000002"/>
    <n v="1.62"/>
    <x v="7"/>
    <x v="65"/>
    <x v="54"/>
    <n v="3"/>
    <n v="112"/>
    <n v="1.18E-2"/>
    <n v="7.1800000000000003E-2"/>
    <n v="2.44"/>
  </r>
  <r>
    <x v="221"/>
    <x v="7"/>
    <n v="1080"/>
    <n v="52"/>
    <n v="14"/>
    <n v="52"/>
    <n v="4.82E-2"/>
    <n v="0.27679999999999999"/>
    <n v="1"/>
    <x v="7"/>
    <x v="209"/>
    <x v="47"/>
    <n v="5"/>
    <n v="158"/>
    <n v="1.2500000000000001E-2"/>
    <n v="8.5000000000000006E-2"/>
    <n v="2.76"/>
  </r>
  <r>
    <x v="222"/>
    <x v="7"/>
    <n v="3041"/>
    <n v="35"/>
    <n v="10"/>
    <n v="53"/>
    <n v="1.1599999999999999E-2"/>
    <n v="0.28470000000000001"/>
    <n v="1.49"/>
    <x v="7"/>
    <x v="210"/>
    <x v="20"/>
    <n v="3"/>
    <n v="142"/>
    <n v="1.23E-2"/>
    <n v="7.0099999999999996E-2"/>
    <n v="2.87"/>
  </r>
  <r>
    <x v="223"/>
    <x v="7"/>
    <n v="2382"/>
    <n v="34"/>
    <n v="8"/>
    <n v="92"/>
    <n v="1.41E-2"/>
    <n v="0.2298"/>
    <n v="2.73"/>
    <x v="7"/>
    <x v="211"/>
    <x v="29"/>
    <n v="6"/>
    <n v="137"/>
    <n v="1.5800000000000002E-2"/>
    <n v="9.8299999999999998E-2"/>
    <n v="2.2000000000000002"/>
  </r>
  <r>
    <x v="224"/>
    <x v="7"/>
    <n v="2502"/>
    <n v="45"/>
    <n v="12"/>
    <n v="91"/>
    <n v="1.8100000000000002E-2"/>
    <n v="0.2661"/>
    <n v="2.0099999999999998"/>
    <x v="7"/>
    <x v="212"/>
    <x v="48"/>
    <n v="8"/>
    <n v="181"/>
    <n v="1.89E-2"/>
    <n v="9.7199999999999995E-2"/>
    <n v="2.13"/>
  </r>
  <r>
    <x v="225"/>
    <x v="7"/>
    <n v="2387"/>
    <n v="26"/>
    <n v="9"/>
    <n v="54"/>
    <n v="1.0999999999999999E-2"/>
    <n v="0.35210000000000002"/>
    <n v="2.06"/>
    <x v="7"/>
    <x v="213"/>
    <x v="16"/>
    <n v="5"/>
    <n v="155"/>
    <n v="1.4200000000000001E-2"/>
    <n v="6.2399999999999997E-2"/>
    <n v="1.92"/>
  </r>
  <r>
    <x v="226"/>
    <x v="7"/>
    <n v="2664"/>
    <n v="23"/>
    <n v="7"/>
    <n v="72"/>
    <n v="8.6999999999999994E-3"/>
    <n v="0.2858"/>
    <n v="3.1"/>
    <x v="7"/>
    <x v="214"/>
    <x v="26"/>
    <n v="3"/>
    <n v="165"/>
    <n v="7.4000000000000003E-3"/>
    <n v="7.4399999999999994E-2"/>
    <n v="4.01"/>
  </r>
  <r>
    <x v="227"/>
    <x v="7"/>
    <n v="2215"/>
    <n v="56"/>
    <n v="16"/>
    <n v="46"/>
    <n v="2.52E-2"/>
    <n v="0.28960000000000002"/>
    <n v="0.83"/>
    <x v="7"/>
    <x v="215"/>
    <x v="25"/>
    <n v="9"/>
    <n v="101"/>
    <n v="2.01E-2"/>
    <n v="0.1157"/>
    <n v="1.32"/>
  </r>
  <r>
    <x v="228"/>
    <x v="7"/>
    <n v="1691"/>
    <n v="47"/>
    <n v="10"/>
    <n v="127"/>
    <n v="2.76E-2"/>
    <n v="0.2215"/>
    <n v="2.73"/>
    <x v="7"/>
    <x v="216"/>
    <x v="6"/>
    <n v="7"/>
    <n v="121"/>
    <n v="1.77E-2"/>
    <n v="0.11020000000000001"/>
    <n v="1.82"/>
  </r>
  <r>
    <x v="229"/>
    <x v="7"/>
    <n v="1422"/>
    <n v="51"/>
    <n v="13"/>
    <n v="78"/>
    <n v="3.56E-2"/>
    <n v="0.25929999999999997"/>
    <n v="1.55"/>
    <x v="7"/>
    <x v="217"/>
    <x v="37"/>
    <n v="6"/>
    <n v="122"/>
    <n v="1.5299999999999999E-2"/>
    <n v="9.3100000000000002E-2"/>
    <n v="1.76"/>
  </r>
  <r>
    <x v="230"/>
    <x v="7"/>
    <n v="3175"/>
    <n v="34"/>
    <n v="8"/>
    <n v="111"/>
    <n v="1.06E-2"/>
    <n v="0.2298"/>
    <n v="3.3"/>
    <x v="7"/>
    <x v="218"/>
    <x v="11"/>
    <n v="5"/>
    <n v="186"/>
    <n v="1.2999999999999999E-2"/>
    <n v="7.9600000000000004E-2"/>
    <n v="2.75"/>
  </r>
  <r>
    <x v="231"/>
    <x v="7"/>
    <n v="3119"/>
    <n v="59"/>
    <n v="14"/>
    <n v="69"/>
    <n v="1.8800000000000001E-2"/>
    <n v="0.2341"/>
    <n v="1.18"/>
    <x v="7"/>
    <x v="219"/>
    <x v="32"/>
    <n v="4"/>
    <n v="116"/>
    <n v="1.11E-2"/>
    <n v="6.6400000000000001E-2"/>
    <n v="1.91"/>
  </r>
  <r>
    <x v="232"/>
    <x v="7"/>
    <n v="1865"/>
    <n v="41"/>
    <n v="11"/>
    <n v="54"/>
    <n v="2.2100000000000002E-2"/>
    <n v="0.27260000000000001"/>
    <n v="1.3"/>
    <x v="7"/>
    <x v="220"/>
    <x v="34"/>
    <n v="4"/>
    <n v="182"/>
    <n v="5.7000000000000002E-3"/>
    <n v="0.11219999999999999"/>
    <n v="5.65"/>
  </r>
  <r>
    <x v="233"/>
    <x v="7"/>
    <n v="1754"/>
    <n v="40"/>
    <n v="9"/>
    <n v="85"/>
    <n v="2.2599999999999999E-2"/>
    <n v="0.22520000000000001"/>
    <n v="2.14"/>
    <x v="7"/>
    <x v="221"/>
    <x v="33"/>
    <n v="7"/>
    <n v="84"/>
    <n v="1.01E-2"/>
    <n v="0.1565"/>
    <n v="1.8"/>
  </r>
  <r>
    <x v="234"/>
    <x v="7"/>
    <n v="2584"/>
    <n v="35"/>
    <n v="11"/>
    <n v="37"/>
    <n v="1.37E-2"/>
    <n v="0.313"/>
    <n v="1.06"/>
    <x v="7"/>
    <x v="222"/>
    <x v="17"/>
    <n v="6"/>
    <n v="113"/>
    <n v="9.7999999999999997E-3"/>
    <n v="0.14349999999999999"/>
    <n v="2.64"/>
  </r>
  <r>
    <x v="235"/>
    <x v="7"/>
    <n v="2656"/>
    <n v="40"/>
    <n v="12"/>
    <n v="91"/>
    <n v="1.5100000000000001E-2"/>
    <n v="0.29980000000000001"/>
    <n v="2.27"/>
    <x v="7"/>
    <x v="223"/>
    <x v="23"/>
    <n v="7"/>
    <n v="184"/>
    <n v="8.3999999999999995E-3"/>
    <n v="0.16950000000000001"/>
    <n v="4.3899999999999997"/>
  </r>
  <r>
    <x v="236"/>
    <x v="7"/>
    <n v="2428"/>
    <n v="29"/>
    <n v="10"/>
    <n v="106"/>
    <n v="1.1900000000000001E-2"/>
    <n v="0.33839999999999998"/>
    <n v="3.67"/>
    <x v="7"/>
    <x v="224"/>
    <x v="18"/>
    <n v="7"/>
    <n v="150"/>
    <n v="1.2699999999999999E-2"/>
    <n v="0.1135"/>
    <n v="2.38"/>
  </r>
  <r>
    <x v="237"/>
    <x v="7"/>
    <n v="1062"/>
    <n v="28"/>
    <n v="9"/>
    <n v="83"/>
    <n v="2.6599999999999999E-2"/>
    <n v="0.30640000000000001"/>
    <n v="2.93"/>
    <x v="7"/>
    <x v="225"/>
    <x v="1"/>
    <n v="7"/>
    <n v="186"/>
    <n v="1.3299999999999999E-2"/>
    <n v="9.2499999999999999E-2"/>
    <n v="2.63"/>
  </r>
  <r>
    <x v="238"/>
    <x v="7"/>
    <n v="3014"/>
    <n v="51"/>
    <n v="15"/>
    <n v="52"/>
    <n v="1.6899999999999998E-2"/>
    <n v="0.29820000000000002"/>
    <n v="1.02"/>
    <x v="7"/>
    <x v="226"/>
    <x v="7"/>
    <n v="7"/>
    <n v="136"/>
    <n v="1.38E-2"/>
    <n v="0.1084"/>
    <n v="1.98"/>
  </r>
  <r>
    <x v="239"/>
    <x v="7"/>
    <n v="1450"/>
    <n v="41"/>
    <n v="10"/>
    <n v="107"/>
    <n v="2.8400000000000002E-2"/>
    <n v="0.2485"/>
    <n v="2.6"/>
    <x v="7"/>
    <x v="227"/>
    <x v="47"/>
    <n v="8"/>
    <n v="83"/>
    <n v="1.1599999999999999E-2"/>
    <n v="0.13800000000000001"/>
    <n v="1.47"/>
  </r>
  <r>
    <x v="240"/>
    <x v="7"/>
    <n v="2301"/>
    <n v="32"/>
    <n v="8"/>
    <n v="74"/>
    <n v="1.3899999999999999E-2"/>
    <n v="0.26269999999999999"/>
    <n v="2.3199999999999998"/>
    <x v="7"/>
    <x v="228"/>
    <x v="10"/>
    <n v="6"/>
    <n v="186"/>
    <n v="1.12E-2"/>
    <n v="0.10150000000000001"/>
    <n v="3.2"/>
  </r>
  <r>
    <x v="241"/>
    <x v="7"/>
    <n v="2739"/>
    <n v="39"/>
    <n v="11"/>
    <n v="50"/>
    <n v="1.41E-2"/>
    <n v="0.27789999999999998"/>
    <n v="1.3"/>
    <x v="7"/>
    <x v="229"/>
    <x v="55"/>
    <n v="3"/>
    <n v="132"/>
    <n v="8.0999999999999996E-3"/>
    <n v="7.5800000000000006E-2"/>
    <n v="3.39"/>
  </r>
  <r>
    <x v="242"/>
    <x v="7"/>
    <n v="3186"/>
    <n v="63"/>
    <n v="15"/>
    <n v="98"/>
    <n v="1.9800000000000002E-2"/>
    <n v="0.2316"/>
    <n v="1.54"/>
    <x v="7"/>
    <x v="230"/>
    <x v="16"/>
    <n v="6"/>
    <n v="174"/>
    <n v="1.46E-2"/>
    <n v="7.4700000000000003E-2"/>
    <n v="2.15"/>
  </r>
  <r>
    <x v="243"/>
    <x v="8"/>
    <n v="1764"/>
    <n v="42"/>
    <n v="10"/>
    <n v="107"/>
    <n v="2.3599999999999999E-2"/>
    <n v="0.248"/>
    <n v="2.58"/>
    <x v="8"/>
    <x v="231"/>
    <x v="19"/>
    <n v="9"/>
    <n v="92"/>
    <n v="1.9099999999999999E-2"/>
    <n v="0.1125"/>
    <n v="1.1499999999999999"/>
  </r>
  <r>
    <x v="244"/>
    <x v="8"/>
    <n v="3175"/>
    <n v="51"/>
    <n v="13"/>
    <n v="93"/>
    <n v="1.6E-2"/>
    <n v="0.25890000000000002"/>
    <n v="1.83"/>
    <x v="8"/>
    <x v="232"/>
    <x v="9"/>
    <n v="7"/>
    <n v="164"/>
    <n v="1.12E-2"/>
    <n v="0.15329999999999999"/>
    <n v="3.39"/>
  </r>
  <r>
    <x v="245"/>
    <x v="8"/>
    <n v="2836"/>
    <n v="29"/>
    <n v="7"/>
    <n v="131"/>
    <n v="1.0200000000000001E-2"/>
    <n v="0.23469999999999999"/>
    <n v="4.55"/>
    <x v="8"/>
    <x v="233"/>
    <x v="27"/>
    <n v="8"/>
    <n v="87"/>
    <n v="1.9400000000000001E-2"/>
    <n v="0.10390000000000001"/>
    <n v="1.17"/>
  </r>
  <r>
    <x v="246"/>
    <x v="8"/>
    <n v="1227"/>
    <n v="63"/>
    <n v="18"/>
    <n v="136"/>
    <n v="5.1200000000000002E-2"/>
    <n v="0.27960000000000002"/>
    <n v="2.16"/>
    <x v="8"/>
    <x v="234"/>
    <x v="21"/>
    <n v="7"/>
    <n v="144"/>
    <n v="1.24E-2"/>
    <n v="0.12529999999999999"/>
    <n v="2.71"/>
  </r>
  <r>
    <x v="247"/>
    <x v="8"/>
    <n v="2160"/>
    <n v="33"/>
    <n v="11"/>
    <n v="79"/>
    <n v="1.5100000000000001E-2"/>
    <n v="0.32269999999999999"/>
    <n v="2.42"/>
    <x v="8"/>
    <x v="235"/>
    <x v="15"/>
    <n v="5"/>
    <n v="151"/>
    <n v="1.17E-2"/>
    <n v="8.8800000000000004E-2"/>
    <n v="2.93"/>
  </r>
  <r>
    <x v="248"/>
    <x v="8"/>
    <n v="2241"/>
    <n v="56"/>
    <n v="15"/>
    <n v="43"/>
    <n v="2.5100000000000001E-2"/>
    <n v="0.27100000000000002"/>
    <n v="0.76"/>
    <x v="8"/>
    <x v="236"/>
    <x v="8"/>
    <n v="7"/>
    <n v="175"/>
    <n v="1.9E-2"/>
    <n v="8.6599999999999996E-2"/>
    <n v="2.14"/>
  </r>
  <r>
    <x v="249"/>
    <x v="8"/>
    <n v="2122"/>
    <n v="54"/>
    <n v="16"/>
    <n v="59"/>
    <n v="2.5499999999999998E-2"/>
    <n v="0.2923"/>
    <n v="1.0900000000000001"/>
    <x v="8"/>
    <x v="237"/>
    <x v="47"/>
    <n v="4"/>
    <n v="89"/>
    <n v="1.04E-2"/>
    <n v="6.7500000000000004E-2"/>
    <n v="1.55"/>
  </r>
  <r>
    <x v="250"/>
    <x v="8"/>
    <n v="2589"/>
    <n v="37"/>
    <n v="11"/>
    <n v="48"/>
    <n v="1.4200000000000001E-2"/>
    <n v="0.30869999999999997"/>
    <n v="1.3"/>
    <x v="8"/>
    <x v="238"/>
    <x v="9"/>
    <n v="3"/>
    <n v="148"/>
    <n v="8.3999999999999995E-3"/>
    <n v="7.0999999999999994E-2"/>
    <n v="3.1"/>
  </r>
  <r>
    <x v="251"/>
    <x v="8"/>
    <n v="3038"/>
    <n v="60"/>
    <n v="13"/>
    <n v="64"/>
    <n v="1.9800000000000002E-2"/>
    <n v="0.21659999999999999"/>
    <n v="1.07"/>
    <x v="8"/>
    <x v="239"/>
    <x v="19"/>
    <n v="9"/>
    <n v="125"/>
    <n v="1.72E-2"/>
    <n v="0.11269999999999999"/>
    <n v="1.57"/>
  </r>
  <r>
    <x v="252"/>
    <x v="8"/>
    <n v="3091"/>
    <n v="56"/>
    <n v="15"/>
    <n v="43"/>
    <n v="1.8200000000000001E-2"/>
    <n v="0.27129999999999999"/>
    <n v="0.76"/>
    <x v="8"/>
    <x v="240"/>
    <x v="42"/>
    <n v="7"/>
    <n v="140"/>
    <n v="8.5000000000000006E-3"/>
    <n v="0.16189999999999999"/>
    <n v="3.14"/>
  </r>
  <r>
    <x v="253"/>
    <x v="8"/>
    <n v="1970"/>
    <n v="65"/>
    <n v="18"/>
    <n v="120"/>
    <n v="3.27E-2"/>
    <n v="0.27750000000000002"/>
    <n v="1.86"/>
    <x v="8"/>
    <x v="241"/>
    <x v="35"/>
    <n v="8"/>
    <n v="153"/>
    <n v="1.37E-2"/>
    <n v="0.1401"/>
    <n v="2.76"/>
  </r>
  <r>
    <x v="254"/>
    <x v="8"/>
    <n v="2874"/>
    <n v="33"/>
    <n v="9"/>
    <n v="60"/>
    <n v="1.14E-2"/>
    <n v="0.26119999999999999"/>
    <n v="1.82"/>
    <x v="8"/>
    <x v="242"/>
    <x v="2"/>
    <n v="6"/>
    <n v="112"/>
    <n v="1.1599999999999999E-2"/>
    <n v="0.14069999999999999"/>
    <n v="2.5499999999999998"/>
  </r>
  <r>
    <x v="255"/>
    <x v="8"/>
    <n v="1478"/>
    <n v="40"/>
    <n v="9"/>
    <n v="130"/>
    <n v="2.7199999999999998E-2"/>
    <n v="0.22489999999999999"/>
    <n v="3.23"/>
    <x v="8"/>
    <x v="243"/>
    <x v="37"/>
    <n v="4"/>
    <n v="124"/>
    <n v="1.7000000000000001E-2"/>
    <n v="6.4399999999999999E-2"/>
    <n v="1.78"/>
  </r>
  <r>
    <x v="256"/>
    <x v="8"/>
    <n v="1534"/>
    <n v="44"/>
    <n v="12"/>
    <n v="72"/>
    <n v="2.8899999999999999E-2"/>
    <n v="0.26769999999999999"/>
    <n v="1.63"/>
    <x v="8"/>
    <x v="244"/>
    <x v="31"/>
    <n v="5"/>
    <n v="178"/>
    <n v="1.29E-2"/>
    <n v="8.1299999999999997E-2"/>
    <n v="2.78"/>
  </r>
  <r>
    <x v="257"/>
    <x v="8"/>
    <n v="2764"/>
    <n v="30"/>
    <n v="10"/>
    <n v="128"/>
    <n v="1.0999999999999999E-2"/>
    <n v="0.33200000000000002"/>
    <n v="4.2300000000000004"/>
    <x v="8"/>
    <x v="245"/>
    <x v="39"/>
    <n v="4"/>
    <n v="78"/>
    <n v="1.21E-2"/>
    <n v="6.54E-2"/>
    <n v="1.2"/>
  </r>
  <r>
    <x v="258"/>
    <x v="8"/>
    <n v="1667"/>
    <n v="43"/>
    <n v="13"/>
    <n v="107"/>
    <n v="2.5899999999999999E-2"/>
    <n v="0.2928"/>
    <n v="2.4700000000000002"/>
    <x v="8"/>
    <x v="246"/>
    <x v="32"/>
    <n v="8"/>
    <n v="136"/>
    <n v="1.5299999999999999E-2"/>
    <n v="0.13170000000000001"/>
    <n v="2.21"/>
  </r>
  <r>
    <x v="259"/>
    <x v="8"/>
    <n v="2563"/>
    <n v="56"/>
    <n v="14"/>
    <n v="66"/>
    <n v="2.1700000000000001E-2"/>
    <n v="0.25390000000000001"/>
    <n v="1.18"/>
    <x v="8"/>
    <x v="247"/>
    <x v="49"/>
    <n v="5"/>
    <n v="192"/>
    <n v="1.6E-2"/>
    <n v="6.1899999999999997E-2"/>
    <n v="2.29"/>
  </r>
  <r>
    <x v="260"/>
    <x v="8"/>
    <n v="2158"/>
    <n v="53"/>
    <n v="15"/>
    <n v="116"/>
    <n v="2.4400000000000002E-2"/>
    <n v="0.27600000000000002"/>
    <n v="2.21"/>
    <x v="8"/>
    <x v="248"/>
    <x v="13"/>
    <n v="7"/>
    <n v="142"/>
    <n v="1.6299999999999999E-2"/>
    <n v="8.8300000000000003E-2"/>
    <n v="1.81"/>
  </r>
  <r>
    <x v="261"/>
    <x v="8"/>
    <n v="2958"/>
    <n v="57"/>
    <n v="14"/>
    <n v="86"/>
    <n v="1.9400000000000001E-2"/>
    <n v="0.25240000000000001"/>
    <n v="1.49"/>
    <x v="8"/>
    <x v="249"/>
    <x v="13"/>
    <n v="6"/>
    <n v="123"/>
    <n v="1.6400000000000001E-2"/>
    <n v="7.5600000000000001E-2"/>
    <n v="1.58"/>
  </r>
  <r>
    <x v="262"/>
    <x v="8"/>
    <n v="2322"/>
    <n v="57"/>
    <n v="14"/>
    <n v="48"/>
    <n v="2.4400000000000002E-2"/>
    <n v="0.25290000000000001"/>
    <n v="0.85"/>
    <x v="8"/>
    <x v="9"/>
    <x v="2"/>
    <n v="5"/>
    <n v="109"/>
    <n v="8.8999999999999999E-3"/>
    <n v="0.1183"/>
    <n v="2.48"/>
  </r>
  <r>
    <x v="263"/>
    <x v="8"/>
    <n v="1188"/>
    <n v="38"/>
    <n v="9"/>
    <n v="127"/>
    <n v="3.1699999999999999E-2"/>
    <n v="0.22650000000000001"/>
    <n v="3.36"/>
    <x v="8"/>
    <x v="250"/>
    <x v="5"/>
    <n v="7"/>
    <n v="137"/>
    <n v="9.2999999999999992E-3"/>
    <n v="0.12889999999999999"/>
    <n v="2.7"/>
  </r>
  <r>
    <x v="264"/>
    <x v="8"/>
    <n v="2971"/>
    <n v="36"/>
    <n v="8"/>
    <n v="118"/>
    <n v="1.23E-2"/>
    <n v="0.22750000000000001"/>
    <n v="3.23"/>
    <x v="8"/>
    <x v="251"/>
    <x v="40"/>
    <n v="8"/>
    <n v="144"/>
    <n v="1.09E-2"/>
    <n v="0.1331"/>
    <n v="2.39"/>
  </r>
  <r>
    <x v="265"/>
    <x v="8"/>
    <n v="2024"/>
    <n v="34"/>
    <n v="8"/>
    <n v="113"/>
    <n v="1.67E-2"/>
    <n v="0.2296"/>
    <n v="3.36"/>
    <x v="8"/>
    <x v="252"/>
    <x v="13"/>
    <n v="6"/>
    <n v="191"/>
    <n v="1.83E-2"/>
    <n v="7.5600000000000001E-2"/>
    <n v="2.4500000000000002"/>
  </r>
  <r>
    <x v="266"/>
    <x v="8"/>
    <n v="1813"/>
    <n v="36"/>
    <n v="12"/>
    <n v="104"/>
    <n v="1.9599999999999999E-2"/>
    <n v="0.34039999999999998"/>
    <n v="2.92"/>
    <x v="8"/>
    <x v="253"/>
    <x v="53"/>
    <n v="9"/>
    <n v="182"/>
    <n v="1.7299999999999999E-2"/>
    <n v="0.1163"/>
    <n v="2.41"/>
  </r>
  <r>
    <x v="267"/>
    <x v="8"/>
    <n v="3081"/>
    <n v="47"/>
    <n v="12"/>
    <n v="130"/>
    <n v="1.5100000000000001E-2"/>
    <n v="0.26450000000000001"/>
    <n v="2.79"/>
    <x v="8"/>
    <x v="254"/>
    <x v="10"/>
    <n v="5"/>
    <n v="168"/>
    <n v="1.34E-2"/>
    <n v="8.43E-2"/>
    <n v="2.88"/>
  </r>
  <r>
    <x v="268"/>
    <x v="8"/>
    <n v="2719"/>
    <n v="57"/>
    <n v="16"/>
    <n v="56"/>
    <n v="2.0799999999999999E-2"/>
    <n v="0.2883"/>
    <n v="1"/>
    <x v="8"/>
    <x v="255"/>
    <x v="39"/>
    <n v="8"/>
    <n v="91"/>
    <n v="1.18E-2"/>
    <n v="0.12720000000000001"/>
    <n v="1.4"/>
  </r>
  <r>
    <x v="269"/>
    <x v="8"/>
    <n v="1665"/>
    <n v="62"/>
    <n v="17"/>
    <n v="71"/>
    <n v="3.7100000000000001E-2"/>
    <n v="0.28089999999999998"/>
    <n v="1.1499999999999999"/>
    <x v="8"/>
    <x v="256"/>
    <x v="6"/>
    <n v="4"/>
    <n v="153"/>
    <n v="1.2699999999999999E-2"/>
    <n v="6.5199999999999994E-2"/>
    <n v="2.33"/>
  </r>
  <r>
    <x v="270"/>
    <x v="8"/>
    <n v="1576"/>
    <n v="30"/>
    <n v="8"/>
    <n v="55"/>
    <n v="1.9E-2"/>
    <n v="0.26669999999999999"/>
    <n v="1.82"/>
    <x v="8"/>
    <x v="257"/>
    <x v="16"/>
    <n v="6"/>
    <n v="125"/>
    <n v="2.0400000000000001E-2"/>
    <n v="7.4800000000000005E-2"/>
    <n v="1.55"/>
  </r>
  <r>
    <x v="271"/>
    <x v="8"/>
    <n v="2437"/>
    <n v="61"/>
    <n v="16"/>
    <n v="115"/>
    <n v="2.4899999999999999E-2"/>
    <n v="0.26600000000000001"/>
    <n v="1.89"/>
    <x v="8"/>
    <x v="258"/>
    <x v="51"/>
    <n v="4"/>
    <n v="177"/>
    <n v="9.5999999999999992E-3"/>
    <n v="0.1026"/>
    <n v="4.67"/>
  </r>
  <r>
    <x v="272"/>
    <x v="8"/>
    <n v="2860"/>
    <n v="52"/>
    <n v="14"/>
    <n v="57"/>
    <n v="1.8100000000000002E-2"/>
    <n v="0.27710000000000001"/>
    <n v="1.1000000000000001"/>
    <x v="8"/>
    <x v="259"/>
    <x v="40"/>
    <n v="6"/>
    <n v="134"/>
    <n v="1.3299999999999999E-2"/>
    <n v="0.10009999999999999"/>
    <n v="2.2400000000000002"/>
  </r>
  <r>
    <x v="273"/>
    <x v="9"/>
    <n v="2145"/>
    <n v="62"/>
    <n v="17"/>
    <n v="60"/>
    <n v="2.9100000000000001E-2"/>
    <n v="0.28029999999999999"/>
    <n v="0.97"/>
    <x v="9"/>
    <x v="260"/>
    <x v="21"/>
    <n v="6"/>
    <n v="118"/>
    <n v="0.01"/>
    <n v="0.10630000000000001"/>
    <n v="2.21"/>
  </r>
  <r>
    <x v="274"/>
    <x v="9"/>
    <n v="3218"/>
    <n v="56"/>
    <n v="12"/>
    <n v="119"/>
    <n v="1.7299999999999999E-2"/>
    <n v="0.21790000000000001"/>
    <n v="2.14"/>
    <x v="9"/>
    <x v="261"/>
    <x v="1"/>
    <n v="7"/>
    <n v="150"/>
    <n v="1.4200000000000001E-2"/>
    <n v="9.2100000000000001E-2"/>
    <n v="2.1"/>
  </r>
  <r>
    <x v="275"/>
    <x v="9"/>
    <n v="1641"/>
    <n v="58"/>
    <n v="16"/>
    <n v="94"/>
    <n v="3.56E-2"/>
    <n v="0.26850000000000002"/>
    <n v="1.62"/>
    <x v="9"/>
    <x v="262"/>
    <x v="20"/>
    <n v="7"/>
    <n v="180"/>
    <n v="0.01"/>
    <n v="0.12939999999999999"/>
    <n v="3.57"/>
  </r>
  <r>
    <x v="276"/>
    <x v="9"/>
    <n v="2525"/>
    <n v="69"/>
    <n v="19"/>
    <n v="82"/>
    <n v="2.7199999999999998E-2"/>
    <n v="0.2727"/>
    <n v="1.19"/>
    <x v="9"/>
    <x v="263"/>
    <x v="17"/>
    <n v="5"/>
    <n v="92"/>
    <n v="9.4999999999999998E-3"/>
    <n v="0.1203"/>
    <n v="2.16"/>
  </r>
  <r>
    <x v="277"/>
    <x v="9"/>
    <n v="2496"/>
    <n v="57"/>
    <n v="13"/>
    <n v="122"/>
    <n v="2.2800000000000001E-2"/>
    <n v="0.23519999999999999"/>
    <n v="2.16"/>
    <x v="9"/>
    <x v="264"/>
    <x v="22"/>
    <n v="5"/>
    <n v="95"/>
    <n v="1.52E-2"/>
    <n v="6.2899999999999998E-2"/>
    <n v="1.22"/>
  </r>
  <r>
    <x v="278"/>
    <x v="9"/>
    <n v="1707"/>
    <n v="25"/>
    <n v="9"/>
    <n v="115"/>
    <n v="1.49E-2"/>
    <n v="0.35749999999999998"/>
    <n v="4.53"/>
    <x v="9"/>
    <x v="265"/>
    <x v="28"/>
    <n v="5"/>
    <n v="185"/>
    <n v="7.1000000000000004E-3"/>
    <n v="0.12470000000000001"/>
    <n v="4.62"/>
  </r>
  <r>
    <x v="279"/>
    <x v="9"/>
    <n v="2237"/>
    <n v="35"/>
    <n v="9"/>
    <n v="113"/>
    <n v="1.5699999999999999E-2"/>
    <n v="0.25700000000000001"/>
    <n v="3.22"/>
    <x v="9"/>
    <x v="266"/>
    <x v="37"/>
    <n v="6"/>
    <n v="129"/>
    <n v="1.78E-2"/>
    <n v="9.2999999999999999E-2"/>
    <n v="1.85"/>
  </r>
  <r>
    <x v="280"/>
    <x v="9"/>
    <n v="3106"/>
    <n v="42"/>
    <n v="9"/>
    <n v="48"/>
    <n v="1.34E-2"/>
    <n v="0.224"/>
    <n v="1.1599999999999999"/>
    <x v="9"/>
    <x v="267"/>
    <x v="1"/>
    <n v="7"/>
    <n v="143"/>
    <n v="1.6899999999999998E-2"/>
    <n v="9.1999999999999998E-2"/>
    <n v="2"/>
  </r>
  <r>
    <x v="281"/>
    <x v="9"/>
    <n v="2815"/>
    <n v="55"/>
    <n v="15"/>
    <n v="62"/>
    <n v="1.95E-2"/>
    <n v="0.27289999999999998"/>
    <n v="1.1399999999999999"/>
    <x v="9"/>
    <x v="156"/>
    <x v="6"/>
    <n v="5"/>
    <n v="162"/>
    <n v="1.4500000000000001E-2"/>
    <n v="8.0399999999999999E-2"/>
    <n v="2.46"/>
  </r>
  <r>
    <x v="282"/>
    <x v="9"/>
    <n v="1916"/>
    <n v="36"/>
    <n v="11"/>
    <n v="53"/>
    <n v="1.8700000000000001E-2"/>
    <n v="0.31140000000000001"/>
    <n v="1.47"/>
    <x v="9"/>
    <x v="268"/>
    <x v="19"/>
    <n v="6"/>
    <n v="168"/>
    <n v="1.66E-2"/>
    <n v="7.4999999999999997E-2"/>
    <n v="2.09"/>
  </r>
  <r>
    <x v="283"/>
    <x v="9"/>
    <n v="1656"/>
    <n v="28"/>
    <n v="8"/>
    <n v="106"/>
    <n v="1.67E-2"/>
    <n v="0.2722"/>
    <n v="3.83"/>
    <x v="9"/>
    <x v="40"/>
    <x v="17"/>
    <n v="6"/>
    <n v="99"/>
    <n v="8.9999999999999993E-3"/>
    <n v="0.1431"/>
    <n v="2.31"/>
  </r>
  <r>
    <x v="284"/>
    <x v="9"/>
    <n v="3055"/>
    <n v="39"/>
    <n v="10"/>
    <n v="57"/>
    <n v="1.2699999999999999E-2"/>
    <n v="0.25140000000000001"/>
    <n v="1.46"/>
    <x v="9"/>
    <x v="269"/>
    <x v="20"/>
    <n v="4"/>
    <n v="82"/>
    <n v="1.0500000000000001E-2"/>
    <n v="9.0200000000000002E-2"/>
    <n v="1.66"/>
  </r>
  <r>
    <x v="285"/>
    <x v="9"/>
    <n v="2107"/>
    <n v="36"/>
    <n v="8"/>
    <n v="122"/>
    <n v="1.7100000000000001E-2"/>
    <n v="0.2278"/>
    <n v="3.38"/>
    <x v="9"/>
    <x v="218"/>
    <x v="56"/>
    <n v="6"/>
    <n v="164"/>
    <n v="1.7100000000000001E-2"/>
    <n v="7.2499999999999995E-2"/>
    <n v="1.84"/>
  </r>
  <r>
    <x v="286"/>
    <x v="9"/>
    <n v="2876"/>
    <n v="58"/>
    <n v="13"/>
    <n v="134"/>
    <n v="2.01E-2"/>
    <n v="0.21729999999999999"/>
    <n v="2.3199999999999998"/>
    <x v="9"/>
    <x v="270"/>
    <x v="11"/>
    <n v="8"/>
    <n v="104"/>
    <n v="1.37E-2"/>
    <n v="0.123"/>
    <n v="1.53"/>
  </r>
  <r>
    <x v="287"/>
    <x v="9"/>
    <n v="2093"/>
    <n v="44"/>
    <n v="11"/>
    <n v="114"/>
    <n v="2.12E-2"/>
    <n v="0.245"/>
    <n v="2.56"/>
    <x v="9"/>
    <x v="271"/>
    <x v="15"/>
    <n v="4"/>
    <n v="153"/>
    <n v="9.5999999999999992E-3"/>
    <n v="6.9099999999999995E-2"/>
    <n v="2.93"/>
  </r>
  <r>
    <x v="288"/>
    <x v="9"/>
    <n v="1829"/>
    <n v="51"/>
    <n v="12"/>
    <n v="81"/>
    <n v="2.7699999999999999E-2"/>
    <n v="0.23949999999999999"/>
    <n v="1.61"/>
    <x v="9"/>
    <x v="272"/>
    <x v="5"/>
    <n v="8"/>
    <n v="87"/>
    <n v="1.3100000000000001E-2"/>
    <n v="0.14760000000000001"/>
    <n v="1.7"/>
  </r>
  <r>
    <x v="289"/>
    <x v="9"/>
    <n v="1268"/>
    <n v="46"/>
    <n v="14"/>
    <n v="51"/>
    <n v="3.6400000000000002E-2"/>
    <n v="0.3085"/>
    <n v="1.1100000000000001"/>
    <x v="9"/>
    <x v="273"/>
    <x v="28"/>
    <n v="7"/>
    <n v="104"/>
    <n v="7.7999999999999996E-3"/>
    <n v="0.17449999999999999"/>
    <n v="2.58"/>
  </r>
  <r>
    <x v="290"/>
    <x v="9"/>
    <n v="1291"/>
    <n v="51"/>
    <n v="11"/>
    <n v="124"/>
    <n v="3.9600000000000003E-2"/>
    <n v="0.21959999999999999"/>
    <n v="2.4300000000000002"/>
    <x v="9"/>
    <x v="274"/>
    <x v="28"/>
    <n v="3"/>
    <n v="110"/>
    <n v="7.6E-3"/>
    <n v="7.4999999999999997E-2"/>
    <n v="2.76"/>
  </r>
  <r>
    <x v="291"/>
    <x v="9"/>
    <n v="2031"/>
    <n v="53"/>
    <n v="13"/>
    <n v="120"/>
    <n v="2.5999999999999999E-2"/>
    <n v="0.23799999999999999"/>
    <n v="2.27"/>
    <x v="9"/>
    <x v="275"/>
    <x v="20"/>
    <n v="5"/>
    <n v="139"/>
    <n v="1.35E-2"/>
    <n v="8.9599999999999999E-2"/>
    <n v="2.76"/>
  </r>
  <r>
    <x v="292"/>
    <x v="9"/>
    <n v="2565"/>
    <n v="49"/>
    <n v="13"/>
    <n v="126"/>
    <n v="1.9099999999999999E-2"/>
    <n v="0.2611"/>
    <n v="2.56"/>
    <x v="9"/>
    <x v="276"/>
    <x v="39"/>
    <n v="5"/>
    <n v="88"/>
    <n v="1.7100000000000001E-2"/>
    <n v="8.09E-2"/>
    <n v="1.35"/>
  </r>
  <r>
    <x v="293"/>
    <x v="9"/>
    <n v="2765"/>
    <n v="65"/>
    <n v="16"/>
    <n v="92"/>
    <n v="2.3599999999999999E-2"/>
    <n v="0.246"/>
    <n v="1.41"/>
    <x v="9"/>
    <x v="170"/>
    <x v="33"/>
    <n v="7"/>
    <n v="109"/>
    <n v="9.4999999999999998E-3"/>
    <n v="0.1555"/>
    <n v="2.2999999999999998"/>
  </r>
  <r>
    <x v="294"/>
    <x v="9"/>
    <n v="1654"/>
    <n v="63"/>
    <n v="18"/>
    <n v="43"/>
    <n v="3.7999999999999999E-2"/>
    <n v="0.27960000000000002"/>
    <n v="0.68"/>
    <x v="9"/>
    <x v="277"/>
    <x v="22"/>
    <n v="5"/>
    <n v="74"/>
    <n v="1.3899999999999999E-2"/>
    <n v="6.3E-2"/>
    <n v="0.96"/>
  </r>
  <r>
    <x v="295"/>
    <x v="9"/>
    <n v="2006"/>
    <n v="70"/>
    <n v="17"/>
    <n v="99"/>
    <n v="3.4799999999999998E-2"/>
    <n v="0.2429"/>
    <n v="1.41"/>
    <x v="9"/>
    <x v="278"/>
    <x v="4"/>
    <n v="6"/>
    <n v="99"/>
    <n v="1.0500000000000001E-2"/>
    <n v="0.1042"/>
    <n v="1.79"/>
  </r>
  <r>
    <x v="296"/>
    <x v="9"/>
    <n v="2372"/>
    <n v="43"/>
    <n v="11"/>
    <n v="89"/>
    <n v="1.7999999999999999E-2"/>
    <n v="0.24690000000000001"/>
    <n v="2.09"/>
    <x v="9"/>
    <x v="279"/>
    <x v="27"/>
    <n v="6"/>
    <n v="193"/>
    <n v="1.35E-2"/>
    <n v="7.6999999999999999E-2"/>
    <n v="2.6"/>
  </r>
  <r>
    <x v="297"/>
    <x v="9"/>
    <n v="1932"/>
    <n v="46"/>
    <n v="13"/>
    <n v="84"/>
    <n v="2.4E-2"/>
    <n v="0.28639999999999999"/>
    <n v="1.82"/>
    <x v="9"/>
    <x v="280"/>
    <x v="25"/>
    <n v="8"/>
    <n v="153"/>
    <n v="1.7500000000000002E-2"/>
    <n v="0.10249999999999999"/>
    <n v="2.0099999999999998"/>
  </r>
  <r>
    <x v="298"/>
    <x v="9"/>
    <n v="2905"/>
    <n v="62"/>
    <n v="13"/>
    <n v="124"/>
    <n v="2.1499999999999998E-2"/>
    <n v="0.216"/>
    <n v="1.98"/>
    <x v="9"/>
    <x v="108"/>
    <x v="15"/>
    <n v="8"/>
    <n v="149"/>
    <n v="1.03E-2"/>
    <n v="0.1457"/>
    <n v="2.85"/>
  </r>
  <r>
    <x v="299"/>
    <x v="9"/>
    <n v="1429"/>
    <n v="56"/>
    <n v="12"/>
    <n v="124"/>
    <n v="3.95E-2"/>
    <n v="0.2177"/>
    <n v="2.2000000000000002"/>
    <x v="9"/>
    <x v="281"/>
    <x v="30"/>
    <n v="7"/>
    <n v="77"/>
    <n v="1.47E-2"/>
    <n v="0.1094"/>
    <n v="1.1399999999999999"/>
  </r>
  <r>
    <x v="300"/>
    <x v="9"/>
    <n v="1618"/>
    <n v="54"/>
    <n v="16"/>
    <n v="126"/>
    <n v="3.3399999999999999E-2"/>
    <n v="0.29239999999999999"/>
    <n v="2.33"/>
    <x v="9"/>
    <x v="282"/>
    <x v="9"/>
    <n v="4"/>
    <n v="144"/>
    <n v="1.29E-2"/>
    <n v="9.1300000000000006E-2"/>
    <n v="2.97"/>
  </r>
  <r>
    <x v="301"/>
    <x v="9"/>
    <n v="1476"/>
    <n v="34"/>
    <n v="10"/>
    <n v="130"/>
    <n v="2.3199999999999998E-2"/>
    <n v="0.28770000000000001"/>
    <n v="3.81"/>
    <x v="9"/>
    <x v="283"/>
    <x v="18"/>
    <n v="7"/>
    <n v="82"/>
    <n v="1.37E-2"/>
    <n v="0.1135"/>
    <n v="1.3"/>
  </r>
  <r>
    <x v="302"/>
    <x v="9"/>
    <n v="2399"/>
    <n v="64"/>
    <n v="18"/>
    <n v="70"/>
    <n v="2.6499999999999999E-2"/>
    <n v="0.27860000000000001"/>
    <n v="1.1100000000000001"/>
    <x v="9"/>
    <x v="284"/>
    <x v="41"/>
    <n v="6"/>
    <n v="179"/>
    <n v="1.17E-2"/>
    <n v="0.106"/>
    <n v="3.34"/>
  </r>
  <r>
    <x v="303"/>
    <x v="9"/>
    <n v="2902"/>
    <n v="64"/>
    <n v="18"/>
    <n v="85"/>
    <n v="2.2100000000000002E-2"/>
    <n v="0.27800000000000002"/>
    <n v="1.32"/>
    <x v="9"/>
    <x v="285"/>
    <x v="51"/>
    <n v="5"/>
    <n v="189"/>
    <n v="9.4000000000000004E-3"/>
    <n v="0.1293"/>
    <n v="4.99"/>
  </r>
  <r>
    <x v="304"/>
    <x v="10"/>
    <n v="1642"/>
    <n v="71"/>
    <n v="16"/>
    <n v="48"/>
    <n v="4.3099999999999999E-2"/>
    <n v="0.2283"/>
    <n v="0.68"/>
    <x v="10"/>
    <x v="286"/>
    <x v="53"/>
    <n v="8"/>
    <n v="102"/>
    <n v="1.7000000000000001E-2"/>
    <n v="0.10299999999999999"/>
    <n v="1.36"/>
  </r>
  <r>
    <x v="305"/>
    <x v="10"/>
    <n v="2591"/>
    <n v="28"/>
    <n v="10"/>
    <n v="127"/>
    <n v="1.0699999999999999E-2"/>
    <n v="0.34489999999999998"/>
    <n v="4.59"/>
    <x v="10"/>
    <x v="287"/>
    <x v="45"/>
    <n v="6"/>
    <n v="115"/>
    <n v="1.9300000000000001E-2"/>
    <n v="7.7299999999999994E-2"/>
    <n v="1.57"/>
  </r>
  <r>
    <x v="306"/>
    <x v="10"/>
    <n v="1648"/>
    <n v="39"/>
    <n v="11"/>
    <n v="83"/>
    <n v="2.3900000000000001E-2"/>
    <n v="0.27610000000000001"/>
    <n v="2.11"/>
    <x v="10"/>
    <x v="288"/>
    <x v="15"/>
    <n v="4"/>
    <n v="142"/>
    <n v="1.15E-2"/>
    <n v="6.9099999999999995E-2"/>
    <n v="2.72"/>
  </r>
  <r>
    <x v="307"/>
    <x v="10"/>
    <n v="2429"/>
    <n v="53"/>
    <n v="13"/>
    <n v="102"/>
    <n v="2.1700000000000001E-2"/>
    <n v="0.23799999999999999"/>
    <n v="1.94"/>
    <x v="10"/>
    <x v="289"/>
    <x v="3"/>
    <n v="6"/>
    <n v="97"/>
    <n v="9.5999999999999992E-3"/>
    <n v="0.13100000000000001"/>
    <n v="1.95"/>
  </r>
  <r>
    <x v="308"/>
    <x v="10"/>
    <n v="1739"/>
    <n v="35"/>
    <n v="9"/>
    <n v="95"/>
    <n v="2.01E-2"/>
    <n v="0.25729999999999997"/>
    <n v="2.72"/>
    <x v="10"/>
    <x v="290"/>
    <x v="33"/>
    <n v="3"/>
    <n v="135"/>
    <n v="8.3000000000000001E-3"/>
    <n v="7.1400000000000005E-2"/>
    <n v="2.88"/>
  </r>
  <r>
    <x v="309"/>
    <x v="10"/>
    <n v="2857"/>
    <n v="46"/>
    <n v="11"/>
    <n v="73"/>
    <n v="1.6E-2"/>
    <n v="0.24390000000000001"/>
    <n v="1.59"/>
    <x v="10"/>
    <x v="291"/>
    <x v="39"/>
    <n v="8"/>
    <n v="166"/>
    <n v="1.34E-2"/>
    <n v="0.127"/>
    <n v="2.56"/>
  </r>
  <r>
    <x v="310"/>
    <x v="10"/>
    <n v="2722"/>
    <n v="33"/>
    <n v="8"/>
    <n v="69"/>
    <n v="1.2E-2"/>
    <n v="0.23050000000000001"/>
    <n v="2.1"/>
    <x v="10"/>
    <x v="292"/>
    <x v="44"/>
    <n v="9"/>
    <n v="111"/>
    <n v="1.4200000000000001E-2"/>
    <n v="0.1132"/>
    <n v="1.4"/>
  </r>
  <r>
    <x v="311"/>
    <x v="10"/>
    <n v="1606"/>
    <n v="40"/>
    <n v="11"/>
    <n v="61"/>
    <n v="2.4899999999999999E-2"/>
    <n v="0.27500000000000002"/>
    <n v="1.53"/>
    <x v="10"/>
    <x v="293"/>
    <x v="17"/>
    <n v="5"/>
    <n v="111"/>
    <n v="8.2000000000000007E-3"/>
    <n v="0.11990000000000001"/>
    <n v="2.59"/>
  </r>
  <r>
    <x v="312"/>
    <x v="10"/>
    <n v="1523"/>
    <n v="38"/>
    <n v="13"/>
    <n v="83"/>
    <n v="2.4799999999999999E-2"/>
    <n v="0.33229999999999998"/>
    <n v="2.19"/>
    <x v="10"/>
    <x v="294"/>
    <x v="10"/>
    <n v="4"/>
    <n v="117"/>
    <n v="1.2500000000000001E-2"/>
    <n v="6.7100000000000007E-2"/>
    <n v="2"/>
  </r>
  <r>
    <x v="313"/>
    <x v="10"/>
    <n v="2297"/>
    <n v="57"/>
    <n v="12"/>
    <n v="135"/>
    <n v="2.47E-2"/>
    <n v="0.21759999999999999"/>
    <n v="2.38"/>
    <x v="10"/>
    <x v="217"/>
    <x v="15"/>
    <n v="4"/>
    <n v="73"/>
    <n v="1.14E-2"/>
    <n v="6.9199999999999998E-2"/>
    <n v="1.4"/>
  </r>
  <r>
    <x v="314"/>
    <x v="10"/>
    <n v="2912"/>
    <n v="65"/>
    <n v="16"/>
    <n v="43"/>
    <n v="2.2200000000000001E-2"/>
    <n v="0.24629999999999999"/>
    <n v="0.66"/>
    <x v="10"/>
    <x v="21"/>
    <x v="2"/>
    <n v="4"/>
    <n v="189"/>
    <n v="8.0999999999999996E-3"/>
    <n v="9.5699999999999993E-2"/>
    <n v="4.32"/>
  </r>
  <r>
    <x v="315"/>
    <x v="10"/>
    <n v="1655"/>
    <n v="61"/>
    <n v="14"/>
    <n v="38"/>
    <n v="3.7100000000000001E-2"/>
    <n v="0.2326"/>
    <n v="0.61"/>
    <x v="10"/>
    <x v="295"/>
    <x v="2"/>
    <n v="4"/>
    <n v="174"/>
    <n v="9.2999999999999992E-3"/>
    <n v="9.5699999999999993E-2"/>
    <n v="3.96"/>
  </r>
  <r>
    <x v="316"/>
    <x v="10"/>
    <n v="2377"/>
    <n v="43"/>
    <n v="11"/>
    <n v="112"/>
    <n v="1.8100000000000002E-2"/>
    <n v="0.2465"/>
    <n v="2.61"/>
    <x v="10"/>
    <x v="296"/>
    <x v="32"/>
    <n v="5"/>
    <n v="181"/>
    <n v="1.35E-2"/>
    <n v="8.2900000000000001E-2"/>
    <n v="2.99"/>
  </r>
  <r>
    <x v="317"/>
    <x v="10"/>
    <n v="1272"/>
    <n v="48"/>
    <n v="12"/>
    <n v="94"/>
    <n v="3.73E-2"/>
    <n v="0.24210000000000001"/>
    <n v="1.99"/>
    <x v="10"/>
    <x v="297"/>
    <x v="49"/>
    <n v="6"/>
    <n v="95"/>
    <n v="1.61E-2"/>
    <n v="7.3899999999999993E-2"/>
    <n v="1.1299999999999999"/>
  </r>
  <r>
    <x v="318"/>
    <x v="10"/>
    <n v="2725"/>
    <n v="64"/>
    <n v="17"/>
    <n v="88"/>
    <n v="2.3300000000000001E-2"/>
    <n v="0.26290000000000002"/>
    <n v="1.38"/>
    <x v="10"/>
    <x v="298"/>
    <x v="21"/>
    <n v="7"/>
    <n v="131"/>
    <n v="1.4E-2"/>
    <n v="0.1249"/>
    <n v="2.46"/>
  </r>
  <r>
    <x v="319"/>
    <x v="10"/>
    <n v="2339"/>
    <n v="37"/>
    <n v="12"/>
    <n v="106"/>
    <n v="1.5800000000000002E-2"/>
    <n v="0.33550000000000002"/>
    <n v="2.88"/>
    <x v="10"/>
    <x v="103"/>
    <x v="40"/>
    <n v="6"/>
    <n v="172"/>
    <n v="1.44E-2"/>
    <n v="0.1"/>
    <n v="2.86"/>
  </r>
  <r>
    <x v="320"/>
    <x v="10"/>
    <n v="1956"/>
    <n v="51"/>
    <n v="11"/>
    <n v="80"/>
    <n v="2.5899999999999999E-2"/>
    <n v="0.21970000000000001"/>
    <n v="1.59"/>
    <x v="10"/>
    <x v="299"/>
    <x v="44"/>
    <n v="8"/>
    <n v="126"/>
    <n v="2.06E-2"/>
    <n v="0.10059999999999999"/>
    <n v="1.59"/>
  </r>
  <r>
    <x v="321"/>
    <x v="10"/>
    <n v="2681"/>
    <n v="59"/>
    <n v="14"/>
    <n v="83"/>
    <n v="2.1899999999999999E-2"/>
    <n v="0.23400000000000001"/>
    <n v="1.41"/>
    <x v="10"/>
    <x v="52"/>
    <x v="48"/>
    <n v="8"/>
    <n v="130"/>
    <n v="1.7399999999999999E-2"/>
    <n v="9.7100000000000006E-2"/>
    <n v="1.53"/>
  </r>
  <r>
    <x v="322"/>
    <x v="10"/>
    <n v="2919"/>
    <n v="59"/>
    <n v="16"/>
    <n v="103"/>
    <n v="2.0199999999999999E-2"/>
    <n v="0.26779999999999998"/>
    <n v="1.74"/>
    <x v="10"/>
    <x v="300"/>
    <x v="27"/>
    <n v="8"/>
    <n v="86"/>
    <n v="1.2999999999999999E-2"/>
    <n v="0.1041"/>
    <n v="1.1599999999999999"/>
  </r>
  <r>
    <x v="323"/>
    <x v="10"/>
    <n v="1404"/>
    <n v="34"/>
    <n v="9"/>
    <n v="91"/>
    <n v="2.41E-2"/>
    <n v="0.25900000000000001"/>
    <n v="2.68"/>
    <x v="10"/>
    <x v="301"/>
    <x v="7"/>
    <n v="5"/>
    <n v="197"/>
    <n v="1.37E-2"/>
    <n v="7.8799999999999995E-2"/>
    <n v="2.84"/>
  </r>
  <r>
    <x v="324"/>
    <x v="10"/>
    <n v="1455"/>
    <n v="57"/>
    <n v="12"/>
    <n v="76"/>
    <n v="3.9300000000000002E-2"/>
    <n v="0.2175"/>
    <n v="1.34"/>
    <x v="10"/>
    <x v="302"/>
    <x v="5"/>
    <n v="5"/>
    <n v="114"/>
    <n v="1.32E-2"/>
    <n v="8.9499999999999996E-2"/>
    <n v="2.25"/>
  </r>
  <r>
    <x v="325"/>
    <x v="10"/>
    <n v="2134"/>
    <n v="36"/>
    <n v="10"/>
    <n v="72"/>
    <n v="1.66E-2"/>
    <n v="0.28449999999999998"/>
    <n v="2.04"/>
    <x v="10"/>
    <x v="303"/>
    <x v="5"/>
    <n v="6"/>
    <n v="187"/>
    <n v="1.18E-2"/>
    <n v="0.10829999999999999"/>
    <n v="3.63"/>
  </r>
  <r>
    <x v="326"/>
    <x v="10"/>
    <n v="2523"/>
    <n v="57"/>
    <n v="16"/>
    <n v="125"/>
    <n v="2.2499999999999999E-2"/>
    <n v="0.28799999999999998"/>
    <n v="2.19"/>
    <x v="10"/>
    <x v="304"/>
    <x v="16"/>
    <n v="8"/>
    <n v="87"/>
    <n v="2.0199999999999999E-2"/>
    <n v="9.9299999999999999E-2"/>
    <n v="1.07"/>
  </r>
  <r>
    <x v="327"/>
    <x v="10"/>
    <n v="3000"/>
    <n v="55"/>
    <n v="16"/>
    <n v="60"/>
    <n v="1.8499999999999999E-2"/>
    <n v="0.2903"/>
    <n v="1.0900000000000001"/>
    <x v="10"/>
    <x v="305"/>
    <x v="37"/>
    <n v="7"/>
    <n v="142"/>
    <n v="1.26E-2"/>
    <n v="0.1075"/>
    <n v="2.0299999999999998"/>
  </r>
  <r>
    <x v="328"/>
    <x v="10"/>
    <n v="2489"/>
    <n v="32"/>
    <n v="8"/>
    <n v="59"/>
    <n v="1.29E-2"/>
    <n v="0.2621"/>
    <n v="1.82"/>
    <x v="10"/>
    <x v="306"/>
    <x v="10"/>
    <n v="5"/>
    <n v="128"/>
    <n v="1.1599999999999999E-2"/>
    <n v="8.4500000000000006E-2"/>
    <n v="2.21"/>
  </r>
  <r>
    <x v="329"/>
    <x v="10"/>
    <n v="1936"/>
    <n v="56"/>
    <n v="12"/>
    <n v="142"/>
    <n v="2.8899999999999999E-2"/>
    <n v="0.21790000000000001"/>
    <n v="2.5299999999999998"/>
    <x v="10"/>
    <x v="307"/>
    <x v="22"/>
    <n v="5"/>
    <n v="187"/>
    <n v="1.66E-2"/>
    <n v="6.3E-2"/>
    <n v="2.42"/>
  </r>
  <r>
    <x v="330"/>
    <x v="10"/>
    <n v="1960"/>
    <n v="68"/>
    <n v="15"/>
    <n v="109"/>
    <n v="3.4500000000000003E-2"/>
    <n v="0.21479999999999999"/>
    <n v="1.61"/>
    <x v="10"/>
    <x v="308"/>
    <x v="10"/>
    <n v="8"/>
    <n v="162"/>
    <n v="1.23E-2"/>
    <n v="0.13600000000000001"/>
    <n v="2.79"/>
  </r>
  <r>
    <x v="331"/>
    <x v="10"/>
    <n v="2821"/>
    <n v="49"/>
    <n v="11"/>
    <n v="55"/>
    <n v="1.7500000000000002E-2"/>
    <n v="0.2203"/>
    <n v="1.1200000000000001"/>
    <x v="10"/>
    <x v="309"/>
    <x v="54"/>
    <n v="3"/>
    <n v="119"/>
    <n v="1.0999999999999999E-2"/>
    <n v="7.1900000000000006E-2"/>
    <n v="2.6"/>
  </r>
  <r>
    <x v="332"/>
    <x v="10"/>
    <n v="2040"/>
    <n v="40"/>
    <n v="11"/>
    <n v="64"/>
    <n v="1.9800000000000002E-2"/>
    <n v="0.27429999999999999"/>
    <n v="1.59"/>
    <x v="10"/>
    <x v="310"/>
    <x v="26"/>
    <n v="7"/>
    <n v="159"/>
    <n v="7.7999999999999996E-3"/>
    <n v="0.1724"/>
    <n v="3.89"/>
  </r>
  <r>
    <x v="333"/>
    <x v="10"/>
    <n v="2114"/>
    <n v="56"/>
    <n v="13"/>
    <n v="71"/>
    <n v="2.6700000000000002E-2"/>
    <n v="0.23549999999999999"/>
    <n v="1.26"/>
    <x v="10"/>
    <x v="311"/>
    <x v="11"/>
    <n v="5"/>
    <n v="103"/>
    <n v="1.3599999999999999E-2"/>
    <n v="7.9600000000000004E-2"/>
    <n v="1.52"/>
  </r>
  <r>
    <x v="334"/>
    <x v="11"/>
    <n v="1669"/>
    <n v="59"/>
    <n v="17"/>
    <n v="66"/>
    <n v="3.5099999999999999E-2"/>
    <n v="0.28549999999999998"/>
    <n v="1.1399999999999999"/>
    <x v="11"/>
    <x v="283"/>
    <x v="30"/>
    <n v="5"/>
    <n v="166"/>
    <n v="1.4500000000000001E-2"/>
    <n v="0.08"/>
    <n v="2.4900000000000002"/>
  </r>
  <r>
    <x v="335"/>
    <x v="11"/>
    <n v="2770"/>
    <n v="37"/>
    <n v="11"/>
    <n v="99"/>
    <n v="1.32E-2"/>
    <n v="0.309"/>
    <n v="2.71"/>
    <x v="11"/>
    <x v="312"/>
    <x v="42"/>
    <n v="3"/>
    <n v="131"/>
    <n v="9.2999999999999992E-3"/>
    <n v="7.1999999999999995E-2"/>
    <n v="2.88"/>
  </r>
  <r>
    <x v="336"/>
    <x v="11"/>
    <n v="2496"/>
    <n v="67"/>
    <n v="18"/>
    <n v="99"/>
    <n v="2.6800000000000001E-2"/>
    <n v="0.2747"/>
    <n v="1.47"/>
    <x v="11"/>
    <x v="313"/>
    <x v="23"/>
    <n v="6"/>
    <n v="92"/>
    <n v="8.0999999999999996E-3"/>
    <n v="0.14599999999999999"/>
    <n v="2.21"/>
  </r>
  <r>
    <x v="337"/>
    <x v="11"/>
    <n v="2428"/>
    <n v="36"/>
    <n v="9"/>
    <n v="142"/>
    <n v="1.49E-2"/>
    <n v="0.25519999999999998"/>
    <n v="3.92"/>
    <x v="11"/>
    <x v="314"/>
    <x v="20"/>
    <n v="5"/>
    <n v="112"/>
    <n v="1.04E-2"/>
    <n v="8.9800000000000005E-2"/>
    <n v="2.23"/>
  </r>
  <r>
    <x v="338"/>
    <x v="11"/>
    <n v="1686"/>
    <n v="33"/>
    <n v="8"/>
    <n v="112"/>
    <n v="1.95E-2"/>
    <n v="0.23039999999999999"/>
    <n v="3.4"/>
    <x v="11"/>
    <x v="315"/>
    <x v="53"/>
    <n v="9"/>
    <n v="82"/>
    <n v="1.3899999999999999E-2"/>
    <n v="0.1171"/>
    <n v="1.1000000000000001"/>
  </r>
  <r>
    <x v="339"/>
    <x v="11"/>
    <n v="2314"/>
    <n v="37"/>
    <n v="10"/>
    <n v="52"/>
    <n v="1.5800000000000002E-2"/>
    <n v="0.28199999999999997"/>
    <n v="1.43"/>
    <x v="11"/>
    <x v="316"/>
    <x v="0"/>
    <n v="6"/>
    <n v="98"/>
    <n v="1.34E-2"/>
    <n v="0.1008"/>
    <n v="1.66"/>
  </r>
  <r>
    <x v="340"/>
    <x v="11"/>
    <n v="2386"/>
    <n v="45"/>
    <n v="12"/>
    <n v="126"/>
    <n v="1.9E-2"/>
    <n v="0.2661"/>
    <n v="2.76"/>
    <x v="11"/>
    <x v="317"/>
    <x v="37"/>
    <n v="5"/>
    <n v="135"/>
    <n v="1.32E-2"/>
    <n v="6.4299999999999996E-2"/>
    <n v="1.93"/>
  </r>
  <r>
    <x v="341"/>
    <x v="11"/>
    <n v="2675"/>
    <n v="67"/>
    <n v="15"/>
    <n v="117"/>
    <n v="2.4899999999999999E-2"/>
    <n v="0.23"/>
    <n v="1.76"/>
    <x v="11"/>
    <x v="318"/>
    <x v="2"/>
    <n v="3"/>
    <n v="177"/>
    <n v="8.9999999999999993E-3"/>
    <n v="7.2900000000000006E-2"/>
    <n v="4.04"/>
  </r>
  <r>
    <x v="342"/>
    <x v="11"/>
    <n v="2874"/>
    <n v="36"/>
    <n v="9"/>
    <n v="121"/>
    <n v="1.24E-2"/>
    <n v="0.25600000000000001"/>
    <n v="3.38"/>
    <x v="11"/>
    <x v="1"/>
    <x v="48"/>
    <n v="7"/>
    <n v="186"/>
    <n v="2.1100000000000001E-2"/>
    <n v="8.5300000000000001E-2"/>
    <n v="2.19"/>
  </r>
  <r>
    <x v="343"/>
    <x v="11"/>
    <n v="1556"/>
    <n v="67"/>
    <n v="14"/>
    <n v="102"/>
    <n v="4.3299999999999998E-2"/>
    <n v="0.21479999999999999"/>
    <n v="1.51"/>
    <x v="11"/>
    <x v="319"/>
    <x v="57"/>
    <n v="4"/>
    <n v="139"/>
    <n v="6.6E-3"/>
    <n v="0.11409999999999999"/>
    <n v="4.46"/>
  </r>
  <r>
    <x v="344"/>
    <x v="11"/>
    <n v="2281"/>
    <n v="61"/>
    <n v="15"/>
    <n v="60"/>
    <n v="2.6700000000000002E-2"/>
    <n v="0.2492"/>
    <n v="0.98"/>
    <x v="11"/>
    <x v="320"/>
    <x v="20"/>
    <n v="5"/>
    <n v="148"/>
    <n v="9.2999999999999992E-3"/>
    <n v="0.1104"/>
    <n v="2.97"/>
  </r>
  <r>
    <x v="345"/>
    <x v="11"/>
    <n v="1419"/>
    <n v="53"/>
    <n v="13"/>
    <n v="56"/>
    <n v="3.6999999999999998E-2"/>
    <n v="0.23810000000000001"/>
    <n v="1.06"/>
    <x v="11"/>
    <x v="273"/>
    <x v="41"/>
    <n v="4"/>
    <n v="145"/>
    <n v="1.0500000000000001E-2"/>
    <n v="6.8500000000000005E-2"/>
    <n v="2.68"/>
  </r>
  <r>
    <x v="346"/>
    <x v="11"/>
    <n v="1213"/>
    <n v="64"/>
    <n v="14"/>
    <n v="142"/>
    <n v="5.2900000000000003E-2"/>
    <n v="0.21560000000000001"/>
    <n v="2.21"/>
    <x v="11"/>
    <x v="256"/>
    <x v="4"/>
    <n v="7"/>
    <n v="148"/>
    <n v="1.06E-2"/>
    <n v="0.1225"/>
    <n v="2.68"/>
  </r>
  <r>
    <x v="347"/>
    <x v="11"/>
    <n v="1140"/>
    <n v="46"/>
    <n v="13"/>
    <n v="46"/>
    <n v="3.9899999999999998E-2"/>
    <n v="0.28789999999999999"/>
    <n v="1"/>
    <x v="11"/>
    <x v="321"/>
    <x v="0"/>
    <n v="5"/>
    <n v="97"/>
    <n v="1.23E-2"/>
    <n v="8.4000000000000005E-2"/>
    <n v="1.65"/>
  </r>
  <r>
    <x v="348"/>
    <x v="11"/>
    <n v="2247"/>
    <n v="45"/>
    <n v="11"/>
    <n v="129"/>
    <n v="0.02"/>
    <n v="0.24440000000000001"/>
    <n v="2.86"/>
    <x v="11"/>
    <x v="322"/>
    <x v="22"/>
    <n v="5"/>
    <n v="101"/>
    <n v="1.4E-2"/>
    <n v="6.3E-2"/>
    <n v="1.31"/>
  </r>
  <r>
    <x v="349"/>
    <x v="11"/>
    <n v="2930"/>
    <n v="72"/>
    <n v="16"/>
    <n v="124"/>
    <n v="2.46E-2"/>
    <n v="0.22770000000000001"/>
    <n v="1.72"/>
    <x v="11"/>
    <x v="323"/>
    <x v="56"/>
    <n v="5"/>
    <n v="118"/>
    <n v="2.1700000000000001E-2"/>
    <n v="6.13E-2"/>
    <n v="1.33"/>
  </r>
  <r>
    <x v="350"/>
    <x v="11"/>
    <n v="3060"/>
    <n v="40"/>
    <n v="11"/>
    <n v="84"/>
    <n v="1.3100000000000001E-2"/>
    <n v="0.27460000000000001"/>
    <n v="2.08"/>
    <x v="11"/>
    <x v="324"/>
    <x v="31"/>
    <n v="6"/>
    <n v="166"/>
    <n v="1.17E-2"/>
    <n v="9.7000000000000003E-2"/>
    <n v="2.59"/>
  </r>
  <r>
    <x v="351"/>
    <x v="11"/>
    <n v="2030"/>
    <n v="54"/>
    <n v="13"/>
    <n v="122"/>
    <n v="2.6800000000000001E-2"/>
    <n v="0.23680000000000001"/>
    <n v="2.25"/>
    <x v="11"/>
    <x v="325"/>
    <x v="47"/>
    <n v="5"/>
    <n v="130"/>
    <n v="1.0500000000000001E-2"/>
    <n v="8.4900000000000003E-2"/>
    <n v="2.27"/>
  </r>
  <r>
    <x v="352"/>
    <x v="11"/>
    <n v="3116"/>
    <n v="58"/>
    <n v="13"/>
    <n v="135"/>
    <n v="1.8700000000000001E-2"/>
    <n v="0.2172"/>
    <n v="2.31"/>
    <x v="11"/>
    <x v="326"/>
    <x v="27"/>
    <n v="7"/>
    <n v="150"/>
    <n v="1.49E-2"/>
    <n v="9.0499999999999997E-2"/>
    <n v="2.02"/>
  </r>
  <r>
    <x v="353"/>
    <x v="11"/>
    <n v="2478"/>
    <n v="39"/>
    <n v="12"/>
    <n v="50"/>
    <n v="1.55E-2"/>
    <n v="0.3039"/>
    <n v="1.31"/>
    <x v="11"/>
    <x v="327"/>
    <x v="0"/>
    <n v="7"/>
    <n v="129"/>
    <n v="1.03E-2"/>
    <n v="0.1176"/>
    <n v="2.17"/>
  </r>
  <r>
    <x v="354"/>
    <x v="11"/>
    <n v="2146"/>
    <n v="62"/>
    <n v="13"/>
    <n v="83"/>
    <n v="2.8799999999999999E-2"/>
    <n v="0.2162"/>
    <n v="1.34"/>
    <x v="11"/>
    <x v="328"/>
    <x v="26"/>
    <n v="3"/>
    <n v="136"/>
    <n v="7.9000000000000008E-3"/>
    <n v="7.4200000000000002E-2"/>
    <n v="3.3"/>
  </r>
  <r>
    <x v="355"/>
    <x v="11"/>
    <n v="2448"/>
    <n v="73"/>
    <n v="18"/>
    <n v="134"/>
    <n v="2.98E-2"/>
    <n v="0.2412"/>
    <n v="1.84"/>
    <x v="11"/>
    <x v="63"/>
    <x v="31"/>
    <n v="8"/>
    <n v="86"/>
    <n v="1.43E-2"/>
    <n v="0.12820000000000001"/>
    <n v="1.35"/>
  </r>
  <r>
    <x v="356"/>
    <x v="11"/>
    <n v="2759"/>
    <n v="48"/>
    <n v="12"/>
    <n v="139"/>
    <n v="1.7399999999999999E-2"/>
    <n v="0.24179999999999999"/>
    <n v="2.89"/>
    <x v="11"/>
    <x v="329"/>
    <x v="42"/>
    <n v="3"/>
    <n v="80"/>
    <n v="9.7999999999999997E-3"/>
    <n v="7.22E-2"/>
    <n v="1.78"/>
  </r>
  <r>
    <x v="357"/>
    <x v="11"/>
    <n v="2031"/>
    <n v="63"/>
    <n v="17"/>
    <n v="87"/>
    <n v="3.1E-2"/>
    <n v="0.26350000000000001"/>
    <n v="1.38"/>
    <x v="11"/>
    <x v="330"/>
    <x v="43"/>
    <n v="6"/>
    <n v="108"/>
    <n v="8.0999999999999996E-3"/>
    <n v="0.1668"/>
    <n v="3.16"/>
  </r>
  <r>
    <x v="358"/>
    <x v="11"/>
    <n v="2386"/>
    <n v="63"/>
    <n v="18"/>
    <n v="77"/>
    <n v="2.64E-2"/>
    <n v="0.27950000000000003"/>
    <n v="1.22"/>
    <x v="11"/>
    <x v="331"/>
    <x v="22"/>
    <n v="5"/>
    <n v="146"/>
    <n v="1.54E-2"/>
    <n v="6.2899999999999998E-2"/>
    <n v="1.88"/>
  </r>
  <r>
    <x v="359"/>
    <x v="11"/>
    <n v="1338"/>
    <n v="33"/>
    <n v="12"/>
    <n v="119"/>
    <n v="2.4799999999999999E-2"/>
    <n v="0.35060000000000002"/>
    <n v="3.6"/>
    <x v="11"/>
    <x v="40"/>
    <x v="51"/>
    <n v="7"/>
    <n v="91"/>
    <n v="8.0000000000000002E-3"/>
    <n v="0.18090000000000001"/>
    <n v="2.37"/>
  </r>
  <r>
    <x v="360"/>
    <x v="11"/>
    <n v="3240"/>
    <n v="51"/>
    <n v="13"/>
    <n v="63"/>
    <n v="1.5699999999999999E-2"/>
    <n v="0.25890000000000002"/>
    <n v="1.24"/>
    <x v="11"/>
    <x v="332"/>
    <x v="24"/>
    <n v="9"/>
    <n v="76"/>
    <n v="1.35E-2"/>
    <n v="0.1192"/>
    <n v="1.06"/>
  </r>
  <r>
    <x v="361"/>
    <x v="11"/>
    <n v="1510"/>
    <n v="69"/>
    <n v="18"/>
    <n v="97"/>
    <n v="4.5499999999999999E-2"/>
    <n v="0.25819999999999999"/>
    <n v="1.42"/>
    <x v="11"/>
    <x v="153"/>
    <x v="3"/>
    <n v="6"/>
    <n v="121"/>
    <n v="1.2699999999999999E-2"/>
    <n v="0.13100000000000001"/>
    <n v="2.46"/>
  </r>
  <r>
    <x v="362"/>
    <x v="11"/>
    <n v="2918"/>
    <n v="44"/>
    <n v="13"/>
    <n v="49"/>
    <n v="1.4999999999999999E-2"/>
    <n v="0.29110000000000003"/>
    <n v="1.1100000000000001"/>
    <x v="11"/>
    <x v="127"/>
    <x v="29"/>
    <n v="6"/>
    <n v="128"/>
    <n v="1.1599999999999999E-2"/>
    <n v="9.8500000000000004E-2"/>
    <n v="2.08"/>
  </r>
  <r>
    <x v="363"/>
    <x v="11"/>
    <n v="2212"/>
    <n v="37"/>
    <n v="8"/>
    <n v="102"/>
    <n v="1.6799999999999999E-2"/>
    <n v="0.22700000000000001"/>
    <n v="2.75"/>
    <x v="11"/>
    <x v="333"/>
    <x v="1"/>
    <n v="6"/>
    <n v="119"/>
    <n v="1.7600000000000001E-2"/>
    <n v="7.8299999999999995E-2"/>
    <n v="1.68"/>
  </r>
  <r>
    <x v="364"/>
    <x v="11"/>
    <n v="1470"/>
    <n v="60"/>
    <n v="17"/>
    <n v="99"/>
    <n v="4.0599999999999997E-2"/>
    <n v="0.2838"/>
    <n v="1.65"/>
    <x v="11"/>
    <x v="334"/>
    <x v="33"/>
    <n v="6"/>
    <n v="86"/>
    <n v="1.01E-2"/>
    <n v="0.13600000000000001"/>
    <n v="1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9A2F8-9361-4966-9489-C2587D65CF1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H16" firstHeaderRow="0" firstDataRow="1" firstDataCol="1" rowPageCount="1" colPageCount="1"/>
  <pivotFields count="18"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ascending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dataField="1" showAll="0"/>
    <pivotField dataField="1" showAll="0"/>
    <pivotField dataField="1" showAll="0"/>
    <pivotField dataField="1" numFmtId="164" showAll="0"/>
    <pivotField dataField="1" numFmtId="10" showAll="0"/>
    <pivotField dataField="1" numFmtId="10" showAll="0"/>
    <pivotField dataField="1" numFmtId="165" showAll="0"/>
    <pivotField showAll="0"/>
    <pivotField showAll="0"/>
    <pivotField showAll="0"/>
    <pivotField showAll="0"/>
    <pivotField numFmtId="164" showAll="0"/>
    <pivotField numFmtId="10" showAll="0"/>
    <pivotField numFmtId="10" showAll="0"/>
    <pivotField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Sum of Facebook Ad Views" fld="2" baseField="1" baseItem="5" numFmtId="3"/>
    <dataField name="Sum of Facebook Ad Clicks" fld="3" baseField="1" baseItem="5" numFmtId="3"/>
    <dataField name="Sum of Facebook Ad Conversions" fld="4" baseField="1" baseItem="5" numFmtId="3"/>
    <dataField name="Average of Cost per Facebook Ad" fld="5" subtotal="average" baseField="1" baseItem="5" numFmtId="165"/>
    <dataField name="Average of Facebook Click-Through Rate (Clicks / View)" fld="6" subtotal="average" baseField="1" baseItem="6" numFmtId="10"/>
    <dataField name="Average of Facebook Conversion Rate (Conversions / Clicks)" fld="7" subtotal="average" baseField="1" baseItem="5" numFmtId="10"/>
    <dataField name="Average of Facebook Cost per Click (Ad Cost / Clicks)" fld="8" subtotal="average" baseField="1" baseItem="5" numFmtId="165"/>
  </dataFields>
  <formats count="21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4">
      <pivotArea outline="0" fieldPosition="0">
        <references count="1">
          <reference field="4294967294" count="1">
            <x v="3"/>
          </reference>
        </references>
      </pivotArea>
    </format>
    <format dxfId="15">
      <pivotArea outline="0" fieldPosition="0">
        <references count="1">
          <reference field="4294967294" count="1">
            <x v="2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8">
      <pivotArea outline="0" fieldPosition="0">
        <references count="1">
          <reference field="4294967294" count="1">
            <x v="4"/>
          </reference>
        </references>
      </pivotArea>
    </format>
    <format dxfId="19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7">
    <conditionalFormat priority="2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A425C-AF0F-44F9-AEBC-72CA1A44DBF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2:H35" firstHeaderRow="0" firstDataRow="1" firstDataCol="1" rowPageCount="1" colPageCount="1"/>
  <pivotFields count="18"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showAll="0"/>
    <pivotField showAll="0"/>
    <pivotField showAll="0"/>
    <pivotField numFmtId="164" showAll="0"/>
    <pivotField numFmtId="10" showAll="0"/>
    <pivotField numFmtId="10" showAll="0"/>
    <pivotField numFmtId="165" showAll="0"/>
    <pivotField axis="axisRow" showAll="0" sortType="ascending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dataField="1" showAll="0"/>
    <pivotField dataField="1" showAll="0"/>
    <pivotField dataField="1" showAll="0"/>
    <pivotField dataField="1" numFmtId="164" showAll="0"/>
    <pivotField dataField="1" numFmtId="10" showAll="0"/>
    <pivotField dataField="1" numFmtId="10" showAll="0"/>
    <pivotField dataField="1"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Sum of AdWords Ad Views" fld="10" baseField="9" baseItem="8" numFmtId="3"/>
    <dataField name="Sum of AdWords Ad Clicks" fld="11" baseField="9" baseItem="8" numFmtId="3"/>
    <dataField name="Sum of AdWords Ad Conversions" fld="12" baseField="9" baseItem="8" numFmtId="3"/>
    <dataField name="Average of Cost per AdWords Ad" fld="13" subtotal="average" baseField="9" baseItem="8" numFmtId="165"/>
    <dataField name="Average of AdWords Click-Through Rate (Clicks / View)" fld="14" subtotal="average" baseField="9" baseItem="8" numFmtId="10"/>
    <dataField name="Average of AdWords Conversion Rate (Conversions / Click)" fld="15" subtotal="average" baseField="9" baseItem="8" numFmtId="10"/>
    <dataField name="Average of AdWords Cost per Click (Ad Cost / Clicks)" fld="16" subtotal="average" baseField="9" baseItem="8" numFmtId="165"/>
  </dataFields>
  <formats count="21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9" type="button" dataOnly="0" labelOnly="1" outline="0" axis="axisRow" fieldPosition="0"/>
    </format>
    <format dxfId="38">
      <pivotArea dataOnly="0" labelOnly="1" fieldPosition="0">
        <references count="1">
          <reference field="9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9" type="button" dataOnly="0" labelOnly="1" outline="0" axis="axisRow" fieldPosition="0"/>
    </format>
    <format dxfId="32">
      <pivotArea dataOnly="0" labelOnly="1" fieldPosition="0">
        <references count="1">
          <reference field="9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9">
      <pivotArea field="9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7">
      <pivotArea outline="0" fieldPosition="0">
        <references count="1">
          <reference field="4294967294" count="1">
            <x v="2"/>
          </reference>
        </references>
      </pivotArea>
    </format>
    <format dxfId="26">
      <pivotArea outline="0" fieldPosition="0">
        <references count="1">
          <reference field="4294967294" count="1">
            <x v="3"/>
          </reference>
        </references>
      </pivotArea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outline="0" fieldPosition="0">
        <references count="1">
          <reference field="4294967294" count="1">
            <x v="4"/>
          </reference>
        </references>
      </pivotArea>
    </format>
    <format dxfId="22">
      <pivotArea outline="0" fieldPosition="0">
        <references count="1">
          <reference field="4294967294" count="1">
            <x v="5"/>
          </reference>
        </references>
      </pivotArea>
    </format>
    <format dxfId="21">
      <pivotArea outline="0" fieldPosition="0">
        <references count="1">
          <reference field="4294967294" count="1">
            <x v="6"/>
          </reference>
        </references>
      </pivotArea>
    </format>
  </formats>
  <conditionalFormats count="7">
    <conditionalFormat priority="1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AE3C7-4328-4909-A34F-19A9AA6DD1DA}" name="Table1" displayName="Table1" ref="A1:Q366" totalsRowShown="0" headerRowDxfId="75" dataDxfId="73" headerRowBorderDxfId="74" tableBorderDxfId="72">
  <autoFilter ref="A1:Q366" xr:uid="{E51AE3C7-4328-4909-A34F-19A9AA6DD1DA}"/>
  <sortState xmlns:xlrd2="http://schemas.microsoft.com/office/spreadsheetml/2017/richdata2" ref="A2:Q366">
    <sortCondition ref="A1:A366"/>
  </sortState>
  <tableColumns count="17">
    <tableColumn id="1" xr3:uid="{31380010-7A4E-4143-A273-0A1721789FF5}" name="Date" dataDxfId="71"/>
    <tableColumn id="2" xr3:uid="{1AFE4E01-CB1D-4ADC-9960-9A5BA9D8DBD4}" name="Facebook Ad Campaign" dataDxfId="70"/>
    <tableColumn id="3" xr3:uid="{F8D8EACA-022A-4EA5-9CF5-35270BF30F15}" name="Facebook Ad Views" dataDxfId="69"/>
    <tableColumn id="4" xr3:uid="{0EC3B57F-3CC4-4F39-8932-8BE3E271E6A6}" name="Facebook Ad Clicks" dataDxfId="68"/>
    <tableColumn id="5" xr3:uid="{29456B63-8A62-4B23-A4BA-ACE85887311C}" name="Facebook Ad Conversions" dataDxfId="67"/>
    <tableColumn id="6" xr3:uid="{3D121F49-D631-4920-BD80-7DDD961755C0}" name="Cost per Facebook Ad" dataDxfId="66"/>
    <tableColumn id="7" xr3:uid="{0FF3763E-951D-486A-89F8-C653B19D090F}" name="Facebook Click-Through Rate (Clicks / View)" dataDxfId="65"/>
    <tableColumn id="8" xr3:uid="{42E524CC-FBC7-4188-A62D-D1B2C7F51DD3}" name="Facebook Conversion Rate (Conversions / Clicks)" dataDxfId="64"/>
    <tableColumn id="9" xr3:uid="{236FD869-90EF-4DD2-809A-C44EA6F64E87}" name="Facebook Cost per Click (Ad Cost / Clicks)" dataDxfId="63"/>
    <tableColumn id="10" xr3:uid="{F008ADAB-0DAA-4DA9-A399-35D7F1BBCB23}" name="AdWords Ad Campaign" dataDxfId="62"/>
    <tableColumn id="11" xr3:uid="{3167F7B0-21F8-49D4-9531-AF8E573CAD82}" name="AdWords Ad Views" dataDxfId="61"/>
    <tableColumn id="12" xr3:uid="{ED28CE87-A51F-47E1-BAB6-AC03547538DA}" name="AdWords Ad Clicks" dataDxfId="60"/>
    <tableColumn id="13" xr3:uid="{DEAA0C96-080F-4881-91B0-2C2C35317A6C}" name="AdWords Ad Conversions" dataDxfId="59"/>
    <tableColumn id="14" xr3:uid="{1173F814-E133-429E-84E5-7C093015DE6B}" name="Cost per AdWords Ad" dataDxfId="58"/>
    <tableColumn id="15" xr3:uid="{D287CF34-2E45-41E5-B592-347AFC58EF72}" name="AdWords Click-Through Rate (Clicks / View)" dataDxfId="57"/>
    <tableColumn id="16" xr3:uid="{E3EE3BE8-2CD9-4AFD-94EE-439581F012A3}" name="AdWords Conversion Rate (Conversions / Click)" dataDxfId="56"/>
    <tableColumn id="17" xr3:uid="{AE878990-DF15-48FE-A5C9-00B132B74EB1}" name="AdWords Cost per Click (Ad Cost / Clicks)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3EFC4-2457-4671-B159-48E7979FFB48}" name="Table2" displayName="Table2" ref="V1:X13" totalsRowShown="0" headerRowDxfId="54" dataDxfId="53">
  <autoFilter ref="V1:X13" xr:uid="{8543EFC4-2457-4671-B159-48E7979FFB48}"/>
  <tableColumns count="3">
    <tableColumn id="1" xr3:uid="{30054CDC-0CB1-4A0F-85F4-152119CDA696}" name="Statistic" dataDxfId="52"/>
    <tableColumn id="2" xr3:uid="{8B0F0FB1-6564-4C3C-8418-5AFBBB459DC8}" name="Facebook Ad Clicks" dataDxfId="51"/>
    <tableColumn id="3" xr3:uid="{99787C9E-051A-4759-A1C8-E2B1E997B22C}" name="Facebook Ad Conversions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D8302-75CB-4879-800C-AC420407C656}" name="Table3" displayName="Table3" ref="Z1:AB13" totalsRowShown="0" headerRowDxfId="49" dataDxfId="47" headerRowBorderDxfId="48" tableBorderDxfId="46" totalsRowBorderDxfId="45">
  <autoFilter ref="Z1:AB13" xr:uid="{8B8D8302-75CB-4879-800C-AC420407C656}"/>
  <tableColumns count="3">
    <tableColumn id="1" xr3:uid="{2F4CF45D-98E3-4886-8F98-667907A6501C}" name="Statistic" dataDxfId="44"/>
    <tableColumn id="2" xr3:uid="{4B5DBF38-7598-470B-B26D-CA0BABD682F7}" name="AdWords Ad Clicks" dataDxfId="43"/>
    <tableColumn id="3" xr3:uid="{E3E2C56F-8175-499B-AB93-B4617763B9AA}" name="AdWords Ad Conversions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AE35-11D9-404D-AF54-5A87E196AB5D}">
  <dimension ref="A1:Q366"/>
  <sheetViews>
    <sheetView topLeftCell="E1" workbookViewId="0">
      <selection activeCell="B19" sqref="B19"/>
    </sheetView>
  </sheetViews>
  <sheetFormatPr defaultRowHeight="12.75" x14ac:dyDescent="0.2"/>
  <cols>
    <col min="1" max="17" width="14.42578125" customWidth="1"/>
  </cols>
  <sheetData>
    <row r="1" spans="1:17" ht="76.5" thickTop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</row>
    <row r="2" spans="1:17" ht="15.75" thickTop="1" x14ac:dyDescent="0.25">
      <c r="A2" s="11">
        <v>43466</v>
      </c>
      <c r="B2" s="12" t="s">
        <v>17</v>
      </c>
      <c r="C2" s="13">
        <v>2116</v>
      </c>
      <c r="D2" s="13">
        <v>18</v>
      </c>
      <c r="E2" s="13">
        <v>8</v>
      </c>
      <c r="F2" s="14">
        <v>126</v>
      </c>
      <c r="G2" s="15">
        <v>8.3000000000000001E-3</v>
      </c>
      <c r="H2" s="15">
        <v>0.42730000000000001</v>
      </c>
      <c r="I2" s="16">
        <v>7.14</v>
      </c>
      <c r="J2" s="17" t="s">
        <v>18</v>
      </c>
      <c r="K2" s="18">
        <v>4984</v>
      </c>
      <c r="L2" s="18">
        <v>59</v>
      </c>
      <c r="M2" s="18">
        <v>5</v>
      </c>
      <c r="N2" s="19">
        <v>194</v>
      </c>
      <c r="O2" s="20">
        <v>1.18E-2</v>
      </c>
      <c r="P2" s="20">
        <v>8.4000000000000005E-2</v>
      </c>
      <c r="Q2" s="21">
        <v>3.3</v>
      </c>
    </row>
    <row r="3" spans="1:17" ht="15" x14ac:dyDescent="0.25">
      <c r="A3" s="23">
        <v>43467</v>
      </c>
      <c r="B3" s="24" t="s">
        <v>17</v>
      </c>
      <c r="C3" s="25">
        <v>3106</v>
      </c>
      <c r="D3" s="25">
        <v>36</v>
      </c>
      <c r="E3" s="25">
        <v>12</v>
      </c>
      <c r="F3" s="26">
        <v>104</v>
      </c>
      <c r="G3" s="27">
        <v>1.15E-2</v>
      </c>
      <c r="H3" s="27">
        <v>0.34039999999999998</v>
      </c>
      <c r="I3" s="28">
        <v>2.91</v>
      </c>
      <c r="J3" s="29" t="s">
        <v>18</v>
      </c>
      <c r="K3" s="30">
        <v>4022</v>
      </c>
      <c r="L3" s="30">
        <v>71</v>
      </c>
      <c r="M3" s="30">
        <v>6</v>
      </c>
      <c r="N3" s="31">
        <v>75</v>
      </c>
      <c r="O3" s="32">
        <v>1.77E-2</v>
      </c>
      <c r="P3" s="32">
        <v>7.8E-2</v>
      </c>
      <c r="Q3" s="33">
        <v>1.05</v>
      </c>
    </row>
    <row r="4" spans="1:17" ht="15" x14ac:dyDescent="0.25">
      <c r="A4" s="23">
        <v>43468</v>
      </c>
      <c r="B4" s="24" t="s">
        <v>17</v>
      </c>
      <c r="C4" s="25">
        <v>3105</v>
      </c>
      <c r="D4" s="25">
        <v>26</v>
      </c>
      <c r="E4" s="25">
        <v>8</v>
      </c>
      <c r="F4" s="26">
        <v>102</v>
      </c>
      <c r="G4" s="27">
        <v>8.3999999999999995E-3</v>
      </c>
      <c r="H4" s="27">
        <v>0.3145</v>
      </c>
      <c r="I4" s="28">
        <v>3.89</v>
      </c>
      <c r="J4" s="29" t="s">
        <v>18</v>
      </c>
      <c r="K4" s="30">
        <v>3863</v>
      </c>
      <c r="L4" s="30">
        <v>44</v>
      </c>
      <c r="M4" s="30">
        <v>4</v>
      </c>
      <c r="N4" s="31">
        <v>141</v>
      </c>
      <c r="O4" s="32">
        <v>1.1299999999999999E-2</v>
      </c>
      <c r="P4" s="32">
        <v>9.5899999999999999E-2</v>
      </c>
      <c r="Q4" s="33">
        <v>3.23</v>
      </c>
    </row>
    <row r="5" spans="1:17" ht="15" x14ac:dyDescent="0.25">
      <c r="A5" s="23">
        <v>43469</v>
      </c>
      <c r="B5" s="24" t="s">
        <v>17</v>
      </c>
      <c r="C5" s="25">
        <v>1107</v>
      </c>
      <c r="D5" s="25">
        <v>27</v>
      </c>
      <c r="E5" s="25">
        <v>9</v>
      </c>
      <c r="F5" s="26">
        <v>71</v>
      </c>
      <c r="G5" s="27">
        <v>2.4500000000000001E-2</v>
      </c>
      <c r="H5" s="27">
        <v>0.34760000000000002</v>
      </c>
      <c r="I5" s="28">
        <v>2.62</v>
      </c>
      <c r="J5" s="29" t="s">
        <v>18</v>
      </c>
      <c r="K5" s="30">
        <v>3911</v>
      </c>
      <c r="L5" s="30">
        <v>49</v>
      </c>
      <c r="M5" s="30">
        <v>5</v>
      </c>
      <c r="N5" s="31">
        <v>141</v>
      </c>
      <c r="O5" s="32">
        <v>1.26E-2</v>
      </c>
      <c r="P5" s="32">
        <v>0.1108</v>
      </c>
      <c r="Q5" s="33">
        <v>2.86</v>
      </c>
    </row>
    <row r="6" spans="1:17" ht="15" x14ac:dyDescent="0.25">
      <c r="A6" s="23">
        <v>43470</v>
      </c>
      <c r="B6" s="24" t="s">
        <v>17</v>
      </c>
      <c r="C6" s="25">
        <v>1317</v>
      </c>
      <c r="D6" s="25">
        <v>15</v>
      </c>
      <c r="E6" s="25">
        <v>7</v>
      </c>
      <c r="F6" s="26">
        <v>78</v>
      </c>
      <c r="G6" s="27">
        <v>1.0999999999999999E-2</v>
      </c>
      <c r="H6" s="27">
        <v>0.47589999999999999</v>
      </c>
      <c r="I6" s="28">
        <v>5.38</v>
      </c>
      <c r="J6" s="29" t="s">
        <v>18</v>
      </c>
      <c r="K6" s="30">
        <v>4070</v>
      </c>
      <c r="L6" s="30">
        <v>55</v>
      </c>
      <c r="M6" s="30">
        <v>7</v>
      </c>
      <c r="N6" s="31">
        <v>133</v>
      </c>
      <c r="O6" s="32">
        <v>1.3599999999999999E-2</v>
      </c>
      <c r="P6" s="32">
        <v>0.1222</v>
      </c>
      <c r="Q6" s="33">
        <v>2.4</v>
      </c>
    </row>
    <row r="7" spans="1:17" ht="15" x14ac:dyDescent="0.25">
      <c r="A7" s="23">
        <v>43471</v>
      </c>
      <c r="B7" s="24" t="s">
        <v>17</v>
      </c>
      <c r="C7" s="25">
        <v>1958</v>
      </c>
      <c r="D7" s="25">
        <v>37</v>
      </c>
      <c r="E7" s="25">
        <v>10</v>
      </c>
      <c r="F7" s="26">
        <v>113</v>
      </c>
      <c r="G7" s="27">
        <v>1.8599999999999998E-2</v>
      </c>
      <c r="H7" s="27">
        <v>0.28220000000000001</v>
      </c>
      <c r="I7" s="28">
        <v>3.08</v>
      </c>
      <c r="J7" s="29" t="s">
        <v>18</v>
      </c>
      <c r="K7" s="30">
        <v>4052</v>
      </c>
      <c r="L7" s="30">
        <v>51</v>
      </c>
      <c r="M7" s="30">
        <v>4</v>
      </c>
      <c r="N7" s="31">
        <v>135</v>
      </c>
      <c r="O7" s="32">
        <v>1.2500000000000001E-2</v>
      </c>
      <c r="P7" s="32">
        <v>6.9699999999999998E-2</v>
      </c>
      <c r="Q7" s="33">
        <v>2.65</v>
      </c>
    </row>
    <row r="8" spans="1:17" ht="15" x14ac:dyDescent="0.25">
      <c r="A8" s="23">
        <v>43472</v>
      </c>
      <c r="B8" s="24" t="s">
        <v>17</v>
      </c>
      <c r="C8" s="25">
        <v>2941</v>
      </c>
      <c r="D8" s="25">
        <v>49</v>
      </c>
      <c r="E8" s="25">
        <v>15</v>
      </c>
      <c r="F8" s="26">
        <v>37</v>
      </c>
      <c r="G8" s="27">
        <v>1.66E-2</v>
      </c>
      <c r="H8" s="27">
        <v>0.30220000000000002</v>
      </c>
      <c r="I8" s="28">
        <v>0.76</v>
      </c>
      <c r="J8" s="29" t="s">
        <v>18</v>
      </c>
      <c r="K8" s="30">
        <v>3845</v>
      </c>
      <c r="L8" s="30">
        <v>66</v>
      </c>
      <c r="M8" s="30">
        <v>7</v>
      </c>
      <c r="N8" s="31">
        <v>90</v>
      </c>
      <c r="O8" s="32">
        <v>1.72E-2</v>
      </c>
      <c r="P8" s="32">
        <v>0.11070000000000001</v>
      </c>
      <c r="Q8" s="33">
        <v>1.37</v>
      </c>
    </row>
    <row r="9" spans="1:17" ht="15" x14ac:dyDescent="0.25">
      <c r="A9" s="23">
        <v>43473</v>
      </c>
      <c r="B9" s="24" t="s">
        <v>17</v>
      </c>
      <c r="C9" s="25">
        <v>2805</v>
      </c>
      <c r="D9" s="25">
        <v>49</v>
      </c>
      <c r="E9" s="25">
        <v>12</v>
      </c>
      <c r="F9" s="26">
        <v>105</v>
      </c>
      <c r="G9" s="27">
        <v>1.7399999999999999E-2</v>
      </c>
      <c r="H9" s="27">
        <v>0.2409</v>
      </c>
      <c r="I9" s="28">
        <v>2.14</v>
      </c>
      <c r="J9" s="29" t="s">
        <v>18</v>
      </c>
      <c r="K9" s="30">
        <v>5147</v>
      </c>
      <c r="L9" s="30">
        <v>69</v>
      </c>
      <c r="M9" s="30">
        <v>4</v>
      </c>
      <c r="N9" s="31">
        <v>153</v>
      </c>
      <c r="O9" s="32">
        <v>1.34E-2</v>
      </c>
      <c r="P9" s="32">
        <v>6.4500000000000002E-2</v>
      </c>
      <c r="Q9" s="33">
        <v>2.2200000000000002</v>
      </c>
    </row>
    <row r="10" spans="1:17" ht="15" x14ac:dyDescent="0.25">
      <c r="A10" s="23">
        <v>43474</v>
      </c>
      <c r="B10" s="24" t="s">
        <v>17</v>
      </c>
      <c r="C10" s="25">
        <v>2520</v>
      </c>
      <c r="D10" s="25">
        <v>36</v>
      </c>
      <c r="E10" s="25">
        <v>12</v>
      </c>
      <c r="F10" s="26">
        <v>96</v>
      </c>
      <c r="G10" s="27">
        <v>1.44E-2</v>
      </c>
      <c r="H10" s="27">
        <v>0.33739999999999998</v>
      </c>
      <c r="I10" s="28">
        <v>2.63</v>
      </c>
      <c r="J10" s="29" t="s">
        <v>18</v>
      </c>
      <c r="K10" s="30">
        <v>3861</v>
      </c>
      <c r="L10" s="30">
        <v>82</v>
      </c>
      <c r="M10" s="30">
        <v>9</v>
      </c>
      <c r="N10" s="31">
        <v>140</v>
      </c>
      <c r="O10" s="32">
        <v>2.12E-2</v>
      </c>
      <c r="P10" s="32">
        <v>0.11119999999999999</v>
      </c>
      <c r="Q10" s="33">
        <v>1.71</v>
      </c>
    </row>
    <row r="11" spans="1:17" ht="15" x14ac:dyDescent="0.25">
      <c r="A11" s="23">
        <v>43475</v>
      </c>
      <c r="B11" s="24" t="s">
        <v>17</v>
      </c>
      <c r="C11" s="25">
        <v>1896</v>
      </c>
      <c r="D11" s="25">
        <v>41</v>
      </c>
      <c r="E11" s="25">
        <v>13</v>
      </c>
      <c r="F11" s="26">
        <v>62</v>
      </c>
      <c r="G11" s="27">
        <v>2.1499999999999998E-2</v>
      </c>
      <c r="H11" s="27">
        <v>0.32290000000000002</v>
      </c>
      <c r="I11" s="28">
        <v>1.53</v>
      </c>
      <c r="J11" s="29" t="s">
        <v>18</v>
      </c>
      <c r="K11" s="30">
        <v>4938</v>
      </c>
      <c r="L11" s="30">
        <v>48</v>
      </c>
      <c r="M11" s="30">
        <v>5</v>
      </c>
      <c r="N11" s="31">
        <v>147</v>
      </c>
      <c r="O11" s="32">
        <v>9.7999999999999997E-3</v>
      </c>
      <c r="P11" s="32">
        <v>0.1119</v>
      </c>
      <c r="Q11" s="33">
        <v>3.03</v>
      </c>
    </row>
    <row r="12" spans="1:17" ht="15" x14ac:dyDescent="0.25">
      <c r="A12" s="23">
        <v>43476</v>
      </c>
      <c r="B12" s="24" t="s">
        <v>17</v>
      </c>
      <c r="C12" s="25">
        <v>1828</v>
      </c>
      <c r="D12" s="25">
        <v>51</v>
      </c>
      <c r="E12" s="25">
        <v>14</v>
      </c>
      <c r="F12" s="26">
        <v>41</v>
      </c>
      <c r="G12" s="27">
        <v>2.7799999999999998E-2</v>
      </c>
      <c r="H12" s="27">
        <v>0.27860000000000001</v>
      </c>
      <c r="I12" s="28">
        <v>0.8</v>
      </c>
      <c r="J12" s="29" t="s">
        <v>18</v>
      </c>
      <c r="K12" s="30">
        <v>4351</v>
      </c>
      <c r="L12" s="30">
        <v>58</v>
      </c>
      <c r="M12" s="30">
        <v>7</v>
      </c>
      <c r="N12" s="31">
        <v>84</v>
      </c>
      <c r="O12" s="32">
        <v>1.3299999999999999E-2</v>
      </c>
      <c r="P12" s="32">
        <v>0.1191</v>
      </c>
      <c r="Q12" s="33">
        <v>1.46</v>
      </c>
    </row>
    <row r="13" spans="1:17" ht="15" x14ac:dyDescent="0.25">
      <c r="A13" s="23">
        <v>43477</v>
      </c>
      <c r="B13" s="24" t="s">
        <v>17</v>
      </c>
      <c r="C13" s="25">
        <v>1553</v>
      </c>
      <c r="D13" s="25">
        <v>56</v>
      </c>
      <c r="E13" s="25">
        <v>14</v>
      </c>
      <c r="F13" s="26">
        <v>123</v>
      </c>
      <c r="G13" s="27">
        <v>3.61E-2</v>
      </c>
      <c r="H13" s="27">
        <v>0.25359999999999999</v>
      </c>
      <c r="I13" s="28">
        <v>2.19</v>
      </c>
      <c r="J13" s="29" t="s">
        <v>18</v>
      </c>
      <c r="K13" s="30">
        <v>5442</v>
      </c>
      <c r="L13" s="30">
        <v>68</v>
      </c>
      <c r="M13" s="30">
        <v>8</v>
      </c>
      <c r="N13" s="31">
        <v>177</v>
      </c>
      <c r="O13" s="32">
        <v>1.2500000000000001E-2</v>
      </c>
      <c r="P13" s="32">
        <v>0.1237</v>
      </c>
      <c r="Q13" s="33">
        <v>2.61</v>
      </c>
    </row>
    <row r="14" spans="1:17" ht="15" x14ac:dyDescent="0.25">
      <c r="A14" s="23">
        <v>43478</v>
      </c>
      <c r="B14" s="24" t="s">
        <v>17</v>
      </c>
      <c r="C14" s="25">
        <v>1699</v>
      </c>
      <c r="D14" s="25">
        <v>48</v>
      </c>
      <c r="E14" s="25">
        <v>12</v>
      </c>
      <c r="F14" s="26">
        <v>88</v>
      </c>
      <c r="G14" s="27">
        <v>2.8400000000000002E-2</v>
      </c>
      <c r="H14" s="27">
        <v>0.24149999999999999</v>
      </c>
      <c r="I14" s="28">
        <v>1.83</v>
      </c>
      <c r="J14" s="29" t="s">
        <v>18</v>
      </c>
      <c r="K14" s="30">
        <v>4283</v>
      </c>
      <c r="L14" s="30">
        <v>83</v>
      </c>
      <c r="M14" s="30">
        <v>7</v>
      </c>
      <c r="N14" s="31">
        <v>158</v>
      </c>
      <c r="O14" s="32">
        <v>1.9300000000000001E-2</v>
      </c>
      <c r="P14" s="32">
        <v>8.6300000000000002E-2</v>
      </c>
      <c r="Q14" s="33">
        <v>1.91</v>
      </c>
    </row>
    <row r="15" spans="1:17" ht="15" x14ac:dyDescent="0.25">
      <c r="A15" s="23">
        <v>43479</v>
      </c>
      <c r="B15" s="24" t="s">
        <v>17</v>
      </c>
      <c r="C15" s="25">
        <v>1803</v>
      </c>
      <c r="D15" s="25">
        <v>42</v>
      </c>
      <c r="E15" s="25">
        <v>11</v>
      </c>
      <c r="F15" s="26">
        <v>67</v>
      </c>
      <c r="G15" s="27">
        <v>2.35E-2</v>
      </c>
      <c r="H15" s="27">
        <v>0.27079999999999999</v>
      </c>
      <c r="I15" s="28">
        <v>1.58</v>
      </c>
      <c r="J15" s="29" t="s">
        <v>18</v>
      </c>
      <c r="K15" s="30">
        <v>4060</v>
      </c>
      <c r="L15" s="30">
        <v>78</v>
      </c>
      <c r="M15" s="30">
        <v>9</v>
      </c>
      <c r="N15" s="31">
        <v>91</v>
      </c>
      <c r="O15" s="32">
        <v>1.9199999999999998E-2</v>
      </c>
      <c r="P15" s="32">
        <v>0.11409999999999999</v>
      </c>
      <c r="Q15" s="33">
        <v>1.1599999999999999</v>
      </c>
    </row>
    <row r="16" spans="1:17" ht="15" x14ac:dyDescent="0.25">
      <c r="A16" s="23">
        <v>43480</v>
      </c>
      <c r="B16" s="24" t="s">
        <v>17</v>
      </c>
      <c r="C16" s="25">
        <v>1493</v>
      </c>
      <c r="D16" s="25">
        <v>56</v>
      </c>
      <c r="E16" s="25">
        <v>12</v>
      </c>
      <c r="F16" s="26">
        <v>59</v>
      </c>
      <c r="G16" s="27">
        <v>3.7400000000000003E-2</v>
      </c>
      <c r="H16" s="27">
        <v>0.21790000000000001</v>
      </c>
      <c r="I16" s="28">
        <v>1.05</v>
      </c>
      <c r="J16" s="29" t="s">
        <v>18</v>
      </c>
      <c r="K16" s="30">
        <v>3957</v>
      </c>
      <c r="L16" s="30">
        <v>36</v>
      </c>
      <c r="M16" s="30">
        <v>3</v>
      </c>
      <c r="N16" s="31">
        <v>165</v>
      </c>
      <c r="O16" s="32">
        <v>9.1000000000000004E-3</v>
      </c>
      <c r="P16" s="32">
        <v>7.7600000000000002E-2</v>
      </c>
      <c r="Q16" s="33">
        <v>4.55</v>
      </c>
    </row>
    <row r="17" spans="1:17" ht="15" x14ac:dyDescent="0.25">
      <c r="A17" s="23">
        <v>43481</v>
      </c>
      <c r="B17" s="24" t="s">
        <v>17</v>
      </c>
      <c r="C17" s="25">
        <v>2493</v>
      </c>
      <c r="D17" s="25">
        <v>31</v>
      </c>
      <c r="E17" s="25">
        <v>7</v>
      </c>
      <c r="F17" s="26">
        <v>92</v>
      </c>
      <c r="G17" s="27">
        <v>1.23E-2</v>
      </c>
      <c r="H17" s="27">
        <v>0.2326</v>
      </c>
      <c r="I17" s="28">
        <v>3.01</v>
      </c>
      <c r="J17" s="29" t="s">
        <v>18</v>
      </c>
      <c r="K17" s="30">
        <v>3925</v>
      </c>
      <c r="L17" s="30">
        <v>48</v>
      </c>
      <c r="M17" s="30">
        <v>6</v>
      </c>
      <c r="N17" s="31">
        <v>96</v>
      </c>
      <c r="O17" s="32">
        <v>1.21E-2</v>
      </c>
      <c r="P17" s="32">
        <v>0.1341</v>
      </c>
      <c r="Q17" s="33">
        <v>2.02</v>
      </c>
    </row>
    <row r="18" spans="1:17" ht="15" x14ac:dyDescent="0.25">
      <c r="A18" s="23">
        <v>43482</v>
      </c>
      <c r="B18" s="24" t="s">
        <v>17</v>
      </c>
      <c r="C18" s="25">
        <v>2903</v>
      </c>
      <c r="D18" s="25">
        <v>28</v>
      </c>
      <c r="E18" s="25">
        <v>10</v>
      </c>
      <c r="F18" s="26">
        <v>102</v>
      </c>
      <c r="G18" s="27">
        <v>9.7000000000000003E-3</v>
      </c>
      <c r="H18" s="27">
        <v>0.34129999999999999</v>
      </c>
      <c r="I18" s="28">
        <v>3.61</v>
      </c>
      <c r="J18" s="29" t="s">
        <v>18</v>
      </c>
      <c r="K18" s="30">
        <v>5147</v>
      </c>
      <c r="L18" s="30">
        <v>52</v>
      </c>
      <c r="M18" s="30">
        <v>5</v>
      </c>
      <c r="N18" s="31">
        <v>130</v>
      </c>
      <c r="O18" s="32">
        <v>1.0200000000000001E-2</v>
      </c>
      <c r="P18" s="32">
        <v>8.8200000000000001E-2</v>
      </c>
      <c r="Q18" s="33">
        <v>2.4900000000000002</v>
      </c>
    </row>
    <row r="19" spans="1:17" ht="15" x14ac:dyDescent="0.25">
      <c r="A19" s="23">
        <v>43483</v>
      </c>
      <c r="B19" s="24" t="s">
        <v>17</v>
      </c>
      <c r="C19" s="25">
        <v>1916</v>
      </c>
      <c r="D19" s="25">
        <v>40</v>
      </c>
      <c r="E19" s="25">
        <v>13</v>
      </c>
      <c r="F19" s="26">
        <v>95</v>
      </c>
      <c r="G19" s="27">
        <v>2.0799999999999999E-2</v>
      </c>
      <c r="H19" s="27">
        <v>0.32529999999999998</v>
      </c>
      <c r="I19" s="28">
        <v>2.38</v>
      </c>
      <c r="J19" s="29" t="s">
        <v>18</v>
      </c>
      <c r="K19" s="30">
        <v>5412</v>
      </c>
      <c r="L19" s="30">
        <v>49</v>
      </c>
      <c r="M19" s="30">
        <v>6</v>
      </c>
      <c r="N19" s="31">
        <v>167</v>
      </c>
      <c r="O19" s="32">
        <v>8.9999999999999993E-3</v>
      </c>
      <c r="P19" s="32">
        <v>0.13200000000000001</v>
      </c>
      <c r="Q19" s="33">
        <v>3.43</v>
      </c>
    </row>
    <row r="20" spans="1:17" ht="15" x14ac:dyDescent="0.25">
      <c r="A20" s="23">
        <v>43484</v>
      </c>
      <c r="B20" s="24" t="s">
        <v>17</v>
      </c>
      <c r="C20" s="25">
        <v>2805</v>
      </c>
      <c r="D20" s="25">
        <v>30</v>
      </c>
      <c r="E20" s="25">
        <v>8</v>
      </c>
      <c r="F20" s="26">
        <v>67</v>
      </c>
      <c r="G20" s="27">
        <v>1.06E-2</v>
      </c>
      <c r="H20" s="27">
        <v>0.26729999999999998</v>
      </c>
      <c r="I20" s="28">
        <v>2.27</v>
      </c>
      <c r="J20" s="29" t="s">
        <v>18</v>
      </c>
      <c r="K20" s="30">
        <v>4370</v>
      </c>
      <c r="L20" s="30">
        <v>68</v>
      </c>
      <c r="M20" s="30">
        <v>4</v>
      </c>
      <c r="N20" s="31">
        <v>165</v>
      </c>
      <c r="O20" s="32">
        <v>1.55E-2</v>
      </c>
      <c r="P20" s="32">
        <v>6.4699999999999994E-2</v>
      </c>
      <c r="Q20" s="33">
        <v>2.42</v>
      </c>
    </row>
    <row r="21" spans="1:17" ht="15" x14ac:dyDescent="0.25">
      <c r="A21" s="23">
        <v>43485</v>
      </c>
      <c r="B21" s="24" t="s">
        <v>17</v>
      </c>
      <c r="C21" s="25">
        <v>2478</v>
      </c>
      <c r="D21" s="25">
        <v>50</v>
      </c>
      <c r="E21" s="25">
        <v>13</v>
      </c>
      <c r="F21" s="26">
        <v>66</v>
      </c>
      <c r="G21" s="27">
        <v>2.0199999999999999E-2</v>
      </c>
      <c r="H21" s="27">
        <v>0.26</v>
      </c>
      <c r="I21" s="28">
        <v>1.31</v>
      </c>
      <c r="J21" s="29" t="s">
        <v>18</v>
      </c>
      <c r="K21" s="30">
        <v>4580</v>
      </c>
      <c r="L21" s="30">
        <v>81</v>
      </c>
      <c r="M21" s="30">
        <v>7</v>
      </c>
      <c r="N21" s="31">
        <v>119</v>
      </c>
      <c r="O21" s="32">
        <v>1.77E-2</v>
      </c>
      <c r="P21" s="32">
        <v>8.7099999999999997E-2</v>
      </c>
      <c r="Q21" s="33">
        <v>1.47</v>
      </c>
    </row>
    <row r="22" spans="1:17" ht="15" x14ac:dyDescent="0.25">
      <c r="A22" s="23">
        <v>43486</v>
      </c>
      <c r="B22" s="24" t="s">
        <v>17</v>
      </c>
      <c r="C22" s="25">
        <v>2365</v>
      </c>
      <c r="D22" s="25">
        <v>33</v>
      </c>
      <c r="E22" s="25">
        <v>8</v>
      </c>
      <c r="F22" s="26">
        <v>97</v>
      </c>
      <c r="G22" s="27">
        <v>1.3899999999999999E-2</v>
      </c>
      <c r="H22" s="27">
        <v>0.23050000000000001</v>
      </c>
      <c r="I22" s="28">
        <v>2.97</v>
      </c>
      <c r="J22" s="29" t="s">
        <v>18</v>
      </c>
      <c r="K22" s="30">
        <v>5259</v>
      </c>
      <c r="L22" s="30">
        <v>49</v>
      </c>
      <c r="M22" s="30">
        <v>3</v>
      </c>
      <c r="N22" s="31">
        <v>188</v>
      </c>
      <c r="O22" s="32">
        <v>9.4000000000000004E-3</v>
      </c>
      <c r="P22" s="32">
        <v>7.0199999999999999E-2</v>
      </c>
      <c r="Q22" s="33">
        <v>3.81</v>
      </c>
    </row>
    <row r="23" spans="1:17" ht="15" x14ac:dyDescent="0.25">
      <c r="A23" s="23">
        <v>43487</v>
      </c>
      <c r="B23" s="24" t="s">
        <v>17</v>
      </c>
      <c r="C23" s="25">
        <v>3106</v>
      </c>
      <c r="D23" s="25">
        <v>46</v>
      </c>
      <c r="E23" s="25">
        <v>12</v>
      </c>
      <c r="F23" s="26">
        <v>102</v>
      </c>
      <c r="G23" s="27">
        <v>1.49E-2</v>
      </c>
      <c r="H23" s="27">
        <v>0.26469999999999999</v>
      </c>
      <c r="I23" s="28">
        <v>2.2000000000000002</v>
      </c>
      <c r="J23" s="29" t="s">
        <v>18</v>
      </c>
      <c r="K23" s="30">
        <v>4873</v>
      </c>
      <c r="L23" s="30">
        <v>43</v>
      </c>
      <c r="M23" s="30">
        <v>4</v>
      </c>
      <c r="N23" s="31">
        <v>148</v>
      </c>
      <c r="O23" s="32">
        <v>8.8000000000000005E-3</v>
      </c>
      <c r="P23" s="32">
        <v>9.6500000000000002E-2</v>
      </c>
      <c r="Q23" s="33">
        <v>3.43</v>
      </c>
    </row>
    <row r="24" spans="1:17" ht="15" x14ac:dyDescent="0.25">
      <c r="A24" s="23">
        <v>43488</v>
      </c>
      <c r="B24" s="24" t="s">
        <v>17</v>
      </c>
      <c r="C24" s="25">
        <v>1796</v>
      </c>
      <c r="D24" s="25">
        <v>28</v>
      </c>
      <c r="E24" s="25">
        <v>10</v>
      </c>
      <c r="F24" s="26">
        <v>85</v>
      </c>
      <c r="G24" s="27">
        <v>1.55E-2</v>
      </c>
      <c r="H24" s="27">
        <v>0.34389999999999998</v>
      </c>
      <c r="I24" s="28">
        <v>3.04</v>
      </c>
      <c r="J24" s="29" t="s">
        <v>18</v>
      </c>
      <c r="K24" s="30">
        <v>5432</v>
      </c>
      <c r="L24" s="30">
        <v>63</v>
      </c>
      <c r="M24" s="30">
        <v>7</v>
      </c>
      <c r="N24" s="31">
        <v>112</v>
      </c>
      <c r="O24" s="32">
        <v>1.15E-2</v>
      </c>
      <c r="P24" s="32">
        <v>0.1138</v>
      </c>
      <c r="Q24" s="33">
        <v>1.79</v>
      </c>
    </row>
    <row r="25" spans="1:17" ht="15" x14ac:dyDescent="0.25">
      <c r="A25" s="23">
        <v>43489</v>
      </c>
      <c r="B25" s="24" t="s">
        <v>17</v>
      </c>
      <c r="C25" s="25">
        <v>1932</v>
      </c>
      <c r="D25" s="25">
        <v>43</v>
      </c>
      <c r="E25" s="25">
        <v>12</v>
      </c>
      <c r="F25" s="26">
        <v>106</v>
      </c>
      <c r="G25" s="27">
        <v>2.2499999999999999E-2</v>
      </c>
      <c r="H25" s="27">
        <v>0.26910000000000001</v>
      </c>
      <c r="I25" s="28">
        <v>2.4500000000000002</v>
      </c>
      <c r="J25" s="29" t="s">
        <v>18</v>
      </c>
      <c r="K25" s="30">
        <v>3839</v>
      </c>
      <c r="L25" s="30">
        <v>80</v>
      </c>
      <c r="M25" s="30">
        <v>6</v>
      </c>
      <c r="N25" s="31">
        <v>151</v>
      </c>
      <c r="O25" s="32">
        <v>2.0799999999999999E-2</v>
      </c>
      <c r="P25" s="32">
        <v>7.51E-2</v>
      </c>
      <c r="Q25" s="33">
        <v>1.89</v>
      </c>
    </row>
    <row r="26" spans="1:17" ht="15" x14ac:dyDescent="0.25">
      <c r="A26" s="23">
        <v>43490</v>
      </c>
      <c r="B26" s="24" t="s">
        <v>17</v>
      </c>
      <c r="C26" s="25">
        <v>1625</v>
      </c>
      <c r="D26" s="25">
        <v>52</v>
      </c>
      <c r="E26" s="25">
        <v>13</v>
      </c>
      <c r="F26" s="26">
        <v>50</v>
      </c>
      <c r="G26" s="27">
        <v>3.2099999999999997E-2</v>
      </c>
      <c r="H26" s="27">
        <v>0.25750000000000001</v>
      </c>
      <c r="I26" s="28">
        <v>0.96</v>
      </c>
      <c r="J26" s="29" t="s">
        <v>18</v>
      </c>
      <c r="K26" s="30">
        <v>3714</v>
      </c>
      <c r="L26" s="30">
        <v>50</v>
      </c>
      <c r="M26" s="30">
        <v>7</v>
      </c>
      <c r="N26" s="31">
        <v>141</v>
      </c>
      <c r="O26" s="32">
        <v>1.34E-2</v>
      </c>
      <c r="P26" s="32">
        <v>0.15049999999999999</v>
      </c>
      <c r="Q26" s="33">
        <v>2.82</v>
      </c>
    </row>
    <row r="27" spans="1:17" ht="15" x14ac:dyDescent="0.25">
      <c r="A27" s="23">
        <v>43491</v>
      </c>
      <c r="B27" s="24" t="s">
        <v>17</v>
      </c>
      <c r="C27" s="25">
        <v>1845</v>
      </c>
      <c r="D27" s="25">
        <v>24</v>
      </c>
      <c r="E27" s="25">
        <v>6</v>
      </c>
      <c r="F27" s="26">
        <v>89</v>
      </c>
      <c r="G27" s="27">
        <v>1.29E-2</v>
      </c>
      <c r="H27" s="27">
        <v>0.24199999999999999</v>
      </c>
      <c r="I27" s="28">
        <v>3.73</v>
      </c>
      <c r="J27" s="29" t="s">
        <v>18</v>
      </c>
      <c r="K27" s="30">
        <v>5540</v>
      </c>
      <c r="L27" s="30">
        <v>53</v>
      </c>
      <c r="M27" s="30">
        <v>4</v>
      </c>
      <c r="N27" s="31">
        <v>177</v>
      </c>
      <c r="O27" s="32">
        <v>9.5999999999999992E-3</v>
      </c>
      <c r="P27" s="32">
        <v>6.88E-2</v>
      </c>
      <c r="Q27" s="33">
        <v>3.32</v>
      </c>
    </row>
    <row r="28" spans="1:17" ht="15" x14ac:dyDescent="0.25">
      <c r="A28" s="23">
        <v>43492</v>
      </c>
      <c r="B28" s="24" t="s">
        <v>17</v>
      </c>
      <c r="C28" s="25">
        <v>2106</v>
      </c>
      <c r="D28" s="25">
        <v>45</v>
      </c>
      <c r="E28" s="25">
        <v>11</v>
      </c>
      <c r="F28" s="26">
        <v>111</v>
      </c>
      <c r="G28" s="27">
        <v>2.1600000000000001E-2</v>
      </c>
      <c r="H28" s="27">
        <v>0.24410000000000001</v>
      </c>
      <c r="I28" s="28">
        <v>2.44</v>
      </c>
      <c r="J28" s="29" t="s">
        <v>18</v>
      </c>
      <c r="K28" s="30">
        <v>5506</v>
      </c>
      <c r="L28" s="30">
        <v>77</v>
      </c>
      <c r="M28" s="30">
        <v>6</v>
      </c>
      <c r="N28" s="31">
        <v>126</v>
      </c>
      <c r="O28" s="32">
        <v>1.4E-2</v>
      </c>
      <c r="P28" s="32">
        <v>7.5899999999999995E-2</v>
      </c>
      <c r="Q28" s="33">
        <v>1.64</v>
      </c>
    </row>
    <row r="29" spans="1:17" ht="15" x14ac:dyDescent="0.25">
      <c r="A29" s="23">
        <v>43493</v>
      </c>
      <c r="B29" s="24" t="s">
        <v>17</v>
      </c>
      <c r="C29" s="25">
        <v>2690</v>
      </c>
      <c r="D29" s="25">
        <v>55</v>
      </c>
      <c r="E29" s="25">
        <v>13</v>
      </c>
      <c r="F29" s="26">
        <v>51</v>
      </c>
      <c r="G29" s="27">
        <v>2.06E-2</v>
      </c>
      <c r="H29" s="27">
        <v>0.2361</v>
      </c>
      <c r="I29" s="28">
        <v>0.93</v>
      </c>
      <c r="J29" s="29" t="s">
        <v>18</v>
      </c>
      <c r="K29" s="30">
        <v>4152</v>
      </c>
      <c r="L29" s="30">
        <v>44</v>
      </c>
      <c r="M29" s="30">
        <v>7</v>
      </c>
      <c r="N29" s="31">
        <v>171</v>
      </c>
      <c r="O29" s="32">
        <v>1.06E-2</v>
      </c>
      <c r="P29" s="32">
        <v>0.16400000000000001</v>
      </c>
      <c r="Q29" s="33">
        <v>3.9</v>
      </c>
    </row>
    <row r="30" spans="1:17" ht="15" x14ac:dyDescent="0.25">
      <c r="A30" s="23">
        <v>43494</v>
      </c>
      <c r="B30" s="24" t="s">
        <v>17</v>
      </c>
      <c r="C30" s="25">
        <v>1265</v>
      </c>
      <c r="D30" s="25">
        <v>43</v>
      </c>
      <c r="E30" s="25">
        <v>11</v>
      </c>
      <c r="F30" s="26">
        <v>43</v>
      </c>
      <c r="G30" s="27">
        <v>3.4299999999999997E-2</v>
      </c>
      <c r="H30" s="27">
        <v>0.24610000000000001</v>
      </c>
      <c r="I30" s="28">
        <v>0.98</v>
      </c>
      <c r="J30" s="29" t="s">
        <v>18</v>
      </c>
      <c r="K30" s="30">
        <v>4769</v>
      </c>
      <c r="L30" s="30">
        <v>78</v>
      </c>
      <c r="M30" s="30">
        <v>8</v>
      </c>
      <c r="N30" s="31">
        <v>82</v>
      </c>
      <c r="O30" s="32">
        <v>1.6299999999999999E-2</v>
      </c>
      <c r="P30" s="32">
        <v>0.1014</v>
      </c>
      <c r="Q30" s="33">
        <v>1.05</v>
      </c>
    </row>
    <row r="31" spans="1:17" ht="15" x14ac:dyDescent="0.25">
      <c r="A31" s="23">
        <v>43495</v>
      </c>
      <c r="B31" s="24" t="s">
        <v>17</v>
      </c>
      <c r="C31" s="25">
        <v>2781</v>
      </c>
      <c r="D31" s="25">
        <v>28</v>
      </c>
      <c r="E31" s="25">
        <v>11</v>
      </c>
      <c r="F31" s="26">
        <v>84</v>
      </c>
      <c r="G31" s="27">
        <v>9.9000000000000008E-3</v>
      </c>
      <c r="H31" s="27">
        <v>0.38179999999999997</v>
      </c>
      <c r="I31" s="28">
        <v>3.06</v>
      </c>
      <c r="J31" s="29" t="s">
        <v>18</v>
      </c>
      <c r="K31" s="30">
        <v>5690</v>
      </c>
      <c r="L31" s="30">
        <v>42</v>
      </c>
      <c r="M31" s="30">
        <v>5</v>
      </c>
      <c r="N31" s="31">
        <v>95</v>
      </c>
      <c r="O31" s="32">
        <v>7.4000000000000003E-3</v>
      </c>
      <c r="P31" s="32">
        <v>0.1211</v>
      </c>
      <c r="Q31" s="33">
        <v>2.25</v>
      </c>
    </row>
    <row r="32" spans="1:17" ht="15" x14ac:dyDescent="0.25">
      <c r="A32" s="23">
        <v>43496</v>
      </c>
      <c r="B32" s="24" t="s">
        <v>17</v>
      </c>
      <c r="C32" s="25">
        <v>2313</v>
      </c>
      <c r="D32" s="25">
        <v>31</v>
      </c>
      <c r="E32" s="25">
        <v>7</v>
      </c>
      <c r="F32" s="26">
        <v>82</v>
      </c>
      <c r="G32" s="27">
        <v>1.3299999999999999E-2</v>
      </c>
      <c r="H32" s="27">
        <v>0.23250000000000001</v>
      </c>
      <c r="I32" s="28">
        <v>2.65</v>
      </c>
      <c r="J32" s="29" t="s">
        <v>18</v>
      </c>
      <c r="K32" s="30">
        <v>4499</v>
      </c>
      <c r="L32" s="30">
        <v>50</v>
      </c>
      <c r="M32" s="30">
        <v>4</v>
      </c>
      <c r="N32" s="31">
        <v>192</v>
      </c>
      <c r="O32" s="32">
        <v>1.12E-2</v>
      </c>
      <c r="P32" s="32">
        <v>6.9800000000000001E-2</v>
      </c>
      <c r="Q32" s="33">
        <v>3.8</v>
      </c>
    </row>
    <row r="33" spans="1:17" ht="15" x14ac:dyDescent="0.25">
      <c r="A33" s="23">
        <v>43497</v>
      </c>
      <c r="B33" s="24" t="s">
        <v>19</v>
      </c>
      <c r="C33" s="25">
        <v>2318</v>
      </c>
      <c r="D33" s="25">
        <v>25</v>
      </c>
      <c r="E33" s="25">
        <v>9</v>
      </c>
      <c r="F33" s="26">
        <v>86</v>
      </c>
      <c r="G33" s="27">
        <v>1.06E-2</v>
      </c>
      <c r="H33" s="27">
        <v>0.36259999999999998</v>
      </c>
      <c r="I33" s="28">
        <v>3.49</v>
      </c>
      <c r="J33" s="29" t="s">
        <v>20</v>
      </c>
      <c r="K33" s="30">
        <v>4051</v>
      </c>
      <c r="L33" s="30">
        <v>72</v>
      </c>
      <c r="M33" s="30">
        <v>6</v>
      </c>
      <c r="N33" s="31">
        <v>113</v>
      </c>
      <c r="O33" s="32">
        <v>1.78E-2</v>
      </c>
      <c r="P33" s="32">
        <v>7.7799999999999994E-2</v>
      </c>
      <c r="Q33" s="33">
        <v>1.56</v>
      </c>
    </row>
    <row r="34" spans="1:17" ht="15" x14ac:dyDescent="0.25">
      <c r="A34" s="23">
        <v>43498</v>
      </c>
      <c r="B34" s="24" t="s">
        <v>19</v>
      </c>
      <c r="C34" s="25">
        <v>3004</v>
      </c>
      <c r="D34" s="25">
        <v>26</v>
      </c>
      <c r="E34" s="25">
        <v>7</v>
      </c>
      <c r="F34" s="26">
        <v>94</v>
      </c>
      <c r="G34" s="27">
        <v>8.8000000000000005E-3</v>
      </c>
      <c r="H34" s="27">
        <v>0.27600000000000002</v>
      </c>
      <c r="I34" s="28">
        <v>3.58</v>
      </c>
      <c r="J34" s="29" t="s">
        <v>20</v>
      </c>
      <c r="K34" s="30">
        <v>4788</v>
      </c>
      <c r="L34" s="30">
        <v>76</v>
      </c>
      <c r="M34" s="30">
        <v>6</v>
      </c>
      <c r="N34" s="31">
        <v>93</v>
      </c>
      <c r="O34" s="32">
        <v>1.5900000000000001E-2</v>
      </c>
      <c r="P34" s="32">
        <v>7.6200000000000004E-2</v>
      </c>
      <c r="Q34" s="33">
        <v>1.21</v>
      </c>
    </row>
    <row r="35" spans="1:17" ht="15" x14ac:dyDescent="0.25">
      <c r="A35" s="23">
        <v>43499</v>
      </c>
      <c r="B35" s="24" t="s">
        <v>19</v>
      </c>
      <c r="C35" s="25">
        <v>2345</v>
      </c>
      <c r="D35" s="25">
        <v>25</v>
      </c>
      <c r="E35" s="25">
        <v>10</v>
      </c>
      <c r="F35" s="26">
        <v>143</v>
      </c>
      <c r="G35" s="27">
        <v>1.0800000000000001E-2</v>
      </c>
      <c r="H35" s="27">
        <v>0.39689999999999998</v>
      </c>
      <c r="I35" s="28">
        <v>5.63</v>
      </c>
      <c r="J35" s="29" t="s">
        <v>20</v>
      </c>
      <c r="K35" s="30">
        <v>4417</v>
      </c>
      <c r="L35" s="30">
        <v>41</v>
      </c>
      <c r="M35" s="30">
        <v>5</v>
      </c>
      <c r="N35" s="31">
        <v>112</v>
      </c>
      <c r="O35" s="32">
        <v>9.2999999999999992E-3</v>
      </c>
      <c r="P35" s="32">
        <v>0.1229</v>
      </c>
      <c r="Q35" s="33">
        <v>2.71</v>
      </c>
    </row>
    <row r="36" spans="1:17" ht="15" x14ac:dyDescent="0.25">
      <c r="A36" s="23">
        <v>43500</v>
      </c>
      <c r="B36" s="24" t="s">
        <v>19</v>
      </c>
      <c r="C36" s="25">
        <v>1874</v>
      </c>
      <c r="D36" s="25">
        <v>56</v>
      </c>
      <c r="E36" s="25">
        <v>13</v>
      </c>
      <c r="F36" s="26">
        <v>48</v>
      </c>
      <c r="G36" s="27">
        <v>2.9899999999999999E-2</v>
      </c>
      <c r="H36" s="27">
        <v>0.23569999999999999</v>
      </c>
      <c r="I36" s="28">
        <v>0.86</v>
      </c>
      <c r="J36" s="29" t="s">
        <v>20</v>
      </c>
      <c r="K36" s="30">
        <v>4182</v>
      </c>
      <c r="L36" s="30">
        <v>49</v>
      </c>
      <c r="M36" s="30">
        <v>5</v>
      </c>
      <c r="N36" s="31">
        <v>147</v>
      </c>
      <c r="O36" s="32">
        <v>1.17E-2</v>
      </c>
      <c r="P36" s="32">
        <v>0.1115</v>
      </c>
      <c r="Q36" s="33">
        <v>3.02</v>
      </c>
    </row>
    <row r="37" spans="1:17" ht="15" x14ac:dyDescent="0.25">
      <c r="A37" s="23">
        <v>43501</v>
      </c>
      <c r="B37" s="24" t="s">
        <v>19</v>
      </c>
      <c r="C37" s="25">
        <v>1359</v>
      </c>
      <c r="D37" s="25">
        <v>41</v>
      </c>
      <c r="E37" s="25">
        <v>11</v>
      </c>
      <c r="F37" s="26">
        <v>107</v>
      </c>
      <c r="G37" s="27">
        <v>3.0499999999999999E-2</v>
      </c>
      <c r="H37" s="27">
        <v>0.27250000000000002</v>
      </c>
      <c r="I37" s="28">
        <v>2.59</v>
      </c>
      <c r="J37" s="29" t="s">
        <v>20</v>
      </c>
      <c r="K37" s="30">
        <v>4168</v>
      </c>
      <c r="L37" s="30">
        <v>78</v>
      </c>
      <c r="M37" s="30">
        <v>9</v>
      </c>
      <c r="N37" s="31">
        <v>98</v>
      </c>
      <c r="O37" s="32">
        <v>1.8700000000000001E-2</v>
      </c>
      <c r="P37" s="32">
        <v>0.11409999999999999</v>
      </c>
      <c r="Q37" s="33">
        <v>1.26</v>
      </c>
    </row>
    <row r="38" spans="1:17" ht="15" x14ac:dyDescent="0.25">
      <c r="A38" s="23">
        <v>43502</v>
      </c>
      <c r="B38" s="24" t="s">
        <v>19</v>
      </c>
      <c r="C38" s="25">
        <v>2109</v>
      </c>
      <c r="D38" s="25">
        <v>34</v>
      </c>
      <c r="E38" s="25">
        <v>9</v>
      </c>
      <c r="F38" s="26">
        <v>110</v>
      </c>
      <c r="G38" s="27">
        <v>1.5900000000000001E-2</v>
      </c>
      <c r="H38" s="27">
        <v>0.25950000000000001</v>
      </c>
      <c r="I38" s="28">
        <v>3.26</v>
      </c>
      <c r="J38" s="29" t="s">
        <v>20</v>
      </c>
      <c r="K38" s="30">
        <v>4426</v>
      </c>
      <c r="L38" s="30">
        <v>69</v>
      </c>
      <c r="M38" s="30">
        <v>7</v>
      </c>
      <c r="N38" s="31">
        <v>133</v>
      </c>
      <c r="O38" s="32">
        <v>1.5699999999999999E-2</v>
      </c>
      <c r="P38" s="32">
        <v>0.1077</v>
      </c>
      <c r="Q38" s="33">
        <v>1.92</v>
      </c>
    </row>
    <row r="39" spans="1:17" ht="15" x14ac:dyDescent="0.25">
      <c r="A39" s="23">
        <v>43503</v>
      </c>
      <c r="B39" s="24" t="s">
        <v>19</v>
      </c>
      <c r="C39" s="25">
        <v>2799</v>
      </c>
      <c r="D39" s="25">
        <v>31</v>
      </c>
      <c r="E39" s="25">
        <v>10</v>
      </c>
      <c r="F39" s="26">
        <v>61</v>
      </c>
      <c r="G39" s="27">
        <v>1.12E-2</v>
      </c>
      <c r="H39" s="27">
        <v>0.32740000000000002</v>
      </c>
      <c r="I39" s="28">
        <v>1.94</v>
      </c>
      <c r="J39" s="29" t="s">
        <v>20</v>
      </c>
      <c r="K39" s="30">
        <v>4787</v>
      </c>
      <c r="L39" s="30">
        <v>58</v>
      </c>
      <c r="M39" s="30">
        <v>7</v>
      </c>
      <c r="N39" s="31">
        <v>171</v>
      </c>
      <c r="O39" s="32">
        <v>1.2200000000000001E-2</v>
      </c>
      <c r="P39" s="32">
        <v>0.1187</v>
      </c>
      <c r="Q39" s="33">
        <v>2.93</v>
      </c>
    </row>
    <row r="40" spans="1:17" ht="15" x14ac:dyDescent="0.25">
      <c r="A40" s="23">
        <v>43504</v>
      </c>
      <c r="B40" s="24" t="s">
        <v>19</v>
      </c>
      <c r="C40" s="25">
        <v>1265</v>
      </c>
      <c r="D40" s="25">
        <v>41</v>
      </c>
      <c r="E40" s="25">
        <v>13</v>
      </c>
      <c r="F40" s="26">
        <v>86</v>
      </c>
      <c r="G40" s="27">
        <v>3.2500000000000001E-2</v>
      </c>
      <c r="H40" s="27">
        <v>0.32169999999999999</v>
      </c>
      <c r="I40" s="28">
        <v>2.09</v>
      </c>
      <c r="J40" s="29" t="s">
        <v>20</v>
      </c>
      <c r="K40" s="30">
        <v>5475</v>
      </c>
      <c r="L40" s="30">
        <v>48</v>
      </c>
      <c r="M40" s="30">
        <v>4</v>
      </c>
      <c r="N40" s="31">
        <v>120</v>
      </c>
      <c r="O40" s="32">
        <v>8.6999999999999994E-3</v>
      </c>
      <c r="P40" s="32">
        <v>9.1800000000000007E-2</v>
      </c>
      <c r="Q40" s="33">
        <v>2.5099999999999998</v>
      </c>
    </row>
    <row r="41" spans="1:17" ht="15" x14ac:dyDescent="0.25">
      <c r="A41" s="23">
        <v>43505</v>
      </c>
      <c r="B41" s="24" t="s">
        <v>19</v>
      </c>
      <c r="C41" s="25">
        <v>2566</v>
      </c>
      <c r="D41" s="25">
        <v>41</v>
      </c>
      <c r="E41" s="25">
        <v>13</v>
      </c>
      <c r="F41" s="26">
        <v>64</v>
      </c>
      <c r="G41" s="27">
        <v>1.5800000000000002E-2</v>
      </c>
      <c r="H41" s="27">
        <v>0.32350000000000001</v>
      </c>
      <c r="I41" s="28">
        <v>1.58</v>
      </c>
      <c r="J41" s="29" t="s">
        <v>20</v>
      </c>
      <c r="K41" s="30">
        <v>4202</v>
      </c>
      <c r="L41" s="30">
        <v>44</v>
      </c>
      <c r="M41" s="30">
        <v>4</v>
      </c>
      <c r="N41" s="31">
        <v>100</v>
      </c>
      <c r="O41" s="32">
        <v>1.0500000000000001E-2</v>
      </c>
      <c r="P41" s="32">
        <v>9.5399999999999999E-2</v>
      </c>
      <c r="Q41" s="33">
        <v>2.2599999999999998</v>
      </c>
    </row>
    <row r="42" spans="1:17" ht="15" x14ac:dyDescent="0.25">
      <c r="A42" s="23">
        <v>43506</v>
      </c>
      <c r="B42" s="24" t="s">
        <v>19</v>
      </c>
      <c r="C42" s="25">
        <v>2279</v>
      </c>
      <c r="D42" s="25">
        <v>35</v>
      </c>
      <c r="E42" s="25">
        <v>12</v>
      </c>
      <c r="F42" s="26">
        <v>92</v>
      </c>
      <c r="G42" s="27">
        <v>1.55E-2</v>
      </c>
      <c r="H42" s="27">
        <v>0.3412</v>
      </c>
      <c r="I42" s="28">
        <v>2.59</v>
      </c>
      <c r="J42" s="29" t="s">
        <v>20</v>
      </c>
      <c r="K42" s="30">
        <v>4614</v>
      </c>
      <c r="L42" s="30">
        <v>43</v>
      </c>
      <c r="M42" s="30">
        <v>5</v>
      </c>
      <c r="N42" s="31">
        <v>136</v>
      </c>
      <c r="O42" s="32">
        <v>9.4000000000000004E-3</v>
      </c>
      <c r="P42" s="32">
        <v>0.1195</v>
      </c>
      <c r="Q42" s="33">
        <v>3.14</v>
      </c>
    </row>
    <row r="43" spans="1:17" ht="15" x14ac:dyDescent="0.25">
      <c r="A43" s="23">
        <v>43507</v>
      </c>
      <c r="B43" s="24" t="s">
        <v>19</v>
      </c>
      <c r="C43" s="25">
        <v>1781</v>
      </c>
      <c r="D43" s="25">
        <v>29</v>
      </c>
      <c r="E43" s="25">
        <v>9</v>
      </c>
      <c r="F43" s="26">
        <v>129</v>
      </c>
      <c r="G43" s="27">
        <v>1.61E-2</v>
      </c>
      <c r="H43" s="27">
        <v>0.30449999999999999</v>
      </c>
      <c r="I43" s="28">
        <v>4.49</v>
      </c>
      <c r="J43" s="29" t="s">
        <v>20</v>
      </c>
      <c r="K43" s="30">
        <v>4758</v>
      </c>
      <c r="L43" s="30">
        <v>71</v>
      </c>
      <c r="M43" s="30">
        <v>8</v>
      </c>
      <c r="N43" s="31">
        <v>132</v>
      </c>
      <c r="O43" s="32">
        <v>1.4800000000000001E-2</v>
      </c>
      <c r="P43" s="32">
        <v>0.1067</v>
      </c>
      <c r="Q43" s="33">
        <v>1.87</v>
      </c>
    </row>
    <row r="44" spans="1:17" ht="15" x14ac:dyDescent="0.25">
      <c r="A44" s="23">
        <v>43508</v>
      </c>
      <c r="B44" s="24" t="s">
        <v>19</v>
      </c>
      <c r="C44" s="25">
        <v>2984</v>
      </c>
      <c r="D44" s="25">
        <v>54</v>
      </c>
      <c r="E44" s="25">
        <v>16</v>
      </c>
      <c r="F44" s="26">
        <v>121</v>
      </c>
      <c r="G44" s="27">
        <v>1.8200000000000001E-2</v>
      </c>
      <c r="H44" s="27">
        <v>0.29189999999999999</v>
      </c>
      <c r="I44" s="28">
        <v>2.2200000000000002</v>
      </c>
      <c r="J44" s="29" t="s">
        <v>20</v>
      </c>
      <c r="K44" s="30">
        <v>5119</v>
      </c>
      <c r="L44" s="30">
        <v>74</v>
      </c>
      <c r="M44" s="30">
        <v>5</v>
      </c>
      <c r="N44" s="31">
        <v>130</v>
      </c>
      <c r="O44" s="32">
        <v>1.4500000000000001E-2</v>
      </c>
      <c r="P44" s="32">
        <v>6.3500000000000001E-2</v>
      </c>
      <c r="Q44" s="33">
        <v>1.75</v>
      </c>
    </row>
    <row r="45" spans="1:17" ht="15" x14ac:dyDescent="0.25">
      <c r="A45" s="23">
        <v>43509</v>
      </c>
      <c r="B45" s="24" t="s">
        <v>19</v>
      </c>
      <c r="C45" s="25">
        <v>2692</v>
      </c>
      <c r="D45" s="25">
        <v>40</v>
      </c>
      <c r="E45" s="25">
        <v>10</v>
      </c>
      <c r="F45" s="26">
        <v>34</v>
      </c>
      <c r="G45" s="27">
        <v>1.4800000000000001E-2</v>
      </c>
      <c r="H45" s="27">
        <v>0.25009999999999999</v>
      </c>
      <c r="I45" s="28">
        <v>0.86</v>
      </c>
      <c r="J45" s="29" t="s">
        <v>20</v>
      </c>
      <c r="K45" s="30">
        <v>4554</v>
      </c>
      <c r="L45" s="30">
        <v>74</v>
      </c>
      <c r="M45" s="30">
        <v>5</v>
      </c>
      <c r="N45" s="31">
        <v>113</v>
      </c>
      <c r="O45" s="32">
        <v>1.6199999999999999E-2</v>
      </c>
      <c r="P45" s="32">
        <v>6.3500000000000001E-2</v>
      </c>
      <c r="Q45" s="33">
        <v>1.52</v>
      </c>
    </row>
    <row r="46" spans="1:17" ht="15" x14ac:dyDescent="0.25">
      <c r="A46" s="23">
        <v>43510</v>
      </c>
      <c r="B46" s="24" t="s">
        <v>19</v>
      </c>
      <c r="C46" s="25">
        <v>2517</v>
      </c>
      <c r="D46" s="25">
        <v>31</v>
      </c>
      <c r="E46" s="25">
        <v>8</v>
      </c>
      <c r="F46" s="26">
        <v>53</v>
      </c>
      <c r="G46" s="27">
        <v>1.21E-2</v>
      </c>
      <c r="H46" s="27">
        <v>0.2656</v>
      </c>
      <c r="I46" s="28">
        <v>1.72</v>
      </c>
      <c r="J46" s="29" t="s">
        <v>20</v>
      </c>
      <c r="K46" s="30">
        <v>5202</v>
      </c>
      <c r="L46" s="30">
        <v>80</v>
      </c>
      <c r="M46" s="30">
        <v>8</v>
      </c>
      <c r="N46" s="31">
        <v>102</v>
      </c>
      <c r="O46" s="32">
        <v>1.54E-2</v>
      </c>
      <c r="P46" s="32">
        <v>0.10009999999999999</v>
      </c>
      <c r="Q46" s="33">
        <v>1.27</v>
      </c>
    </row>
    <row r="47" spans="1:17" ht="15" x14ac:dyDescent="0.25">
      <c r="A47" s="23">
        <v>43511</v>
      </c>
      <c r="B47" s="24" t="s">
        <v>19</v>
      </c>
      <c r="C47" s="25">
        <v>2116</v>
      </c>
      <c r="D47" s="25">
        <v>42</v>
      </c>
      <c r="E47" s="25">
        <v>10</v>
      </c>
      <c r="F47" s="26">
        <v>84</v>
      </c>
      <c r="G47" s="27">
        <v>1.9900000000000001E-2</v>
      </c>
      <c r="H47" s="27">
        <v>0.2475</v>
      </c>
      <c r="I47" s="28">
        <v>1.99</v>
      </c>
      <c r="J47" s="29" t="s">
        <v>20</v>
      </c>
      <c r="K47" s="30">
        <v>4157</v>
      </c>
      <c r="L47" s="30">
        <v>40</v>
      </c>
      <c r="M47" s="30">
        <v>3</v>
      </c>
      <c r="N47" s="31">
        <v>104</v>
      </c>
      <c r="O47" s="32">
        <v>9.7000000000000003E-3</v>
      </c>
      <c r="P47" s="32">
        <v>7.4899999999999994E-2</v>
      </c>
      <c r="Q47" s="33">
        <v>2.57</v>
      </c>
    </row>
    <row r="48" spans="1:17" ht="15" x14ac:dyDescent="0.25">
      <c r="A48" s="23">
        <v>43512</v>
      </c>
      <c r="B48" s="24" t="s">
        <v>19</v>
      </c>
      <c r="C48" s="25">
        <v>3080</v>
      </c>
      <c r="D48" s="25">
        <v>26</v>
      </c>
      <c r="E48" s="25">
        <v>7</v>
      </c>
      <c r="F48" s="26">
        <v>53</v>
      </c>
      <c r="G48" s="27">
        <v>8.3000000000000001E-3</v>
      </c>
      <c r="H48" s="27">
        <v>0.27810000000000001</v>
      </c>
      <c r="I48" s="28">
        <v>2.09</v>
      </c>
      <c r="J48" s="29" t="s">
        <v>20</v>
      </c>
      <c r="K48" s="30">
        <v>4336</v>
      </c>
      <c r="L48" s="30">
        <v>63</v>
      </c>
      <c r="M48" s="30">
        <v>8</v>
      </c>
      <c r="N48" s="31">
        <v>154</v>
      </c>
      <c r="O48" s="32">
        <v>1.4500000000000001E-2</v>
      </c>
      <c r="P48" s="32">
        <v>0.12970000000000001</v>
      </c>
      <c r="Q48" s="33">
        <v>2.46</v>
      </c>
    </row>
    <row r="49" spans="1:17" ht="15" x14ac:dyDescent="0.25">
      <c r="A49" s="23">
        <v>43513</v>
      </c>
      <c r="B49" s="24" t="s">
        <v>19</v>
      </c>
      <c r="C49" s="25">
        <v>2839</v>
      </c>
      <c r="D49" s="25">
        <v>31</v>
      </c>
      <c r="E49" s="25">
        <v>10</v>
      </c>
      <c r="F49" s="26">
        <v>113</v>
      </c>
      <c r="G49" s="27">
        <v>1.0999999999999999E-2</v>
      </c>
      <c r="H49" s="27">
        <v>0.3286</v>
      </c>
      <c r="I49" s="28">
        <v>3.62</v>
      </c>
      <c r="J49" s="29" t="s">
        <v>20</v>
      </c>
      <c r="K49" s="30">
        <v>3863</v>
      </c>
      <c r="L49" s="30">
        <v>36</v>
      </c>
      <c r="M49" s="30">
        <v>7</v>
      </c>
      <c r="N49" s="31">
        <v>172</v>
      </c>
      <c r="O49" s="32">
        <v>9.4000000000000004E-3</v>
      </c>
      <c r="P49" s="32">
        <v>0.18809999999999999</v>
      </c>
      <c r="Q49" s="33">
        <v>4.75</v>
      </c>
    </row>
    <row r="50" spans="1:17" ht="15" x14ac:dyDescent="0.25">
      <c r="A50" s="23">
        <v>43514</v>
      </c>
      <c r="B50" s="24" t="s">
        <v>19</v>
      </c>
      <c r="C50" s="25">
        <v>3299</v>
      </c>
      <c r="D50" s="25">
        <v>31</v>
      </c>
      <c r="E50" s="25">
        <v>9</v>
      </c>
      <c r="F50" s="26">
        <v>115</v>
      </c>
      <c r="G50" s="27">
        <v>9.1999999999999998E-3</v>
      </c>
      <c r="H50" s="27">
        <v>0.2984</v>
      </c>
      <c r="I50" s="28">
        <v>3.78</v>
      </c>
      <c r="J50" s="29" t="s">
        <v>20</v>
      </c>
      <c r="K50" s="30">
        <v>4947</v>
      </c>
      <c r="L50" s="30">
        <v>74</v>
      </c>
      <c r="M50" s="30">
        <v>7</v>
      </c>
      <c r="N50" s="31">
        <v>173</v>
      </c>
      <c r="O50" s="32">
        <v>1.4999999999999999E-2</v>
      </c>
      <c r="P50" s="32">
        <v>9.0499999999999997E-2</v>
      </c>
      <c r="Q50" s="33">
        <v>2.34</v>
      </c>
    </row>
    <row r="51" spans="1:17" ht="15" x14ac:dyDescent="0.25">
      <c r="A51" s="23">
        <v>43515</v>
      </c>
      <c r="B51" s="24" t="s">
        <v>19</v>
      </c>
      <c r="C51" s="25">
        <v>1531</v>
      </c>
      <c r="D51" s="25">
        <v>48</v>
      </c>
      <c r="E51" s="25">
        <v>11</v>
      </c>
      <c r="F51" s="26">
        <v>67</v>
      </c>
      <c r="G51" s="27">
        <v>3.1099999999999999E-2</v>
      </c>
      <c r="H51" s="27">
        <v>0.221</v>
      </c>
      <c r="I51" s="28">
        <v>1.41</v>
      </c>
      <c r="J51" s="29" t="s">
        <v>20</v>
      </c>
      <c r="K51" s="30">
        <v>5499</v>
      </c>
      <c r="L51" s="30">
        <v>62</v>
      </c>
      <c r="M51" s="30">
        <v>4</v>
      </c>
      <c r="N51" s="31">
        <v>155</v>
      </c>
      <c r="O51" s="32">
        <v>1.12E-2</v>
      </c>
      <c r="P51" s="32">
        <v>6.6199999999999995E-2</v>
      </c>
      <c r="Q51" s="33">
        <v>2.52</v>
      </c>
    </row>
    <row r="52" spans="1:17" ht="15" x14ac:dyDescent="0.25">
      <c r="A52" s="23">
        <v>43516</v>
      </c>
      <c r="B52" s="24" t="s">
        <v>19</v>
      </c>
      <c r="C52" s="25">
        <v>2324</v>
      </c>
      <c r="D52" s="25">
        <v>34</v>
      </c>
      <c r="E52" s="25">
        <v>11</v>
      </c>
      <c r="F52" s="26">
        <v>46</v>
      </c>
      <c r="G52" s="27">
        <v>1.47E-2</v>
      </c>
      <c r="H52" s="27">
        <v>0.317</v>
      </c>
      <c r="I52" s="28">
        <v>1.34</v>
      </c>
      <c r="J52" s="29" t="s">
        <v>20</v>
      </c>
      <c r="K52" s="30">
        <v>5347</v>
      </c>
      <c r="L52" s="30">
        <v>67</v>
      </c>
      <c r="M52" s="30">
        <v>7</v>
      </c>
      <c r="N52" s="31">
        <v>97</v>
      </c>
      <c r="O52" s="32">
        <v>1.24E-2</v>
      </c>
      <c r="P52" s="32">
        <v>0.1101</v>
      </c>
      <c r="Q52" s="33">
        <v>1.46</v>
      </c>
    </row>
    <row r="53" spans="1:17" ht="15" x14ac:dyDescent="0.25">
      <c r="A53" s="23">
        <v>43517</v>
      </c>
      <c r="B53" s="24" t="s">
        <v>19</v>
      </c>
      <c r="C53" s="25">
        <v>1063</v>
      </c>
      <c r="D53" s="25">
        <v>32</v>
      </c>
      <c r="E53" s="25">
        <v>8</v>
      </c>
      <c r="F53" s="26">
        <v>104</v>
      </c>
      <c r="G53" s="27">
        <v>3.0099999999999998E-2</v>
      </c>
      <c r="H53" s="27">
        <v>0.26250000000000001</v>
      </c>
      <c r="I53" s="28">
        <v>3.24</v>
      </c>
      <c r="J53" s="29" t="s">
        <v>20</v>
      </c>
      <c r="K53" s="30">
        <v>4711</v>
      </c>
      <c r="L53" s="30">
        <v>64</v>
      </c>
      <c r="M53" s="30">
        <v>7</v>
      </c>
      <c r="N53" s="31">
        <v>197</v>
      </c>
      <c r="O53" s="32">
        <v>1.35E-2</v>
      </c>
      <c r="P53" s="32">
        <v>0.1129</v>
      </c>
      <c r="Q53" s="33">
        <v>3.1</v>
      </c>
    </row>
    <row r="54" spans="1:17" ht="15" x14ac:dyDescent="0.25">
      <c r="A54" s="23">
        <v>43518</v>
      </c>
      <c r="B54" s="24" t="s">
        <v>19</v>
      </c>
      <c r="C54" s="25">
        <v>3238</v>
      </c>
      <c r="D54" s="25">
        <v>48</v>
      </c>
      <c r="E54" s="25">
        <v>11</v>
      </c>
      <c r="F54" s="26">
        <v>119</v>
      </c>
      <c r="G54" s="27">
        <v>1.4800000000000001E-2</v>
      </c>
      <c r="H54" s="27">
        <v>0.22090000000000001</v>
      </c>
      <c r="I54" s="28">
        <v>2.4900000000000002</v>
      </c>
      <c r="J54" s="29" t="s">
        <v>20</v>
      </c>
      <c r="K54" s="30">
        <v>4702</v>
      </c>
      <c r="L54" s="30">
        <v>61</v>
      </c>
      <c r="M54" s="30">
        <v>8</v>
      </c>
      <c r="N54" s="31">
        <v>136</v>
      </c>
      <c r="O54" s="32">
        <v>1.29E-2</v>
      </c>
      <c r="P54" s="32">
        <v>0.13239999999999999</v>
      </c>
      <c r="Q54" s="33">
        <v>2.2400000000000002</v>
      </c>
    </row>
    <row r="55" spans="1:17" ht="15" x14ac:dyDescent="0.25">
      <c r="A55" s="23">
        <v>43519</v>
      </c>
      <c r="B55" s="24" t="s">
        <v>19</v>
      </c>
      <c r="C55" s="25">
        <v>1662</v>
      </c>
      <c r="D55" s="25">
        <v>28</v>
      </c>
      <c r="E55" s="25">
        <v>7</v>
      </c>
      <c r="F55" s="26">
        <v>118</v>
      </c>
      <c r="G55" s="27">
        <v>1.6799999999999999E-2</v>
      </c>
      <c r="H55" s="27">
        <v>0.23569999999999999</v>
      </c>
      <c r="I55" s="28">
        <v>4.22</v>
      </c>
      <c r="J55" s="29" t="s">
        <v>20</v>
      </c>
      <c r="K55" s="30">
        <v>5254</v>
      </c>
      <c r="L55" s="30">
        <v>74</v>
      </c>
      <c r="M55" s="30">
        <v>5</v>
      </c>
      <c r="N55" s="31">
        <v>97</v>
      </c>
      <c r="O55" s="32">
        <v>1.4200000000000001E-2</v>
      </c>
      <c r="P55" s="32">
        <v>6.3399999999999998E-2</v>
      </c>
      <c r="Q55" s="33">
        <v>1.31</v>
      </c>
    </row>
    <row r="56" spans="1:17" ht="15" x14ac:dyDescent="0.25">
      <c r="A56" s="23">
        <v>43520</v>
      </c>
      <c r="B56" s="24" t="s">
        <v>19</v>
      </c>
      <c r="C56" s="25">
        <v>1110</v>
      </c>
      <c r="D56" s="25">
        <v>51</v>
      </c>
      <c r="E56" s="25">
        <v>14</v>
      </c>
      <c r="F56" s="26">
        <v>67</v>
      </c>
      <c r="G56" s="27">
        <v>4.5499999999999999E-2</v>
      </c>
      <c r="H56" s="27">
        <v>0.2792</v>
      </c>
      <c r="I56" s="28">
        <v>1.33</v>
      </c>
      <c r="J56" s="29" t="s">
        <v>20</v>
      </c>
      <c r="K56" s="30">
        <v>4892</v>
      </c>
      <c r="L56" s="30">
        <v>71</v>
      </c>
      <c r="M56" s="30">
        <v>9</v>
      </c>
      <c r="N56" s="31">
        <v>144</v>
      </c>
      <c r="O56" s="32">
        <v>1.46E-2</v>
      </c>
      <c r="P56" s="32">
        <v>0.1201</v>
      </c>
      <c r="Q56" s="33">
        <v>2.0099999999999998</v>
      </c>
    </row>
    <row r="57" spans="1:17" ht="15" x14ac:dyDescent="0.25">
      <c r="A57" s="23">
        <v>43521</v>
      </c>
      <c r="B57" s="24" t="s">
        <v>19</v>
      </c>
      <c r="C57" s="25">
        <v>3122</v>
      </c>
      <c r="D57" s="25">
        <v>44</v>
      </c>
      <c r="E57" s="25">
        <v>11</v>
      </c>
      <c r="F57" s="26">
        <v>70</v>
      </c>
      <c r="G57" s="27">
        <v>1.4200000000000001E-2</v>
      </c>
      <c r="H57" s="27">
        <v>0.24510000000000001</v>
      </c>
      <c r="I57" s="28">
        <v>1.59</v>
      </c>
      <c r="J57" s="29" t="s">
        <v>20</v>
      </c>
      <c r="K57" s="30">
        <v>4226</v>
      </c>
      <c r="L57" s="30">
        <v>52</v>
      </c>
      <c r="M57" s="30">
        <v>4</v>
      </c>
      <c r="N57" s="31">
        <v>152</v>
      </c>
      <c r="O57" s="32">
        <v>1.2200000000000001E-2</v>
      </c>
      <c r="P57" s="32">
        <v>6.9400000000000003E-2</v>
      </c>
      <c r="Q57" s="33">
        <v>2.94</v>
      </c>
    </row>
    <row r="58" spans="1:17" ht="15" x14ac:dyDescent="0.25">
      <c r="A58" s="23">
        <v>43522</v>
      </c>
      <c r="B58" s="24" t="s">
        <v>19</v>
      </c>
      <c r="C58" s="25">
        <v>1647</v>
      </c>
      <c r="D58" s="25">
        <v>35</v>
      </c>
      <c r="E58" s="25">
        <v>12</v>
      </c>
      <c r="F58" s="26">
        <v>132</v>
      </c>
      <c r="G58" s="27">
        <v>2.1299999999999999E-2</v>
      </c>
      <c r="H58" s="27">
        <v>0.34289999999999998</v>
      </c>
      <c r="I58" s="28">
        <v>3.76</v>
      </c>
      <c r="J58" s="29" t="s">
        <v>20</v>
      </c>
      <c r="K58" s="30">
        <v>5466</v>
      </c>
      <c r="L58" s="30">
        <v>66</v>
      </c>
      <c r="M58" s="30">
        <v>7</v>
      </c>
      <c r="N58" s="31">
        <v>131</v>
      </c>
      <c r="O58" s="32">
        <v>1.2E-2</v>
      </c>
      <c r="P58" s="32">
        <v>0.1111</v>
      </c>
      <c r="Q58" s="33">
        <v>2</v>
      </c>
    </row>
    <row r="59" spans="1:17" ht="15" x14ac:dyDescent="0.25">
      <c r="A59" s="23">
        <v>43523</v>
      </c>
      <c r="B59" s="24" t="s">
        <v>19</v>
      </c>
      <c r="C59" s="25">
        <v>1658</v>
      </c>
      <c r="D59" s="25">
        <v>55</v>
      </c>
      <c r="E59" s="25">
        <v>15</v>
      </c>
      <c r="F59" s="26">
        <v>112</v>
      </c>
      <c r="G59" s="27">
        <v>3.3300000000000003E-2</v>
      </c>
      <c r="H59" s="27">
        <v>0.27229999999999999</v>
      </c>
      <c r="I59" s="28">
        <v>2.02</v>
      </c>
      <c r="J59" s="29" t="s">
        <v>20</v>
      </c>
      <c r="K59" s="30">
        <v>5083</v>
      </c>
      <c r="L59" s="30">
        <v>47</v>
      </c>
      <c r="M59" s="30">
        <v>7</v>
      </c>
      <c r="N59" s="31">
        <v>103</v>
      </c>
      <c r="O59" s="32">
        <v>9.2999999999999992E-3</v>
      </c>
      <c r="P59" s="32">
        <v>0.15559999999999999</v>
      </c>
      <c r="Q59" s="33">
        <v>2.17</v>
      </c>
    </row>
    <row r="60" spans="1:17" ht="15" x14ac:dyDescent="0.25">
      <c r="A60" s="23">
        <v>43524</v>
      </c>
      <c r="B60" s="24" t="s">
        <v>19</v>
      </c>
      <c r="C60" s="25">
        <v>3145</v>
      </c>
      <c r="D60" s="25">
        <v>54</v>
      </c>
      <c r="E60" s="25">
        <v>12</v>
      </c>
      <c r="F60" s="26">
        <v>69</v>
      </c>
      <c r="G60" s="27">
        <v>1.7299999999999999E-2</v>
      </c>
      <c r="H60" s="27">
        <v>0.21840000000000001</v>
      </c>
      <c r="I60" s="28">
        <v>1.27</v>
      </c>
      <c r="J60" s="29" t="s">
        <v>20</v>
      </c>
      <c r="K60" s="30">
        <v>3952</v>
      </c>
      <c r="L60" s="30">
        <v>32</v>
      </c>
      <c r="M60" s="30">
        <v>3</v>
      </c>
      <c r="N60" s="31">
        <v>152</v>
      </c>
      <c r="O60" s="32">
        <v>8.0999999999999996E-3</v>
      </c>
      <c r="P60" s="32">
        <v>8.1100000000000005E-2</v>
      </c>
      <c r="Q60" s="33">
        <v>4.7300000000000004</v>
      </c>
    </row>
    <row r="61" spans="1:17" ht="15" x14ac:dyDescent="0.25">
      <c r="A61" s="23">
        <v>43525</v>
      </c>
      <c r="B61" s="24" t="s">
        <v>21</v>
      </c>
      <c r="C61" s="25">
        <v>3149</v>
      </c>
      <c r="D61" s="25">
        <v>46</v>
      </c>
      <c r="E61" s="25">
        <v>12</v>
      </c>
      <c r="F61" s="26">
        <v>93</v>
      </c>
      <c r="G61" s="27">
        <v>1.47E-2</v>
      </c>
      <c r="H61" s="27">
        <v>0.26469999999999999</v>
      </c>
      <c r="I61" s="28">
        <v>2.0099999999999998</v>
      </c>
      <c r="J61" s="29" t="s">
        <v>22</v>
      </c>
      <c r="K61" s="30">
        <v>4888</v>
      </c>
      <c r="L61" s="30">
        <v>68</v>
      </c>
      <c r="M61" s="30">
        <v>4</v>
      </c>
      <c r="N61" s="31">
        <v>151</v>
      </c>
      <c r="O61" s="32">
        <v>1.4E-2</v>
      </c>
      <c r="P61" s="32">
        <v>6.4600000000000005E-2</v>
      </c>
      <c r="Q61" s="33">
        <v>2.21</v>
      </c>
    </row>
    <row r="62" spans="1:17" ht="15" x14ac:dyDescent="0.25">
      <c r="A62" s="23">
        <v>43526</v>
      </c>
      <c r="B62" s="24" t="s">
        <v>21</v>
      </c>
      <c r="C62" s="25">
        <v>1608</v>
      </c>
      <c r="D62" s="25">
        <v>57</v>
      </c>
      <c r="E62" s="25">
        <v>15</v>
      </c>
      <c r="F62" s="26">
        <v>92</v>
      </c>
      <c r="G62" s="27">
        <v>3.5499999999999997E-2</v>
      </c>
      <c r="H62" s="27">
        <v>0.27010000000000001</v>
      </c>
      <c r="I62" s="28">
        <v>1.61</v>
      </c>
      <c r="J62" s="29" t="s">
        <v>22</v>
      </c>
      <c r="K62" s="30">
        <v>3780</v>
      </c>
      <c r="L62" s="30">
        <v>51</v>
      </c>
      <c r="M62" s="30">
        <v>6</v>
      </c>
      <c r="N62" s="31">
        <v>149</v>
      </c>
      <c r="O62" s="32">
        <v>1.3599999999999999E-2</v>
      </c>
      <c r="P62" s="32">
        <v>0.1085</v>
      </c>
      <c r="Q62" s="33">
        <v>2.91</v>
      </c>
    </row>
    <row r="63" spans="1:17" ht="15" x14ac:dyDescent="0.25">
      <c r="A63" s="23">
        <v>43527</v>
      </c>
      <c r="B63" s="24" t="s">
        <v>21</v>
      </c>
      <c r="C63" s="25">
        <v>1742</v>
      </c>
      <c r="D63" s="25">
        <v>28</v>
      </c>
      <c r="E63" s="25">
        <v>8</v>
      </c>
      <c r="F63" s="26">
        <v>118</v>
      </c>
      <c r="G63" s="27">
        <v>1.6199999999999999E-2</v>
      </c>
      <c r="H63" s="27">
        <v>0.2707</v>
      </c>
      <c r="I63" s="28">
        <v>4.17</v>
      </c>
      <c r="J63" s="29" t="s">
        <v>22</v>
      </c>
      <c r="K63" s="30">
        <v>3890</v>
      </c>
      <c r="L63" s="30">
        <v>42</v>
      </c>
      <c r="M63" s="30">
        <v>6</v>
      </c>
      <c r="N63" s="31">
        <v>141</v>
      </c>
      <c r="O63" s="32">
        <v>1.0800000000000001E-2</v>
      </c>
      <c r="P63" s="32">
        <v>0.1452</v>
      </c>
      <c r="Q63" s="33">
        <v>3.36</v>
      </c>
    </row>
    <row r="64" spans="1:17" ht="15" x14ac:dyDescent="0.25">
      <c r="A64" s="23">
        <v>43528</v>
      </c>
      <c r="B64" s="24" t="s">
        <v>21</v>
      </c>
      <c r="C64" s="25">
        <v>2504</v>
      </c>
      <c r="D64" s="25">
        <v>40</v>
      </c>
      <c r="E64" s="25">
        <v>11</v>
      </c>
      <c r="F64" s="26">
        <v>59</v>
      </c>
      <c r="G64" s="27">
        <v>1.5800000000000002E-2</v>
      </c>
      <c r="H64" s="27">
        <v>0.27589999999999998</v>
      </c>
      <c r="I64" s="28">
        <v>1.51</v>
      </c>
      <c r="J64" s="29" t="s">
        <v>22</v>
      </c>
      <c r="K64" s="30">
        <v>4399</v>
      </c>
      <c r="L64" s="30">
        <v>50</v>
      </c>
      <c r="M64" s="30">
        <v>4</v>
      </c>
      <c r="N64" s="31">
        <v>169</v>
      </c>
      <c r="O64" s="32">
        <v>1.14E-2</v>
      </c>
      <c r="P64" s="32">
        <v>6.9900000000000004E-2</v>
      </c>
      <c r="Q64" s="33">
        <v>3.35</v>
      </c>
    </row>
    <row r="65" spans="1:17" ht="15" x14ac:dyDescent="0.25">
      <c r="A65" s="23">
        <v>43529</v>
      </c>
      <c r="B65" s="24" t="s">
        <v>21</v>
      </c>
      <c r="C65" s="25">
        <v>2943</v>
      </c>
      <c r="D65" s="25">
        <v>43</v>
      </c>
      <c r="E65" s="25">
        <v>13</v>
      </c>
      <c r="F65" s="26">
        <v>40</v>
      </c>
      <c r="G65" s="27">
        <v>1.4500000000000001E-2</v>
      </c>
      <c r="H65" s="27">
        <v>0.29389999999999999</v>
      </c>
      <c r="I65" s="28">
        <v>0.93</v>
      </c>
      <c r="J65" s="29" t="s">
        <v>22</v>
      </c>
      <c r="K65" s="30">
        <v>4296</v>
      </c>
      <c r="L65" s="30">
        <v>56</v>
      </c>
      <c r="M65" s="30">
        <v>8</v>
      </c>
      <c r="N65" s="31">
        <v>131</v>
      </c>
      <c r="O65" s="32">
        <v>1.3100000000000001E-2</v>
      </c>
      <c r="P65" s="32">
        <v>0.1391</v>
      </c>
      <c r="Q65" s="33">
        <v>2.34</v>
      </c>
    </row>
    <row r="66" spans="1:17" ht="15" x14ac:dyDescent="0.25">
      <c r="A66" s="23">
        <v>43530</v>
      </c>
      <c r="B66" s="24" t="s">
        <v>21</v>
      </c>
      <c r="C66" s="25">
        <v>2962</v>
      </c>
      <c r="D66" s="25">
        <v>51</v>
      </c>
      <c r="E66" s="25">
        <v>14</v>
      </c>
      <c r="F66" s="26">
        <v>92</v>
      </c>
      <c r="G66" s="27">
        <v>1.7299999999999999E-2</v>
      </c>
      <c r="H66" s="27">
        <v>0.27829999999999999</v>
      </c>
      <c r="I66" s="28">
        <v>1.8</v>
      </c>
      <c r="J66" s="29" t="s">
        <v>22</v>
      </c>
      <c r="K66" s="30">
        <v>5520</v>
      </c>
      <c r="L66" s="30">
        <v>71</v>
      </c>
      <c r="M66" s="30">
        <v>6</v>
      </c>
      <c r="N66" s="31">
        <v>110</v>
      </c>
      <c r="O66" s="32">
        <v>1.29E-2</v>
      </c>
      <c r="P66" s="32">
        <v>7.8100000000000003E-2</v>
      </c>
      <c r="Q66" s="33">
        <v>1.55</v>
      </c>
    </row>
    <row r="67" spans="1:17" ht="15" x14ac:dyDescent="0.25">
      <c r="A67" s="23">
        <v>43531</v>
      </c>
      <c r="B67" s="24" t="s">
        <v>21</v>
      </c>
      <c r="C67" s="25">
        <v>1560</v>
      </c>
      <c r="D67" s="25">
        <v>44</v>
      </c>
      <c r="E67" s="25">
        <v>13</v>
      </c>
      <c r="F67" s="26">
        <v>99</v>
      </c>
      <c r="G67" s="27">
        <v>2.81E-2</v>
      </c>
      <c r="H67" s="27">
        <v>0.29110000000000003</v>
      </c>
      <c r="I67" s="28">
        <v>2.2599999999999998</v>
      </c>
      <c r="J67" s="29" t="s">
        <v>22</v>
      </c>
      <c r="K67" s="30">
        <v>4462</v>
      </c>
      <c r="L67" s="30">
        <v>33</v>
      </c>
      <c r="M67" s="30">
        <v>5</v>
      </c>
      <c r="N67" s="31">
        <v>126</v>
      </c>
      <c r="O67" s="32">
        <v>7.4000000000000003E-3</v>
      </c>
      <c r="P67" s="32">
        <v>0.14050000000000001</v>
      </c>
      <c r="Q67" s="33">
        <v>3.79</v>
      </c>
    </row>
    <row r="68" spans="1:17" ht="15" x14ac:dyDescent="0.25">
      <c r="A68" s="23">
        <v>43532</v>
      </c>
      <c r="B68" s="24" t="s">
        <v>21</v>
      </c>
      <c r="C68" s="25">
        <v>1232</v>
      </c>
      <c r="D68" s="25">
        <v>24</v>
      </c>
      <c r="E68" s="25">
        <v>10</v>
      </c>
      <c r="F68" s="26">
        <v>142</v>
      </c>
      <c r="G68" s="27">
        <v>1.9699999999999999E-2</v>
      </c>
      <c r="H68" s="27">
        <v>0.40579999999999999</v>
      </c>
      <c r="I68" s="28">
        <v>5.84</v>
      </c>
      <c r="J68" s="29" t="s">
        <v>22</v>
      </c>
      <c r="K68" s="30">
        <v>4507</v>
      </c>
      <c r="L68" s="30">
        <v>70</v>
      </c>
      <c r="M68" s="30">
        <v>9</v>
      </c>
      <c r="N68" s="31">
        <v>99</v>
      </c>
      <c r="O68" s="32">
        <v>1.5599999999999999E-2</v>
      </c>
      <c r="P68" s="32">
        <v>0.1212</v>
      </c>
      <c r="Q68" s="33">
        <v>1.4</v>
      </c>
    </row>
    <row r="69" spans="1:17" ht="15" x14ac:dyDescent="0.25">
      <c r="A69" s="23">
        <v>43533</v>
      </c>
      <c r="B69" s="24" t="s">
        <v>21</v>
      </c>
      <c r="C69" s="25">
        <v>1406</v>
      </c>
      <c r="D69" s="25">
        <v>29</v>
      </c>
      <c r="E69" s="25">
        <v>9</v>
      </c>
      <c r="F69" s="26">
        <v>107</v>
      </c>
      <c r="G69" s="27">
        <v>2.0400000000000001E-2</v>
      </c>
      <c r="H69" s="27">
        <v>0.30449999999999999</v>
      </c>
      <c r="I69" s="28">
        <v>3.71</v>
      </c>
      <c r="J69" s="29" t="s">
        <v>22</v>
      </c>
      <c r="K69" s="30">
        <v>3894</v>
      </c>
      <c r="L69" s="30">
        <v>33</v>
      </c>
      <c r="M69" s="30">
        <v>7</v>
      </c>
      <c r="N69" s="31">
        <v>185</v>
      </c>
      <c r="O69" s="32">
        <v>8.5000000000000006E-3</v>
      </c>
      <c r="P69" s="32">
        <v>0.2006</v>
      </c>
      <c r="Q69" s="33">
        <v>5.56</v>
      </c>
    </row>
    <row r="70" spans="1:17" ht="15" x14ac:dyDescent="0.25">
      <c r="A70" s="23">
        <v>43534</v>
      </c>
      <c r="B70" s="24" t="s">
        <v>21</v>
      </c>
      <c r="C70" s="25">
        <v>1819</v>
      </c>
      <c r="D70" s="25">
        <v>22</v>
      </c>
      <c r="E70" s="25">
        <v>5</v>
      </c>
      <c r="F70" s="26">
        <v>96</v>
      </c>
      <c r="G70" s="27">
        <v>1.2200000000000001E-2</v>
      </c>
      <c r="H70" s="27">
        <v>0.245</v>
      </c>
      <c r="I70" s="28">
        <v>4.32</v>
      </c>
      <c r="J70" s="29" t="s">
        <v>22</v>
      </c>
      <c r="K70" s="30">
        <v>4507</v>
      </c>
      <c r="L70" s="30">
        <v>62</v>
      </c>
      <c r="M70" s="30">
        <v>5</v>
      </c>
      <c r="N70" s="31">
        <v>109</v>
      </c>
      <c r="O70" s="32">
        <v>1.37E-2</v>
      </c>
      <c r="P70" s="32">
        <v>8.2299999999999998E-2</v>
      </c>
      <c r="Q70" s="33">
        <v>1.76</v>
      </c>
    </row>
    <row r="71" spans="1:17" ht="15" x14ac:dyDescent="0.25">
      <c r="A71" s="23">
        <v>43535</v>
      </c>
      <c r="B71" s="24" t="s">
        <v>21</v>
      </c>
      <c r="C71" s="25">
        <v>1097</v>
      </c>
      <c r="D71" s="25">
        <v>59</v>
      </c>
      <c r="E71" s="25">
        <v>15</v>
      </c>
      <c r="F71" s="26">
        <v>43</v>
      </c>
      <c r="G71" s="27">
        <v>5.3699999999999998E-2</v>
      </c>
      <c r="H71" s="27">
        <v>0.25090000000000001</v>
      </c>
      <c r="I71" s="28">
        <v>0.73</v>
      </c>
      <c r="J71" s="29" t="s">
        <v>22</v>
      </c>
      <c r="K71" s="30">
        <v>5154</v>
      </c>
      <c r="L71" s="30">
        <v>87</v>
      </c>
      <c r="M71" s="30">
        <v>5</v>
      </c>
      <c r="N71" s="31">
        <v>179</v>
      </c>
      <c r="O71" s="32">
        <v>1.6899999999999998E-2</v>
      </c>
      <c r="P71" s="32">
        <v>6.1499999999999999E-2</v>
      </c>
      <c r="Q71" s="33">
        <v>2.06</v>
      </c>
    </row>
    <row r="72" spans="1:17" ht="15" x14ac:dyDescent="0.25">
      <c r="A72" s="23">
        <v>43536</v>
      </c>
      <c r="B72" s="24" t="s">
        <v>21</v>
      </c>
      <c r="C72" s="25">
        <v>1314</v>
      </c>
      <c r="D72" s="25">
        <v>43</v>
      </c>
      <c r="E72" s="25">
        <v>10</v>
      </c>
      <c r="F72" s="26">
        <v>105</v>
      </c>
      <c r="G72" s="27">
        <v>3.2899999999999999E-2</v>
      </c>
      <c r="H72" s="27">
        <v>0.22309999999999999</v>
      </c>
      <c r="I72" s="28">
        <v>2.44</v>
      </c>
      <c r="J72" s="29" t="s">
        <v>22</v>
      </c>
      <c r="K72" s="30">
        <v>4024</v>
      </c>
      <c r="L72" s="30">
        <v>65</v>
      </c>
      <c r="M72" s="30">
        <v>7</v>
      </c>
      <c r="N72" s="31">
        <v>99</v>
      </c>
      <c r="O72" s="32">
        <v>1.6E-2</v>
      </c>
      <c r="P72" s="32">
        <v>0.112</v>
      </c>
      <c r="Q72" s="33">
        <v>1.54</v>
      </c>
    </row>
    <row r="73" spans="1:17" ht="15" x14ac:dyDescent="0.25">
      <c r="A73" s="23">
        <v>43537</v>
      </c>
      <c r="B73" s="24" t="s">
        <v>21</v>
      </c>
      <c r="C73" s="25">
        <v>1320</v>
      </c>
      <c r="D73" s="25">
        <v>61</v>
      </c>
      <c r="E73" s="25">
        <v>17</v>
      </c>
      <c r="F73" s="26">
        <v>118</v>
      </c>
      <c r="G73" s="27">
        <v>4.6300000000000001E-2</v>
      </c>
      <c r="H73" s="27">
        <v>0.28179999999999999</v>
      </c>
      <c r="I73" s="28">
        <v>1.93</v>
      </c>
      <c r="J73" s="29" t="s">
        <v>22</v>
      </c>
      <c r="K73" s="30">
        <v>4401</v>
      </c>
      <c r="L73" s="30">
        <v>60</v>
      </c>
      <c r="M73" s="30">
        <v>4</v>
      </c>
      <c r="N73" s="31">
        <v>133</v>
      </c>
      <c r="O73" s="32">
        <v>1.3599999999999999E-2</v>
      </c>
      <c r="P73" s="32">
        <v>6.6799999999999998E-2</v>
      </c>
      <c r="Q73" s="33">
        <v>2.23</v>
      </c>
    </row>
    <row r="74" spans="1:17" ht="15" x14ac:dyDescent="0.25">
      <c r="A74" s="23">
        <v>43538</v>
      </c>
      <c r="B74" s="24" t="s">
        <v>21</v>
      </c>
      <c r="C74" s="25">
        <v>1783</v>
      </c>
      <c r="D74" s="25">
        <v>54</v>
      </c>
      <c r="E74" s="25">
        <v>15</v>
      </c>
      <c r="F74" s="26">
        <v>69</v>
      </c>
      <c r="G74" s="27">
        <v>3.0300000000000001E-2</v>
      </c>
      <c r="H74" s="27">
        <v>0.27389999999999998</v>
      </c>
      <c r="I74" s="28">
        <v>1.28</v>
      </c>
      <c r="J74" s="29" t="s">
        <v>22</v>
      </c>
      <c r="K74" s="30">
        <v>5493</v>
      </c>
      <c r="L74" s="30">
        <v>44</v>
      </c>
      <c r="M74" s="30">
        <v>5</v>
      </c>
      <c r="N74" s="31">
        <v>140</v>
      </c>
      <c r="O74" s="32">
        <v>8.0000000000000002E-3</v>
      </c>
      <c r="P74" s="32">
        <v>0.11849999999999999</v>
      </c>
      <c r="Q74" s="33">
        <v>3.19</v>
      </c>
    </row>
    <row r="75" spans="1:17" ht="15" x14ac:dyDescent="0.25">
      <c r="A75" s="23">
        <v>43539</v>
      </c>
      <c r="B75" s="24" t="s">
        <v>21</v>
      </c>
      <c r="C75" s="25">
        <v>1200</v>
      </c>
      <c r="D75" s="25">
        <v>39</v>
      </c>
      <c r="E75" s="25">
        <v>9</v>
      </c>
      <c r="F75" s="26">
        <v>116</v>
      </c>
      <c r="G75" s="27">
        <v>3.2300000000000002E-2</v>
      </c>
      <c r="H75" s="27">
        <v>0.2258</v>
      </c>
      <c r="I75" s="28">
        <v>3</v>
      </c>
      <c r="J75" s="29" t="s">
        <v>22</v>
      </c>
      <c r="K75" s="30">
        <v>5031</v>
      </c>
      <c r="L75" s="30">
        <v>66</v>
      </c>
      <c r="M75" s="30">
        <v>8</v>
      </c>
      <c r="N75" s="31">
        <v>106</v>
      </c>
      <c r="O75" s="32">
        <v>1.3100000000000001E-2</v>
      </c>
      <c r="P75" s="32">
        <v>0.126</v>
      </c>
      <c r="Q75" s="33">
        <v>1.61</v>
      </c>
    </row>
    <row r="76" spans="1:17" ht="15" x14ac:dyDescent="0.25">
      <c r="A76" s="23">
        <v>43540</v>
      </c>
      <c r="B76" s="24" t="s">
        <v>21</v>
      </c>
      <c r="C76" s="25">
        <v>2030</v>
      </c>
      <c r="D76" s="25">
        <v>33</v>
      </c>
      <c r="E76" s="25">
        <v>8</v>
      </c>
      <c r="F76" s="26">
        <v>131</v>
      </c>
      <c r="G76" s="27">
        <v>1.6299999999999999E-2</v>
      </c>
      <c r="H76" s="27">
        <v>0.23019999999999999</v>
      </c>
      <c r="I76" s="28">
        <v>3.96</v>
      </c>
      <c r="J76" s="29" t="s">
        <v>22</v>
      </c>
      <c r="K76" s="30">
        <v>5515</v>
      </c>
      <c r="L76" s="30">
        <v>58</v>
      </c>
      <c r="M76" s="30">
        <v>4</v>
      </c>
      <c r="N76" s="31">
        <v>80</v>
      </c>
      <c r="O76" s="32">
        <v>1.0500000000000001E-2</v>
      </c>
      <c r="P76" s="32">
        <v>6.7299999999999999E-2</v>
      </c>
      <c r="Q76" s="33">
        <v>1.39</v>
      </c>
    </row>
    <row r="77" spans="1:17" ht="15" x14ac:dyDescent="0.25">
      <c r="A77" s="23">
        <v>43541</v>
      </c>
      <c r="B77" s="24" t="s">
        <v>21</v>
      </c>
      <c r="C77" s="25">
        <v>1890</v>
      </c>
      <c r="D77" s="25">
        <v>32</v>
      </c>
      <c r="E77" s="25">
        <v>9</v>
      </c>
      <c r="F77" s="26">
        <v>95</v>
      </c>
      <c r="G77" s="27">
        <v>1.7100000000000001E-2</v>
      </c>
      <c r="H77" s="27">
        <v>0.29289999999999999</v>
      </c>
      <c r="I77" s="28">
        <v>2.93</v>
      </c>
      <c r="J77" s="29" t="s">
        <v>22</v>
      </c>
      <c r="K77" s="30">
        <v>5498</v>
      </c>
      <c r="L77" s="30">
        <v>54</v>
      </c>
      <c r="M77" s="30">
        <v>4</v>
      </c>
      <c r="N77" s="31">
        <v>135</v>
      </c>
      <c r="O77" s="32">
        <v>9.9000000000000008E-3</v>
      </c>
      <c r="P77" s="32">
        <v>6.8400000000000002E-2</v>
      </c>
      <c r="Q77" s="33">
        <v>2.4900000000000002</v>
      </c>
    </row>
    <row r="78" spans="1:17" ht="15" x14ac:dyDescent="0.25">
      <c r="A78" s="23">
        <v>43542</v>
      </c>
      <c r="B78" s="24" t="s">
        <v>21</v>
      </c>
      <c r="C78" s="25">
        <v>2772</v>
      </c>
      <c r="D78" s="25">
        <v>59</v>
      </c>
      <c r="E78" s="25">
        <v>17</v>
      </c>
      <c r="F78" s="26">
        <v>76</v>
      </c>
      <c r="G78" s="27">
        <v>2.1299999999999999E-2</v>
      </c>
      <c r="H78" s="27">
        <v>0.28460000000000002</v>
      </c>
      <c r="I78" s="28">
        <v>1.29</v>
      </c>
      <c r="J78" s="29" t="s">
        <v>22</v>
      </c>
      <c r="K78" s="30">
        <v>4667</v>
      </c>
      <c r="L78" s="30">
        <v>70</v>
      </c>
      <c r="M78" s="30">
        <v>7</v>
      </c>
      <c r="N78" s="31">
        <v>96</v>
      </c>
      <c r="O78" s="32">
        <v>1.49E-2</v>
      </c>
      <c r="P78" s="32">
        <v>0.1075</v>
      </c>
      <c r="Q78" s="33">
        <v>1.38</v>
      </c>
    </row>
    <row r="79" spans="1:17" ht="15" x14ac:dyDescent="0.25">
      <c r="A79" s="23">
        <v>43543</v>
      </c>
      <c r="B79" s="24" t="s">
        <v>21</v>
      </c>
      <c r="C79" s="25">
        <v>1721</v>
      </c>
      <c r="D79" s="25">
        <v>28</v>
      </c>
      <c r="E79" s="25">
        <v>10</v>
      </c>
      <c r="F79" s="26">
        <v>115</v>
      </c>
      <c r="G79" s="27">
        <v>1.6E-2</v>
      </c>
      <c r="H79" s="27">
        <v>0.34489999999999998</v>
      </c>
      <c r="I79" s="28">
        <v>4.17</v>
      </c>
      <c r="J79" s="29" t="s">
        <v>22</v>
      </c>
      <c r="K79" s="30">
        <v>4237</v>
      </c>
      <c r="L79" s="30">
        <v>45</v>
      </c>
      <c r="M79" s="30">
        <v>4</v>
      </c>
      <c r="N79" s="31">
        <v>162</v>
      </c>
      <c r="O79" s="32">
        <v>1.06E-2</v>
      </c>
      <c r="P79" s="32">
        <v>9.4600000000000004E-2</v>
      </c>
      <c r="Q79" s="33">
        <v>3.61</v>
      </c>
    </row>
    <row r="80" spans="1:17" ht="15" x14ac:dyDescent="0.25">
      <c r="A80" s="23">
        <v>43544</v>
      </c>
      <c r="B80" s="24" t="s">
        <v>21</v>
      </c>
      <c r="C80" s="25">
        <v>2049</v>
      </c>
      <c r="D80" s="25">
        <v>37</v>
      </c>
      <c r="E80" s="25">
        <v>12</v>
      </c>
      <c r="F80" s="26">
        <v>54</v>
      </c>
      <c r="G80" s="27">
        <v>1.7999999999999999E-2</v>
      </c>
      <c r="H80" s="27">
        <v>0.33550000000000002</v>
      </c>
      <c r="I80" s="28">
        <v>1.47</v>
      </c>
      <c r="J80" s="29" t="s">
        <v>22</v>
      </c>
      <c r="K80" s="30">
        <v>5089</v>
      </c>
      <c r="L80" s="30">
        <v>34</v>
      </c>
      <c r="M80" s="30">
        <v>4</v>
      </c>
      <c r="N80" s="31">
        <v>97</v>
      </c>
      <c r="O80" s="32">
        <v>6.7000000000000002E-3</v>
      </c>
      <c r="P80" s="32">
        <v>0.1085</v>
      </c>
      <c r="Q80" s="33">
        <v>2.85</v>
      </c>
    </row>
    <row r="81" spans="1:17" ht="15" x14ac:dyDescent="0.25">
      <c r="A81" s="23">
        <v>43545</v>
      </c>
      <c r="B81" s="24" t="s">
        <v>21</v>
      </c>
      <c r="C81" s="25">
        <v>3051</v>
      </c>
      <c r="D81" s="25">
        <v>48</v>
      </c>
      <c r="E81" s="25">
        <v>11</v>
      </c>
      <c r="F81" s="26">
        <v>100</v>
      </c>
      <c r="G81" s="27">
        <v>1.5699999999999999E-2</v>
      </c>
      <c r="H81" s="27">
        <v>0.2208</v>
      </c>
      <c r="I81" s="28">
        <v>2.08</v>
      </c>
      <c r="J81" s="29" t="s">
        <v>22</v>
      </c>
      <c r="K81" s="30">
        <v>4239</v>
      </c>
      <c r="L81" s="30">
        <v>41</v>
      </c>
      <c r="M81" s="30">
        <v>6</v>
      </c>
      <c r="N81" s="31">
        <v>112</v>
      </c>
      <c r="O81" s="32">
        <v>9.7000000000000003E-3</v>
      </c>
      <c r="P81" s="32">
        <v>0.14760000000000001</v>
      </c>
      <c r="Q81" s="33">
        <v>2.74</v>
      </c>
    </row>
    <row r="82" spans="1:17" ht="15" x14ac:dyDescent="0.25">
      <c r="A82" s="23">
        <v>43546</v>
      </c>
      <c r="B82" s="24" t="s">
        <v>21</v>
      </c>
      <c r="C82" s="25">
        <v>1086</v>
      </c>
      <c r="D82" s="25">
        <v>35</v>
      </c>
      <c r="E82" s="25">
        <v>11</v>
      </c>
      <c r="F82" s="26">
        <v>73</v>
      </c>
      <c r="G82" s="27">
        <v>3.2500000000000001E-2</v>
      </c>
      <c r="H82" s="27">
        <v>0.31330000000000002</v>
      </c>
      <c r="I82" s="28">
        <v>2.06</v>
      </c>
      <c r="J82" s="29" t="s">
        <v>22</v>
      </c>
      <c r="K82" s="30">
        <v>5077</v>
      </c>
      <c r="L82" s="30">
        <v>66</v>
      </c>
      <c r="M82" s="30">
        <v>4</v>
      </c>
      <c r="N82" s="31">
        <v>166</v>
      </c>
      <c r="O82" s="32">
        <v>1.29E-2</v>
      </c>
      <c r="P82" s="32">
        <v>6.5199999999999994E-2</v>
      </c>
      <c r="Q82" s="33">
        <v>2.52</v>
      </c>
    </row>
    <row r="83" spans="1:17" ht="15" x14ac:dyDescent="0.25">
      <c r="A83" s="23">
        <v>43547</v>
      </c>
      <c r="B83" s="24" t="s">
        <v>21</v>
      </c>
      <c r="C83" s="25">
        <v>2217</v>
      </c>
      <c r="D83" s="25">
        <v>36</v>
      </c>
      <c r="E83" s="25">
        <v>11</v>
      </c>
      <c r="F83" s="26">
        <v>101</v>
      </c>
      <c r="G83" s="27">
        <v>1.6199999999999999E-2</v>
      </c>
      <c r="H83" s="27">
        <v>0.31109999999999999</v>
      </c>
      <c r="I83" s="28">
        <v>2.81</v>
      </c>
      <c r="J83" s="29" t="s">
        <v>22</v>
      </c>
      <c r="K83" s="30">
        <v>5169</v>
      </c>
      <c r="L83" s="30">
        <v>55</v>
      </c>
      <c r="M83" s="30">
        <v>8</v>
      </c>
      <c r="N83" s="31">
        <v>149</v>
      </c>
      <c r="O83" s="32">
        <v>1.0699999999999999E-2</v>
      </c>
      <c r="P83" s="32">
        <v>0.14030000000000001</v>
      </c>
      <c r="Q83" s="33">
        <v>2.68</v>
      </c>
    </row>
    <row r="84" spans="1:17" ht="15" x14ac:dyDescent="0.25">
      <c r="A84" s="23">
        <v>43548</v>
      </c>
      <c r="B84" s="24" t="s">
        <v>21</v>
      </c>
      <c r="C84" s="25">
        <v>2320</v>
      </c>
      <c r="D84" s="25">
        <v>54</v>
      </c>
      <c r="E84" s="25">
        <v>12</v>
      </c>
      <c r="F84" s="26">
        <v>103</v>
      </c>
      <c r="G84" s="27">
        <v>2.3099999999999999E-2</v>
      </c>
      <c r="H84" s="27">
        <v>0.21870000000000001</v>
      </c>
      <c r="I84" s="28">
        <v>1.91</v>
      </c>
      <c r="J84" s="29" t="s">
        <v>22</v>
      </c>
      <c r="K84" s="30">
        <v>5249</v>
      </c>
      <c r="L84" s="30">
        <v>78</v>
      </c>
      <c r="M84" s="30">
        <v>9</v>
      </c>
      <c r="N84" s="31">
        <v>99</v>
      </c>
      <c r="O84" s="32">
        <v>1.4800000000000001E-2</v>
      </c>
      <c r="P84" s="32">
        <v>0.1142</v>
      </c>
      <c r="Q84" s="33">
        <v>1.27</v>
      </c>
    </row>
    <row r="85" spans="1:17" ht="15" x14ac:dyDescent="0.25">
      <c r="A85" s="23">
        <v>43549</v>
      </c>
      <c r="B85" s="24" t="s">
        <v>21</v>
      </c>
      <c r="C85" s="25">
        <v>2279</v>
      </c>
      <c r="D85" s="25">
        <v>41</v>
      </c>
      <c r="E85" s="25">
        <v>10</v>
      </c>
      <c r="F85" s="26">
        <v>75</v>
      </c>
      <c r="G85" s="27">
        <v>1.7999999999999999E-2</v>
      </c>
      <c r="H85" s="27">
        <v>0.24879999999999999</v>
      </c>
      <c r="I85" s="28">
        <v>1.83</v>
      </c>
      <c r="J85" s="29" t="s">
        <v>22</v>
      </c>
      <c r="K85" s="30">
        <v>5598</v>
      </c>
      <c r="L85" s="30">
        <v>41</v>
      </c>
      <c r="M85" s="30">
        <v>3</v>
      </c>
      <c r="N85" s="31">
        <v>159</v>
      </c>
      <c r="O85" s="32">
        <v>7.3000000000000001E-3</v>
      </c>
      <c r="P85" s="32">
        <v>7.4499999999999997E-2</v>
      </c>
      <c r="Q85" s="33">
        <v>3.89</v>
      </c>
    </row>
    <row r="86" spans="1:17" ht="15" x14ac:dyDescent="0.25">
      <c r="A86" s="23">
        <v>43550</v>
      </c>
      <c r="B86" s="24" t="s">
        <v>21</v>
      </c>
      <c r="C86" s="25">
        <v>3169</v>
      </c>
      <c r="D86" s="25">
        <v>40</v>
      </c>
      <c r="E86" s="25">
        <v>13</v>
      </c>
      <c r="F86" s="26">
        <v>107</v>
      </c>
      <c r="G86" s="27">
        <v>1.2500000000000001E-2</v>
      </c>
      <c r="H86" s="27">
        <v>0.3266</v>
      </c>
      <c r="I86" s="28">
        <v>2.7</v>
      </c>
      <c r="J86" s="29" t="s">
        <v>22</v>
      </c>
      <c r="K86" s="30">
        <v>3894</v>
      </c>
      <c r="L86" s="30">
        <v>68</v>
      </c>
      <c r="M86" s="30">
        <v>5</v>
      </c>
      <c r="N86" s="31">
        <v>182</v>
      </c>
      <c r="O86" s="32">
        <v>1.7399999999999999E-2</v>
      </c>
      <c r="P86" s="32">
        <v>7.9500000000000001E-2</v>
      </c>
      <c r="Q86" s="33">
        <v>2.68</v>
      </c>
    </row>
    <row r="87" spans="1:17" ht="15" x14ac:dyDescent="0.25">
      <c r="A87" s="23">
        <v>43551</v>
      </c>
      <c r="B87" s="24" t="s">
        <v>21</v>
      </c>
      <c r="C87" s="25">
        <v>1292</v>
      </c>
      <c r="D87" s="25">
        <v>36</v>
      </c>
      <c r="E87" s="25">
        <v>9</v>
      </c>
      <c r="F87" s="26">
        <v>140</v>
      </c>
      <c r="G87" s="27">
        <v>2.8199999999999999E-2</v>
      </c>
      <c r="H87" s="27">
        <v>0.25490000000000002</v>
      </c>
      <c r="I87" s="28">
        <v>3.84</v>
      </c>
      <c r="J87" s="29" t="s">
        <v>22</v>
      </c>
      <c r="K87" s="30">
        <v>4192</v>
      </c>
      <c r="L87" s="30">
        <v>74</v>
      </c>
      <c r="M87" s="30">
        <v>7</v>
      </c>
      <c r="N87" s="31">
        <v>109</v>
      </c>
      <c r="O87" s="32">
        <v>1.78E-2</v>
      </c>
      <c r="P87" s="32">
        <v>9.0300000000000005E-2</v>
      </c>
      <c r="Q87" s="33">
        <v>1.47</v>
      </c>
    </row>
    <row r="88" spans="1:17" ht="15" x14ac:dyDescent="0.25">
      <c r="A88" s="23">
        <v>43552</v>
      </c>
      <c r="B88" s="24" t="s">
        <v>21</v>
      </c>
      <c r="C88" s="25">
        <v>2390</v>
      </c>
      <c r="D88" s="25">
        <v>39</v>
      </c>
      <c r="E88" s="25">
        <v>10</v>
      </c>
      <c r="F88" s="26">
        <v>110</v>
      </c>
      <c r="G88" s="27">
        <v>1.6199999999999999E-2</v>
      </c>
      <c r="H88" s="27">
        <v>0.2515</v>
      </c>
      <c r="I88" s="28">
        <v>2.83</v>
      </c>
      <c r="J88" s="29" t="s">
        <v>22</v>
      </c>
      <c r="K88" s="30">
        <v>3959</v>
      </c>
      <c r="L88" s="30">
        <v>62</v>
      </c>
      <c r="M88" s="30">
        <v>5</v>
      </c>
      <c r="N88" s="31">
        <v>83</v>
      </c>
      <c r="O88" s="32">
        <v>1.5599999999999999E-2</v>
      </c>
      <c r="P88" s="32">
        <v>8.2299999999999998E-2</v>
      </c>
      <c r="Q88" s="33">
        <v>1.34</v>
      </c>
    </row>
    <row r="89" spans="1:17" ht="15" x14ac:dyDescent="0.25">
      <c r="A89" s="23">
        <v>43553</v>
      </c>
      <c r="B89" s="24" t="s">
        <v>21</v>
      </c>
      <c r="C89" s="25">
        <v>1845</v>
      </c>
      <c r="D89" s="25">
        <v>25</v>
      </c>
      <c r="E89" s="25">
        <v>6</v>
      </c>
      <c r="F89" s="26">
        <v>71</v>
      </c>
      <c r="G89" s="27">
        <v>1.34E-2</v>
      </c>
      <c r="H89" s="27">
        <v>0.24030000000000001</v>
      </c>
      <c r="I89" s="28">
        <v>2.88</v>
      </c>
      <c r="J89" s="29" t="s">
        <v>22</v>
      </c>
      <c r="K89" s="30">
        <v>5200</v>
      </c>
      <c r="L89" s="30">
        <v>40</v>
      </c>
      <c r="M89" s="30">
        <v>5</v>
      </c>
      <c r="N89" s="31">
        <v>159</v>
      </c>
      <c r="O89" s="32">
        <v>7.7000000000000002E-3</v>
      </c>
      <c r="P89" s="32">
        <v>0.12529999999999999</v>
      </c>
      <c r="Q89" s="33">
        <v>3.98</v>
      </c>
    </row>
    <row r="90" spans="1:17" ht="15" x14ac:dyDescent="0.25">
      <c r="A90" s="23">
        <v>43554</v>
      </c>
      <c r="B90" s="24" t="s">
        <v>21</v>
      </c>
      <c r="C90" s="25">
        <v>2202</v>
      </c>
      <c r="D90" s="25">
        <v>41</v>
      </c>
      <c r="E90" s="25">
        <v>11</v>
      </c>
      <c r="F90" s="26">
        <v>115</v>
      </c>
      <c r="G90" s="27">
        <v>1.8800000000000001E-2</v>
      </c>
      <c r="H90" s="27">
        <v>0.27250000000000002</v>
      </c>
      <c r="I90" s="28">
        <v>2.79</v>
      </c>
      <c r="J90" s="29" t="s">
        <v>22</v>
      </c>
      <c r="K90" s="30">
        <v>3826</v>
      </c>
      <c r="L90" s="30">
        <v>67</v>
      </c>
      <c r="M90" s="30">
        <v>5</v>
      </c>
      <c r="N90" s="31">
        <v>100</v>
      </c>
      <c r="O90" s="32">
        <v>1.7399999999999999E-2</v>
      </c>
      <c r="P90" s="32">
        <v>8.0100000000000005E-2</v>
      </c>
      <c r="Q90" s="33">
        <v>1.51</v>
      </c>
    </row>
    <row r="91" spans="1:17" ht="15" x14ac:dyDescent="0.25">
      <c r="A91" s="23">
        <v>43555</v>
      </c>
      <c r="B91" s="24" t="s">
        <v>21</v>
      </c>
      <c r="C91" s="25">
        <v>2895</v>
      </c>
      <c r="D91" s="25">
        <v>42</v>
      </c>
      <c r="E91" s="25">
        <v>11</v>
      </c>
      <c r="F91" s="26">
        <v>48</v>
      </c>
      <c r="G91" s="27">
        <v>1.44E-2</v>
      </c>
      <c r="H91" s="27">
        <v>0.27189999999999998</v>
      </c>
      <c r="I91" s="28">
        <v>1.1599999999999999</v>
      </c>
      <c r="J91" s="29" t="s">
        <v>22</v>
      </c>
      <c r="K91" s="30">
        <v>5082</v>
      </c>
      <c r="L91" s="30">
        <v>79</v>
      </c>
      <c r="M91" s="30">
        <v>9</v>
      </c>
      <c r="N91" s="31">
        <v>148</v>
      </c>
      <c r="O91" s="32">
        <v>1.55E-2</v>
      </c>
      <c r="P91" s="32">
        <v>0.1135</v>
      </c>
      <c r="Q91" s="33">
        <v>1.88</v>
      </c>
    </row>
    <row r="92" spans="1:17" ht="15" x14ac:dyDescent="0.25">
      <c r="A92" s="23">
        <v>43556</v>
      </c>
      <c r="B92" s="24" t="s">
        <v>23</v>
      </c>
      <c r="C92" s="25">
        <v>2628</v>
      </c>
      <c r="D92" s="25">
        <v>30</v>
      </c>
      <c r="E92" s="25">
        <v>7</v>
      </c>
      <c r="F92" s="26">
        <v>99</v>
      </c>
      <c r="G92" s="27">
        <v>1.1299999999999999E-2</v>
      </c>
      <c r="H92" s="27">
        <v>0.23380000000000001</v>
      </c>
      <c r="I92" s="28">
        <v>3.35</v>
      </c>
      <c r="J92" s="29" t="s">
        <v>24</v>
      </c>
      <c r="K92" s="30">
        <v>4372</v>
      </c>
      <c r="L92" s="30">
        <v>59</v>
      </c>
      <c r="M92" s="30">
        <v>5</v>
      </c>
      <c r="N92" s="31">
        <v>140</v>
      </c>
      <c r="O92" s="32">
        <v>1.35E-2</v>
      </c>
      <c r="P92" s="32">
        <v>8.3799999999999999E-2</v>
      </c>
      <c r="Q92" s="33">
        <v>2.36</v>
      </c>
    </row>
    <row r="93" spans="1:17" ht="15" x14ac:dyDescent="0.25">
      <c r="A93" s="23">
        <v>43557</v>
      </c>
      <c r="B93" s="24" t="s">
        <v>23</v>
      </c>
      <c r="C93" s="25">
        <v>1910</v>
      </c>
      <c r="D93" s="25">
        <v>39</v>
      </c>
      <c r="E93" s="25">
        <v>10</v>
      </c>
      <c r="F93" s="26">
        <v>59</v>
      </c>
      <c r="G93" s="27">
        <v>2.0500000000000001E-2</v>
      </c>
      <c r="H93" s="27">
        <v>0.251</v>
      </c>
      <c r="I93" s="28">
        <v>1.51</v>
      </c>
      <c r="J93" s="29" t="s">
        <v>24</v>
      </c>
      <c r="K93" s="30">
        <v>4846</v>
      </c>
      <c r="L93" s="30">
        <v>73</v>
      </c>
      <c r="M93" s="30">
        <v>9</v>
      </c>
      <c r="N93" s="31">
        <v>113</v>
      </c>
      <c r="O93" s="32">
        <v>1.4999999999999999E-2</v>
      </c>
      <c r="P93" s="32">
        <v>0.11890000000000001</v>
      </c>
      <c r="Q93" s="33">
        <v>1.56</v>
      </c>
    </row>
    <row r="94" spans="1:17" ht="15" x14ac:dyDescent="0.25">
      <c r="A94" s="23">
        <v>43558</v>
      </c>
      <c r="B94" s="24" t="s">
        <v>23</v>
      </c>
      <c r="C94" s="25">
        <v>2700</v>
      </c>
      <c r="D94" s="25">
        <v>34</v>
      </c>
      <c r="E94" s="25">
        <v>12</v>
      </c>
      <c r="F94" s="26">
        <v>43</v>
      </c>
      <c r="G94" s="27">
        <v>1.26E-2</v>
      </c>
      <c r="H94" s="27">
        <v>0.34660000000000002</v>
      </c>
      <c r="I94" s="28">
        <v>1.26</v>
      </c>
      <c r="J94" s="29" t="s">
        <v>24</v>
      </c>
      <c r="K94" s="30">
        <v>3867</v>
      </c>
      <c r="L94" s="30">
        <v>56</v>
      </c>
      <c r="M94" s="30">
        <v>7</v>
      </c>
      <c r="N94" s="31">
        <v>171</v>
      </c>
      <c r="O94" s="32">
        <v>1.46E-2</v>
      </c>
      <c r="P94" s="32">
        <v>0.121</v>
      </c>
      <c r="Q94" s="33">
        <v>3.03</v>
      </c>
    </row>
    <row r="95" spans="1:17" ht="15" x14ac:dyDescent="0.25">
      <c r="A95" s="23">
        <v>43559</v>
      </c>
      <c r="B95" s="24" t="s">
        <v>23</v>
      </c>
      <c r="C95" s="25">
        <v>1558</v>
      </c>
      <c r="D95" s="25">
        <v>52</v>
      </c>
      <c r="E95" s="25">
        <v>14</v>
      </c>
      <c r="F95" s="26">
        <v>65</v>
      </c>
      <c r="G95" s="27">
        <v>3.3399999999999999E-2</v>
      </c>
      <c r="H95" s="27">
        <v>0.27689999999999998</v>
      </c>
      <c r="I95" s="28">
        <v>1.25</v>
      </c>
      <c r="J95" s="29" t="s">
        <v>24</v>
      </c>
      <c r="K95" s="30">
        <v>4501</v>
      </c>
      <c r="L95" s="30">
        <v>82</v>
      </c>
      <c r="M95" s="30">
        <v>5</v>
      </c>
      <c r="N95" s="31">
        <v>117</v>
      </c>
      <c r="O95" s="32">
        <v>1.8200000000000001E-2</v>
      </c>
      <c r="P95" s="32">
        <v>6.2199999999999998E-2</v>
      </c>
      <c r="Q95" s="33">
        <v>1.43</v>
      </c>
    </row>
    <row r="96" spans="1:17" ht="15" x14ac:dyDescent="0.25">
      <c r="A96" s="23">
        <v>43560</v>
      </c>
      <c r="B96" s="24" t="s">
        <v>23</v>
      </c>
      <c r="C96" s="25">
        <v>1149</v>
      </c>
      <c r="D96" s="25">
        <v>53</v>
      </c>
      <c r="E96" s="25">
        <v>13</v>
      </c>
      <c r="F96" s="26">
        <v>126</v>
      </c>
      <c r="G96" s="27">
        <v>4.6100000000000002E-2</v>
      </c>
      <c r="H96" s="27">
        <v>0.23769999999999999</v>
      </c>
      <c r="I96" s="28">
        <v>2.38</v>
      </c>
      <c r="J96" s="29" t="s">
        <v>24</v>
      </c>
      <c r="K96" s="30">
        <v>4690</v>
      </c>
      <c r="L96" s="30">
        <v>62</v>
      </c>
      <c r="M96" s="30">
        <v>5</v>
      </c>
      <c r="N96" s="31">
        <v>157</v>
      </c>
      <c r="O96" s="32">
        <v>1.32E-2</v>
      </c>
      <c r="P96" s="32">
        <v>8.2400000000000001E-2</v>
      </c>
      <c r="Q96" s="33">
        <v>2.54</v>
      </c>
    </row>
    <row r="97" spans="1:17" ht="15" x14ac:dyDescent="0.25">
      <c r="A97" s="23">
        <v>43561</v>
      </c>
      <c r="B97" s="24" t="s">
        <v>23</v>
      </c>
      <c r="C97" s="25">
        <v>2703</v>
      </c>
      <c r="D97" s="25">
        <v>35</v>
      </c>
      <c r="E97" s="25">
        <v>9</v>
      </c>
      <c r="F97" s="26">
        <v>102</v>
      </c>
      <c r="G97" s="27">
        <v>1.2800000000000001E-2</v>
      </c>
      <c r="H97" s="27">
        <v>0.2576</v>
      </c>
      <c r="I97" s="28">
        <v>2.94</v>
      </c>
      <c r="J97" s="29" t="s">
        <v>24</v>
      </c>
      <c r="K97" s="30">
        <v>4692</v>
      </c>
      <c r="L97" s="30">
        <v>76</v>
      </c>
      <c r="M97" s="30">
        <v>6</v>
      </c>
      <c r="N97" s="31">
        <v>182</v>
      </c>
      <c r="O97" s="32">
        <v>1.6199999999999999E-2</v>
      </c>
      <c r="P97" s="32">
        <v>7.6399999999999996E-2</v>
      </c>
      <c r="Q97" s="33">
        <v>2.4</v>
      </c>
    </row>
    <row r="98" spans="1:17" ht="15" x14ac:dyDescent="0.25">
      <c r="A98" s="23">
        <v>43562</v>
      </c>
      <c r="B98" s="24" t="s">
        <v>23</v>
      </c>
      <c r="C98" s="25">
        <v>2970</v>
      </c>
      <c r="D98" s="25">
        <v>44</v>
      </c>
      <c r="E98" s="25">
        <v>10</v>
      </c>
      <c r="F98" s="26">
        <v>108</v>
      </c>
      <c r="G98" s="27">
        <v>1.49E-2</v>
      </c>
      <c r="H98" s="27">
        <v>0.2225</v>
      </c>
      <c r="I98" s="28">
        <v>2.4300000000000002</v>
      </c>
      <c r="J98" s="29" t="s">
        <v>24</v>
      </c>
      <c r="K98" s="30">
        <v>3867</v>
      </c>
      <c r="L98" s="30">
        <v>35</v>
      </c>
      <c r="M98" s="30">
        <v>5</v>
      </c>
      <c r="N98" s="31">
        <v>114</v>
      </c>
      <c r="O98" s="32">
        <v>9.1000000000000004E-3</v>
      </c>
      <c r="P98" s="32">
        <v>0.13519999999999999</v>
      </c>
      <c r="Q98" s="33">
        <v>3.23</v>
      </c>
    </row>
    <row r="99" spans="1:17" ht="15" x14ac:dyDescent="0.25">
      <c r="A99" s="23">
        <v>43563</v>
      </c>
      <c r="B99" s="24" t="s">
        <v>23</v>
      </c>
      <c r="C99" s="25">
        <v>1768</v>
      </c>
      <c r="D99" s="25">
        <v>26</v>
      </c>
      <c r="E99" s="25">
        <v>6</v>
      </c>
      <c r="F99" s="26">
        <v>58</v>
      </c>
      <c r="G99" s="27">
        <v>1.4800000000000001E-2</v>
      </c>
      <c r="H99" s="27">
        <v>0.23830000000000001</v>
      </c>
      <c r="I99" s="28">
        <v>2.23</v>
      </c>
      <c r="J99" s="29" t="s">
        <v>24</v>
      </c>
      <c r="K99" s="30">
        <v>4604</v>
      </c>
      <c r="L99" s="30">
        <v>61</v>
      </c>
      <c r="M99" s="30">
        <v>4</v>
      </c>
      <c r="N99" s="31">
        <v>122</v>
      </c>
      <c r="O99" s="32">
        <v>1.32E-2</v>
      </c>
      <c r="P99" s="32">
        <v>6.6400000000000001E-2</v>
      </c>
      <c r="Q99" s="33">
        <v>2</v>
      </c>
    </row>
    <row r="100" spans="1:17" ht="15" x14ac:dyDescent="0.25">
      <c r="A100" s="23">
        <v>43564</v>
      </c>
      <c r="B100" s="24" t="s">
        <v>23</v>
      </c>
      <c r="C100" s="25">
        <v>2888</v>
      </c>
      <c r="D100" s="25">
        <v>40</v>
      </c>
      <c r="E100" s="25">
        <v>9</v>
      </c>
      <c r="F100" s="26">
        <v>60</v>
      </c>
      <c r="G100" s="27">
        <v>1.3899999999999999E-2</v>
      </c>
      <c r="H100" s="27">
        <v>0.22489999999999999</v>
      </c>
      <c r="I100" s="28">
        <v>1.5</v>
      </c>
      <c r="J100" s="29" t="s">
        <v>24</v>
      </c>
      <c r="K100" s="30">
        <v>3945</v>
      </c>
      <c r="L100" s="30">
        <v>65</v>
      </c>
      <c r="M100" s="30">
        <v>7</v>
      </c>
      <c r="N100" s="31">
        <v>185</v>
      </c>
      <c r="O100" s="32">
        <v>1.6500000000000001E-2</v>
      </c>
      <c r="P100" s="32">
        <v>0.1115</v>
      </c>
      <c r="Q100" s="33">
        <v>2.85</v>
      </c>
    </row>
    <row r="101" spans="1:17" ht="15" x14ac:dyDescent="0.25">
      <c r="A101" s="23">
        <v>43565</v>
      </c>
      <c r="B101" s="24" t="s">
        <v>23</v>
      </c>
      <c r="C101" s="25">
        <v>1312</v>
      </c>
      <c r="D101" s="25">
        <v>57</v>
      </c>
      <c r="E101" s="25">
        <v>16</v>
      </c>
      <c r="F101" s="26">
        <v>92</v>
      </c>
      <c r="G101" s="27">
        <v>4.3200000000000002E-2</v>
      </c>
      <c r="H101" s="27">
        <v>0.2883</v>
      </c>
      <c r="I101" s="28">
        <v>1.62</v>
      </c>
      <c r="J101" s="29" t="s">
        <v>24</v>
      </c>
      <c r="K101" s="30">
        <v>3900</v>
      </c>
      <c r="L101" s="30">
        <v>83</v>
      </c>
      <c r="M101" s="30">
        <v>9</v>
      </c>
      <c r="N101" s="31">
        <v>90</v>
      </c>
      <c r="O101" s="32">
        <v>2.1299999999999999E-2</v>
      </c>
      <c r="P101" s="32">
        <v>0.1103</v>
      </c>
      <c r="Q101" s="33">
        <v>1.08</v>
      </c>
    </row>
    <row r="102" spans="1:17" ht="15" x14ac:dyDescent="0.25">
      <c r="A102" s="23">
        <v>43566</v>
      </c>
      <c r="B102" s="24" t="s">
        <v>23</v>
      </c>
      <c r="C102" s="25">
        <v>1128</v>
      </c>
      <c r="D102" s="25">
        <v>36</v>
      </c>
      <c r="E102" s="25">
        <v>10</v>
      </c>
      <c r="F102" s="26">
        <v>70</v>
      </c>
      <c r="G102" s="27">
        <v>3.1600000000000003E-2</v>
      </c>
      <c r="H102" s="27">
        <v>0.2843</v>
      </c>
      <c r="I102" s="28">
        <v>1.96</v>
      </c>
      <c r="J102" s="29" t="s">
        <v>24</v>
      </c>
      <c r="K102" s="30">
        <v>4618</v>
      </c>
      <c r="L102" s="30">
        <v>35</v>
      </c>
      <c r="M102" s="30">
        <v>5</v>
      </c>
      <c r="N102" s="31">
        <v>110</v>
      </c>
      <c r="O102" s="32">
        <v>7.6E-3</v>
      </c>
      <c r="P102" s="32">
        <v>0.13519999999999999</v>
      </c>
      <c r="Q102" s="33">
        <v>3.14</v>
      </c>
    </row>
    <row r="103" spans="1:17" ht="15" x14ac:dyDescent="0.25">
      <c r="A103" s="23">
        <v>43567</v>
      </c>
      <c r="B103" s="24" t="s">
        <v>23</v>
      </c>
      <c r="C103" s="25">
        <v>1924</v>
      </c>
      <c r="D103" s="25">
        <v>22</v>
      </c>
      <c r="E103" s="25">
        <v>6</v>
      </c>
      <c r="F103" s="26">
        <v>74</v>
      </c>
      <c r="G103" s="27">
        <v>1.1599999999999999E-2</v>
      </c>
      <c r="H103" s="27">
        <v>0.28970000000000001</v>
      </c>
      <c r="I103" s="28">
        <v>3.3</v>
      </c>
      <c r="J103" s="29" t="s">
        <v>24</v>
      </c>
      <c r="K103" s="30">
        <v>4828</v>
      </c>
      <c r="L103" s="30">
        <v>44</v>
      </c>
      <c r="M103" s="30">
        <v>3</v>
      </c>
      <c r="N103" s="31">
        <v>173</v>
      </c>
      <c r="O103" s="32">
        <v>9.1000000000000004E-3</v>
      </c>
      <c r="P103" s="32">
        <v>7.2700000000000001E-2</v>
      </c>
      <c r="Q103" s="33">
        <v>3.92</v>
      </c>
    </row>
    <row r="104" spans="1:17" ht="15" x14ac:dyDescent="0.25">
      <c r="A104" s="23">
        <v>43568</v>
      </c>
      <c r="B104" s="24" t="s">
        <v>23</v>
      </c>
      <c r="C104" s="25">
        <v>1786</v>
      </c>
      <c r="D104" s="25">
        <v>43</v>
      </c>
      <c r="E104" s="25">
        <v>13</v>
      </c>
      <c r="F104" s="26">
        <v>69</v>
      </c>
      <c r="G104" s="27">
        <v>2.3900000000000001E-2</v>
      </c>
      <c r="H104" s="27">
        <v>0.29370000000000002</v>
      </c>
      <c r="I104" s="28">
        <v>1.61</v>
      </c>
      <c r="J104" s="29" t="s">
        <v>24</v>
      </c>
      <c r="K104" s="30">
        <v>5266</v>
      </c>
      <c r="L104" s="30">
        <v>57</v>
      </c>
      <c r="M104" s="30">
        <v>5</v>
      </c>
      <c r="N104" s="31">
        <v>109</v>
      </c>
      <c r="O104" s="32">
        <v>1.09E-2</v>
      </c>
      <c r="P104" s="32">
        <v>8.4900000000000003E-2</v>
      </c>
      <c r="Q104" s="33">
        <v>1.9</v>
      </c>
    </row>
    <row r="105" spans="1:17" ht="15" x14ac:dyDescent="0.25">
      <c r="A105" s="23">
        <v>43569</v>
      </c>
      <c r="B105" s="24" t="s">
        <v>23</v>
      </c>
      <c r="C105" s="25">
        <v>2135</v>
      </c>
      <c r="D105" s="25">
        <v>57</v>
      </c>
      <c r="E105" s="25">
        <v>12</v>
      </c>
      <c r="F105" s="26">
        <v>114</v>
      </c>
      <c r="G105" s="27">
        <v>2.6800000000000001E-2</v>
      </c>
      <c r="H105" s="27">
        <v>0.2175</v>
      </c>
      <c r="I105" s="28">
        <v>2</v>
      </c>
      <c r="J105" s="29" t="s">
        <v>24</v>
      </c>
      <c r="K105" s="30">
        <v>5708</v>
      </c>
      <c r="L105" s="30">
        <v>76</v>
      </c>
      <c r="M105" s="30">
        <v>7</v>
      </c>
      <c r="N105" s="31">
        <v>160</v>
      </c>
      <c r="O105" s="32">
        <v>1.34E-2</v>
      </c>
      <c r="P105" s="32">
        <v>8.9300000000000004E-2</v>
      </c>
      <c r="Q105" s="33">
        <v>2.1</v>
      </c>
    </row>
    <row r="106" spans="1:17" ht="15" x14ac:dyDescent="0.25">
      <c r="A106" s="23">
        <v>43570</v>
      </c>
      <c r="B106" s="24" t="s">
        <v>23</v>
      </c>
      <c r="C106" s="25">
        <v>1642</v>
      </c>
      <c r="D106" s="25">
        <v>39</v>
      </c>
      <c r="E106" s="25">
        <v>13</v>
      </c>
      <c r="F106" s="26">
        <v>80</v>
      </c>
      <c r="G106" s="27">
        <v>2.3800000000000002E-2</v>
      </c>
      <c r="H106" s="27">
        <v>0.32790000000000002</v>
      </c>
      <c r="I106" s="28">
        <v>2.0499999999999998</v>
      </c>
      <c r="J106" s="29" t="s">
        <v>24</v>
      </c>
      <c r="K106" s="30">
        <v>3986</v>
      </c>
      <c r="L106" s="30">
        <v>48</v>
      </c>
      <c r="M106" s="30">
        <v>7</v>
      </c>
      <c r="N106" s="31">
        <v>152</v>
      </c>
      <c r="O106" s="32">
        <v>1.2E-2</v>
      </c>
      <c r="P106" s="32">
        <v>0.15440000000000001</v>
      </c>
      <c r="Q106" s="33">
        <v>3.18</v>
      </c>
    </row>
    <row r="107" spans="1:17" ht="15" x14ac:dyDescent="0.25">
      <c r="A107" s="23">
        <v>43571</v>
      </c>
      <c r="B107" s="24" t="s">
        <v>23</v>
      </c>
      <c r="C107" s="25">
        <v>2252</v>
      </c>
      <c r="D107" s="25">
        <v>36</v>
      </c>
      <c r="E107" s="25">
        <v>10</v>
      </c>
      <c r="F107" s="26">
        <v>114</v>
      </c>
      <c r="G107" s="27">
        <v>1.5900000000000001E-2</v>
      </c>
      <c r="H107" s="27">
        <v>0.28360000000000002</v>
      </c>
      <c r="I107" s="28">
        <v>3.18</v>
      </c>
      <c r="J107" s="29" t="s">
        <v>24</v>
      </c>
      <c r="K107" s="30">
        <v>5091</v>
      </c>
      <c r="L107" s="30">
        <v>62</v>
      </c>
      <c r="M107" s="30">
        <v>8</v>
      </c>
      <c r="N107" s="31">
        <v>150</v>
      </c>
      <c r="O107" s="32">
        <v>1.2200000000000001E-2</v>
      </c>
      <c r="P107" s="32">
        <v>0.1308</v>
      </c>
      <c r="Q107" s="33">
        <v>2.42</v>
      </c>
    </row>
    <row r="108" spans="1:17" ht="15" x14ac:dyDescent="0.25">
      <c r="A108" s="23">
        <v>43572</v>
      </c>
      <c r="B108" s="24" t="s">
        <v>23</v>
      </c>
      <c r="C108" s="25">
        <v>1132</v>
      </c>
      <c r="D108" s="25">
        <v>58</v>
      </c>
      <c r="E108" s="25">
        <v>16</v>
      </c>
      <c r="F108" s="26">
        <v>78</v>
      </c>
      <c r="G108" s="27">
        <v>5.0999999999999997E-2</v>
      </c>
      <c r="H108" s="27">
        <v>0.26929999999999998</v>
      </c>
      <c r="I108" s="28">
        <v>1.35</v>
      </c>
      <c r="J108" s="29" t="s">
        <v>24</v>
      </c>
      <c r="K108" s="30">
        <v>4629</v>
      </c>
      <c r="L108" s="30">
        <v>45</v>
      </c>
      <c r="M108" s="30">
        <v>7</v>
      </c>
      <c r="N108" s="31">
        <v>135</v>
      </c>
      <c r="O108" s="32">
        <v>9.7000000000000003E-3</v>
      </c>
      <c r="P108" s="32">
        <v>0.16120000000000001</v>
      </c>
      <c r="Q108" s="33">
        <v>3.01</v>
      </c>
    </row>
    <row r="109" spans="1:17" ht="15" x14ac:dyDescent="0.25">
      <c r="A109" s="23">
        <v>43573</v>
      </c>
      <c r="B109" s="24" t="s">
        <v>23</v>
      </c>
      <c r="C109" s="25">
        <v>1163</v>
      </c>
      <c r="D109" s="25">
        <v>36</v>
      </c>
      <c r="E109" s="25">
        <v>10</v>
      </c>
      <c r="F109" s="26">
        <v>66</v>
      </c>
      <c r="G109" s="27">
        <v>3.1E-2</v>
      </c>
      <c r="H109" s="27">
        <v>0.28310000000000002</v>
      </c>
      <c r="I109" s="28">
        <v>1.84</v>
      </c>
      <c r="J109" s="29" t="s">
        <v>24</v>
      </c>
      <c r="K109" s="30">
        <v>3812</v>
      </c>
      <c r="L109" s="30">
        <v>34</v>
      </c>
      <c r="M109" s="30">
        <v>4</v>
      </c>
      <c r="N109" s="31">
        <v>92</v>
      </c>
      <c r="O109" s="32">
        <v>8.9999999999999993E-3</v>
      </c>
      <c r="P109" s="32">
        <v>0.1084</v>
      </c>
      <c r="Q109" s="33">
        <v>2.69</v>
      </c>
    </row>
    <row r="110" spans="1:17" ht="15" x14ac:dyDescent="0.25">
      <c r="A110" s="23">
        <v>43574</v>
      </c>
      <c r="B110" s="24" t="s">
        <v>23</v>
      </c>
      <c r="C110" s="25">
        <v>3209</v>
      </c>
      <c r="D110" s="25">
        <v>33</v>
      </c>
      <c r="E110" s="25">
        <v>12</v>
      </c>
      <c r="F110" s="26">
        <v>108</v>
      </c>
      <c r="G110" s="27">
        <v>1.03E-2</v>
      </c>
      <c r="H110" s="27">
        <v>0.35149999999999998</v>
      </c>
      <c r="I110" s="28">
        <v>3.26</v>
      </c>
      <c r="J110" s="29" t="s">
        <v>24</v>
      </c>
      <c r="K110" s="30">
        <v>4171</v>
      </c>
      <c r="L110" s="30">
        <v>51</v>
      </c>
      <c r="M110" s="30">
        <v>8</v>
      </c>
      <c r="N110" s="31">
        <v>171</v>
      </c>
      <c r="O110" s="32">
        <v>1.23E-2</v>
      </c>
      <c r="P110" s="32">
        <v>0.14760000000000001</v>
      </c>
      <c r="Q110" s="33">
        <v>3.34</v>
      </c>
    </row>
    <row r="111" spans="1:17" ht="15" x14ac:dyDescent="0.25">
      <c r="A111" s="23">
        <v>43575</v>
      </c>
      <c r="B111" s="24" t="s">
        <v>23</v>
      </c>
      <c r="C111" s="25">
        <v>3269</v>
      </c>
      <c r="D111" s="25">
        <v>43</v>
      </c>
      <c r="E111" s="25">
        <v>12</v>
      </c>
      <c r="F111" s="26">
        <v>89</v>
      </c>
      <c r="G111" s="27">
        <v>1.3100000000000001E-2</v>
      </c>
      <c r="H111" s="27">
        <v>0.26989999999999997</v>
      </c>
      <c r="I111" s="28">
        <v>2.0699999999999998</v>
      </c>
      <c r="J111" s="29" t="s">
        <v>24</v>
      </c>
      <c r="K111" s="30">
        <v>5488</v>
      </c>
      <c r="L111" s="30">
        <v>85</v>
      </c>
      <c r="M111" s="30">
        <v>8</v>
      </c>
      <c r="N111" s="31">
        <v>154</v>
      </c>
      <c r="O111" s="32">
        <v>1.55E-2</v>
      </c>
      <c r="P111" s="32">
        <v>9.7199999999999995E-2</v>
      </c>
      <c r="Q111" s="33">
        <v>1.81</v>
      </c>
    </row>
    <row r="112" spans="1:17" ht="15" x14ac:dyDescent="0.25">
      <c r="A112" s="23">
        <v>43576</v>
      </c>
      <c r="B112" s="24" t="s">
        <v>23</v>
      </c>
      <c r="C112" s="25">
        <v>3217</v>
      </c>
      <c r="D112" s="25">
        <v>62</v>
      </c>
      <c r="E112" s="25">
        <v>16</v>
      </c>
      <c r="F112" s="26">
        <v>120</v>
      </c>
      <c r="G112" s="27">
        <v>1.9400000000000001E-2</v>
      </c>
      <c r="H112" s="27">
        <v>0.26419999999999999</v>
      </c>
      <c r="I112" s="28">
        <v>1.92</v>
      </c>
      <c r="J112" s="29" t="s">
        <v>24</v>
      </c>
      <c r="K112" s="30">
        <v>4850</v>
      </c>
      <c r="L112" s="30">
        <v>59</v>
      </c>
      <c r="M112" s="30">
        <v>4</v>
      </c>
      <c r="N112" s="31">
        <v>154</v>
      </c>
      <c r="O112" s="32">
        <v>1.2200000000000001E-2</v>
      </c>
      <c r="P112" s="32">
        <v>6.6900000000000001E-2</v>
      </c>
      <c r="Q112" s="33">
        <v>2.61</v>
      </c>
    </row>
    <row r="113" spans="1:17" ht="15" x14ac:dyDescent="0.25">
      <c r="A113" s="23">
        <v>43577</v>
      </c>
      <c r="B113" s="24" t="s">
        <v>23</v>
      </c>
      <c r="C113" s="25">
        <v>2186</v>
      </c>
      <c r="D113" s="25">
        <v>45</v>
      </c>
      <c r="E113" s="25">
        <v>10</v>
      </c>
      <c r="F113" s="26">
        <v>126</v>
      </c>
      <c r="G113" s="27">
        <v>2.06E-2</v>
      </c>
      <c r="H113" s="27">
        <v>0.22220000000000001</v>
      </c>
      <c r="I113" s="28">
        <v>2.8</v>
      </c>
      <c r="J113" s="29" t="s">
        <v>24</v>
      </c>
      <c r="K113" s="30">
        <v>5494</v>
      </c>
      <c r="L113" s="30">
        <v>67</v>
      </c>
      <c r="M113" s="30">
        <v>8</v>
      </c>
      <c r="N113" s="31">
        <v>173</v>
      </c>
      <c r="O113" s="32">
        <v>1.2200000000000001E-2</v>
      </c>
      <c r="P113" s="32">
        <v>0.12470000000000001</v>
      </c>
      <c r="Q113" s="33">
        <v>2.58</v>
      </c>
    </row>
    <row r="114" spans="1:17" ht="15" x14ac:dyDescent="0.25">
      <c r="A114" s="23">
        <v>43578</v>
      </c>
      <c r="B114" s="24" t="s">
        <v>23</v>
      </c>
      <c r="C114" s="25">
        <v>2414</v>
      </c>
      <c r="D114" s="25">
        <v>51</v>
      </c>
      <c r="E114" s="25">
        <v>14</v>
      </c>
      <c r="F114" s="26">
        <v>111</v>
      </c>
      <c r="G114" s="27">
        <v>2.1000000000000001E-2</v>
      </c>
      <c r="H114" s="27">
        <v>0.27910000000000001</v>
      </c>
      <c r="I114" s="28">
        <v>2.2000000000000002</v>
      </c>
      <c r="J114" s="29" t="s">
        <v>24</v>
      </c>
      <c r="K114" s="30">
        <v>4570</v>
      </c>
      <c r="L114" s="30">
        <v>77</v>
      </c>
      <c r="M114" s="30">
        <v>9</v>
      </c>
      <c r="N114" s="31">
        <v>132</v>
      </c>
      <c r="O114" s="32">
        <v>1.6799999999999999E-2</v>
      </c>
      <c r="P114" s="32">
        <v>0.11509999999999999</v>
      </c>
      <c r="Q114" s="33">
        <v>1.72</v>
      </c>
    </row>
    <row r="115" spans="1:17" ht="15" x14ac:dyDescent="0.25">
      <c r="A115" s="23">
        <v>43579</v>
      </c>
      <c r="B115" s="24" t="s">
        <v>23</v>
      </c>
      <c r="C115" s="25">
        <v>1744</v>
      </c>
      <c r="D115" s="25">
        <v>19</v>
      </c>
      <c r="E115" s="25">
        <v>8</v>
      </c>
      <c r="F115" s="26">
        <v>90</v>
      </c>
      <c r="G115" s="27">
        <v>1.09E-2</v>
      </c>
      <c r="H115" s="27">
        <v>0.41049999999999998</v>
      </c>
      <c r="I115" s="28">
        <v>4.75</v>
      </c>
      <c r="J115" s="29" t="s">
        <v>24</v>
      </c>
      <c r="K115" s="30">
        <v>5096</v>
      </c>
      <c r="L115" s="30">
        <v>60</v>
      </c>
      <c r="M115" s="30">
        <v>7</v>
      </c>
      <c r="N115" s="31">
        <v>157</v>
      </c>
      <c r="O115" s="32">
        <v>1.18E-2</v>
      </c>
      <c r="P115" s="32">
        <v>0.1168</v>
      </c>
      <c r="Q115" s="33">
        <v>2.62</v>
      </c>
    </row>
    <row r="116" spans="1:17" ht="15" x14ac:dyDescent="0.25">
      <c r="A116" s="23">
        <v>43580</v>
      </c>
      <c r="B116" s="24" t="s">
        <v>23</v>
      </c>
      <c r="C116" s="25">
        <v>2910</v>
      </c>
      <c r="D116" s="25">
        <v>39</v>
      </c>
      <c r="E116" s="25">
        <v>11</v>
      </c>
      <c r="F116" s="26">
        <v>48</v>
      </c>
      <c r="G116" s="27">
        <v>1.3299999999999999E-2</v>
      </c>
      <c r="H116" s="27">
        <v>0.27750000000000002</v>
      </c>
      <c r="I116" s="28">
        <v>1.24</v>
      </c>
      <c r="J116" s="29" t="s">
        <v>24</v>
      </c>
      <c r="K116" s="30">
        <v>4057</v>
      </c>
      <c r="L116" s="30">
        <v>53</v>
      </c>
      <c r="M116" s="30">
        <v>6</v>
      </c>
      <c r="N116" s="31">
        <v>108</v>
      </c>
      <c r="O116" s="32">
        <v>1.3100000000000001E-2</v>
      </c>
      <c r="P116" s="32">
        <v>0.10639999999999999</v>
      </c>
      <c r="Q116" s="33">
        <v>2.0299999999999998</v>
      </c>
    </row>
    <row r="117" spans="1:17" ht="15" x14ac:dyDescent="0.25">
      <c r="A117" s="23">
        <v>43581</v>
      </c>
      <c r="B117" s="24" t="s">
        <v>23</v>
      </c>
      <c r="C117" s="25">
        <v>2788</v>
      </c>
      <c r="D117" s="25">
        <v>59</v>
      </c>
      <c r="E117" s="25">
        <v>15</v>
      </c>
      <c r="F117" s="26">
        <v>111</v>
      </c>
      <c r="G117" s="27">
        <v>2.1100000000000001E-2</v>
      </c>
      <c r="H117" s="27">
        <v>0.25090000000000001</v>
      </c>
      <c r="I117" s="28">
        <v>1.88</v>
      </c>
      <c r="J117" s="29" t="s">
        <v>24</v>
      </c>
      <c r="K117" s="30">
        <v>3896</v>
      </c>
      <c r="L117" s="30">
        <v>84</v>
      </c>
      <c r="M117" s="30">
        <v>5</v>
      </c>
      <c r="N117" s="31">
        <v>170</v>
      </c>
      <c r="O117" s="32">
        <v>2.1499999999999998E-2</v>
      </c>
      <c r="P117" s="32">
        <v>6.1899999999999997E-2</v>
      </c>
      <c r="Q117" s="33">
        <v>2.0299999999999998</v>
      </c>
    </row>
    <row r="118" spans="1:17" ht="15" x14ac:dyDescent="0.25">
      <c r="A118" s="23">
        <v>43582</v>
      </c>
      <c r="B118" s="24" t="s">
        <v>23</v>
      </c>
      <c r="C118" s="25">
        <v>1525</v>
      </c>
      <c r="D118" s="25">
        <v>53</v>
      </c>
      <c r="E118" s="25">
        <v>16</v>
      </c>
      <c r="F118" s="26">
        <v>58</v>
      </c>
      <c r="G118" s="27">
        <v>3.4799999999999998E-2</v>
      </c>
      <c r="H118" s="27">
        <v>0.29430000000000001</v>
      </c>
      <c r="I118" s="28">
        <v>1.0900000000000001</v>
      </c>
      <c r="J118" s="29" t="s">
        <v>24</v>
      </c>
      <c r="K118" s="30">
        <v>4572</v>
      </c>
      <c r="L118" s="30">
        <v>37</v>
      </c>
      <c r="M118" s="30">
        <v>3</v>
      </c>
      <c r="N118" s="31">
        <v>167</v>
      </c>
      <c r="O118" s="32">
        <v>8.0999999999999996E-3</v>
      </c>
      <c r="P118" s="32">
        <v>7.6899999999999996E-2</v>
      </c>
      <c r="Q118" s="33">
        <v>4.5</v>
      </c>
    </row>
    <row r="119" spans="1:17" ht="15" x14ac:dyDescent="0.25">
      <c r="A119" s="23">
        <v>43583</v>
      </c>
      <c r="B119" s="24" t="s">
        <v>23</v>
      </c>
      <c r="C119" s="25">
        <v>3249</v>
      </c>
      <c r="D119" s="25">
        <v>36</v>
      </c>
      <c r="E119" s="25">
        <v>11</v>
      </c>
      <c r="F119" s="26">
        <v>55</v>
      </c>
      <c r="G119" s="27">
        <v>1.09E-2</v>
      </c>
      <c r="H119" s="27">
        <v>0.31269999999999998</v>
      </c>
      <c r="I119" s="28">
        <v>1.56</v>
      </c>
      <c r="J119" s="29" t="s">
        <v>24</v>
      </c>
      <c r="K119" s="30">
        <v>5734</v>
      </c>
      <c r="L119" s="30">
        <v>67</v>
      </c>
      <c r="M119" s="30">
        <v>8</v>
      </c>
      <c r="N119" s="31">
        <v>155</v>
      </c>
      <c r="O119" s="32">
        <v>1.17E-2</v>
      </c>
      <c r="P119" s="32">
        <v>0.12479999999999999</v>
      </c>
      <c r="Q119" s="33">
        <v>2.3199999999999998</v>
      </c>
    </row>
    <row r="120" spans="1:17" ht="15" x14ac:dyDescent="0.25">
      <c r="A120" s="23">
        <v>43584</v>
      </c>
      <c r="B120" s="24" t="s">
        <v>23</v>
      </c>
      <c r="C120" s="25">
        <v>1624</v>
      </c>
      <c r="D120" s="25">
        <v>31</v>
      </c>
      <c r="E120" s="25">
        <v>7</v>
      </c>
      <c r="F120" s="26">
        <v>114</v>
      </c>
      <c r="G120" s="27">
        <v>1.9099999999999999E-2</v>
      </c>
      <c r="H120" s="27">
        <v>0.23230000000000001</v>
      </c>
      <c r="I120" s="28">
        <v>3.67</v>
      </c>
      <c r="J120" s="29" t="s">
        <v>24</v>
      </c>
      <c r="K120" s="30">
        <v>4642</v>
      </c>
      <c r="L120" s="30">
        <v>57</v>
      </c>
      <c r="M120" s="30">
        <v>7</v>
      </c>
      <c r="N120" s="31">
        <v>154</v>
      </c>
      <c r="O120" s="32">
        <v>1.24E-2</v>
      </c>
      <c r="P120" s="32">
        <v>0.1197</v>
      </c>
      <c r="Q120" s="33">
        <v>2.68</v>
      </c>
    </row>
    <row r="121" spans="1:17" ht="15" x14ac:dyDescent="0.25">
      <c r="A121" s="23">
        <v>43585</v>
      </c>
      <c r="B121" s="24" t="s">
        <v>23</v>
      </c>
      <c r="C121" s="25">
        <v>1541</v>
      </c>
      <c r="D121" s="25">
        <v>21</v>
      </c>
      <c r="E121" s="25">
        <v>6</v>
      </c>
      <c r="F121" s="26">
        <v>107</v>
      </c>
      <c r="G121" s="27">
        <v>1.3599999999999999E-2</v>
      </c>
      <c r="H121" s="27">
        <v>0.29520000000000002</v>
      </c>
      <c r="I121" s="28">
        <v>5.0999999999999996</v>
      </c>
      <c r="J121" s="29" t="s">
        <v>24</v>
      </c>
      <c r="K121" s="30">
        <v>5508</v>
      </c>
      <c r="L121" s="30">
        <v>83</v>
      </c>
      <c r="M121" s="30">
        <v>8</v>
      </c>
      <c r="N121" s="31">
        <v>187</v>
      </c>
      <c r="O121" s="32">
        <v>1.5100000000000001E-2</v>
      </c>
      <c r="P121" s="32">
        <v>9.8199999999999996E-2</v>
      </c>
      <c r="Q121" s="33">
        <v>2.2599999999999998</v>
      </c>
    </row>
    <row r="122" spans="1:17" ht="15" x14ac:dyDescent="0.25">
      <c r="A122" s="23">
        <v>43586</v>
      </c>
      <c r="B122" s="24" t="s">
        <v>25</v>
      </c>
      <c r="C122" s="25">
        <v>1168</v>
      </c>
      <c r="D122" s="25">
        <v>52</v>
      </c>
      <c r="E122" s="25">
        <v>11</v>
      </c>
      <c r="F122" s="26">
        <v>42</v>
      </c>
      <c r="G122" s="27">
        <v>4.4299999999999999E-2</v>
      </c>
      <c r="H122" s="27">
        <v>0.21929999999999999</v>
      </c>
      <c r="I122" s="28">
        <v>0.81</v>
      </c>
      <c r="J122" s="29" t="s">
        <v>26</v>
      </c>
      <c r="K122" s="30">
        <v>4405</v>
      </c>
      <c r="L122" s="30">
        <v>70</v>
      </c>
      <c r="M122" s="30">
        <v>5</v>
      </c>
      <c r="N122" s="31">
        <v>171</v>
      </c>
      <c r="O122" s="32">
        <v>1.5900000000000001E-2</v>
      </c>
      <c r="P122" s="32">
        <v>6.4199999999999993E-2</v>
      </c>
      <c r="Q122" s="33">
        <v>2.44</v>
      </c>
    </row>
    <row r="123" spans="1:17" ht="15" x14ac:dyDescent="0.25">
      <c r="A123" s="23">
        <v>43587</v>
      </c>
      <c r="B123" s="24" t="s">
        <v>25</v>
      </c>
      <c r="C123" s="25">
        <v>2301</v>
      </c>
      <c r="D123" s="25">
        <v>54</v>
      </c>
      <c r="E123" s="25">
        <v>15</v>
      </c>
      <c r="F123" s="26">
        <v>64</v>
      </c>
      <c r="G123" s="27">
        <v>2.3599999999999999E-2</v>
      </c>
      <c r="H123" s="27">
        <v>0.27350000000000002</v>
      </c>
      <c r="I123" s="28">
        <v>1.18</v>
      </c>
      <c r="J123" s="29" t="s">
        <v>26</v>
      </c>
      <c r="K123" s="30">
        <v>4750</v>
      </c>
      <c r="L123" s="30">
        <v>67</v>
      </c>
      <c r="M123" s="30">
        <v>5</v>
      </c>
      <c r="N123" s="31">
        <v>111</v>
      </c>
      <c r="O123" s="32">
        <v>1.4200000000000001E-2</v>
      </c>
      <c r="P123" s="32">
        <v>7.9699999999999993E-2</v>
      </c>
      <c r="Q123" s="33">
        <v>1.65</v>
      </c>
    </row>
    <row r="124" spans="1:17" ht="15" x14ac:dyDescent="0.25">
      <c r="A124" s="23">
        <v>43588</v>
      </c>
      <c r="B124" s="24" t="s">
        <v>25</v>
      </c>
      <c r="C124" s="25">
        <v>1332</v>
      </c>
      <c r="D124" s="25">
        <v>35</v>
      </c>
      <c r="E124" s="25">
        <v>8</v>
      </c>
      <c r="F124" s="26">
        <v>121</v>
      </c>
      <c r="G124" s="27">
        <v>2.6100000000000002E-2</v>
      </c>
      <c r="H124" s="27">
        <v>0.2288</v>
      </c>
      <c r="I124" s="28">
        <v>3.48</v>
      </c>
      <c r="J124" s="29" t="s">
        <v>26</v>
      </c>
      <c r="K124" s="30">
        <v>4360</v>
      </c>
      <c r="L124" s="30">
        <v>37</v>
      </c>
      <c r="M124" s="30">
        <v>5</v>
      </c>
      <c r="N124" s="31">
        <v>123</v>
      </c>
      <c r="O124" s="32">
        <v>8.5000000000000006E-3</v>
      </c>
      <c r="P124" s="32">
        <v>0.13059999999999999</v>
      </c>
      <c r="Q124" s="33">
        <v>3.29</v>
      </c>
    </row>
    <row r="125" spans="1:17" ht="15" x14ac:dyDescent="0.25">
      <c r="A125" s="23">
        <v>43589</v>
      </c>
      <c r="B125" s="24" t="s">
        <v>25</v>
      </c>
      <c r="C125" s="25">
        <v>2771</v>
      </c>
      <c r="D125" s="25">
        <v>48</v>
      </c>
      <c r="E125" s="25">
        <v>12</v>
      </c>
      <c r="F125" s="26">
        <v>103</v>
      </c>
      <c r="G125" s="27">
        <v>1.7399999999999999E-2</v>
      </c>
      <c r="H125" s="27">
        <v>0.2414</v>
      </c>
      <c r="I125" s="28">
        <v>2.13</v>
      </c>
      <c r="J125" s="29" t="s">
        <v>26</v>
      </c>
      <c r="K125" s="30">
        <v>4349</v>
      </c>
      <c r="L125" s="30">
        <v>58</v>
      </c>
      <c r="M125" s="30">
        <v>4</v>
      </c>
      <c r="N125" s="31">
        <v>150</v>
      </c>
      <c r="O125" s="32">
        <v>1.3299999999999999E-2</v>
      </c>
      <c r="P125" s="32">
        <v>6.7299999999999999E-2</v>
      </c>
      <c r="Q125" s="33">
        <v>2.59</v>
      </c>
    </row>
    <row r="126" spans="1:17" ht="15" x14ac:dyDescent="0.25">
      <c r="A126" s="23">
        <v>43590</v>
      </c>
      <c r="B126" s="24" t="s">
        <v>25</v>
      </c>
      <c r="C126" s="25">
        <v>2564</v>
      </c>
      <c r="D126" s="25">
        <v>53</v>
      </c>
      <c r="E126" s="25">
        <v>16</v>
      </c>
      <c r="F126" s="26">
        <v>62</v>
      </c>
      <c r="G126" s="27">
        <v>2.07E-2</v>
      </c>
      <c r="H126" s="27">
        <v>0.29420000000000002</v>
      </c>
      <c r="I126" s="28">
        <v>1.18</v>
      </c>
      <c r="J126" s="29" t="s">
        <v>26</v>
      </c>
      <c r="K126" s="30">
        <v>4434</v>
      </c>
      <c r="L126" s="30">
        <v>68</v>
      </c>
      <c r="M126" s="30">
        <v>4</v>
      </c>
      <c r="N126" s="31">
        <v>153</v>
      </c>
      <c r="O126" s="32">
        <v>1.54E-2</v>
      </c>
      <c r="P126" s="32">
        <v>6.4600000000000005E-2</v>
      </c>
      <c r="Q126" s="33">
        <v>2.23</v>
      </c>
    </row>
    <row r="127" spans="1:17" ht="15" x14ac:dyDescent="0.25">
      <c r="A127" s="23">
        <v>43591</v>
      </c>
      <c r="B127" s="24" t="s">
        <v>25</v>
      </c>
      <c r="C127" s="25">
        <v>1736</v>
      </c>
      <c r="D127" s="25">
        <v>25</v>
      </c>
      <c r="E127" s="25">
        <v>7</v>
      </c>
      <c r="F127" s="26">
        <v>69</v>
      </c>
      <c r="G127" s="27">
        <v>1.46E-2</v>
      </c>
      <c r="H127" s="27">
        <v>0.2787</v>
      </c>
      <c r="I127" s="28">
        <v>2.73</v>
      </c>
      <c r="J127" s="29" t="s">
        <v>26</v>
      </c>
      <c r="K127" s="30">
        <v>4465</v>
      </c>
      <c r="L127" s="30">
        <v>72</v>
      </c>
      <c r="M127" s="30">
        <v>9</v>
      </c>
      <c r="N127" s="31">
        <v>126</v>
      </c>
      <c r="O127" s="32">
        <v>1.6199999999999999E-2</v>
      </c>
      <c r="P127" s="32">
        <v>0.1193</v>
      </c>
      <c r="Q127" s="33">
        <v>1.74</v>
      </c>
    </row>
    <row r="128" spans="1:17" ht="15" x14ac:dyDescent="0.25">
      <c r="A128" s="23">
        <v>43592</v>
      </c>
      <c r="B128" s="24" t="s">
        <v>25</v>
      </c>
      <c r="C128" s="25">
        <v>2923</v>
      </c>
      <c r="D128" s="25">
        <v>25</v>
      </c>
      <c r="E128" s="25">
        <v>7</v>
      </c>
      <c r="F128" s="26">
        <v>99</v>
      </c>
      <c r="G128" s="27">
        <v>8.6E-3</v>
      </c>
      <c r="H128" s="27">
        <v>0.2797</v>
      </c>
      <c r="I128" s="28">
        <v>3.93</v>
      </c>
      <c r="J128" s="29" t="s">
        <v>26</v>
      </c>
      <c r="K128" s="30">
        <v>4158</v>
      </c>
      <c r="L128" s="30">
        <v>60</v>
      </c>
      <c r="M128" s="30">
        <v>5</v>
      </c>
      <c r="N128" s="31">
        <v>153</v>
      </c>
      <c r="O128" s="32">
        <v>1.44E-2</v>
      </c>
      <c r="P128" s="32">
        <v>8.3299999999999999E-2</v>
      </c>
      <c r="Q128" s="33">
        <v>2.56</v>
      </c>
    </row>
    <row r="129" spans="1:17" ht="15" x14ac:dyDescent="0.25">
      <c r="A129" s="23">
        <v>43593</v>
      </c>
      <c r="B129" s="24" t="s">
        <v>25</v>
      </c>
      <c r="C129" s="25">
        <v>1587</v>
      </c>
      <c r="D129" s="25">
        <v>58</v>
      </c>
      <c r="E129" s="25">
        <v>17</v>
      </c>
      <c r="F129" s="26">
        <v>82</v>
      </c>
      <c r="G129" s="27">
        <v>3.6200000000000003E-2</v>
      </c>
      <c r="H129" s="27">
        <v>0.28699999999999998</v>
      </c>
      <c r="I129" s="28">
        <v>1.43</v>
      </c>
      <c r="J129" s="29" t="s">
        <v>26</v>
      </c>
      <c r="K129" s="30">
        <v>5325</v>
      </c>
      <c r="L129" s="30">
        <v>41</v>
      </c>
      <c r="M129" s="30">
        <v>5</v>
      </c>
      <c r="N129" s="31">
        <v>115</v>
      </c>
      <c r="O129" s="32">
        <v>7.7000000000000002E-3</v>
      </c>
      <c r="P129" s="32">
        <v>0.1235</v>
      </c>
      <c r="Q129" s="33">
        <v>2.81</v>
      </c>
    </row>
    <row r="130" spans="1:17" ht="15" x14ac:dyDescent="0.25">
      <c r="A130" s="23">
        <v>43594</v>
      </c>
      <c r="B130" s="24" t="s">
        <v>25</v>
      </c>
      <c r="C130" s="25">
        <v>1960</v>
      </c>
      <c r="D130" s="25">
        <v>41</v>
      </c>
      <c r="E130" s="25">
        <v>9</v>
      </c>
      <c r="F130" s="26">
        <v>130</v>
      </c>
      <c r="G130" s="27">
        <v>2.0899999999999998E-2</v>
      </c>
      <c r="H130" s="27">
        <v>0.22439999999999999</v>
      </c>
      <c r="I130" s="28">
        <v>3.18</v>
      </c>
      <c r="J130" s="29" t="s">
        <v>26</v>
      </c>
      <c r="K130" s="30">
        <v>5078</v>
      </c>
      <c r="L130" s="30">
        <v>40</v>
      </c>
      <c r="M130" s="30">
        <v>5</v>
      </c>
      <c r="N130" s="31">
        <v>94</v>
      </c>
      <c r="O130" s="32">
        <v>7.9000000000000008E-3</v>
      </c>
      <c r="P130" s="32">
        <v>0.12470000000000001</v>
      </c>
      <c r="Q130" s="33">
        <v>2.33</v>
      </c>
    </row>
    <row r="131" spans="1:17" ht="15" x14ac:dyDescent="0.25">
      <c r="A131" s="23">
        <v>43595</v>
      </c>
      <c r="B131" s="24" t="s">
        <v>25</v>
      </c>
      <c r="C131" s="25">
        <v>3320</v>
      </c>
      <c r="D131" s="25">
        <v>47</v>
      </c>
      <c r="E131" s="25">
        <v>13</v>
      </c>
      <c r="F131" s="26">
        <v>112</v>
      </c>
      <c r="G131" s="27">
        <v>1.4200000000000001E-2</v>
      </c>
      <c r="H131" s="27">
        <v>0.28460000000000002</v>
      </c>
      <c r="I131" s="28">
        <v>2.37</v>
      </c>
      <c r="J131" s="29" t="s">
        <v>26</v>
      </c>
      <c r="K131" s="30">
        <v>5086</v>
      </c>
      <c r="L131" s="30">
        <v>49</v>
      </c>
      <c r="M131" s="30">
        <v>7</v>
      </c>
      <c r="N131" s="31">
        <v>120</v>
      </c>
      <c r="O131" s="32">
        <v>9.7000000000000003E-3</v>
      </c>
      <c r="P131" s="32">
        <v>0.15129999999999999</v>
      </c>
      <c r="Q131" s="33">
        <v>2.4300000000000002</v>
      </c>
    </row>
    <row r="132" spans="1:17" ht="15" x14ac:dyDescent="0.25">
      <c r="A132" s="23">
        <v>43596</v>
      </c>
      <c r="B132" s="24" t="s">
        <v>25</v>
      </c>
      <c r="C132" s="25">
        <v>1909</v>
      </c>
      <c r="D132" s="25">
        <v>34</v>
      </c>
      <c r="E132" s="25">
        <v>10</v>
      </c>
      <c r="F132" s="26">
        <v>53</v>
      </c>
      <c r="G132" s="27">
        <v>1.7600000000000001E-2</v>
      </c>
      <c r="H132" s="27">
        <v>0.2893</v>
      </c>
      <c r="I132" s="28">
        <v>1.58</v>
      </c>
      <c r="J132" s="29" t="s">
        <v>26</v>
      </c>
      <c r="K132" s="30">
        <v>4724</v>
      </c>
      <c r="L132" s="30">
        <v>52</v>
      </c>
      <c r="M132" s="30">
        <v>5</v>
      </c>
      <c r="N132" s="31">
        <v>134</v>
      </c>
      <c r="O132" s="32">
        <v>1.09E-2</v>
      </c>
      <c r="P132" s="32">
        <v>8.8800000000000004E-2</v>
      </c>
      <c r="Q132" s="33">
        <v>2.6</v>
      </c>
    </row>
    <row r="133" spans="1:17" ht="15" x14ac:dyDescent="0.25">
      <c r="A133" s="23">
        <v>43597</v>
      </c>
      <c r="B133" s="24" t="s">
        <v>25</v>
      </c>
      <c r="C133" s="25">
        <v>1702</v>
      </c>
      <c r="D133" s="25">
        <v>42</v>
      </c>
      <c r="E133" s="25">
        <v>13</v>
      </c>
      <c r="F133" s="26">
        <v>60</v>
      </c>
      <c r="G133" s="27">
        <v>2.4899999999999999E-2</v>
      </c>
      <c r="H133" s="27">
        <v>0.31790000000000002</v>
      </c>
      <c r="I133" s="28">
        <v>1.42</v>
      </c>
      <c r="J133" s="29" t="s">
        <v>26</v>
      </c>
      <c r="K133" s="30">
        <v>4146</v>
      </c>
      <c r="L133" s="30">
        <v>78</v>
      </c>
      <c r="M133" s="30">
        <v>7</v>
      </c>
      <c r="N133" s="31">
        <v>154</v>
      </c>
      <c r="O133" s="32">
        <v>1.8800000000000001E-2</v>
      </c>
      <c r="P133" s="32">
        <v>8.8400000000000006E-2</v>
      </c>
      <c r="Q133" s="33">
        <v>1.98</v>
      </c>
    </row>
    <row r="134" spans="1:17" ht="15" x14ac:dyDescent="0.25">
      <c r="A134" s="23">
        <v>43598</v>
      </c>
      <c r="B134" s="24" t="s">
        <v>25</v>
      </c>
      <c r="C134" s="25">
        <v>2281</v>
      </c>
      <c r="D134" s="25">
        <v>33</v>
      </c>
      <c r="E134" s="25">
        <v>9</v>
      </c>
      <c r="F134" s="26">
        <v>56</v>
      </c>
      <c r="G134" s="27">
        <v>1.46E-2</v>
      </c>
      <c r="H134" s="27">
        <v>0.25990000000000002</v>
      </c>
      <c r="I134" s="28">
        <v>1.66</v>
      </c>
      <c r="J134" s="29" t="s">
        <v>26</v>
      </c>
      <c r="K134" s="30">
        <v>5327</v>
      </c>
      <c r="L134" s="30">
        <v>83</v>
      </c>
      <c r="M134" s="30">
        <v>8</v>
      </c>
      <c r="N134" s="31">
        <v>139</v>
      </c>
      <c r="O134" s="32">
        <v>1.55E-2</v>
      </c>
      <c r="P134" s="32">
        <v>9.8299999999999998E-2</v>
      </c>
      <c r="Q134" s="33">
        <v>1.68</v>
      </c>
    </row>
    <row r="135" spans="1:17" ht="15" x14ac:dyDescent="0.25">
      <c r="A135" s="23">
        <v>43599</v>
      </c>
      <c r="B135" s="24" t="s">
        <v>25</v>
      </c>
      <c r="C135" s="25">
        <v>1467</v>
      </c>
      <c r="D135" s="25">
        <v>54</v>
      </c>
      <c r="E135" s="25">
        <v>12</v>
      </c>
      <c r="F135" s="26">
        <v>79</v>
      </c>
      <c r="G135" s="27">
        <v>3.6700000000000003E-2</v>
      </c>
      <c r="H135" s="27">
        <v>0.21859999999999999</v>
      </c>
      <c r="I135" s="28">
        <v>1.46</v>
      </c>
      <c r="J135" s="29" t="s">
        <v>26</v>
      </c>
      <c r="K135" s="30">
        <v>4117</v>
      </c>
      <c r="L135" s="30">
        <v>38</v>
      </c>
      <c r="M135" s="30">
        <v>6</v>
      </c>
      <c r="N135" s="31">
        <v>182</v>
      </c>
      <c r="O135" s="32">
        <v>9.2999999999999992E-3</v>
      </c>
      <c r="P135" s="32">
        <v>0.15479999999999999</v>
      </c>
      <c r="Q135" s="33">
        <v>4.7699999999999996</v>
      </c>
    </row>
    <row r="136" spans="1:17" ht="15" x14ac:dyDescent="0.25">
      <c r="A136" s="23">
        <v>43600</v>
      </c>
      <c r="B136" s="24" t="s">
        <v>25</v>
      </c>
      <c r="C136" s="25">
        <v>3043</v>
      </c>
      <c r="D136" s="25">
        <v>44</v>
      </c>
      <c r="E136" s="25">
        <v>12</v>
      </c>
      <c r="F136" s="26">
        <v>96</v>
      </c>
      <c r="G136" s="27">
        <v>1.46E-2</v>
      </c>
      <c r="H136" s="27">
        <v>0.26769999999999999</v>
      </c>
      <c r="I136" s="28">
        <v>2.16</v>
      </c>
      <c r="J136" s="29" t="s">
        <v>26</v>
      </c>
      <c r="K136" s="30">
        <v>5687</v>
      </c>
      <c r="L136" s="30">
        <v>41</v>
      </c>
      <c r="M136" s="30">
        <v>7</v>
      </c>
      <c r="N136" s="31">
        <v>75</v>
      </c>
      <c r="O136" s="32">
        <v>7.1999999999999998E-3</v>
      </c>
      <c r="P136" s="32">
        <v>0.1721</v>
      </c>
      <c r="Q136" s="33">
        <v>1.83</v>
      </c>
    </row>
    <row r="137" spans="1:17" ht="15" x14ac:dyDescent="0.25">
      <c r="A137" s="23">
        <v>43601</v>
      </c>
      <c r="B137" s="24" t="s">
        <v>25</v>
      </c>
      <c r="C137" s="25">
        <v>2530</v>
      </c>
      <c r="D137" s="25">
        <v>50</v>
      </c>
      <c r="E137" s="25">
        <v>15</v>
      </c>
      <c r="F137" s="26">
        <v>76</v>
      </c>
      <c r="G137" s="27">
        <v>1.9699999999999999E-2</v>
      </c>
      <c r="H137" s="27">
        <v>0.3004</v>
      </c>
      <c r="I137" s="28">
        <v>1.52</v>
      </c>
      <c r="J137" s="29" t="s">
        <v>26</v>
      </c>
      <c r="K137" s="30">
        <v>4657</v>
      </c>
      <c r="L137" s="30">
        <v>72</v>
      </c>
      <c r="M137" s="30">
        <v>5</v>
      </c>
      <c r="N137" s="31">
        <v>127</v>
      </c>
      <c r="O137" s="32">
        <v>1.54E-2</v>
      </c>
      <c r="P137" s="32">
        <v>6.4000000000000001E-2</v>
      </c>
      <c r="Q137" s="33">
        <v>1.77</v>
      </c>
    </row>
    <row r="138" spans="1:17" ht="15" x14ac:dyDescent="0.25">
      <c r="A138" s="23">
        <v>43602</v>
      </c>
      <c r="B138" s="24" t="s">
        <v>25</v>
      </c>
      <c r="C138" s="25">
        <v>2483</v>
      </c>
      <c r="D138" s="25">
        <v>59</v>
      </c>
      <c r="E138" s="25">
        <v>17</v>
      </c>
      <c r="F138" s="26">
        <v>46</v>
      </c>
      <c r="G138" s="27">
        <v>2.3900000000000001E-2</v>
      </c>
      <c r="H138" s="27">
        <v>0.2843</v>
      </c>
      <c r="I138" s="28">
        <v>0.77</v>
      </c>
      <c r="J138" s="29" t="s">
        <v>26</v>
      </c>
      <c r="K138" s="30">
        <v>4438</v>
      </c>
      <c r="L138" s="30">
        <v>54</v>
      </c>
      <c r="M138" s="30">
        <v>6</v>
      </c>
      <c r="N138" s="31">
        <v>134</v>
      </c>
      <c r="O138" s="32">
        <v>1.23E-2</v>
      </c>
      <c r="P138" s="32">
        <v>0.1051</v>
      </c>
      <c r="Q138" s="33">
        <v>2.4700000000000002</v>
      </c>
    </row>
    <row r="139" spans="1:17" ht="15" x14ac:dyDescent="0.25">
      <c r="A139" s="23">
        <v>43603</v>
      </c>
      <c r="B139" s="24" t="s">
        <v>25</v>
      </c>
      <c r="C139" s="25">
        <v>2648</v>
      </c>
      <c r="D139" s="25">
        <v>23</v>
      </c>
      <c r="E139" s="25">
        <v>9</v>
      </c>
      <c r="F139" s="26">
        <v>129</v>
      </c>
      <c r="G139" s="27">
        <v>8.8000000000000005E-3</v>
      </c>
      <c r="H139" s="27">
        <v>0.37169999999999997</v>
      </c>
      <c r="I139" s="28">
        <v>5.53</v>
      </c>
      <c r="J139" s="29" t="s">
        <v>26</v>
      </c>
      <c r="K139" s="30">
        <v>5640</v>
      </c>
      <c r="L139" s="30">
        <v>36</v>
      </c>
      <c r="M139" s="30">
        <v>4</v>
      </c>
      <c r="N139" s="31">
        <v>171</v>
      </c>
      <c r="O139" s="32">
        <v>6.4000000000000003E-3</v>
      </c>
      <c r="P139" s="32">
        <v>0.1052</v>
      </c>
      <c r="Q139" s="33">
        <v>4.71</v>
      </c>
    </row>
    <row r="140" spans="1:17" ht="15" x14ac:dyDescent="0.25">
      <c r="A140" s="23">
        <v>43604</v>
      </c>
      <c r="B140" s="24" t="s">
        <v>25</v>
      </c>
      <c r="C140" s="25">
        <v>2948</v>
      </c>
      <c r="D140" s="25">
        <v>59</v>
      </c>
      <c r="E140" s="25">
        <v>13</v>
      </c>
      <c r="F140" s="26">
        <v>49</v>
      </c>
      <c r="G140" s="27">
        <v>0.02</v>
      </c>
      <c r="H140" s="27">
        <v>0.21690000000000001</v>
      </c>
      <c r="I140" s="28">
        <v>0.83</v>
      </c>
      <c r="J140" s="29" t="s">
        <v>26</v>
      </c>
      <c r="K140" s="30">
        <v>5458</v>
      </c>
      <c r="L140" s="30">
        <v>54</v>
      </c>
      <c r="M140" s="30">
        <v>5</v>
      </c>
      <c r="N140" s="31">
        <v>148</v>
      </c>
      <c r="O140" s="32">
        <v>9.9000000000000008E-3</v>
      </c>
      <c r="P140" s="32">
        <v>8.6999999999999994E-2</v>
      </c>
      <c r="Q140" s="33">
        <v>2.74</v>
      </c>
    </row>
    <row r="141" spans="1:17" ht="15" x14ac:dyDescent="0.25">
      <c r="A141" s="23">
        <v>43605</v>
      </c>
      <c r="B141" s="24" t="s">
        <v>25</v>
      </c>
      <c r="C141" s="25">
        <v>1368</v>
      </c>
      <c r="D141" s="25">
        <v>36</v>
      </c>
      <c r="E141" s="25">
        <v>10</v>
      </c>
      <c r="F141" s="26">
        <v>114</v>
      </c>
      <c r="G141" s="27">
        <v>2.6599999999999999E-2</v>
      </c>
      <c r="H141" s="27">
        <v>0.28239999999999998</v>
      </c>
      <c r="I141" s="28">
        <v>3.14</v>
      </c>
      <c r="J141" s="29" t="s">
        <v>26</v>
      </c>
      <c r="K141" s="30">
        <v>3814</v>
      </c>
      <c r="L141" s="30">
        <v>55</v>
      </c>
      <c r="M141" s="30">
        <v>5</v>
      </c>
      <c r="N141" s="31">
        <v>83</v>
      </c>
      <c r="O141" s="32">
        <v>1.44E-2</v>
      </c>
      <c r="P141" s="32">
        <v>8.6300000000000002E-2</v>
      </c>
      <c r="Q141" s="33">
        <v>1.51</v>
      </c>
    </row>
    <row r="142" spans="1:17" ht="15" x14ac:dyDescent="0.25">
      <c r="A142" s="23">
        <v>43606</v>
      </c>
      <c r="B142" s="24" t="s">
        <v>25</v>
      </c>
      <c r="C142" s="25">
        <v>2684</v>
      </c>
      <c r="D142" s="25">
        <v>42</v>
      </c>
      <c r="E142" s="25">
        <v>10</v>
      </c>
      <c r="F142" s="26">
        <v>86</v>
      </c>
      <c r="G142" s="27">
        <v>1.55E-2</v>
      </c>
      <c r="H142" s="27">
        <v>0.2482</v>
      </c>
      <c r="I142" s="28">
        <v>2.0699999999999998</v>
      </c>
      <c r="J142" s="29" t="s">
        <v>26</v>
      </c>
      <c r="K142" s="30">
        <v>5526</v>
      </c>
      <c r="L142" s="30">
        <v>45</v>
      </c>
      <c r="M142" s="30">
        <v>6</v>
      </c>
      <c r="N142" s="31">
        <v>104</v>
      </c>
      <c r="O142" s="32">
        <v>8.0999999999999996E-3</v>
      </c>
      <c r="P142" s="32">
        <v>0.13900000000000001</v>
      </c>
      <c r="Q142" s="33">
        <v>2.2999999999999998</v>
      </c>
    </row>
    <row r="143" spans="1:17" ht="15" x14ac:dyDescent="0.25">
      <c r="A143" s="23">
        <v>43607</v>
      </c>
      <c r="B143" s="24" t="s">
        <v>25</v>
      </c>
      <c r="C143" s="25">
        <v>2615</v>
      </c>
      <c r="D143" s="25">
        <v>29</v>
      </c>
      <c r="E143" s="25">
        <v>7</v>
      </c>
      <c r="F143" s="26">
        <v>55</v>
      </c>
      <c r="G143" s="27">
        <v>1.12E-2</v>
      </c>
      <c r="H143" s="27">
        <v>0.2341</v>
      </c>
      <c r="I143" s="28">
        <v>1.86</v>
      </c>
      <c r="J143" s="29" t="s">
        <v>26</v>
      </c>
      <c r="K143" s="30">
        <v>5531</v>
      </c>
      <c r="L143" s="30">
        <v>83</v>
      </c>
      <c r="M143" s="30">
        <v>8</v>
      </c>
      <c r="N143" s="31">
        <v>118</v>
      </c>
      <c r="O143" s="32">
        <v>1.4999999999999999E-2</v>
      </c>
      <c r="P143" s="32">
        <v>9.8199999999999996E-2</v>
      </c>
      <c r="Q143" s="33">
        <v>1.42</v>
      </c>
    </row>
    <row r="144" spans="1:17" ht="15" x14ac:dyDescent="0.25">
      <c r="A144" s="23">
        <v>43608</v>
      </c>
      <c r="B144" s="24" t="s">
        <v>25</v>
      </c>
      <c r="C144" s="25">
        <v>1511</v>
      </c>
      <c r="D144" s="25">
        <v>26</v>
      </c>
      <c r="E144" s="25">
        <v>7</v>
      </c>
      <c r="F144" s="26">
        <v>44</v>
      </c>
      <c r="G144" s="27">
        <v>1.6899999999999998E-2</v>
      </c>
      <c r="H144" s="27">
        <v>0.27810000000000001</v>
      </c>
      <c r="I144" s="28">
        <v>1.72</v>
      </c>
      <c r="J144" s="29" t="s">
        <v>26</v>
      </c>
      <c r="K144" s="30">
        <v>4585</v>
      </c>
      <c r="L144" s="30">
        <v>55</v>
      </c>
      <c r="M144" s="30">
        <v>8</v>
      </c>
      <c r="N144" s="31">
        <v>166</v>
      </c>
      <c r="O144" s="32">
        <v>1.21E-2</v>
      </c>
      <c r="P144" s="32">
        <v>0.1404</v>
      </c>
      <c r="Q144" s="33">
        <v>3.01</v>
      </c>
    </row>
    <row r="145" spans="1:17" ht="15" x14ac:dyDescent="0.25">
      <c r="A145" s="23">
        <v>43609</v>
      </c>
      <c r="B145" s="24" t="s">
        <v>25</v>
      </c>
      <c r="C145" s="25">
        <v>2158</v>
      </c>
      <c r="D145" s="25">
        <v>23</v>
      </c>
      <c r="E145" s="25">
        <v>6</v>
      </c>
      <c r="F145" s="26">
        <v>85</v>
      </c>
      <c r="G145" s="27">
        <v>1.0699999999999999E-2</v>
      </c>
      <c r="H145" s="27">
        <v>0.24329999999999999</v>
      </c>
      <c r="I145" s="28">
        <v>3.68</v>
      </c>
      <c r="J145" s="29" t="s">
        <v>26</v>
      </c>
      <c r="K145" s="30">
        <v>4970</v>
      </c>
      <c r="L145" s="30">
        <v>41</v>
      </c>
      <c r="M145" s="30">
        <v>6</v>
      </c>
      <c r="N145" s="31">
        <v>101</v>
      </c>
      <c r="O145" s="32">
        <v>8.3000000000000001E-3</v>
      </c>
      <c r="P145" s="32">
        <v>0.1472</v>
      </c>
      <c r="Q145" s="33">
        <v>2.46</v>
      </c>
    </row>
    <row r="146" spans="1:17" ht="15" x14ac:dyDescent="0.25">
      <c r="A146" s="23">
        <v>43610</v>
      </c>
      <c r="B146" s="24" t="s">
        <v>25</v>
      </c>
      <c r="C146" s="25">
        <v>3085</v>
      </c>
      <c r="D146" s="25">
        <v>48</v>
      </c>
      <c r="E146" s="25">
        <v>13</v>
      </c>
      <c r="F146" s="26">
        <v>43</v>
      </c>
      <c r="G146" s="27">
        <v>1.55E-2</v>
      </c>
      <c r="H146" s="27">
        <v>0.26279999999999998</v>
      </c>
      <c r="I146" s="28">
        <v>0.91</v>
      </c>
      <c r="J146" s="29" t="s">
        <v>26</v>
      </c>
      <c r="K146" s="30">
        <v>4768</v>
      </c>
      <c r="L146" s="30">
        <v>73</v>
      </c>
      <c r="M146" s="30">
        <v>6</v>
      </c>
      <c r="N146" s="31">
        <v>135</v>
      </c>
      <c r="O146" s="32">
        <v>1.52E-2</v>
      </c>
      <c r="P146" s="32">
        <v>7.7600000000000002E-2</v>
      </c>
      <c r="Q146" s="33">
        <v>1.85</v>
      </c>
    </row>
    <row r="147" spans="1:17" ht="15" x14ac:dyDescent="0.25">
      <c r="A147" s="23">
        <v>43611</v>
      </c>
      <c r="B147" s="24" t="s">
        <v>25</v>
      </c>
      <c r="C147" s="25">
        <v>2806</v>
      </c>
      <c r="D147" s="25">
        <v>46</v>
      </c>
      <c r="E147" s="25">
        <v>14</v>
      </c>
      <c r="F147" s="26">
        <v>50</v>
      </c>
      <c r="G147" s="27">
        <v>1.6400000000000001E-2</v>
      </c>
      <c r="H147" s="27">
        <v>0.3085</v>
      </c>
      <c r="I147" s="28">
        <v>1.08</v>
      </c>
      <c r="J147" s="29" t="s">
        <v>26</v>
      </c>
      <c r="K147" s="30">
        <v>4140</v>
      </c>
      <c r="L147" s="30">
        <v>77</v>
      </c>
      <c r="M147" s="30">
        <v>5</v>
      </c>
      <c r="N147" s="31">
        <v>170</v>
      </c>
      <c r="O147" s="32">
        <v>1.8700000000000001E-2</v>
      </c>
      <c r="P147" s="32">
        <v>6.2899999999999998E-2</v>
      </c>
      <c r="Q147" s="33">
        <v>2.2000000000000002</v>
      </c>
    </row>
    <row r="148" spans="1:17" ht="15" x14ac:dyDescent="0.25">
      <c r="A148" s="23">
        <v>43612</v>
      </c>
      <c r="B148" s="24" t="s">
        <v>25</v>
      </c>
      <c r="C148" s="25">
        <v>1239</v>
      </c>
      <c r="D148" s="25">
        <v>37</v>
      </c>
      <c r="E148" s="25">
        <v>12</v>
      </c>
      <c r="F148" s="26">
        <v>110</v>
      </c>
      <c r="G148" s="27">
        <v>2.98E-2</v>
      </c>
      <c r="H148" s="27">
        <v>0.33550000000000002</v>
      </c>
      <c r="I148" s="28">
        <v>2.99</v>
      </c>
      <c r="J148" s="29" t="s">
        <v>26</v>
      </c>
      <c r="K148" s="30">
        <v>4692</v>
      </c>
      <c r="L148" s="30">
        <v>88</v>
      </c>
      <c r="M148" s="30">
        <v>5</v>
      </c>
      <c r="N148" s="31">
        <v>75</v>
      </c>
      <c r="O148" s="32">
        <v>1.8700000000000001E-2</v>
      </c>
      <c r="P148" s="32">
        <v>6.1400000000000003E-2</v>
      </c>
      <c r="Q148" s="33">
        <v>0.85</v>
      </c>
    </row>
    <row r="149" spans="1:17" ht="15" x14ac:dyDescent="0.25">
      <c r="A149" s="23">
        <v>43613</v>
      </c>
      <c r="B149" s="24" t="s">
        <v>25</v>
      </c>
      <c r="C149" s="25">
        <v>2244</v>
      </c>
      <c r="D149" s="25">
        <v>36</v>
      </c>
      <c r="E149" s="25">
        <v>9</v>
      </c>
      <c r="F149" s="26">
        <v>99</v>
      </c>
      <c r="G149" s="27">
        <v>1.6E-2</v>
      </c>
      <c r="H149" s="27">
        <v>0.25590000000000002</v>
      </c>
      <c r="I149" s="28">
        <v>2.76</v>
      </c>
      <c r="J149" s="29" t="s">
        <v>26</v>
      </c>
      <c r="K149" s="30">
        <v>4842</v>
      </c>
      <c r="L149" s="30">
        <v>63</v>
      </c>
      <c r="M149" s="30">
        <v>4</v>
      </c>
      <c r="N149" s="31">
        <v>112</v>
      </c>
      <c r="O149" s="32">
        <v>1.2999999999999999E-2</v>
      </c>
      <c r="P149" s="32">
        <v>6.59E-2</v>
      </c>
      <c r="Q149" s="33">
        <v>1.78</v>
      </c>
    </row>
    <row r="150" spans="1:17" ht="15" x14ac:dyDescent="0.25">
      <c r="A150" s="23">
        <v>43614</v>
      </c>
      <c r="B150" s="24" t="s">
        <v>25</v>
      </c>
      <c r="C150" s="25">
        <v>2767</v>
      </c>
      <c r="D150" s="25">
        <v>37</v>
      </c>
      <c r="E150" s="25">
        <v>8</v>
      </c>
      <c r="F150" s="26">
        <v>43</v>
      </c>
      <c r="G150" s="27">
        <v>1.32E-2</v>
      </c>
      <c r="H150" s="27">
        <v>0.22739999999999999</v>
      </c>
      <c r="I150" s="28">
        <v>1.17</v>
      </c>
      <c r="J150" s="29" t="s">
        <v>26</v>
      </c>
      <c r="K150" s="30">
        <v>4845</v>
      </c>
      <c r="L150" s="30">
        <v>60</v>
      </c>
      <c r="M150" s="30">
        <v>7</v>
      </c>
      <c r="N150" s="31">
        <v>119</v>
      </c>
      <c r="O150" s="32">
        <v>1.23E-2</v>
      </c>
      <c r="P150" s="32">
        <v>0.11700000000000001</v>
      </c>
      <c r="Q150" s="33">
        <v>2</v>
      </c>
    </row>
    <row r="151" spans="1:17" ht="15" x14ac:dyDescent="0.25">
      <c r="A151" s="23">
        <v>43615</v>
      </c>
      <c r="B151" s="24" t="s">
        <v>25</v>
      </c>
      <c r="C151" s="25">
        <v>2630</v>
      </c>
      <c r="D151" s="25">
        <v>41</v>
      </c>
      <c r="E151" s="25">
        <v>11</v>
      </c>
      <c r="F151" s="26">
        <v>84</v>
      </c>
      <c r="G151" s="27">
        <v>1.5699999999999999E-2</v>
      </c>
      <c r="H151" s="27">
        <v>0.27279999999999999</v>
      </c>
      <c r="I151" s="28">
        <v>2.0299999999999998</v>
      </c>
      <c r="J151" s="29" t="s">
        <v>26</v>
      </c>
      <c r="K151" s="30">
        <v>5544</v>
      </c>
      <c r="L151" s="30">
        <v>76</v>
      </c>
      <c r="M151" s="30">
        <v>8</v>
      </c>
      <c r="N151" s="31">
        <v>142</v>
      </c>
      <c r="O151" s="32">
        <v>1.37E-2</v>
      </c>
      <c r="P151" s="32">
        <v>0.1026</v>
      </c>
      <c r="Q151" s="33">
        <v>1.86</v>
      </c>
    </row>
    <row r="152" spans="1:17" ht="15" x14ac:dyDescent="0.25">
      <c r="A152" s="23">
        <v>43616</v>
      </c>
      <c r="B152" s="24" t="s">
        <v>25</v>
      </c>
      <c r="C152" s="25">
        <v>1831</v>
      </c>
      <c r="D152" s="25">
        <v>23</v>
      </c>
      <c r="E152" s="25">
        <v>9</v>
      </c>
      <c r="F152" s="26">
        <v>94</v>
      </c>
      <c r="G152" s="27">
        <v>1.2500000000000001E-2</v>
      </c>
      <c r="H152" s="27">
        <v>0.37469999999999998</v>
      </c>
      <c r="I152" s="28">
        <v>4.12</v>
      </c>
      <c r="J152" s="29" t="s">
        <v>26</v>
      </c>
      <c r="K152" s="30">
        <v>4628</v>
      </c>
      <c r="L152" s="30">
        <v>48</v>
      </c>
      <c r="M152" s="30">
        <v>4</v>
      </c>
      <c r="N152" s="31">
        <v>113</v>
      </c>
      <c r="O152" s="32">
        <v>1.03E-2</v>
      </c>
      <c r="P152" s="32">
        <v>9.1899999999999996E-2</v>
      </c>
      <c r="Q152" s="33">
        <v>2.37</v>
      </c>
    </row>
    <row r="153" spans="1:17" ht="15" x14ac:dyDescent="0.25">
      <c r="A153" s="23">
        <v>43617</v>
      </c>
      <c r="B153" s="24" t="s">
        <v>27</v>
      </c>
      <c r="C153" s="25">
        <v>1586</v>
      </c>
      <c r="D153" s="25">
        <v>40</v>
      </c>
      <c r="E153" s="25">
        <v>13</v>
      </c>
      <c r="F153" s="26">
        <v>79</v>
      </c>
      <c r="G153" s="27">
        <v>2.5000000000000001E-2</v>
      </c>
      <c r="H153" s="27">
        <v>0.32590000000000002</v>
      </c>
      <c r="I153" s="28">
        <v>2</v>
      </c>
      <c r="J153" s="29" t="s">
        <v>28</v>
      </c>
      <c r="K153" s="30">
        <v>4003</v>
      </c>
      <c r="L153" s="30">
        <v>58</v>
      </c>
      <c r="M153" s="30">
        <v>6</v>
      </c>
      <c r="N153" s="31">
        <v>84</v>
      </c>
      <c r="O153" s="32">
        <v>1.4500000000000001E-2</v>
      </c>
      <c r="P153" s="32">
        <v>0.1019</v>
      </c>
      <c r="Q153" s="33">
        <v>1.46</v>
      </c>
    </row>
    <row r="154" spans="1:17" ht="15" x14ac:dyDescent="0.25">
      <c r="A154" s="23">
        <v>43618</v>
      </c>
      <c r="B154" s="24" t="s">
        <v>27</v>
      </c>
      <c r="C154" s="25">
        <v>1670</v>
      </c>
      <c r="D154" s="25">
        <v>35</v>
      </c>
      <c r="E154" s="25">
        <v>11</v>
      </c>
      <c r="F154" s="26">
        <v>107</v>
      </c>
      <c r="G154" s="27">
        <v>2.1100000000000001E-2</v>
      </c>
      <c r="H154" s="27">
        <v>0.31330000000000002</v>
      </c>
      <c r="I154" s="28">
        <v>3.02</v>
      </c>
      <c r="J154" s="29" t="s">
        <v>28</v>
      </c>
      <c r="K154" s="30">
        <v>5223</v>
      </c>
      <c r="L154" s="30">
        <v>45</v>
      </c>
      <c r="M154" s="30">
        <v>5</v>
      </c>
      <c r="N154" s="31">
        <v>178</v>
      </c>
      <c r="O154" s="32">
        <v>8.6E-3</v>
      </c>
      <c r="P154" s="32">
        <v>0.1167</v>
      </c>
      <c r="Q154" s="33">
        <v>3.95</v>
      </c>
    </row>
    <row r="155" spans="1:17" ht="15" x14ac:dyDescent="0.25">
      <c r="A155" s="23">
        <v>43619</v>
      </c>
      <c r="B155" s="24" t="s">
        <v>27</v>
      </c>
      <c r="C155" s="25">
        <v>2686</v>
      </c>
      <c r="D155" s="25">
        <v>61</v>
      </c>
      <c r="E155" s="25">
        <v>16</v>
      </c>
      <c r="F155" s="26">
        <v>73</v>
      </c>
      <c r="G155" s="27">
        <v>2.2700000000000001E-2</v>
      </c>
      <c r="H155" s="27">
        <v>0.26569999999999999</v>
      </c>
      <c r="I155" s="28">
        <v>1.19</v>
      </c>
      <c r="J155" s="29" t="s">
        <v>28</v>
      </c>
      <c r="K155" s="30">
        <v>4953</v>
      </c>
      <c r="L155" s="30">
        <v>56</v>
      </c>
      <c r="M155" s="30">
        <v>7</v>
      </c>
      <c r="N155" s="31">
        <v>179</v>
      </c>
      <c r="O155" s="32">
        <v>1.1299999999999999E-2</v>
      </c>
      <c r="P155" s="32">
        <v>0.12139999999999999</v>
      </c>
      <c r="Q155" s="33">
        <v>3.19</v>
      </c>
    </row>
    <row r="156" spans="1:17" ht="15" x14ac:dyDescent="0.25">
      <c r="A156" s="23">
        <v>43620</v>
      </c>
      <c r="B156" s="24" t="s">
        <v>27</v>
      </c>
      <c r="C156" s="25">
        <v>1380</v>
      </c>
      <c r="D156" s="25">
        <v>36</v>
      </c>
      <c r="E156" s="25">
        <v>9</v>
      </c>
      <c r="F156" s="26">
        <v>99</v>
      </c>
      <c r="G156" s="27">
        <v>2.64E-2</v>
      </c>
      <c r="H156" s="27">
        <v>0.25490000000000002</v>
      </c>
      <c r="I156" s="28">
        <v>2.72</v>
      </c>
      <c r="J156" s="29" t="s">
        <v>28</v>
      </c>
      <c r="K156" s="30">
        <v>5298</v>
      </c>
      <c r="L156" s="30">
        <v>73</v>
      </c>
      <c r="M156" s="30">
        <v>5</v>
      </c>
      <c r="N156" s="31">
        <v>167</v>
      </c>
      <c r="O156" s="32">
        <v>1.38E-2</v>
      </c>
      <c r="P156" s="32">
        <v>6.3700000000000007E-2</v>
      </c>
      <c r="Q156" s="33">
        <v>2.2799999999999998</v>
      </c>
    </row>
    <row r="157" spans="1:17" ht="15" x14ac:dyDescent="0.25">
      <c r="A157" s="23">
        <v>43621</v>
      </c>
      <c r="B157" s="24" t="s">
        <v>27</v>
      </c>
      <c r="C157" s="25">
        <v>2075</v>
      </c>
      <c r="D157" s="25">
        <v>48</v>
      </c>
      <c r="E157" s="25">
        <v>13</v>
      </c>
      <c r="F157" s="26">
        <v>84</v>
      </c>
      <c r="G157" s="27">
        <v>2.3E-2</v>
      </c>
      <c r="H157" s="27">
        <v>0.26279999999999998</v>
      </c>
      <c r="I157" s="28">
        <v>1.75</v>
      </c>
      <c r="J157" s="29" t="s">
        <v>28</v>
      </c>
      <c r="K157" s="30">
        <v>4716</v>
      </c>
      <c r="L157" s="30">
        <v>48</v>
      </c>
      <c r="M157" s="30">
        <v>7</v>
      </c>
      <c r="N157" s="31">
        <v>133</v>
      </c>
      <c r="O157" s="32">
        <v>1.03E-2</v>
      </c>
      <c r="P157" s="32">
        <v>0.15329999999999999</v>
      </c>
      <c r="Q157" s="33">
        <v>2.75</v>
      </c>
    </row>
    <row r="158" spans="1:17" ht="15" x14ac:dyDescent="0.25">
      <c r="A158" s="23">
        <v>43622</v>
      </c>
      <c r="B158" s="24" t="s">
        <v>27</v>
      </c>
      <c r="C158" s="25">
        <v>2421</v>
      </c>
      <c r="D158" s="25">
        <v>22</v>
      </c>
      <c r="E158" s="25">
        <v>7</v>
      </c>
      <c r="F158" s="26">
        <v>112</v>
      </c>
      <c r="G158" s="27">
        <v>9.1999999999999998E-3</v>
      </c>
      <c r="H158" s="27">
        <v>0.33450000000000002</v>
      </c>
      <c r="I158" s="28">
        <v>5.01</v>
      </c>
      <c r="J158" s="29" t="s">
        <v>28</v>
      </c>
      <c r="K158" s="30">
        <v>5353</v>
      </c>
      <c r="L158" s="30">
        <v>71</v>
      </c>
      <c r="M158" s="30">
        <v>5</v>
      </c>
      <c r="N158" s="31">
        <v>163</v>
      </c>
      <c r="O158" s="32">
        <v>1.32E-2</v>
      </c>
      <c r="P158" s="32">
        <v>6.4199999999999993E-2</v>
      </c>
      <c r="Q158" s="33">
        <v>2.31</v>
      </c>
    </row>
    <row r="159" spans="1:17" ht="15" x14ac:dyDescent="0.25">
      <c r="A159" s="23">
        <v>43623</v>
      </c>
      <c r="B159" s="24" t="s">
        <v>27</v>
      </c>
      <c r="C159" s="25">
        <v>2433</v>
      </c>
      <c r="D159" s="25">
        <v>46</v>
      </c>
      <c r="E159" s="25">
        <v>14</v>
      </c>
      <c r="F159" s="26">
        <v>46</v>
      </c>
      <c r="G159" s="27">
        <v>1.8700000000000001E-2</v>
      </c>
      <c r="H159" s="27">
        <v>0.30959999999999999</v>
      </c>
      <c r="I159" s="28">
        <v>1.01</v>
      </c>
      <c r="J159" s="29" t="s">
        <v>28</v>
      </c>
      <c r="K159" s="30">
        <v>4883</v>
      </c>
      <c r="L159" s="30">
        <v>70</v>
      </c>
      <c r="M159" s="30">
        <v>5</v>
      </c>
      <c r="N159" s="31">
        <v>114</v>
      </c>
      <c r="O159" s="32">
        <v>1.43E-2</v>
      </c>
      <c r="P159" s="32">
        <v>7.8700000000000006E-2</v>
      </c>
      <c r="Q159" s="33">
        <v>1.64</v>
      </c>
    </row>
    <row r="160" spans="1:17" ht="15" x14ac:dyDescent="0.25">
      <c r="A160" s="23">
        <v>43624</v>
      </c>
      <c r="B160" s="24" t="s">
        <v>27</v>
      </c>
      <c r="C160" s="25">
        <v>2944</v>
      </c>
      <c r="D160" s="25">
        <v>56</v>
      </c>
      <c r="E160" s="25">
        <v>15</v>
      </c>
      <c r="F160" s="26">
        <v>107</v>
      </c>
      <c r="G160" s="27">
        <v>1.9E-2</v>
      </c>
      <c r="H160" s="27">
        <v>0.27160000000000001</v>
      </c>
      <c r="I160" s="28">
        <v>1.92</v>
      </c>
      <c r="J160" s="29" t="s">
        <v>28</v>
      </c>
      <c r="K160" s="30">
        <v>5457</v>
      </c>
      <c r="L160" s="30">
        <v>60</v>
      </c>
      <c r="M160" s="30">
        <v>5</v>
      </c>
      <c r="N160" s="31">
        <v>141</v>
      </c>
      <c r="O160" s="32">
        <v>1.0999999999999999E-2</v>
      </c>
      <c r="P160" s="32">
        <v>8.3299999999999999E-2</v>
      </c>
      <c r="Q160" s="33">
        <v>2.35</v>
      </c>
    </row>
    <row r="161" spans="1:17" ht="15" x14ac:dyDescent="0.25">
      <c r="A161" s="23">
        <v>43625</v>
      </c>
      <c r="B161" s="24" t="s">
        <v>27</v>
      </c>
      <c r="C161" s="25">
        <v>1288</v>
      </c>
      <c r="D161" s="25">
        <v>35</v>
      </c>
      <c r="E161" s="25">
        <v>8</v>
      </c>
      <c r="F161" s="26">
        <v>76</v>
      </c>
      <c r="G161" s="27">
        <v>2.69E-2</v>
      </c>
      <c r="H161" s="27">
        <v>0.22889999999999999</v>
      </c>
      <c r="I161" s="28">
        <v>2.19</v>
      </c>
      <c r="J161" s="29" t="s">
        <v>28</v>
      </c>
      <c r="K161" s="30">
        <v>3887</v>
      </c>
      <c r="L161" s="30">
        <v>56</v>
      </c>
      <c r="M161" s="30">
        <v>7</v>
      </c>
      <c r="N161" s="31">
        <v>124</v>
      </c>
      <c r="O161" s="32">
        <v>1.4500000000000001E-2</v>
      </c>
      <c r="P161" s="32">
        <v>0.1212</v>
      </c>
      <c r="Q161" s="33">
        <v>2.2000000000000002</v>
      </c>
    </row>
    <row r="162" spans="1:17" ht="15" x14ac:dyDescent="0.25">
      <c r="A162" s="23">
        <v>43626</v>
      </c>
      <c r="B162" s="24" t="s">
        <v>27</v>
      </c>
      <c r="C162" s="25">
        <v>1719</v>
      </c>
      <c r="D162" s="25">
        <v>29</v>
      </c>
      <c r="E162" s="25">
        <v>11</v>
      </c>
      <c r="F162" s="26">
        <v>71</v>
      </c>
      <c r="G162" s="27">
        <v>1.66E-2</v>
      </c>
      <c r="H162" s="27">
        <v>0.37540000000000001</v>
      </c>
      <c r="I162" s="28">
        <v>2.48</v>
      </c>
      <c r="J162" s="29" t="s">
        <v>28</v>
      </c>
      <c r="K162" s="30">
        <v>3773</v>
      </c>
      <c r="L162" s="30">
        <v>85</v>
      </c>
      <c r="M162" s="30">
        <v>5</v>
      </c>
      <c r="N162" s="31">
        <v>174</v>
      </c>
      <c r="O162" s="32">
        <v>2.2499999999999999E-2</v>
      </c>
      <c r="P162" s="32">
        <v>6.1800000000000001E-2</v>
      </c>
      <c r="Q162" s="33">
        <v>2.0499999999999998</v>
      </c>
    </row>
    <row r="163" spans="1:17" ht="15" x14ac:dyDescent="0.25">
      <c r="A163" s="23">
        <v>43627</v>
      </c>
      <c r="B163" s="24" t="s">
        <v>27</v>
      </c>
      <c r="C163" s="25">
        <v>1868</v>
      </c>
      <c r="D163" s="25">
        <v>44</v>
      </c>
      <c r="E163" s="25">
        <v>10</v>
      </c>
      <c r="F163" s="26">
        <v>144</v>
      </c>
      <c r="G163" s="27">
        <v>2.3400000000000001E-2</v>
      </c>
      <c r="H163" s="27">
        <v>0.2228</v>
      </c>
      <c r="I163" s="28">
        <v>3.29</v>
      </c>
      <c r="J163" s="29" t="s">
        <v>28</v>
      </c>
      <c r="K163" s="30">
        <v>4899</v>
      </c>
      <c r="L163" s="30">
        <v>53</v>
      </c>
      <c r="M163" s="30">
        <v>7</v>
      </c>
      <c r="N163" s="31">
        <v>121</v>
      </c>
      <c r="O163" s="32">
        <v>1.0800000000000001E-2</v>
      </c>
      <c r="P163" s="32">
        <v>0.12529999999999999</v>
      </c>
      <c r="Q163" s="33">
        <v>2.27</v>
      </c>
    </row>
    <row r="164" spans="1:17" ht="15" x14ac:dyDescent="0.25">
      <c r="A164" s="23">
        <v>43628</v>
      </c>
      <c r="B164" s="24" t="s">
        <v>27</v>
      </c>
      <c r="C164" s="25">
        <v>1799</v>
      </c>
      <c r="D164" s="25">
        <v>40</v>
      </c>
      <c r="E164" s="25">
        <v>13</v>
      </c>
      <c r="F164" s="26">
        <v>57</v>
      </c>
      <c r="G164" s="27">
        <v>2.2100000000000002E-2</v>
      </c>
      <c r="H164" s="27">
        <v>0.32590000000000002</v>
      </c>
      <c r="I164" s="28">
        <v>1.43</v>
      </c>
      <c r="J164" s="29" t="s">
        <v>28</v>
      </c>
      <c r="K164" s="30">
        <v>4545</v>
      </c>
      <c r="L164" s="30">
        <v>80</v>
      </c>
      <c r="M164" s="30">
        <v>6</v>
      </c>
      <c r="N164" s="31">
        <v>119</v>
      </c>
      <c r="O164" s="32">
        <v>1.7600000000000001E-2</v>
      </c>
      <c r="P164" s="32">
        <v>7.4999999999999997E-2</v>
      </c>
      <c r="Q164" s="33">
        <v>1.49</v>
      </c>
    </row>
    <row r="165" spans="1:17" ht="15" x14ac:dyDescent="0.25">
      <c r="A165" s="23">
        <v>43629</v>
      </c>
      <c r="B165" s="24" t="s">
        <v>27</v>
      </c>
      <c r="C165" s="25">
        <v>3055</v>
      </c>
      <c r="D165" s="25">
        <v>50</v>
      </c>
      <c r="E165" s="25">
        <v>13</v>
      </c>
      <c r="F165" s="26">
        <v>88</v>
      </c>
      <c r="G165" s="27">
        <v>1.6500000000000001E-2</v>
      </c>
      <c r="H165" s="27">
        <v>0.25950000000000001</v>
      </c>
      <c r="I165" s="28">
        <v>1.75</v>
      </c>
      <c r="J165" s="29" t="s">
        <v>28</v>
      </c>
      <c r="K165" s="30">
        <v>4247</v>
      </c>
      <c r="L165" s="30">
        <v>54</v>
      </c>
      <c r="M165" s="30">
        <v>8</v>
      </c>
      <c r="N165" s="31">
        <v>184</v>
      </c>
      <c r="O165" s="32">
        <v>1.2699999999999999E-2</v>
      </c>
      <c r="P165" s="32">
        <v>0.1426</v>
      </c>
      <c r="Q165" s="33">
        <v>3.41</v>
      </c>
    </row>
    <row r="166" spans="1:17" ht="15" x14ac:dyDescent="0.25">
      <c r="A166" s="23">
        <v>43630</v>
      </c>
      <c r="B166" s="24" t="s">
        <v>27</v>
      </c>
      <c r="C166" s="25">
        <v>2095</v>
      </c>
      <c r="D166" s="25">
        <v>31</v>
      </c>
      <c r="E166" s="25">
        <v>9</v>
      </c>
      <c r="F166" s="26">
        <v>82</v>
      </c>
      <c r="G166" s="27">
        <v>1.4800000000000001E-2</v>
      </c>
      <c r="H166" s="27">
        <v>0.29649999999999999</v>
      </c>
      <c r="I166" s="28">
        <v>2.63</v>
      </c>
      <c r="J166" s="29" t="s">
        <v>28</v>
      </c>
      <c r="K166" s="30">
        <v>3874</v>
      </c>
      <c r="L166" s="30">
        <v>59</v>
      </c>
      <c r="M166" s="30">
        <v>4</v>
      </c>
      <c r="N166" s="31">
        <v>128</v>
      </c>
      <c r="O166" s="32">
        <v>1.5299999999999999E-2</v>
      </c>
      <c r="P166" s="32">
        <v>6.6900000000000001E-2</v>
      </c>
      <c r="Q166" s="33">
        <v>2.16</v>
      </c>
    </row>
    <row r="167" spans="1:17" ht="15" x14ac:dyDescent="0.25">
      <c r="A167" s="23">
        <v>43631</v>
      </c>
      <c r="B167" s="24" t="s">
        <v>27</v>
      </c>
      <c r="C167" s="25">
        <v>2673</v>
      </c>
      <c r="D167" s="25">
        <v>33</v>
      </c>
      <c r="E167" s="25">
        <v>9</v>
      </c>
      <c r="F167" s="26">
        <v>56</v>
      </c>
      <c r="G167" s="27">
        <v>1.23E-2</v>
      </c>
      <c r="H167" s="27">
        <v>0.26100000000000001</v>
      </c>
      <c r="I167" s="28">
        <v>1.7</v>
      </c>
      <c r="J167" s="29" t="s">
        <v>28</v>
      </c>
      <c r="K167" s="30">
        <v>4456</v>
      </c>
      <c r="L167" s="30">
        <v>40</v>
      </c>
      <c r="M167" s="30">
        <v>4</v>
      </c>
      <c r="N167" s="31">
        <v>188</v>
      </c>
      <c r="O167" s="32">
        <v>8.9999999999999993E-3</v>
      </c>
      <c r="P167" s="32">
        <v>0.1</v>
      </c>
      <c r="Q167" s="33">
        <v>4.7</v>
      </c>
    </row>
    <row r="168" spans="1:17" ht="15" x14ac:dyDescent="0.25">
      <c r="A168" s="23">
        <v>43632</v>
      </c>
      <c r="B168" s="24" t="s">
        <v>27</v>
      </c>
      <c r="C168" s="25">
        <v>1527</v>
      </c>
      <c r="D168" s="25">
        <v>39</v>
      </c>
      <c r="E168" s="25">
        <v>11</v>
      </c>
      <c r="F168" s="26">
        <v>56</v>
      </c>
      <c r="G168" s="27">
        <v>2.5700000000000001E-2</v>
      </c>
      <c r="H168" s="27">
        <v>0.27629999999999999</v>
      </c>
      <c r="I168" s="28">
        <v>1.42</v>
      </c>
      <c r="J168" s="29" t="s">
        <v>28</v>
      </c>
      <c r="K168" s="30">
        <v>5318</v>
      </c>
      <c r="L168" s="30">
        <v>75</v>
      </c>
      <c r="M168" s="30">
        <v>9</v>
      </c>
      <c r="N168" s="31">
        <v>189</v>
      </c>
      <c r="O168" s="32">
        <v>1.41E-2</v>
      </c>
      <c r="P168" s="32">
        <v>0.11650000000000001</v>
      </c>
      <c r="Q168" s="33">
        <v>2.5099999999999998</v>
      </c>
    </row>
    <row r="169" spans="1:17" ht="15" x14ac:dyDescent="0.25">
      <c r="A169" s="23">
        <v>43633</v>
      </c>
      <c r="B169" s="24" t="s">
        <v>27</v>
      </c>
      <c r="C169" s="25">
        <v>1505</v>
      </c>
      <c r="D169" s="25">
        <v>54</v>
      </c>
      <c r="E169" s="25">
        <v>16</v>
      </c>
      <c r="F169" s="26">
        <v>63</v>
      </c>
      <c r="G169" s="27">
        <v>3.5799999999999998E-2</v>
      </c>
      <c r="H169" s="27">
        <v>0.29289999999999999</v>
      </c>
      <c r="I169" s="28">
        <v>1.17</v>
      </c>
      <c r="J169" s="29" t="s">
        <v>28</v>
      </c>
      <c r="K169" s="30">
        <v>4854</v>
      </c>
      <c r="L169" s="30">
        <v>53</v>
      </c>
      <c r="M169" s="30">
        <v>8</v>
      </c>
      <c r="N169" s="31">
        <v>113</v>
      </c>
      <c r="O169" s="32">
        <v>1.0800000000000001E-2</v>
      </c>
      <c r="P169" s="32">
        <v>0.1452</v>
      </c>
      <c r="Q169" s="33">
        <v>2.14</v>
      </c>
    </row>
    <row r="170" spans="1:17" ht="15" x14ac:dyDescent="0.25">
      <c r="A170" s="23">
        <v>43634</v>
      </c>
      <c r="B170" s="24" t="s">
        <v>27</v>
      </c>
      <c r="C170" s="25">
        <v>1377</v>
      </c>
      <c r="D170" s="25">
        <v>54</v>
      </c>
      <c r="E170" s="25">
        <v>14</v>
      </c>
      <c r="F170" s="26">
        <v>89</v>
      </c>
      <c r="G170" s="27">
        <v>3.8800000000000001E-2</v>
      </c>
      <c r="H170" s="27">
        <v>0.25609999999999999</v>
      </c>
      <c r="I170" s="28">
        <v>1.67</v>
      </c>
      <c r="J170" s="29" t="s">
        <v>28</v>
      </c>
      <c r="K170" s="30">
        <v>5654</v>
      </c>
      <c r="L170" s="30">
        <v>84</v>
      </c>
      <c r="M170" s="30">
        <v>7</v>
      </c>
      <c r="N170" s="31">
        <v>186</v>
      </c>
      <c r="O170" s="32">
        <v>1.4800000000000001E-2</v>
      </c>
      <c r="P170" s="32">
        <v>8.5800000000000001E-2</v>
      </c>
      <c r="Q170" s="33">
        <v>2.2200000000000002</v>
      </c>
    </row>
    <row r="171" spans="1:17" ht="15" x14ac:dyDescent="0.25">
      <c r="A171" s="23">
        <v>43635</v>
      </c>
      <c r="B171" s="24" t="s">
        <v>27</v>
      </c>
      <c r="C171" s="25">
        <v>2314</v>
      </c>
      <c r="D171" s="25">
        <v>30</v>
      </c>
      <c r="E171" s="25">
        <v>7</v>
      </c>
      <c r="F171" s="26">
        <v>79</v>
      </c>
      <c r="G171" s="27">
        <v>1.2999999999999999E-2</v>
      </c>
      <c r="H171" s="27">
        <v>0.23330000000000001</v>
      </c>
      <c r="I171" s="28">
        <v>2.64</v>
      </c>
      <c r="J171" s="29" t="s">
        <v>28</v>
      </c>
      <c r="K171" s="30">
        <v>5237</v>
      </c>
      <c r="L171" s="30">
        <v>78</v>
      </c>
      <c r="M171" s="30">
        <v>9</v>
      </c>
      <c r="N171" s="31">
        <v>109</v>
      </c>
      <c r="O171" s="32">
        <v>1.49E-2</v>
      </c>
      <c r="P171" s="32">
        <v>0.1143</v>
      </c>
      <c r="Q171" s="33">
        <v>1.4</v>
      </c>
    </row>
    <row r="172" spans="1:17" ht="15" x14ac:dyDescent="0.25">
      <c r="A172" s="23">
        <v>43636</v>
      </c>
      <c r="B172" s="24" t="s">
        <v>27</v>
      </c>
      <c r="C172" s="25">
        <v>1944</v>
      </c>
      <c r="D172" s="25">
        <v>58</v>
      </c>
      <c r="E172" s="25">
        <v>17</v>
      </c>
      <c r="F172" s="26">
        <v>104</v>
      </c>
      <c r="G172" s="27">
        <v>2.9700000000000001E-2</v>
      </c>
      <c r="H172" s="27">
        <v>0.28649999999999998</v>
      </c>
      <c r="I172" s="28">
        <v>1.8</v>
      </c>
      <c r="J172" s="29" t="s">
        <v>28</v>
      </c>
      <c r="K172" s="30">
        <v>5277</v>
      </c>
      <c r="L172" s="30">
        <v>76</v>
      </c>
      <c r="M172" s="30">
        <v>6</v>
      </c>
      <c r="N172" s="31">
        <v>91</v>
      </c>
      <c r="O172" s="32">
        <v>1.44E-2</v>
      </c>
      <c r="P172" s="32">
        <v>7.6300000000000007E-2</v>
      </c>
      <c r="Q172" s="33">
        <v>1.2</v>
      </c>
    </row>
    <row r="173" spans="1:17" ht="15" x14ac:dyDescent="0.25">
      <c r="A173" s="23">
        <v>43637</v>
      </c>
      <c r="B173" s="24" t="s">
        <v>27</v>
      </c>
      <c r="C173" s="25">
        <v>2416</v>
      </c>
      <c r="D173" s="25">
        <v>36</v>
      </c>
      <c r="E173" s="25">
        <v>10</v>
      </c>
      <c r="F173" s="26">
        <v>83</v>
      </c>
      <c r="G173" s="27">
        <v>1.47E-2</v>
      </c>
      <c r="H173" s="27">
        <v>0.28449999999999998</v>
      </c>
      <c r="I173" s="28">
        <v>2.34</v>
      </c>
      <c r="J173" s="29" t="s">
        <v>28</v>
      </c>
      <c r="K173" s="30">
        <v>5313</v>
      </c>
      <c r="L173" s="30">
        <v>67</v>
      </c>
      <c r="M173" s="30">
        <v>8</v>
      </c>
      <c r="N173" s="31">
        <v>174</v>
      </c>
      <c r="O173" s="32">
        <v>1.2500000000000001E-2</v>
      </c>
      <c r="P173" s="32">
        <v>0.12509999999999999</v>
      </c>
      <c r="Q173" s="33">
        <v>2.61</v>
      </c>
    </row>
    <row r="174" spans="1:17" ht="15" x14ac:dyDescent="0.25">
      <c r="A174" s="23">
        <v>43638</v>
      </c>
      <c r="B174" s="24" t="s">
        <v>27</v>
      </c>
      <c r="C174" s="25">
        <v>1709</v>
      </c>
      <c r="D174" s="25">
        <v>34</v>
      </c>
      <c r="E174" s="25">
        <v>10</v>
      </c>
      <c r="F174" s="26">
        <v>134</v>
      </c>
      <c r="G174" s="27">
        <v>1.9800000000000002E-2</v>
      </c>
      <c r="H174" s="27">
        <v>0.2888</v>
      </c>
      <c r="I174" s="28">
        <v>3.95</v>
      </c>
      <c r="J174" s="29" t="s">
        <v>28</v>
      </c>
      <c r="K174" s="30">
        <v>5146</v>
      </c>
      <c r="L174" s="30">
        <v>80</v>
      </c>
      <c r="M174" s="30">
        <v>6</v>
      </c>
      <c r="N174" s="31">
        <v>168</v>
      </c>
      <c r="O174" s="32">
        <v>1.5599999999999999E-2</v>
      </c>
      <c r="P174" s="32">
        <v>7.4999999999999997E-2</v>
      </c>
      <c r="Q174" s="33">
        <v>2.1</v>
      </c>
    </row>
    <row r="175" spans="1:17" ht="15" x14ac:dyDescent="0.25">
      <c r="A175" s="23">
        <v>43639</v>
      </c>
      <c r="B175" s="24" t="s">
        <v>27</v>
      </c>
      <c r="C175" s="25">
        <v>1257</v>
      </c>
      <c r="D175" s="25">
        <v>33</v>
      </c>
      <c r="E175" s="25">
        <v>9</v>
      </c>
      <c r="F175" s="26">
        <v>132</v>
      </c>
      <c r="G175" s="27">
        <v>2.64E-2</v>
      </c>
      <c r="H175" s="27">
        <v>0.26019999999999999</v>
      </c>
      <c r="I175" s="28">
        <v>3.97</v>
      </c>
      <c r="J175" s="29" t="s">
        <v>28</v>
      </c>
      <c r="K175" s="30">
        <v>4438</v>
      </c>
      <c r="L175" s="30">
        <v>52</v>
      </c>
      <c r="M175" s="30">
        <v>5</v>
      </c>
      <c r="N175" s="31">
        <v>104</v>
      </c>
      <c r="O175" s="32">
        <v>1.18E-2</v>
      </c>
      <c r="P175" s="32">
        <v>8.8200000000000001E-2</v>
      </c>
      <c r="Q175" s="33">
        <v>1.99</v>
      </c>
    </row>
    <row r="176" spans="1:17" ht="15" x14ac:dyDescent="0.25">
      <c r="A176" s="23">
        <v>43640</v>
      </c>
      <c r="B176" s="24" t="s">
        <v>27</v>
      </c>
      <c r="C176" s="25">
        <v>1974</v>
      </c>
      <c r="D176" s="25">
        <v>53</v>
      </c>
      <c r="E176" s="25">
        <v>12</v>
      </c>
      <c r="F176" s="26">
        <v>58</v>
      </c>
      <c r="G176" s="27">
        <v>2.6800000000000001E-2</v>
      </c>
      <c r="H176" s="27">
        <v>0.21890000000000001</v>
      </c>
      <c r="I176" s="28">
        <v>1.1000000000000001</v>
      </c>
      <c r="J176" s="29" t="s">
        <v>28</v>
      </c>
      <c r="K176" s="30">
        <v>4037</v>
      </c>
      <c r="L176" s="30">
        <v>50</v>
      </c>
      <c r="M176" s="30">
        <v>7</v>
      </c>
      <c r="N176" s="31">
        <v>100</v>
      </c>
      <c r="O176" s="32">
        <v>1.2500000000000001E-2</v>
      </c>
      <c r="P176" s="32">
        <v>0.12939999999999999</v>
      </c>
      <c r="Q176" s="33">
        <v>1.99</v>
      </c>
    </row>
    <row r="177" spans="1:17" ht="15" x14ac:dyDescent="0.25">
      <c r="A177" s="23">
        <v>43641</v>
      </c>
      <c r="B177" s="24" t="s">
        <v>27</v>
      </c>
      <c r="C177" s="25">
        <v>1796</v>
      </c>
      <c r="D177" s="25">
        <v>48</v>
      </c>
      <c r="E177" s="25">
        <v>12</v>
      </c>
      <c r="F177" s="26">
        <v>102</v>
      </c>
      <c r="G177" s="27">
        <v>2.6800000000000001E-2</v>
      </c>
      <c r="H177" s="27">
        <v>0.24160000000000001</v>
      </c>
      <c r="I177" s="28">
        <v>2.12</v>
      </c>
      <c r="J177" s="29" t="s">
        <v>28</v>
      </c>
      <c r="K177" s="30">
        <v>3833</v>
      </c>
      <c r="L177" s="30">
        <v>71</v>
      </c>
      <c r="M177" s="30">
        <v>5</v>
      </c>
      <c r="N177" s="31">
        <v>180</v>
      </c>
      <c r="O177" s="32">
        <v>1.8599999999999998E-2</v>
      </c>
      <c r="P177" s="32">
        <v>6.4000000000000001E-2</v>
      </c>
      <c r="Q177" s="33">
        <v>2.52</v>
      </c>
    </row>
    <row r="178" spans="1:17" ht="15" x14ac:dyDescent="0.25">
      <c r="A178" s="23">
        <v>43642</v>
      </c>
      <c r="B178" s="24" t="s">
        <v>27</v>
      </c>
      <c r="C178" s="25">
        <v>2523</v>
      </c>
      <c r="D178" s="25">
        <v>40</v>
      </c>
      <c r="E178" s="25">
        <v>9</v>
      </c>
      <c r="F178" s="26">
        <v>52</v>
      </c>
      <c r="G178" s="27">
        <v>1.5900000000000001E-2</v>
      </c>
      <c r="H178" s="27">
        <v>0.22500000000000001</v>
      </c>
      <c r="I178" s="28">
        <v>1.31</v>
      </c>
      <c r="J178" s="29" t="s">
        <v>28</v>
      </c>
      <c r="K178" s="30">
        <v>5032</v>
      </c>
      <c r="L178" s="30">
        <v>50</v>
      </c>
      <c r="M178" s="30">
        <v>4</v>
      </c>
      <c r="N178" s="31">
        <v>168</v>
      </c>
      <c r="O178" s="32">
        <v>0.01</v>
      </c>
      <c r="P178" s="32">
        <v>6.9800000000000001E-2</v>
      </c>
      <c r="Q178" s="33">
        <v>3.34</v>
      </c>
    </row>
    <row r="179" spans="1:17" ht="15" x14ac:dyDescent="0.25">
      <c r="A179" s="23">
        <v>43643</v>
      </c>
      <c r="B179" s="24" t="s">
        <v>27</v>
      </c>
      <c r="C179" s="25">
        <v>1941</v>
      </c>
      <c r="D179" s="25">
        <v>39</v>
      </c>
      <c r="E179" s="25">
        <v>9</v>
      </c>
      <c r="F179" s="26">
        <v>87</v>
      </c>
      <c r="G179" s="27">
        <v>1.9900000000000001E-2</v>
      </c>
      <c r="H179" s="27">
        <v>0.22589999999999999</v>
      </c>
      <c r="I179" s="28">
        <v>2.25</v>
      </c>
      <c r="J179" s="29" t="s">
        <v>28</v>
      </c>
      <c r="K179" s="30">
        <v>4981</v>
      </c>
      <c r="L179" s="30">
        <v>81</v>
      </c>
      <c r="M179" s="30">
        <v>9</v>
      </c>
      <c r="N179" s="31">
        <v>130</v>
      </c>
      <c r="O179" s="32">
        <v>1.6199999999999999E-2</v>
      </c>
      <c r="P179" s="32">
        <v>0.1118</v>
      </c>
      <c r="Q179" s="33">
        <v>1.61</v>
      </c>
    </row>
    <row r="180" spans="1:17" ht="15" x14ac:dyDescent="0.25">
      <c r="A180" s="23">
        <v>43644</v>
      </c>
      <c r="B180" s="24" t="s">
        <v>27</v>
      </c>
      <c r="C180" s="25">
        <v>2287</v>
      </c>
      <c r="D180" s="25">
        <v>34</v>
      </c>
      <c r="E180" s="25">
        <v>12</v>
      </c>
      <c r="F180" s="26">
        <v>84</v>
      </c>
      <c r="G180" s="27">
        <v>1.4800000000000001E-2</v>
      </c>
      <c r="H180" s="27">
        <v>0.34789999999999999</v>
      </c>
      <c r="I180" s="28">
        <v>2.5</v>
      </c>
      <c r="J180" s="29" t="s">
        <v>28</v>
      </c>
      <c r="K180" s="30">
        <v>4790</v>
      </c>
      <c r="L180" s="30">
        <v>65</v>
      </c>
      <c r="M180" s="30">
        <v>5</v>
      </c>
      <c r="N180" s="31">
        <v>105</v>
      </c>
      <c r="O180" s="32">
        <v>1.35E-2</v>
      </c>
      <c r="P180" s="32">
        <v>8.1000000000000003E-2</v>
      </c>
      <c r="Q180" s="33">
        <v>1.63</v>
      </c>
    </row>
    <row r="181" spans="1:17" ht="15" x14ac:dyDescent="0.25">
      <c r="A181" s="23">
        <v>43645</v>
      </c>
      <c r="B181" s="24" t="s">
        <v>27</v>
      </c>
      <c r="C181" s="25">
        <v>1951</v>
      </c>
      <c r="D181" s="25">
        <v>46</v>
      </c>
      <c r="E181" s="25">
        <v>11</v>
      </c>
      <c r="F181" s="26">
        <v>129</v>
      </c>
      <c r="G181" s="27">
        <v>2.3300000000000001E-2</v>
      </c>
      <c r="H181" s="27">
        <v>0.24399999999999999</v>
      </c>
      <c r="I181" s="28">
        <v>2.83</v>
      </c>
      <c r="J181" s="29" t="s">
        <v>28</v>
      </c>
      <c r="K181" s="30">
        <v>4683</v>
      </c>
      <c r="L181" s="30">
        <v>48</v>
      </c>
      <c r="M181" s="30">
        <v>7</v>
      </c>
      <c r="N181" s="31">
        <v>149</v>
      </c>
      <c r="O181" s="32">
        <v>1.0200000000000001E-2</v>
      </c>
      <c r="P181" s="32">
        <v>0.155</v>
      </c>
      <c r="Q181" s="33">
        <v>3.13</v>
      </c>
    </row>
    <row r="182" spans="1:17" ht="15" x14ac:dyDescent="0.25">
      <c r="A182" s="23">
        <v>43646</v>
      </c>
      <c r="B182" s="24" t="s">
        <v>27</v>
      </c>
      <c r="C182" s="25">
        <v>1937</v>
      </c>
      <c r="D182" s="25">
        <v>55</v>
      </c>
      <c r="E182" s="25">
        <v>13</v>
      </c>
      <c r="F182" s="26">
        <v>48</v>
      </c>
      <c r="G182" s="27">
        <v>2.81E-2</v>
      </c>
      <c r="H182" s="27">
        <v>0.23669999999999999</v>
      </c>
      <c r="I182" s="28">
        <v>0.89</v>
      </c>
      <c r="J182" s="29" t="s">
        <v>28</v>
      </c>
      <c r="K182" s="30">
        <v>4284</v>
      </c>
      <c r="L182" s="30">
        <v>54</v>
      </c>
      <c r="M182" s="30">
        <v>6</v>
      </c>
      <c r="N182" s="31">
        <v>161</v>
      </c>
      <c r="O182" s="32">
        <v>1.2500000000000001E-2</v>
      </c>
      <c r="P182" s="32">
        <v>0.106</v>
      </c>
      <c r="Q182" s="33">
        <v>3.01</v>
      </c>
    </row>
    <row r="183" spans="1:17" ht="15" x14ac:dyDescent="0.25">
      <c r="A183" s="23">
        <v>43647</v>
      </c>
      <c r="B183" s="24" t="s">
        <v>29</v>
      </c>
      <c r="C183" s="25">
        <v>1265</v>
      </c>
      <c r="D183" s="25">
        <v>42</v>
      </c>
      <c r="E183" s="25">
        <v>10</v>
      </c>
      <c r="F183" s="26">
        <v>68</v>
      </c>
      <c r="G183" s="27">
        <v>3.32E-2</v>
      </c>
      <c r="H183" s="27">
        <v>0.24759999999999999</v>
      </c>
      <c r="I183" s="28">
        <v>1.62</v>
      </c>
      <c r="J183" s="29" t="s">
        <v>30</v>
      </c>
      <c r="K183" s="30">
        <v>4557</v>
      </c>
      <c r="L183" s="30">
        <v>75</v>
      </c>
      <c r="M183" s="30">
        <v>7</v>
      </c>
      <c r="N183" s="31">
        <v>160</v>
      </c>
      <c r="O183" s="32">
        <v>1.6500000000000001E-2</v>
      </c>
      <c r="P183" s="32">
        <v>0.09</v>
      </c>
      <c r="Q183" s="33">
        <v>2.13</v>
      </c>
    </row>
    <row r="184" spans="1:17" ht="15" x14ac:dyDescent="0.25">
      <c r="A184" s="23">
        <v>43648</v>
      </c>
      <c r="B184" s="24" t="s">
        <v>29</v>
      </c>
      <c r="C184" s="25">
        <v>1527</v>
      </c>
      <c r="D184" s="25">
        <v>31</v>
      </c>
      <c r="E184" s="25">
        <v>7</v>
      </c>
      <c r="F184" s="26">
        <v>62</v>
      </c>
      <c r="G184" s="27">
        <v>2.0199999999999999E-2</v>
      </c>
      <c r="H184" s="27">
        <v>0.23250000000000001</v>
      </c>
      <c r="I184" s="28">
        <v>2.0099999999999998</v>
      </c>
      <c r="J184" s="29" t="s">
        <v>30</v>
      </c>
      <c r="K184" s="30">
        <v>5740</v>
      </c>
      <c r="L184" s="30">
        <v>74</v>
      </c>
      <c r="M184" s="30">
        <v>8</v>
      </c>
      <c r="N184" s="31">
        <v>81</v>
      </c>
      <c r="O184" s="32">
        <v>1.29E-2</v>
      </c>
      <c r="P184" s="32">
        <v>0.10390000000000001</v>
      </c>
      <c r="Q184" s="33">
        <v>1.0900000000000001</v>
      </c>
    </row>
    <row r="185" spans="1:17" ht="15" x14ac:dyDescent="0.25">
      <c r="A185" s="23">
        <v>43649</v>
      </c>
      <c r="B185" s="24" t="s">
        <v>29</v>
      </c>
      <c r="C185" s="25">
        <v>1824</v>
      </c>
      <c r="D185" s="25">
        <v>30</v>
      </c>
      <c r="E185" s="25">
        <v>7</v>
      </c>
      <c r="F185" s="26">
        <v>95</v>
      </c>
      <c r="G185" s="27">
        <v>1.6299999999999999E-2</v>
      </c>
      <c r="H185" s="27">
        <v>0.23369999999999999</v>
      </c>
      <c r="I185" s="28">
        <v>3.19</v>
      </c>
      <c r="J185" s="29" t="s">
        <v>30</v>
      </c>
      <c r="K185" s="30">
        <v>3823</v>
      </c>
      <c r="L185" s="30">
        <v>85</v>
      </c>
      <c r="M185" s="30">
        <v>6</v>
      </c>
      <c r="N185" s="31">
        <v>110</v>
      </c>
      <c r="O185" s="32">
        <v>2.2200000000000001E-2</v>
      </c>
      <c r="P185" s="32">
        <v>7.3599999999999999E-2</v>
      </c>
      <c r="Q185" s="33">
        <v>1.3</v>
      </c>
    </row>
    <row r="186" spans="1:17" ht="15" x14ac:dyDescent="0.25">
      <c r="A186" s="23">
        <v>43650</v>
      </c>
      <c r="B186" s="24" t="s">
        <v>29</v>
      </c>
      <c r="C186" s="25">
        <v>1372</v>
      </c>
      <c r="D186" s="25">
        <v>47</v>
      </c>
      <c r="E186" s="25">
        <v>12</v>
      </c>
      <c r="F186" s="26">
        <v>119</v>
      </c>
      <c r="G186" s="27">
        <v>3.4099999999999998E-2</v>
      </c>
      <c r="H186" s="27">
        <v>0.2641</v>
      </c>
      <c r="I186" s="28">
        <v>2.5499999999999998</v>
      </c>
      <c r="J186" s="29" t="s">
        <v>30</v>
      </c>
      <c r="K186" s="30">
        <v>5207</v>
      </c>
      <c r="L186" s="30">
        <v>54</v>
      </c>
      <c r="M186" s="30">
        <v>6</v>
      </c>
      <c r="N186" s="31">
        <v>161</v>
      </c>
      <c r="O186" s="32">
        <v>1.03E-2</v>
      </c>
      <c r="P186" s="32">
        <v>0.1061</v>
      </c>
      <c r="Q186" s="33">
        <v>3</v>
      </c>
    </row>
    <row r="187" spans="1:17" ht="15" x14ac:dyDescent="0.25">
      <c r="A187" s="23">
        <v>43651</v>
      </c>
      <c r="B187" s="24" t="s">
        <v>29</v>
      </c>
      <c r="C187" s="25">
        <v>2338</v>
      </c>
      <c r="D187" s="25">
        <v>40</v>
      </c>
      <c r="E187" s="25">
        <v>13</v>
      </c>
      <c r="F187" s="26">
        <v>41</v>
      </c>
      <c r="G187" s="27">
        <v>1.6899999999999998E-2</v>
      </c>
      <c r="H187" s="27">
        <v>0.3266</v>
      </c>
      <c r="I187" s="28">
        <v>1.04</v>
      </c>
      <c r="J187" s="29" t="s">
        <v>30</v>
      </c>
      <c r="K187" s="30">
        <v>4209</v>
      </c>
      <c r="L187" s="30">
        <v>43</v>
      </c>
      <c r="M187" s="30">
        <v>7</v>
      </c>
      <c r="N187" s="31">
        <v>129</v>
      </c>
      <c r="O187" s="32">
        <v>1.03E-2</v>
      </c>
      <c r="P187" s="32">
        <v>0.16589999999999999</v>
      </c>
      <c r="Q187" s="33">
        <v>2.99</v>
      </c>
    </row>
    <row r="188" spans="1:17" ht="15" x14ac:dyDescent="0.25">
      <c r="A188" s="23">
        <v>43652</v>
      </c>
      <c r="B188" s="24" t="s">
        <v>29</v>
      </c>
      <c r="C188" s="25">
        <v>1534</v>
      </c>
      <c r="D188" s="25">
        <v>33</v>
      </c>
      <c r="E188" s="25">
        <v>10</v>
      </c>
      <c r="F188" s="26">
        <v>98</v>
      </c>
      <c r="G188" s="27">
        <v>2.1700000000000001E-2</v>
      </c>
      <c r="H188" s="27">
        <v>0.29010000000000002</v>
      </c>
      <c r="I188" s="28">
        <v>2.94</v>
      </c>
      <c r="J188" s="29" t="s">
        <v>30</v>
      </c>
      <c r="K188" s="30">
        <v>4804</v>
      </c>
      <c r="L188" s="30">
        <v>54</v>
      </c>
      <c r="M188" s="30">
        <v>6</v>
      </c>
      <c r="N188" s="31">
        <v>178</v>
      </c>
      <c r="O188" s="32">
        <v>1.1299999999999999E-2</v>
      </c>
      <c r="P188" s="32">
        <v>0.1051</v>
      </c>
      <c r="Q188" s="33">
        <v>3.27</v>
      </c>
    </row>
    <row r="189" spans="1:17" ht="15" x14ac:dyDescent="0.25">
      <c r="A189" s="23">
        <v>43653</v>
      </c>
      <c r="B189" s="24" t="s">
        <v>29</v>
      </c>
      <c r="C189" s="25">
        <v>1280</v>
      </c>
      <c r="D189" s="25">
        <v>46</v>
      </c>
      <c r="E189" s="25">
        <v>12</v>
      </c>
      <c r="F189" s="26">
        <v>134</v>
      </c>
      <c r="G189" s="27">
        <v>3.5999999999999997E-2</v>
      </c>
      <c r="H189" s="27">
        <v>0.2651</v>
      </c>
      <c r="I189" s="28">
        <v>2.9</v>
      </c>
      <c r="J189" s="29" t="s">
        <v>30</v>
      </c>
      <c r="K189" s="30">
        <v>4571</v>
      </c>
      <c r="L189" s="30">
        <v>54</v>
      </c>
      <c r="M189" s="30">
        <v>8</v>
      </c>
      <c r="N189" s="31">
        <v>111</v>
      </c>
      <c r="O189" s="32">
        <v>1.1900000000000001E-2</v>
      </c>
      <c r="P189" s="32">
        <v>0.14199999999999999</v>
      </c>
      <c r="Q189" s="33">
        <v>2.0499999999999998</v>
      </c>
    </row>
    <row r="190" spans="1:17" ht="15" x14ac:dyDescent="0.25">
      <c r="A190" s="23">
        <v>43654</v>
      </c>
      <c r="B190" s="24" t="s">
        <v>29</v>
      </c>
      <c r="C190" s="25">
        <v>2105</v>
      </c>
      <c r="D190" s="25">
        <v>53</v>
      </c>
      <c r="E190" s="25">
        <v>15</v>
      </c>
      <c r="F190" s="26">
        <v>131</v>
      </c>
      <c r="G190" s="27">
        <v>2.5100000000000001E-2</v>
      </c>
      <c r="H190" s="27">
        <v>0.27579999999999999</v>
      </c>
      <c r="I190" s="28">
        <v>2.48</v>
      </c>
      <c r="J190" s="29" t="s">
        <v>30</v>
      </c>
      <c r="K190" s="30">
        <v>4378</v>
      </c>
      <c r="L190" s="30">
        <v>55</v>
      </c>
      <c r="M190" s="30">
        <v>5</v>
      </c>
      <c r="N190" s="31">
        <v>137</v>
      </c>
      <c r="O190" s="32">
        <v>1.26E-2</v>
      </c>
      <c r="P190" s="32">
        <v>8.6400000000000005E-2</v>
      </c>
      <c r="Q190" s="33">
        <v>2.5</v>
      </c>
    </row>
    <row r="191" spans="1:17" ht="15" x14ac:dyDescent="0.25">
      <c r="A191" s="23">
        <v>43655</v>
      </c>
      <c r="B191" s="24" t="s">
        <v>29</v>
      </c>
      <c r="C191" s="25">
        <v>3075</v>
      </c>
      <c r="D191" s="25">
        <v>39</v>
      </c>
      <c r="E191" s="25">
        <v>11</v>
      </c>
      <c r="F191" s="26">
        <v>43</v>
      </c>
      <c r="G191" s="27">
        <v>1.2800000000000001E-2</v>
      </c>
      <c r="H191" s="27">
        <v>0.27629999999999999</v>
      </c>
      <c r="I191" s="28">
        <v>1.0900000000000001</v>
      </c>
      <c r="J191" s="29" t="s">
        <v>30</v>
      </c>
      <c r="K191" s="30">
        <v>3838</v>
      </c>
      <c r="L191" s="30">
        <v>57</v>
      </c>
      <c r="M191" s="30">
        <v>7</v>
      </c>
      <c r="N191" s="31">
        <v>134</v>
      </c>
      <c r="O191" s="32">
        <v>1.4800000000000001E-2</v>
      </c>
      <c r="P191" s="32">
        <v>0.1203</v>
      </c>
      <c r="Q191" s="33">
        <v>2.35</v>
      </c>
    </row>
    <row r="192" spans="1:17" ht="15" x14ac:dyDescent="0.25">
      <c r="A192" s="23">
        <v>43656</v>
      </c>
      <c r="B192" s="24" t="s">
        <v>29</v>
      </c>
      <c r="C192" s="25">
        <v>1153</v>
      </c>
      <c r="D192" s="25">
        <v>56</v>
      </c>
      <c r="E192" s="25">
        <v>12</v>
      </c>
      <c r="F192" s="26">
        <v>136</v>
      </c>
      <c r="G192" s="27">
        <v>4.8899999999999999E-2</v>
      </c>
      <c r="H192" s="27">
        <v>0.2177</v>
      </c>
      <c r="I192" s="28">
        <v>2.41</v>
      </c>
      <c r="J192" s="29" t="s">
        <v>30</v>
      </c>
      <c r="K192" s="30">
        <v>4386</v>
      </c>
      <c r="L192" s="30">
        <v>49</v>
      </c>
      <c r="M192" s="30">
        <v>4</v>
      </c>
      <c r="N192" s="31">
        <v>173</v>
      </c>
      <c r="O192" s="32">
        <v>1.11E-2</v>
      </c>
      <c r="P192" s="32">
        <v>9.1200000000000003E-2</v>
      </c>
      <c r="Q192" s="33">
        <v>3.57</v>
      </c>
    </row>
    <row r="193" spans="1:17" ht="15" x14ac:dyDescent="0.25">
      <c r="A193" s="23">
        <v>43657</v>
      </c>
      <c r="B193" s="24" t="s">
        <v>29</v>
      </c>
      <c r="C193" s="25">
        <v>2001</v>
      </c>
      <c r="D193" s="25">
        <v>55</v>
      </c>
      <c r="E193" s="25">
        <v>12</v>
      </c>
      <c r="F193" s="26">
        <v>103</v>
      </c>
      <c r="G193" s="27">
        <v>2.76E-2</v>
      </c>
      <c r="H193" s="27">
        <v>0.21809999999999999</v>
      </c>
      <c r="I193" s="28">
        <v>1.86</v>
      </c>
      <c r="J193" s="29" t="s">
        <v>30</v>
      </c>
      <c r="K193" s="30">
        <v>4706</v>
      </c>
      <c r="L193" s="30">
        <v>79</v>
      </c>
      <c r="M193" s="30">
        <v>8</v>
      </c>
      <c r="N193" s="31">
        <v>109</v>
      </c>
      <c r="O193" s="32">
        <v>1.6799999999999999E-2</v>
      </c>
      <c r="P193" s="32">
        <v>0.10059999999999999</v>
      </c>
      <c r="Q193" s="33">
        <v>1.38</v>
      </c>
    </row>
    <row r="194" spans="1:17" ht="15" x14ac:dyDescent="0.25">
      <c r="A194" s="23">
        <v>43658</v>
      </c>
      <c r="B194" s="24" t="s">
        <v>29</v>
      </c>
      <c r="C194" s="25">
        <v>2756</v>
      </c>
      <c r="D194" s="25">
        <v>39</v>
      </c>
      <c r="E194" s="25">
        <v>11</v>
      </c>
      <c r="F194" s="26">
        <v>64</v>
      </c>
      <c r="G194" s="27">
        <v>1.4E-2</v>
      </c>
      <c r="H194" s="27">
        <v>0.27789999999999998</v>
      </c>
      <c r="I194" s="28">
        <v>1.66</v>
      </c>
      <c r="J194" s="29" t="s">
        <v>30</v>
      </c>
      <c r="K194" s="30">
        <v>5673</v>
      </c>
      <c r="L194" s="30">
        <v>80</v>
      </c>
      <c r="M194" s="30">
        <v>7</v>
      </c>
      <c r="N194" s="31">
        <v>150</v>
      </c>
      <c r="O194" s="32">
        <v>1.41E-2</v>
      </c>
      <c r="P194" s="32">
        <v>8.7499999999999994E-2</v>
      </c>
      <c r="Q194" s="33">
        <v>1.88</v>
      </c>
    </row>
    <row r="195" spans="1:17" ht="15" x14ac:dyDescent="0.25">
      <c r="A195" s="23">
        <v>43659</v>
      </c>
      <c r="B195" s="24" t="s">
        <v>29</v>
      </c>
      <c r="C195" s="25">
        <v>3147</v>
      </c>
      <c r="D195" s="25">
        <v>50</v>
      </c>
      <c r="E195" s="25">
        <v>14</v>
      </c>
      <c r="F195" s="26">
        <v>103</v>
      </c>
      <c r="G195" s="27">
        <v>1.6E-2</v>
      </c>
      <c r="H195" s="27">
        <v>0.2797</v>
      </c>
      <c r="I195" s="28">
        <v>2.0499999999999998</v>
      </c>
      <c r="J195" s="29" t="s">
        <v>30</v>
      </c>
      <c r="K195" s="30">
        <v>4286</v>
      </c>
      <c r="L195" s="30">
        <v>47</v>
      </c>
      <c r="M195" s="30">
        <v>3</v>
      </c>
      <c r="N195" s="31">
        <v>132</v>
      </c>
      <c r="O195" s="32">
        <v>1.11E-2</v>
      </c>
      <c r="P195" s="32">
        <v>7.1099999999999997E-2</v>
      </c>
      <c r="Q195" s="33">
        <v>2.79</v>
      </c>
    </row>
    <row r="196" spans="1:17" ht="15" x14ac:dyDescent="0.25">
      <c r="A196" s="23">
        <v>43660</v>
      </c>
      <c r="B196" s="24" t="s">
        <v>29</v>
      </c>
      <c r="C196" s="25">
        <v>1050</v>
      </c>
      <c r="D196" s="25">
        <v>27</v>
      </c>
      <c r="E196" s="25">
        <v>6</v>
      </c>
      <c r="F196" s="26">
        <v>114</v>
      </c>
      <c r="G196" s="27">
        <v>2.6100000000000002E-2</v>
      </c>
      <c r="H196" s="27">
        <v>0.23649999999999999</v>
      </c>
      <c r="I196" s="28">
        <v>4.1399999999999997</v>
      </c>
      <c r="J196" s="29" t="s">
        <v>30</v>
      </c>
      <c r="K196" s="30">
        <v>5220</v>
      </c>
      <c r="L196" s="30">
        <v>73</v>
      </c>
      <c r="M196" s="30">
        <v>5</v>
      </c>
      <c r="N196" s="31">
        <v>109</v>
      </c>
      <c r="O196" s="32">
        <v>1.4E-2</v>
      </c>
      <c r="P196" s="32">
        <v>6.3700000000000007E-2</v>
      </c>
      <c r="Q196" s="33">
        <v>1.49</v>
      </c>
    </row>
    <row r="197" spans="1:17" ht="15" x14ac:dyDescent="0.25">
      <c r="A197" s="23">
        <v>43661</v>
      </c>
      <c r="B197" s="24" t="s">
        <v>29</v>
      </c>
      <c r="C197" s="25">
        <v>2930</v>
      </c>
      <c r="D197" s="25">
        <v>65</v>
      </c>
      <c r="E197" s="25">
        <v>18</v>
      </c>
      <c r="F197" s="26">
        <v>47</v>
      </c>
      <c r="G197" s="27">
        <v>2.23E-2</v>
      </c>
      <c r="H197" s="27">
        <v>0.27660000000000001</v>
      </c>
      <c r="I197" s="28">
        <v>0.71</v>
      </c>
      <c r="J197" s="29" t="s">
        <v>30</v>
      </c>
      <c r="K197" s="30">
        <v>5045</v>
      </c>
      <c r="L197" s="30">
        <v>46</v>
      </c>
      <c r="M197" s="30">
        <v>4</v>
      </c>
      <c r="N197" s="31">
        <v>169</v>
      </c>
      <c r="O197" s="32">
        <v>8.9999999999999993E-3</v>
      </c>
      <c r="P197" s="32">
        <v>9.3799999999999994E-2</v>
      </c>
      <c r="Q197" s="33">
        <v>3.7</v>
      </c>
    </row>
    <row r="198" spans="1:17" ht="15" x14ac:dyDescent="0.25">
      <c r="A198" s="23">
        <v>43662</v>
      </c>
      <c r="B198" s="24" t="s">
        <v>29</v>
      </c>
      <c r="C198" s="25">
        <v>2578</v>
      </c>
      <c r="D198" s="25">
        <v>54</v>
      </c>
      <c r="E198" s="25">
        <v>12</v>
      </c>
      <c r="F198" s="26">
        <v>76</v>
      </c>
      <c r="G198" s="27">
        <v>2.1100000000000001E-2</v>
      </c>
      <c r="H198" s="27">
        <v>0.21840000000000001</v>
      </c>
      <c r="I198" s="28">
        <v>1.4</v>
      </c>
      <c r="J198" s="29" t="s">
        <v>30</v>
      </c>
      <c r="K198" s="30">
        <v>3857</v>
      </c>
      <c r="L198" s="30">
        <v>67</v>
      </c>
      <c r="M198" s="30">
        <v>7</v>
      </c>
      <c r="N198" s="31">
        <v>187</v>
      </c>
      <c r="O198" s="32">
        <v>1.7500000000000002E-2</v>
      </c>
      <c r="P198" s="32">
        <v>0.10929999999999999</v>
      </c>
      <c r="Q198" s="33">
        <v>2.77</v>
      </c>
    </row>
    <row r="199" spans="1:17" ht="15" x14ac:dyDescent="0.25">
      <c r="A199" s="23">
        <v>43663</v>
      </c>
      <c r="B199" s="24" t="s">
        <v>29</v>
      </c>
      <c r="C199" s="25">
        <v>2237</v>
      </c>
      <c r="D199" s="25">
        <v>56</v>
      </c>
      <c r="E199" s="25">
        <v>15</v>
      </c>
      <c r="F199" s="26">
        <v>52</v>
      </c>
      <c r="G199" s="27">
        <v>2.5100000000000001E-2</v>
      </c>
      <c r="H199" s="27">
        <v>0.2712</v>
      </c>
      <c r="I199" s="28">
        <v>0.93</v>
      </c>
      <c r="J199" s="29" t="s">
        <v>30</v>
      </c>
      <c r="K199" s="30">
        <v>4357</v>
      </c>
      <c r="L199" s="30">
        <v>72</v>
      </c>
      <c r="M199" s="30">
        <v>6</v>
      </c>
      <c r="N199" s="31">
        <v>117</v>
      </c>
      <c r="O199" s="32">
        <v>1.66E-2</v>
      </c>
      <c r="P199" s="32">
        <v>7.7600000000000002E-2</v>
      </c>
      <c r="Q199" s="33">
        <v>1.62</v>
      </c>
    </row>
    <row r="200" spans="1:17" ht="15" x14ac:dyDescent="0.25">
      <c r="A200" s="23">
        <v>43664</v>
      </c>
      <c r="B200" s="24" t="s">
        <v>29</v>
      </c>
      <c r="C200" s="25">
        <v>3213</v>
      </c>
      <c r="D200" s="25">
        <v>36</v>
      </c>
      <c r="E200" s="25">
        <v>10</v>
      </c>
      <c r="F200" s="26">
        <v>87</v>
      </c>
      <c r="G200" s="27">
        <v>1.12E-2</v>
      </c>
      <c r="H200" s="27">
        <v>0.2833</v>
      </c>
      <c r="I200" s="28">
        <v>2.41</v>
      </c>
      <c r="J200" s="29" t="s">
        <v>30</v>
      </c>
      <c r="K200" s="30">
        <v>5160</v>
      </c>
      <c r="L200" s="30">
        <v>81</v>
      </c>
      <c r="M200" s="30">
        <v>9</v>
      </c>
      <c r="N200" s="31">
        <v>190</v>
      </c>
      <c r="O200" s="32">
        <v>1.5699999999999999E-2</v>
      </c>
      <c r="P200" s="32">
        <v>0.1118</v>
      </c>
      <c r="Q200" s="33">
        <v>2.34</v>
      </c>
    </row>
    <row r="201" spans="1:17" ht="15" x14ac:dyDescent="0.25">
      <c r="A201" s="23">
        <v>43665</v>
      </c>
      <c r="B201" s="24" t="s">
        <v>29</v>
      </c>
      <c r="C201" s="25">
        <v>2241</v>
      </c>
      <c r="D201" s="25">
        <v>30</v>
      </c>
      <c r="E201" s="25">
        <v>10</v>
      </c>
      <c r="F201" s="26">
        <v>135</v>
      </c>
      <c r="G201" s="27">
        <v>1.3299999999999999E-2</v>
      </c>
      <c r="H201" s="27">
        <v>0.3347</v>
      </c>
      <c r="I201" s="28">
        <v>4.53</v>
      </c>
      <c r="J201" s="29" t="s">
        <v>30</v>
      </c>
      <c r="K201" s="30">
        <v>4220</v>
      </c>
      <c r="L201" s="30">
        <v>38</v>
      </c>
      <c r="M201" s="30">
        <v>7</v>
      </c>
      <c r="N201" s="31">
        <v>79</v>
      </c>
      <c r="O201" s="32">
        <v>8.9999999999999993E-3</v>
      </c>
      <c r="P201" s="32">
        <v>0.18190000000000001</v>
      </c>
      <c r="Q201" s="33">
        <v>2.09</v>
      </c>
    </row>
    <row r="202" spans="1:17" ht="15" x14ac:dyDescent="0.25">
      <c r="A202" s="23">
        <v>43666</v>
      </c>
      <c r="B202" s="24" t="s">
        <v>29</v>
      </c>
      <c r="C202" s="25">
        <v>2925</v>
      </c>
      <c r="D202" s="25">
        <v>62</v>
      </c>
      <c r="E202" s="25">
        <v>17</v>
      </c>
      <c r="F202" s="26">
        <v>59</v>
      </c>
      <c r="G202" s="27">
        <v>2.1100000000000001E-2</v>
      </c>
      <c r="H202" s="27">
        <v>0.28120000000000001</v>
      </c>
      <c r="I202" s="28">
        <v>0.95</v>
      </c>
      <c r="J202" s="29" t="s">
        <v>30</v>
      </c>
      <c r="K202" s="30">
        <v>4253</v>
      </c>
      <c r="L202" s="30">
        <v>41</v>
      </c>
      <c r="M202" s="30">
        <v>4</v>
      </c>
      <c r="N202" s="31">
        <v>131</v>
      </c>
      <c r="O202" s="32">
        <v>9.7000000000000003E-3</v>
      </c>
      <c r="P202" s="32">
        <v>9.8500000000000004E-2</v>
      </c>
      <c r="Q202" s="33">
        <v>3.17</v>
      </c>
    </row>
    <row r="203" spans="1:17" ht="15" x14ac:dyDescent="0.25">
      <c r="A203" s="23">
        <v>43667</v>
      </c>
      <c r="B203" s="24" t="s">
        <v>29</v>
      </c>
      <c r="C203" s="25">
        <v>1254</v>
      </c>
      <c r="D203" s="25">
        <v>36</v>
      </c>
      <c r="E203" s="25">
        <v>10</v>
      </c>
      <c r="F203" s="26">
        <v>88</v>
      </c>
      <c r="G203" s="27">
        <v>2.8500000000000001E-2</v>
      </c>
      <c r="H203" s="27">
        <v>0.2838</v>
      </c>
      <c r="I203" s="28">
        <v>2.4500000000000002</v>
      </c>
      <c r="J203" s="29" t="s">
        <v>30</v>
      </c>
      <c r="K203" s="30">
        <v>4642</v>
      </c>
      <c r="L203" s="30">
        <v>78</v>
      </c>
      <c r="M203" s="30">
        <v>5</v>
      </c>
      <c r="N203" s="31">
        <v>110</v>
      </c>
      <c r="O203" s="32">
        <v>1.6799999999999999E-2</v>
      </c>
      <c r="P203" s="32">
        <v>6.2799999999999995E-2</v>
      </c>
      <c r="Q203" s="33">
        <v>1.41</v>
      </c>
    </row>
    <row r="204" spans="1:17" ht="15" x14ac:dyDescent="0.25">
      <c r="A204" s="23">
        <v>43668</v>
      </c>
      <c r="B204" s="24" t="s">
        <v>29</v>
      </c>
      <c r="C204" s="25">
        <v>1374</v>
      </c>
      <c r="D204" s="25">
        <v>54</v>
      </c>
      <c r="E204" s="25">
        <v>13</v>
      </c>
      <c r="F204" s="26">
        <v>93</v>
      </c>
      <c r="G204" s="27">
        <v>3.9199999999999999E-2</v>
      </c>
      <c r="H204" s="27">
        <v>0.23719999999999999</v>
      </c>
      <c r="I204" s="28">
        <v>1.73</v>
      </c>
      <c r="J204" s="29" t="s">
        <v>30</v>
      </c>
      <c r="K204" s="30">
        <v>5143</v>
      </c>
      <c r="L204" s="30">
        <v>75</v>
      </c>
      <c r="M204" s="30">
        <v>5</v>
      </c>
      <c r="N204" s="31">
        <v>103</v>
      </c>
      <c r="O204" s="32">
        <v>1.47E-2</v>
      </c>
      <c r="P204" s="32">
        <v>6.3299999999999995E-2</v>
      </c>
      <c r="Q204" s="33">
        <v>1.36</v>
      </c>
    </row>
    <row r="205" spans="1:17" ht="15" x14ac:dyDescent="0.25">
      <c r="A205" s="23">
        <v>43669</v>
      </c>
      <c r="B205" s="24" t="s">
        <v>29</v>
      </c>
      <c r="C205" s="25">
        <v>2658</v>
      </c>
      <c r="D205" s="25">
        <v>60</v>
      </c>
      <c r="E205" s="25">
        <v>13</v>
      </c>
      <c r="F205" s="26">
        <v>109</v>
      </c>
      <c r="G205" s="27">
        <v>2.2700000000000001E-2</v>
      </c>
      <c r="H205" s="27">
        <v>0.21659999999999999</v>
      </c>
      <c r="I205" s="28">
        <v>1.8</v>
      </c>
      <c r="J205" s="29" t="s">
        <v>30</v>
      </c>
      <c r="K205" s="30">
        <v>4239</v>
      </c>
      <c r="L205" s="30">
        <v>56</v>
      </c>
      <c r="M205" s="30">
        <v>6</v>
      </c>
      <c r="N205" s="31">
        <v>81</v>
      </c>
      <c r="O205" s="32">
        <v>1.3299999999999999E-2</v>
      </c>
      <c r="P205" s="32">
        <v>0.10340000000000001</v>
      </c>
      <c r="Q205" s="33">
        <v>1.44</v>
      </c>
    </row>
    <row r="206" spans="1:17" ht="15" x14ac:dyDescent="0.25">
      <c r="A206" s="23">
        <v>43670</v>
      </c>
      <c r="B206" s="24" t="s">
        <v>29</v>
      </c>
      <c r="C206" s="25">
        <v>1200</v>
      </c>
      <c r="D206" s="25">
        <v>49</v>
      </c>
      <c r="E206" s="25">
        <v>11</v>
      </c>
      <c r="F206" s="26">
        <v>112</v>
      </c>
      <c r="G206" s="27">
        <v>4.0800000000000003E-2</v>
      </c>
      <c r="H206" s="27">
        <v>0.22040000000000001</v>
      </c>
      <c r="I206" s="28">
        <v>2.29</v>
      </c>
      <c r="J206" s="29" t="s">
        <v>30</v>
      </c>
      <c r="K206" s="30">
        <v>4867</v>
      </c>
      <c r="L206" s="30">
        <v>57</v>
      </c>
      <c r="M206" s="30">
        <v>8</v>
      </c>
      <c r="N206" s="31">
        <v>172</v>
      </c>
      <c r="O206" s="32">
        <v>1.17E-2</v>
      </c>
      <c r="P206" s="32">
        <v>0.13780000000000001</v>
      </c>
      <c r="Q206" s="33">
        <v>3.03</v>
      </c>
    </row>
    <row r="207" spans="1:17" ht="15" x14ac:dyDescent="0.25">
      <c r="A207" s="23">
        <v>43671</v>
      </c>
      <c r="B207" s="24" t="s">
        <v>29</v>
      </c>
      <c r="C207" s="25">
        <v>2663</v>
      </c>
      <c r="D207" s="25">
        <v>64</v>
      </c>
      <c r="E207" s="25">
        <v>17</v>
      </c>
      <c r="F207" s="26">
        <v>47</v>
      </c>
      <c r="G207" s="27">
        <v>2.3900000000000001E-2</v>
      </c>
      <c r="H207" s="27">
        <v>0.26290000000000002</v>
      </c>
      <c r="I207" s="28">
        <v>0.74</v>
      </c>
      <c r="J207" s="29" t="s">
        <v>30</v>
      </c>
      <c r="K207" s="30">
        <v>4885</v>
      </c>
      <c r="L207" s="30">
        <v>53</v>
      </c>
      <c r="M207" s="30">
        <v>6</v>
      </c>
      <c r="N207" s="31">
        <v>119</v>
      </c>
      <c r="O207" s="32">
        <v>1.0800000000000001E-2</v>
      </c>
      <c r="P207" s="32">
        <v>0.1071</v>
      </c>
      <c r="Q207" s="33">
        <v>2.2599999999999998</v>
      </c>
    </row>
    <row r="208" spans="1:17" ht="15" x14ac:dyDescent="0.25">
      <c r="A208" s="23">
        <v>43672</v>
      </c>
      <c r="B208" s="24" t="s">
        <v>29</v>
      </c>
      <c r="C208" s="25">
        <v>2922</v>
      </c>
      <c r="D208" s="25">
        <v>42</v>
      </c>
      <c r="E208" s="25">
        <v>13</v>
      </c>
      <c r="F208" s="26">
        <v>69</v>
      </c>
      <c r="G208" s="27">
        <v>1.43E-2</v>
      </c>
      <c r="H208" s="27">
        <v>0.31990000000000002</v>
      </c>
      <c r="I208" s="28">
        <v>1.66</v>
      </c>
      <c r="J208" s="29" t="s">
        <v>30</v>
      </c>
      <c r="K208" s="30">
        <v>4790</v>
      </c>
      <c r="L208" s="30">
        <v>74</v>
      </c>
      <c r="M208" s="30">
        <v>7</v>
      </c>
      <c r="N208" s="31">
        <v>130</v>
      </c>
      <c r="O208" s="32">
        <v>1.55E-2</v>
      </c>
      <c r="P208" s="32">
        <v>9.0399999999999994E-2</v>
      </c>
      <c r="Q208" s="33">
        <v>1.75</v>
      </c>
    </row>
    <row r="209" spans="1:17" ht="15" x14ac:dyDescent="0.25">
      <c r="A209" s="23">
        <v>43673</v>
      </c>
      <c r="B209" s="24" t="s">
        <v>29</v>
      </c>
      <c r="C209" s="25">
        <v>2344</v>
      </c>
      <c r="D209" s="25">
        <v>60</v>
      </c>
      <c r="E209" s="25">
        <v>13</v>
      </c>
      <c r="F209" s="26">
        <v>100</v>
      </c>
      <c r="G209" s="27">
        <v>2.5499999999999998E-2</v>
      </c>
      <c r="H209" s="27">
        <v>0.21679999999999999</v>
      </c>
      <c r="I209" s="28">
        <v>1.67</v>
      </c>
      <c r="J209" s="29" t="s">
        <v>30</v>
      </c>
      <c r="K209" s="30">
        <v>5166</v>
      </c>
      <c r="L209" s="30">
        <v>75</v>
      </c>
      <c r="M209" s="30">
        <v>7</v>
      </c>
      <c r="N209" s="31">
        <v>181</v>
      </c>
      <c r="O209" s="32">
        <v>1.4500000000000001E-2</v>
      </c>
      <c r="P209" s="32">
        <v>9.01E-2</v>
      </c>
      <c r="Q209" s="33">
        <v>2.41</v>
      </c>
    </row>
    <row r="210" spans="1:17" ht="15" x14ac:dyDescent="0.25">
      <c r="A210" s="23">
        <v>43674</v>
      </c>
      <c r="B210" s="24" t="s">
        <v>29</v>
      </c>
      <c r="C210" s="25">
        <v>1102</v>
      </c>
      <c r="D210" s="25">
        <v>40</v>
      </c>
      <c r="E210" s="25">
        <v>13</v>
      </c>
      <c r="F210" s="26">
        <v>74</v>
      </c>
      <c r="G210" s="27">
        <v>3.6600000000000001E-2</v>
      </c>
      <c r="H210" s="27">
        <v>0.3241</v>
      </c>
      <c r="I210" s="28">
        <v>1.83</v>
      </c>
      <c r="J210" s="29" t="s">
        <v>30</v>
      </c>
      <c r="K210" s="30">
        <v>4893</v>
      </c>
      <c r="L210" s="30">
        <v>78</v>
      </c>
      <c r="M210" s="30">
        <v>9</v>
      </c>
      <c r="N210" s="31">
        <v>83</v>
      </c>
      <c r="O210" s="32">
        <v>1.5900000000000001E-2</v>
      </c>
      <c r="P210" s="32">
        <v>0.11409999999999999</v>
      </c>
      <c r="Q210" s="33">
        <v>1.06</v>
      </c>
    </row>
    <row r="211" spans="1:17" ht="15" x14ac:dyDescent="0.25">
      <c r="A211" s="23">
        <v>43675</v>
      </c>
      <c r="B211" s="24" t="s">
        <v>29</v>
      </c>
      <c r="C211" s="25">
        <v>2187</v>
      </c>
      <c r="D211" s="25">
        <v>38</v>
      </c>
      <c r="E211" s="25">
        <v>12</v>
      </c>
      <c r="F211" s="26">
        <v>83</v>
      </c>
      <c r="G211" s="27">
        <v>1.7299999999999999E-2</v>
      </c>
      <c r="H211" s="27">
        <v>0.30580000000000002</v>
      </c>
      <c r="I211" s="28">
        <v>2.21</v>
      </c>
      <c r="J211" s="29" t="s">
        <v>30</v>
      </c>
      <c r="K211" s="30">
        <v>4290</v>
      </c>
      <c r="L211" s="30">
        <v>37</v>
      </c>
      <c r="M211" s="30">
        <v>3</v>
      </c>
      <c r="N211" s="31">
        <v>167</v>
      </c>
      <c r="O211" s="32">
        <v>8.6E-3</v>
      </c>
      <c r="P211" s="32">
        <v>7.6999999999999999E-2</v>
      </c>
      <c r="Q211" s="33">
        <v>4.51</v>
      </c>
    </row>
    <row r="212" spans="1:17" ht="15" x14ac:dyDescent="0.25">
      <c r="A212" s="23">
        <v>43676</v>
      </c>
      <c r="B212" s="24" t="s">
        <v>29</v>
      </c>
      <c r="C212" s="25">
        <v>2451</v>
      </c>
      <c r="D212" s="25">
        <v>46</v>
      </c>
      <c r="E212" s="25">
        <v>12</v>
      </c>
      <c r="F212" s="26">
        <v>106</v>
      </c>
      <c r="G212" s="27">
        <v>1.8599999999999998E-2</v>
      </c>
      <c r="H212" s="27">
        <v>0.2656</v>
      </c>
      <c r="I212" s="28">
        <v>2.33</v>
      </c>
      <c r="J212" s="29" t="s">
        <v>30</v>
      </c>
      <c r="K212" s="30">
        <v>4601</v>
      </c>
      <c r="L212" s="30">
        <v>78</v>
      </c>
      <c r="M212" s="30">
        <v>8</v>
      </c>
      <c r="N212" s="31">
        <v>176</v>
      </c>
      <c r="O212" s="32">
        <v>1.6899999999999998E-2</v>
      </c>
      <c r="P212" s="32">
        <v>0.1014</v>
      </c>
      <c r="Q212" s="33">
        <v>2.27</v>
      </c>
    </row>
    <row r="213" spans="1:17" ht="15" x14ac:dyDescent="0.25">
      <c r="A213" s="23">
        <v>43677</v>
      </c>
      <c r="B213" s="24" t="s">
        <v>29</v>
      </c>
      <c r="C213" s="25">
        <v>1650</v>
      </c>
      <c r="D213" s="25">
        <v>51</v>
      </c>
      <c r="E213" s="25">
        <v>14</v>
      </c>
      <c r="F213" s="26">
        <v>44</v>
      </c>
      <c r="G213" s="27">
        <v>3.0800000000000001E-2</v>
      </c>
      <c r="H213" s="27">
        <v>0.2787</v>
      </c>
      <c r="I213" s="28">
        <v>0.86</v>
      </c>
      <c r="J213" s="29" t="s">
        <v>30</v>
      </c>
      <c r="K213" s="30">
        <v>5272</v>
      </c>
      <c r="L213" s="30">
        <v>83</v>
      </c>
      <c r="M213" s="30">
        <v>8</v>
      </c>
      <c r="N213" s="31">
        <v>155</v>
      </c>
      <c r="O213" s="32">
        <v>1.5699999999999999E-2</v>
      </c>
      <c r="P213" s="32">
        <v>9.8299999999999998E-2</v>
      </c>
      <c r="Q213" s="33">
        <v>1.87</v>
      </c>
    </row>
    <row r="214" spans="1:17" ht="15" x14ac:dyDescent="0.25">
      <c r="A214" s="23">
        <v>43678</v>
      </c>
      <c r="B214" s="24" t="s">
        <v>31</v>
      </c>
      <c r="C214" s="25">
        <v>1275</v>
      </c>
      <c r="D214" s="25">
        <v>66</v>
      </c>
      <c r="E214" s="25">
        <v>16</v>
      </c>
      <c r="F214" s="26">
        <v>119</v>
      </c>
      <c r="G214" s="27">
        <v>5.1499999999999997E-2</v>
      </c>
      <c r="H214" s="27">
        <v>0.2457</v>
      </c>
      <c r="I214" s="28">
        <v>1.81</v>
      </c>
      <c r="J214" s="29" t="s">
        <v>32</v>
      </c>
      <c r="K214" s="30">
        <v>4461</v>
      </c>
      <c r="L214" s="30">
        <v>41</v>
      </c>
      <c r="M214" s="30">
        <v>6</v>
      </c>
      <c r="N214" s="31">
        <v>111</v>
      </c>
      <c r="O214" s="32">
        <v>9.1999999999999998E-3</v>
      </c>
      <c r="P214" s="32">
        <v>0.1472</v>
      </c>
      <c r="Q214" s="33">
        <v>2.7</v>
      </c>
    </row>
    <row r="215" spans="1:17" ht="15" x14ac:dyDescent="0.25">
      <c r="A215" s="23">
        <v>43679</v>
      </c>
      <c r="B215" s="24" t="s">
        <v>31</v>
      </c>
      <c r="C215" s="25">
        <v>2042</v>
      </c>
      <c r="D215" s="25">
        <v>53</v>
      </c>
      <c r="E215" s="25">
        <v>13</v>
      </c>
      <c r="F215" s="26">
        <v>50</v>
      </c>
      <c r="G215" s="27">
        <v>2.58E-2</v>
      </c>
      <c r="H215" s="27">
        <v>0.23799999999999999</v>
      </c>
      <c r="I215" s="28">
        <v>0.95</v>
      </c>
      <c r="J215" s="29" t="s">
        <v>32</v>
      </c>
      <c r="K215" s="30">
        <v>5586</v>
      </c>
      <c r="L215" s="30">
        <v>59</v>
      </c>
      <c r="M215" s="30">
        <v>8</v>
      </c>
      <c r="N215" s="31">
        <v>115</v>
      </c>
      <c r="O215" s="32">
        <v>1.06E-2</v>
      </c>
      <c r="P215" s="32">
        <v>0.13439999999999999</v>
      </c>
      <c r="Q215" s="33">
        <v>1.94</v>
      </c>
    </row>
    <row r="216" spans="1:17" ht="15" x14ac:dyDescent="0.25">
      <c r="A216" s="23">
        <v>43680</v>
      </c>
      <c r="B216" s="24" t="s">
        <v>31</v>
      </c>
      <c r="C216" s="25">
        <v>2717</v>
      </c>
      <c r="D216" s="25">
        <v>35</v>
      </c>
      <c r="E216" s="25">
        <v>8</v>
      </c>
      <c r="F216" s="26">
        <v>57</v>
      </c>
      <c r="G216" s="27">
        <v>1.2699999999999999E-2</v>
      </c>
      <c r="H216" s="27">
        <v>0.22889999999999999</v>
      </c>
      <c r="I216" s="28">
        <v>1.64</v>
      </c>
      <c r="J216" s="29" t="s">
        <v>32</v>
      </c>
      <c r="K216" s="30">
        <v>5567</v>
      </c>
      <c r="L216" s="30">
        <v>68</v>
      </c>
      <c r="M216" s="30">
        <v>6</v>
      </c>
      <c r="N216" s="31">
        <v>185</v>
      </c>
      <c r="O216" s="32">
        <v>1.2200000000000001E-2</v>
      </c>
      <c r="P216" s="32">
        <v>9.4200000000000006E-2</v>
      </c>
      <c r="Q216" s="33">
        <v>2.73</v>
      </c>
    </row>
    <row r="217" spans="1:17" ht="15" x14ac:dyDescent="0.25">
      <c r="A217" s="23">
        <v>43681</v>
      </c>
      <c r="B217" s="24" t="s">
        <v>31</v>
      </c>
      <c r="C217" s="25">
        <v>1862</v>
      </c>
      <c r="D217" s="25">
        <v>23</v>
      </c>
      <c r="E217" s="25">
        <v>10</v>
      </c>
      <c r="F217" s="26">
        <v>79</v>
      </c>
      <c r="G217" s="27">
        <v>1.2500000000000001E-2</v>
      </c>
      <c r="H217" s="27">
        <v>0.41460000000000002</v>
      </c>
      <c r="I217" s="28">
        <v>3.4</v>
      </c>
      <c r="J217" s="29" t="s">
        <v>32</v>
      </c>
      <c r="K217" s="30">
        <v>4683</v>
      </c>
      <c r="L217" s="30">
        <v>62</v>
      </c>
      <c r="M217" s="30">
        <v>5</v>
      </c>
      <c r="N217" s="31">
        <v>102</v>
      </c>
      <c r="O217" s="32">
        <v>1.32E-2</v>
      </c>
      <c r="P217" s="32">
        <v>8.2299999999999998E-2</v>
      </c>
      <c r="Q217" s="33">
        <v>1.64</v>
      </c>
    </row>
    <row r="218" spans="1:17" ht="15" x14ac:dyDescent="0.25">
      <c r="A218" s="23">
        <v>43682</v>
      </c>
      <c r="B218" s="24" t="s">
        <v>31</v>
      </c>
      <c r="C218" s="25">
        <v>2589</v>
      </c>
      <c r="D218" s="25">
        <v>33</v>
      </c>
      <c r="E218" s="25">
        <v>8</v>
      </c>
      <c r="F218" s="26">
        <v>112</v>
      </c>
      <c r="G218" s="27">
        <v>1.29E-2</v>
      </c>
      <c r="H218" s="27">
        <v>0.23</v>
      </c>
      <c r="I218" s="28">
        <v>3.36</v>
      </c>
      <c r="J218" s="29" t="s">
        <v>32</v>
      </c>
      <c r="K218" s="30">
        <v>5624</v>
      </c>
      <c r="L218" s="30">
        <v>46</v>
      </c>
      <c r="M218" s="30">
        <v>3</v>
      </c>
      <c r="N218" s="31">
        <v>121</v>
      </c>
      <c r="O218" s="32">
        <v>8.0999999999999996E-3</v>
      </c>
      <c r="P218" s="32">
        <v>7.1900000000000006E-2</v>
      </c>
      <c r="Q218" s="33">
        <v>2.66</v>
      </c>
    </row>
    <row r="219" spans="1:17" ht="15" x14ac:dyDescent="0.25">
      <c r="A219" s="23">
        <v>43683</v>
      </c>
      <c r="B219" s="24" t="s">
        <v>31</v>
      </c>
      <c r="C219" s="25">
        <v>2310</v>
      </c>
      <c r="D219" s="25">
        <v>55</v>
      </c>
      <c r="E219" s="25">
        <v>15</v>
      </c>
      <c r="F219" s="26">
        <v>138</v>
      </c>
      <c r="G219" s="27">
        <v>2.4E-2</v>
      </c>
      <c r="H219" s="27">
        <v>0.2722</v>
      </c>
      <c r="I219" s="28">
        <v>2.48</v>
      </c>
      <c r="J219" s="29" t="s">
        <v>32</v>
      </c>
      <c r="K219" s="30">
        <v>4099</v>
      </c>
      <c r="L219" s="30">
        <v>88</v>
      </c>
      <c r="M219" s="30">
        <v>9</v>
      </c>
      <c r="N219" s="31">
        <v>88</v>
      </c>
      <c r="O219" s="32">
        <v>2.1399999999999999E-2</v>
      </c>
      <c r="P219" s="32">
        <v>0.107</v>
      </c>
      <c r="Q219" s="33">
        <v>1</v>
      </c>
    </row>
    <row r="220" spans="1:17" ht="15" x14ac:dyDescent="0.25">
      <c r="A220" s="23">
        <v>43684</v>
      </c>
      <c r="B220" s="24" t="s">
        <v>31</v>
      </c>
      <c r="C220" s="25">
        <v>1437</v>
      </c>
      <c r="D220" s="25">
        <v>58</v>
      </c>
      <c r="E220" s="25">
        <v>14</v>
      </c>
      <c r="F220" s="26">
        <v>66</v>
      </c>
      <c r="G220" s="27">
        <v>0.04</v>
      </c>
      <c r="H220" s="27">
        <v>0.23480000000000001</v>
      </c>
      <c r="I220" s="28">
        <v>1.1499999999999999</v>
      </c>
      <c r="J220" s="29" t="s">
        <v>32</v>
      </c>
      <c r="K220" s="30">
        <v>4422</v>
      </c>
      <c r="L220" s="30">
        <v>42</v>
      </c>
      <c r="M220" s="30">
        <v>7</v>
      </c>
      <c r="N220" s="31">
        <v>134</v>
      </c>
      <c r="O220" s="32">
        <v>9.4999999999999998E-3</v>
      </c>
      <c r="P220" s="32">
        <v>0.1686</v>
      </c>
      <c r="Q220" s="33">
        <v>3.17</v>
      </c>
    </row>
    <row r="221" spans="1:17" ht="15" x14ac:dyDescent="0.25">
      <c r="A221" s="23">
        <v>43685</v>
      </c>
      <c r="B221" s="24" t="s">
        <v>31</v>
      </c>
      <c r="C221" s="25">
        <v>2951</v>
      </c>
      <c r="D221" s="25">
        <v>36</v>
      </c>
      <c r="E221" s="25">
        <v>11</v>
      </c>
      <c r="F221" s="26">
        <v>122</v>
      </c>
      <c r="G221" s="27">
        <v>1.2E-2</v>
      </c>
      <c r="H221" s="27">
        <v>0.31269999999999998</v>
      </c>
      <c r="I221" s="28">
        <v>3.45</v>
      </c>
      <c r="J221" s="29" t="s">
        <v>32</v>
      </c>
      <c r="K221" s="30">
        <v>4143</v>
      </c>
      <c r="L221" s="30">
        <v>54</v>
      </c>
      <c r="M221" s="30">
        <v>7</v>
      </c>
      <c r="N221" s="31">
        <v>141</v>
      </c>
      <c r="O221" s="32">
        <v>1.3100000000000001E-2</v>
      </c>
      <c r="P221" s="32">
        <v>0.1237</v>
      </c>
      <c r="Q221" s="33">
        <v>2.6</v>
      </c>
    </row>
    <row r="222" spans="1:17" ht="15" x14ac:dyDescent="0.25">
      <c r="A222" s="23">
        <v>43686</v>
      </c>
      <c r="B222" s="24" t="s">
        <v>31</v>
      </c>
      <c r="C222" s="25">
        <v>3014</v>
      </c>
      <c r="D222" s="25">
        <v>42</v>
      </c>
      <c r="E222" s="25">
        <v>12</v>
      </c>
      <c r="F222" s="26">
        <v>68</v>
      </c>
      <c r="G222" s="27">
        <v>1.3899999999999999E-2</v>
      </c>
      <c r="H222" s="27">
        <v>0.29570000000000002</v>
      </c>
      <c r="I222" s="28">
        <v>1.62</v>
      </c>
      <c r="J222" s="29" t="s">
        <v>32</v>
      </c>
      <c r="K222" s="30">
        <v>3894</v>
      </c>
      <c r="L222" s="30">
        <v>46</v>
      </c>
      <c r="M222" s="30">
        <v>3</v>
      </c>
      <c r="N222" s="31">
        <v>112</v>
      </c>
      <c r="O222" s="32">
        <v>1.18E-2</v>
      </c>
      <c r="P222" s="32">
        <v>7.1800000000000003E-2</v>
      </c>
      <c r="Q222" s="33">
        <v>2.44</v>
      </c>
    </row>
    <row r="223" spans="1:17" ht="15" x14ac:dyDescent="0.25">
      <c r="A223" s="23">
        <v>43687</v>
      </c>
      <c r="B223" s="24" t="s">
        <v>31</v>
      </c>
      <c r="C223" s="25">
        <v>1080</v>
      </c>
      <c r="D223" s="25">
        <v>52</v>
      </c>
      <c r="E223" s="25">
        <v>14</v>
      </c>
      <c r="F223" s="26">
        <v>52</v>
      </c>
      <c r="G223" s="27">
        <v>4.82E-2</v>
      </c>
      <c r="H223" s="27">
        <v>0.27679999999999999</v>
      </c>
      <c r="I223" s="28">
        <v>1</v>
      </c>
      <c r="J223" s="29" t="s">
        <v>32</v>
      </c>
      <c r="K223" s="30">
        <v>4560</v>
      </c>
      <c r="L223" s="30">
        <v>57</v>
      </c>
      <c r="M223" s="30">
        <v>5</v>
      </c>
      <c r="N223" s="31">
        <v>158</v>
      </c>
      <c r="O223" s="32">
        <v>1.2500000000000001E-2</v>
      </c>
      <c r="P223" s="32">
        <v>8.5000000000000006E-2</v>
      </c>
      <c r="Q223" s="33">
        <v>2.76</v>
      </c>
    </row>
    <row r="224" spans="1:17" ht="15" x14ac:dyDescent="0.25">
      <c r="A224" s="23">
        <v>43688</v>
      </c>
      <c r="B224" s="24" t="s">
        <v>31</v>
      </c>
      <c r="C224" s="25">
        <v>3041</v>
      </c>
      <c r="D224" s="25">
        <v>35</v>
      </c>
      <c r="E224" s="25">
        <v>10</v>
      </c>
      <c r="F224" s="26">
        <v>53</v>
      </c>
      <c r="G224" s="27">
        <v>1.1599999999999999E-2</v>
      </c>
      <c r="H224" s="27">
        <v>0.28470000000000001</v>
      </c>
      <c r="I224" s="28">
        <v>1.49</v>
      </c>
      <c r="J224" s="29" t="s">
        <v>32</v>
      </c>
      <c r="K224" s="30">
        <v>4027</v>
      </c>
      <c r="L224" s="30">
        <v>50</v>
      </c>
      <c r="M224" s="30">
        <v>3</v>
      </c>
      <c r="N224" s="31">
        <v>142</v>
      </c>
      <c r="O224" s="32">
        <v>1.23E-2</v>
      </c>
      <c r="P224" s="32">
        <v>7.0099999999999996E-2</v>
      </c>
      <c r="Q224" s="33">
        <v>2.87</v>
      </c>
    </row>
    <row r="225" spans="1:17" ht="15" x14ac:dyDescent="0.25">
      <c r="A225" s="23">
        <v>43689</v>
      </c>
      <c r="B225" s="24" t="s">
        <v>31</v>
      </c>
      <c r="C225" s="25">
        <v>2382</v>
      </c>
      <c r="D225" s="25">
        <v>34</v>
      </c>
      <c r="E225" s="25">
        <v>8</v>
      </c>
      <c r="F225" s="26">
        <v>92</v>
      </c>
      <c r="G225" s="27">
        <v>1.41E-2</v>
      </c>
      <c r="H225" s="27">
        <v>0.2298</v>
      </c>
      <c r="I225" s="28">
        <v>2.73</v>
      </c>
      <c r="J225" s="29" t="s">
        <v>32</v>
      </c>
      <c r="K225" s="30">
        <v>3938</v>
      </c>
      <c r="L225" s="30">
        <v>62</v>
      </c>
      <c r="M225" s="30">
        <v>6</v>
      </c>
      <c r="N225" s="31">
        <v>137</v>
      </c>
      <c r="O225" s="32">
        <v>1.5800000000000002E-2</v>
      </c>
      <c r="P225" s="32">
        <v>9.8299999999999998E-2</v>
      </c>
      <c r="Q225" s="33">
        <v>2.2000000000000002</v>
      </c>
    </row>
    <row r="226" spans="1:17" ht="15" x14ac:dyDescent="0.25">
      <c r="A226" s="23">
        <v>43690</v>
      </c>
      <c r="B226" s="24" t="s">
        <v>31</v>
      </c>
      <c r="C226" s="25">
        <v>2502</v>
      </c>
      <c r="D226" s="25">
        <v>45</v>
      </c>
      <c r="E226" s="25">
        <v>12</v>
      </c>
      <c r="F226" s="26">
        <v>91</v>
      </c>
      <c r="G226" s="27">
        <v>1.8100000000000002E-2</v>
      </c>
      <c r="H226" s="27">
        <v>0.2661</v>
      </c>
      <c r="I226" s="28">
        <v>2.0099999999999998</v>
      </c>
      <c r="J226" s="29" t="s">
        <v>32</v>
      </c>
      <c r="K226" s="30">
        <v>4494</v>
      </c>
      <c r="L226" s="30">
        <v>85</v>
      </c>
      <c r="M226" s="30">
        <v>8</v>
      </c>
      <c r="N226" s="31">
        <v>181</v>
      </c>
      <c r="O226" s="32">
        <v>1.89E-2</v>
      </c>
      <c r="P226" s="32">
        <v>9.7199999999999995E-2</v>
      </c>
      <c r="Q226" s="33">
        <v>2.13</v>
      </c>
    </row>
    <row r="227" spans="1:17" ht="15" x14ac:dyDescent="0.25">
      <c r="A227" s="23">
        <v>43691</v>
      </c>
      <c r="B227" s="24" t="s">
        <v>31</v>
      </c>
      <c r="C227" s="25">
        <v>2387</v>
      </c>
      <c r="D227" s="25">
        <v>26</v>
      </c>
      <c r="E227" s="25">
        <v>9</v>
      </c>
      <c r="F227" s="26">
        <v>54</v>
      </c>
      <c r="G227" s="27">
        <v>1.0999999999999999E-2</v>
      </c>
      <c r="H227" s="27">
        <v>0.35210000000000002</v>
      </c>
      <c r="I227" s="28">
        <v>2.06</v>
      </c>
      <c r="J227" s="29" t="s">
        <v>32</v>
      </c>
      <c r="K227" s="30">
        <v>5670</v>
      </c>
      <c r="L227" s="30">
        <v>81</v>
      </c>
      <c r="M227" s="30">
        <v>5</v>
      </c>
      <c r="N227" s="31">
        <v>155</v>
      </c>
      <c r="O227" s="32">
        <v>1.4200000000000001E-2</v>
      </c>
      <c r="P227" s="32">
        <v>6.2399999999999997E-2</v>
      </c>
      <c r="Q227" s="33">
        <v>1.92</v>
      </c>
    </row>
    <row r="228" spans="1:17" ht="15" x14ac:dyDescent="0.25">
      <c r="A228" s="23">
        <v>43692</v>
      </c>
      <c r="B228" s="24" t="s">
        <v>31</v>
      </c>
      <c r="C228" s="25">
        <v>2664</v>
      </c>
      <c r="D228" s="25">
        <v>23</v>
      </c>
      <c r="E228" s="25">
        <v>7</v>
      </c>
      <c r="F228" s="26">
        <v>72</v>
      </c>
      <c r="G228" s="27">
        <v>8.6999999999999994E-3</v>
      </c>
      <c r="H228" s="27">
        <v>0.2858</v>
      </c>
      <c r="I228" s="28">
        <v>3.1</v>
      </c>
      <c r="J228" s="29" t="s">
        <v>32</v>
      </c>
      <c r="K228" s="30">
        <v>5513</v>
      </c>
      <c r="L228" s="30">
        <v>41</v>
      </c>
      <c r="M228" s="30">
        <v>3</v>
      </c>
      <c r="N228" s="31">
        <v>165</v>
      </c>
      <c r="O228" s="32">
        <v>7.4000000000000003E-3</v>
      </c>
      <c r="P228" s="32">
        <v>7.4399999999999994E-2</v>
      </c>
      <c r="Q228" s="33">
        <v>4.01</v>
      </c>
    </row>
    <row r="229" spans="1:17" ht="15" x14ac:dyDescent="0.25">
      <c r="A229" s="23">
        <v>43693</v>
      </c>
      <c r="B229" s="24" t="s">
        <v>31</v>
      </c>
      <c r="C229" s="25">
        <v>2215</v>
      </c>
      <c r="D229" s="25">
        <v>56</v>
      </c>
      <c r="E229" s="25">
        <v>16</v>
      </c>
      <c r="F229" s="26">
        <v>46</v>
      </c>
      <c r="G229" s="27">
        <v>2.52E-2</v>
      </c>
      <c r="H229" s="27">
        <v>0.28960000000000002</v>
      </c>
      <c r="I229" s="28">
        <v>0.83</v>
      </c>
      <c r="J229" s="29" t="s">
        <v>32</v>
      </c>
      <c r="K229" s="30">
        <v>3782</v>
      </c>
      <c r="L229" s="30">
        <v>76</v>
      </c>
      <c r="M229" s="30">
        <v>9</v>
      </c>
      <c r="N229" s="31">
        <v>101</v>
      </c>
      <c r="O229" s="32">
        <v>2.01E-2</v>
      </c>
      <c r="P229" s="32">
        <v>0.1157</v>
      </c>
      <c r="Q229" s="33">
        <v>1.32</v>
      </c>
    </row>
    <row r="230" spans="1:17" ht="15" x14ac:dyDescent="0.25">
      <c r="A230" s="23">
        <v>43694</v>
      </c>
      <c r="B230" s="24" t="s">
        <v>31</v>
      </c>
      <c r="C230" s="25">
        <v>1691</v>
      </c>
      <c r="D230" s="25">
        <v>47</v>
      </c>
      <c r="E230" s="25">
        <v>10</v>
      </c>
      <c r="F230" s="26">
        <v>127</v>
      </c>
      <c r="G230" s="27">
        <v>2.76E-2</v>
      </c>
      <c r="H230" s="27">
        <v>0.2215</v>
      </c>
      <c r="I230" s="28">
        <v>2.73</v>
      </c>
      <c r="J230" s="29" t="s">
        <v>32</v>
      </c>
      <c r="K230" s="30">
        <v>3755</v>
      </c>
      <c r="L230" s="30">
        <v>66</v>
      </c>
      <c r="M230" s="30">
        <v>7</v>
      </c>
      <c r="N230" s="31">
        <v>121</v>
      </c>
      <c r="O230" s="32">
        <v>1.77E-2</v>
      </c>
      <c r="P230" s="32">
        <v>0.11020000000000001</v>
      </c>
      <c r="Q230" s="33">
        <v>1.82</v>
      </c>
    </row>
    <row r="231" spans="1:17" ht="15" x14ac:dyDescent="0.25">
      <c r="A231" s="23">
        <v>43695</v>
      </c>
      <c r="B231" s="24" t="s">
        <v>31</v>
      </c>
      <c r="C231" s="25">
        <v>1422</v>
      </c>
      <c r="D231" s="25">
        <v>51</v>
      </c>
      <c r="E231" s="25">
        <v>13</v>
      </c>
      <c r="F231" s="26">
        <v>78</v>
      </c>
      <c r="G231" s="27">
        <v>3.56E-2</v>
      </c>
      <c r="H231" s="27">
        <v>0.25929999999999997</v>
      </c>
      <c r="I231" s="28">
        <v>1.55</v>
      </c>
      <c r="J231" s="29" t="s">
        <v>32</v>
      </c>
      <c r="K231" s="30">
        <v>4561</v>
      </c>
      <c r="L231" s="30">
        <v>70</v>
      </c>
      <c r="M231" s="30">
        <v>6</v>
      </c>
      <c r="N231" s="31">
        <v>122</v>
      </c>
      <c r="O231" s="32">
        <v>1.5299999999999999E-2</v>
      </c>
      <c r="P231" s="32">
        <v>9.3100000000000002E-2</v>
      </c>
      <c r="Q231" s="33">
        <v>1.76</v>
      </c>
    </row>
    <row r="232" spans="1:17" ht="15" x14ac:dyDescent="0.25">
      <c r="A232" s="23">
        <v>43696</v>
      </c>
      <c r="B232" s="24" t="s">
        <v>31</v>
      </c>
      <c r="C232" s="25">
        <v>3175</v>
      </c>
      <c r="D232" s="25">
        <v>34</v>
      </c>
      <c r="E232" s="25">
        <v>8</v>
      </c>
      <c r="F232" s="26">
        <v>111</v>
      </c>
      <c r="G232" s="27">
        <v>1.06E-2</v>
      </c>
      <c r="H232" s="27">
        <v>0.2298</v>
      </c>
      <c r="I232" s="28">
        <v>3.3</v>
      </c>
      <c r="J232" s="29" t="s">
        <v>32</v>
      </c>
      <c r="K232" s="30">
        <v>5185</v>
      </c>
      <c r="L232" s="30">
        <v>68</v>
      </c>
      <c r="M232" s="30">
        <v>5</v>
      </c>
      <c r="N232" s="31">
        <v>186</v>
      </c>
      <c r="O232" s="32">
        <v>1.2999999999999999E-2</v>
      </c>
      <c r="P232" s="32">
        <v>7.9600000000000004E-2</v>
      </c>
      <c r="Q232" s="33">
        <v>2.75</v>
      </c>
    </row>
    <row r="233" spans="1:17" ht="15" x14ac:dyDescent="0.25">
      <c r="A233" s="23">
        <v>43697</v>
      </c>
      <c r="B233" s="24" t="s">
        <v>31</v>
      </c>
      <c r="C233" s="25">
        <v>3119</v>
      </c>
      <c r="D233" s="25">
        <v>59</v>
      </c>
      <c r="E233" s="25">
        <v>14</v>
      </c>
      <c r="F233" s="26">
        <v>69</v>
      </c>
      <c r="G233" s="27">
        <v>1.8800000000000001E-2</v>
      </c>
      <c r="H233" s="27">
        <v>0.2341</v>
      </c>
      <c r="I233" s="28">
        <v>1.18</v>
      </c>
      <c r="J233" s="29" t="s">
        <v>32</v>
      </c>
      <c r="K233" s="30">
        <v>5509</v>
      </c>
      <c r="L233" s="30">
        <v>61</v>
      </c>
      <c r="M233" s="30">
        <v>4</v>
      </c>
      <c r="N233" s="31">
        <v>116</v>
      </c>
      <c r="O233" s="32">
        <v>1.11E-2</v>
      </c>
      <c r="P233" s="32">
        <v>6.6400000000000001E-2</v>
      </c>
      <c r="Q233" s="33">
        <v>1.91</v>
      </c>
    </row>
    <row r="234" spans="1:17" ht="15" x14ac:dyDescent="0.25">
      <c r="A234" s="23">
        <v>43698</v>
      </c>
      <c r="B234" s="24" t="s">
        <v>31</v>
      </c>
      <c r="C234" s="25">
        <v>1865</v>
      </c>
      <c r="D234" s="25">
        <v>41</v>
      </c>
      <c r="E234" s="25">
        <v>11</v>
      </c>
      <c r="F234" s="26">
        <v>54</v>
      </c>
      <c r="G234" s="27">
        <v>2.2100000000000002E-2</v>
      </c>
      <c r="H234" s="27">
        <v>0.27260000000000001</v>
      </c>
      <c r="I234" s="28">
        <v>1.3</v>
      </c>
      <c r="J234" s="29" t="s">
        <v>32</v>
      </c>
      <c r="K234" s="30">
        <v>5625</v>
      </c>
      <c r="L234" s="30">
        <v>32</v>
      </c>
      <c r="M234" s="30">
        <v>4</v>
      </c>
      <c r="N234" s="31">
        <v>182</v>
      </c>
      <c r="O234" s="32">
        <v>5.7000000000000002E-3</v>
      </c>
      <c r="P234" s="32">
        <v>0.11219999999999999</v>
      </c>
      <c r="Q234" s="33">
        <v>5.65</v>
      </c>
    </row>
    <row r="235" spans="1:17" ht="15" x14ac:dyDescent="0.25">
      <c r="A235" s="23">
        <v>43699</v>
      </c>
      <c r="B235" s="24" t="s">
        <v>31</v>
      </c>
      <c r="C235" s="25">
        <v>1754</v>
      </c>
      <c r="D235" s="25">
        <v>40</v>
      </c>
      <c r="E235" s="25">
        <v>9</v>
      </c>
      <c r="F235" s="26">
        <v>85</v>
      </c>
      <c r="G235" s="27">
        <v>2.2599999999999999E-2</v>
      </c>
      <c r="H235" s="27">
        <v>0.22520000000000001</v>
      </c>
      <c r="I235" s="28">
        <v>2.14</v>
      </c>
      <c r="J235" s="29" t="s">
        <v>32</v>
      </c>
      <c r="K235" s="30">
        <v>4636</v>
      </c>
      <c r="L235" s="30">
        <v>47</v>
      </c>
      <c r="M235" s="30">
        <v>7</v>
      </c>
      <c r="N235" s="31">
        <v>84</v>
      </c>
      <c r="O235" s="32">
        <v>1.01E-2</v>
      </c>
      <c r="P235" s="32">
        <v>0.1565</v>
      </c>
      <c r="Q235" s="33">
        <v>1.8</v>
      </c>
    </row>
    <row r="236" spans="1:17" ht="15" x14ac:dyDescent="0.25">
      <c r="A236" s="23">
        <v>43700</v>
      </c>
      <c r="B236" s="24" t="s">
        <v>31</v>
      </c>
      <c r="C236" s="25">
        <v>2584</v>
      </c>
      <c r="D236" s="25">
        <v>35</v>
      </c>
      <c r="E236" s="25">
        <v>11</v>
      </c>
      <c r="F236" s="26">
        <v>37</v>
      </c>
      <c r="G236" s="27">
        <v>1.37E-2</v>
      </c>
      <c r="H236" s="27">
        <v>0.313</v>
      </c>
      <c r="I236" s="28">
        <v>1.06</v>
      </c>
      <c r="J236" s="29" t="s">
        <v>32</v>
      </c>
      <c r="K236" s="30">
        <v>4380</v>
      </c>
      <c r="L236" s="30">
        <v>43</v>
      </c>
      <c r="M236" s="30">
        <v>6</v>
      </c>
      <c r="N236" s="31">
        <v>113</v>
      </c>
      <c r="O236" s="32">
        <v>9.7999999999999997E-3</v>
      </c>
      <c r="P236" s="32">
        <v>0.14349999999999999</v>
      </c>
      <c r="Q236" s="33">
        <v>2.64</v>
      </c>
    </row>
    <row r="237" spans="1:17" ht="15" x14ac:dyDescent="0.25">
      <c r="A237" s="23">
        <v>43701</v>
      </c>
      <c r="B237" s="24" t="s">
        <v>31</v>
      </c>
      <c r="C237" s="25">
        <v>2656</v>
      </c>
      <c r="D237" s="25">
        <v>40</v>
      </c>
      <c r="E237" s="25">
        <v>12</v>
      </c>
      <c r="F237" s="26">
        <v>91</v>
      </c>
      <c r="G237" s="27">
        <v>1.5100000000000001E-2</v>
      </c>
      <c r="H237" s="27">
        <v>0.29980000000000001</v>
      </c>
      <c r="I237" s="28">
        <v>2.27</v>
      </c>
      <c r="J237" s="29" t="s">
        <v>32</v>
      </c>
      <c r="K237" s="30">
        <v>4973</v>
      </c>
      <c r="L237" s="30">
        <v>42</v>
      </c>
      <c r="M237" s="30">
        <v>7</v>
      </c>
      <c r="N237" s="31">
        <v>184</v>
      </c>
      <c r="O237" s="32">
        <v>8.3999999999999995E-3</v>
      </c>
      <c r="P237" s="32">
        <v>0.16950000000000001</v>
      </c>
      <c r="Q237" s="33">
        <v>4.3899999999999997</v>
      </c>
    </row>
    <row r="238" spans="1:17" ht="15" x14ac:dyDescent="0.25">
      <c r="A238" s="23">
        <v>43702</v>
      </c>
      <c r="B238" s="24" t="s">
        <v>31</v>
      </c>
      <c r="C238" s="25">
        <v>2428</v>
      </c>
      <c r="D238" s="25">
        <v>29</v>
      </c>
      <c r="E238" s="25">
        <v>10</v>
      </c>
      <c r="F238" s="26">
        <v>106</v>
      </c>
      <c r="G238" s="27">
        <v>1.1900000000000001E-2</v>
      </c>
      <c r="H238" s="27">
        <v>0.33839999999999998</v>
      </c>
      <c r="I238" s="28">
        <v>3.67</v>
      </c>
      <c r="J238" s="29" t="s">
        <v>32</v>
      </c>
      <c r="K238" s="30">
        <v>4962</v>
      </c>
      <c r="L238" s="30">
        <v>63</v>
      </c>
      <c r="M238" s="30">
        <v>7</v>
      </c>
      <c r="N238" s="31">
        <v>150</v>
      </c>
      <c r="O238" s="32">
        <v>1.2699999999999999E-2</v>
      </c>
      <c r="P238" s="32">
        <v>0.1135</v>
      </c>
      <c r="Q238" s="33">
        <v>2.38</v>
      </c>
    </row>
    <row r="239" spans="1:17" ht="15" x14ac:dyDescent="0.25">
      <c r="A239" s="23">
        <v>43703</v>
      </c>
      <c r="B239" s="24" t="s">
        <v>31</v>
      </c>
      <c r="C239" s="25">
        <v>1062</v>
      </c>
      <c r="D239" s="25">
        <v>28</v>
      </c>
      <c r="E239" s="25">
        <v>9</v>
      </c>
      <c r="F239" s="26">
        <v>83</v>
      </c>
      <c r="G239" s="27">
        <v>2.6599999999999999E-2</v>
      </c>
      <c r="H239" s="27">
        <v>0.30640000000000001</v>
      </c>
      <c r="I239" s="28">
        <v>2.93</v>
      </c>
      <c r="J239" s="29" t="s">
        <v>32</v>
      </c>
      <c r="K239" s="30">
        <v>5286</v>
      </c>
      <c r="L239" s="30">
        <v>71</v>
      </c>
      <c r="M239" s="30">
        <v>7</v>
      </c>
      <c r="N239" s="31">
        <v>186</v>
      </c>
      <c r="O239" s="32">
        <v>1.3299999999999999E-2</v>
      </c>
      <c r="P239" s="32">
        <v>9.2499999999999999E-2</v>
      </c>
      <c r="Q239" s="33">
        <v>2.63</v>
      </c>
    </row>
    <row r="240" spans="1:17" ht="15" x14ac:dyDescent="0.25">
      <c r="A240" s="23">
        <v>43704</v>
      </c>
      <c r="B240" s="24" t="s">
        <v>31</v>
      </c>
      <c r="C240" s="25">
        <v>3014</v>
      </c>
      <c r="D240" s="25">
        <v>51</v>
      </c>
      <c r="E240" s="25">
        <v>15</v>
      </c>
      <c r="F240" s="26">
        <v>52</v>
      </c>
      <c r="G240" s="27">
        <v>1.6899999999999998E-2</v>
      </c>
      <c r="H240" s="27">
        <v>0.29820000000000002</v>
      </c>
      <c r="I240" s="28">
        <v>1.02</v>
      </c>
      <c r="J240" s="29" t="s">
        <v>32</v>
      </c>
      <c r="K240" s="30">
        <v>4979</v>
      </c>
      <c r="L240" s="30">
        <v>69</v>
      </c>
      <c r="M240" s="30">
        <v>7</v>
      </c>
      <c r="N240" s="31">
        <v>136</v>
      </c>
      <c r="O240" s="32">
        <v>1.38E-2</v>
      </c>
      <c r="P240" s="32">
        <v>0.1084</v>
      </c>
      <c r="Q240" s="33">
        <v>1.98</v>
      </c>
    </row>
    <row r="241" spans="1:17" ht="15" x14ac:dyDescent="0.25">
      <c r="A241" s="23">
        <v>43705</v>
      </c>
      <c r="B241" s="24" t="s">
        <v>31</v>
      </c>
      <c r="C241" s="25">
        <v>1450</v>
      </c>
      <c r="D241" s="25">
        <v>41</v>
      </c>
      <c r="E241" s="25">
        <v>10</v>
      </c>
      <c r="F241" s="26">
        <v>107</v>
      </c>
      <c r="G241" s="27">
        <v>2.8400000000000002E-2</v>
      </c>
      <c r="H241" s="27">
        <v>0.2485</v>
      </c>
      <c r="I241" s="28">
        <v>2.6</v>
      </c>
      <c r="J241" s="29" t="s">
        <v>32</v>
      </c>
      <c r="K241" s="30">
        <v>4919</v>
      </c>
      <c r="L241" s="30">
        <v>57</v>
      </c>
      <c r="M241" s="30">
        <v>8</v>
      </c>
      <c r="N241" s="31">
        <v>83</v>
      </c>
      <c r="O241" s="32">
        <v>1.1599999999999999E-2</v>
      </c>
      <c r="P241" s="32">
        <v>0.13800000000000001</v>
      </c>
      <c r="Q241" s="33">
        <v>1.47</v>
      </c>
    </row>
    <row r="242" spans="1:17" ht="15" x14ac:dyDescent="0.25">
      <c r="A242" s="23">
        <v>43706</v>
      </c>
      <c r="B242" s="24" t="s">
        <v>31</v>
      </c>
      <c r="C242" s="25">
        <v>2301</v>
      </c>
      <c r="D242" s="25">
        <v>32</v>
      </c>
      <c r="E242" s="25">
        <v>8</v>
      </c>
      <c r="F242" s="26">
        <v>74</v>
      </c>
      <c r="G242" s="27">
        <v>1.3899999999999999E-2</v>
      </c>
      <c r="H242" s="27">
        <v>0.26269999999999999</v>
      </c>
      <c r="I242" s="28">
        <v>2.3199999999999998</v>
      </c>
      <c r="J242" s="29" t="s">
        <v>32</v>
      </c>
      <c r="K242" s="30">
        <v>5183</v>
      </c>
      <c r="L242" s="30">
        <v>58</v>
      </c>
      <c r="M242" s="30">
        <v>6</v>
      </c>
      <c r="N242" s="31">
        <v>186</v>
      </c>
      <c r="O242" s="32">
        <v>1.12E-2</v>
      </c>
      <c r="P242" s="32">
        <v>0.10150000000000001</v>
      </c>
      <c r="Q242" s="33">
        <v>3.2</v>
      </c>
    </row>
    <row r="243" spans="1:17" ht="15" x14ac:dyDescent="0.25">
      <c r="A243" s="23">
        <v>43707</v>
      </c>
      <c r="B243" s="24" t="s">
        <v>31</v>
      </c>
      <c r="C243" s="25">
        <v>2739</v>
      </c>
      <c r="D243" s="25">
        <v>39</v>
      </c>
      <c r="E243" s="25">
        <v>11</v>
      </c>
      <c r="F243" s="26">
        <v>50</v>
      </c>
      <c r="G243" s="27">
        <v>1.41E-2</v>
      </c>
      <c r="H243" s="27">
        <v>0.27789999999999998</v>
      </c>
      <c r="I243" s="28">
        <v>1.3</v>
      </c>
      <c r="J243" s="29" t="s">
        <v>32</v>
      </c>
      <c r="K243" s="30">
        <v>4772</v>
      </c>
      <c r="L243" s="30">
        <v>39</v>
      </c>
      <c r="M243" s="30">
        <v>3</v>
      </c>
      <c r="N243" s="31">
        <v>132</v>
      </c>
      <c r="O243" s="32">
        <v>8.0999999999999996E-3</v>
      </c>
      <c r="P243" s="32">
        <v>7.5800000000000006E-2</v>
      </c>
      <c r="Q243" s="33">
        <v>3.39</v>
      </c>
    </row>
    <row r="244" spans="1:17" ht="15" x14ac:dyDescent="0.25">
      <c r="A244" s="23">
        <v>43708</v>
      </c>
      <c r="B244" s="24" t="s">
        <v>31</v>
      </c>
      <c r="C244" s="25">
        <v>3186</v>
      </c>
      <c r="D244" s="25">
        <v>63</v>
      </c>
      <c r="E244" s="25">
        <v>15</v>
      </c>
      <c r="F244" s="26">
        <v>98</v>
      </c>
      <c r="G244" s="27">
        <v>1.9800000000000002E-2</v>
      </c>
      <c r="H244" s="27">
        <v>0.2316</v>
      </c>
      <c r="I244" s="28">
        <v>1.54</v>
      </c>
      <c r="J244" s="29" t="s">
        <v>32</v>
      </c>
      <c r="K244" s="30">
        <v>5565</v>
      </c>
      <c r="L244" s="30">
        <v>81</v>
      </c>
      <c r="M244" s="30">
        <v>6</v>
      </c>
      <c r="N244" s="31">
        <v>174</v>
      </c>
      <c r="O244" s="32">
        <v>1.46E-2</v>
      </c>
      <c r="P244" s="32">
        <v>7.4700000000000003E-2</v>
      </c>
      <c r="Q244" s="33">
        <v>2.15</v>
      </c>
    </row>
    <row r="245" spans="1:17" ht="15" x14ac:dyDescent="0.25">
      <c r="A245" s="23">
        <v>43709</v>
      </c>
      <c r="B245" s="24" t="s">
        <v>33</v>
      </c>
      <c r="C245" s="25">
        <v>1764</v>
      </c>
      <c r="D245" s="25">
        <v>42</v>
      </c>
      <c r="E245" s="25">
        <v>10</v>
      </c>
      <c r="F245" s="26">
        <v>107</v>
      </c>
      <c r="G245" s="27">
        <v>2.3599999999999999E-2</v>
      </c>
      <c r="H245" s="27">
        <v>0.248</v>
      </c>
      <c r="I245" s="28">
        <v>2.58</v>
      </c>
      <c r="J245" s="29" t="s">
        <v>34</v>
      </c>
      <c r="K245" s="30">
        <v>4179</v>
      </c>
      <c r="L245" s="30">
        <v>80</v>
      </c>
      <c r="M245" s="30">
        <v>9</v>
      </c>
      <c r="N245" s="31">
        <v>92</v>
      </c>
      <c r="O245" s="32">
        <v>1.9099999999999999E-2</v>
      </c>
      <c r="P245" s="32">
        <v>0.1125</v>
      </c>
      <c r="Q245" s="33">
        <v>1.1499999999999999</v>
      </c>
    </row>
    <row r="246" spans="1:17" ht="15" x14ac:dyDescent="0.25">
      <c r="A246" s="23">
        <v>43710</v>
      </c>
      <c r="B246" s="24" t="s">
        <v>33</v>
      </c>
      <c r="C246" s="25">
        <v>3175</v>
      </c>
      <c r="D246" s="25">
        <v>51</v>
      </c>
      <c r="E246" s="25">
        <v>13</v>
      </c>
      <c r="F246" s="26">
        <v>93</v>
      </c>
      <c r="G246" s="27">
        <v>1.6E-2</v>
      </c>
      <c r="H246" s="27">
        <v>0.25890000000000002</v>
      </c>
      <c r="I246" s="28">
        <v>1.83</v>
      </c>
      <c r="J246" s="29" t="s">
        <v>34</v>
      </c>
      <c r="K246" s="30">
        <v>4322</v>
      </c>
      <c r="L246" s="30">
        <v>48</v>
      </c>
      <c r="M246" s="30">
        <v>7</v>
      </c>
      <c r="N246" s="31">
        <v>164</v>
      </c>
      <c r="O246" s="32">
        <v>1.12E-2</v>
      </c>
      <c r="P246" s="32">
        <v>0.15329999999999999</v>
      </c>
      <c r="Q246" s="33">
        <v>3.39</v>
      </c>
    </row>
    <row r="247" spans="1:17" ht="15" x14ac:dyDescent="0.25">
      <c r="A247" s="23">
        <v>43711</v>
      </c>
      <c r="B247" s="24" t="s">
        <v>33</v>
      </c>
      <c r="C247" s="25">
        <v>2836</v>
      </c>
      <c r="D247" s="25">
        <v>29</v>
      </c>
      <c r="E247" s="25">
        <v>7</v>
      </c>
      <c r="F247" s="26">
        <v>131</v>
      </c>
      <c r="G247" s="27">
        <v>1.0200000000000001E-2</v>
      </c>
      <c r="H247" s="27">
        <v>0.23469999999999999</v>
      </c>
      <c r="I247" s="28">
        <v>4.55</v>
      </c>
      <c r="J247" s="29" t="s">
        <v>34</v>
      </c>
      <c r="K247" s="30">
        <v>3820</v>
      </c>
      <c r="L247" s="30">
        <v>74</v>
      </c>
      <c r="M247" s="30">
        <v>8</v>
      </c>
      <c r="N247" s="31">
        <v>87</v>
      </c>
      <c r="O247" s="32">
        <v>1.9400000000000001E-2</v>
      </c>
      <c r="P247" s="32">
        <v>0.10390000000000001</v>
      </c>
      <c r="Q247" s="33">
        <v>1.17</v>
      </c>
    </row>
    <row r="248" spans="1:17" ht="15" x14ac:dyDescent="0.25">
      <c r="A248" s="23">
        <v>43712</v>
      </c>
      <c r="B248" s="24" t="s">
        <v>33</v>
      </c>
      <c r="C248" s="25">
        <v>1227</v>
      </c>
      <c r="D248" s="25">
        <v>63</v>
      </c>
      <c r="E248" s="25">
        <v>18</v>
      </c>
      <c r="F248" s="26">
        <v>136</v>
      </c>
      <c r="G248" s="27">
        <v>5.1200000000000002E-2</v>
      </c>
      <c r="H248" s="27">
        <v>0.27960000000000002</v>
      </c>
      <c r="I248" s="28">
        <v>2.16</v>
      </c>
      <c r="J248" s="29" t="s">
        <v>34</v>
      </c>
      <c r="K248" s="30">
        <v>4276</v>
      </c>
      <c r="L248" s="30">
        <v>53</v>
      </c>
      <c r="M248" s="30">
        <v>7</v>
      </c>
      <c r="N248" s="31">
        <v>144</v>
      </c>
      <c r="O248" s="32">
        <v>1.24E-2</v>
      </c>
      <c r="P248" s="32">
        <v>0.12529999999999999</v>
      </c>
      <c r="Q248" s="33">
        <v>2.71</v>
      </c>
    </row>
    <row r="249" spans="1:17" ht="15" x14ac:dyDescent="0.25">
      <c r="A249" s="23">
        <v>43713</v>
      </c>
      <c r="B249" s="24" t="s">
        <v>33</v>
      </c>
      <c r="C249" s="25">
        <v>2160</v>
      </c>
      <c r="D249" s="25">
        <v>33</v>
      </c>
      <c r="E249" s="25">
        <v>11</v>
      </c>
      <c r="F249" s="26">
        <v>79</v>
      </c>
      <c r="G249" s="27">
        <v>1.5100000000000001E-2</v>
      </c>
      <c r="H249" s="27">
        <v>0.32269999999999999</v>
      </c>
      <c r="I249" s="28">
        <v>2.42</v>
      </c>
      <c r="J249" s="29" t="s">
        <v>34</v>
      </c>
      <c r="K249" s="30">
        <v>4407</v>
      </c>
      <c r="L249" s="30">
        <v>52</v>
      </c>
      <c r="M249" s="30">
        <v>5</v>
      </c>
      <c r="N249" s="31">
        <v>151</v>
      </c>
      <c r="O249" s="32">
        <v>1.17E-2</v>
      </c>
      <c r="P249" s="32">
        <v>8.8800000000000004E-2</v>
      </c>
      <c r="Q249" s="33">
        <v>2.93</v>
      </c>
    </row>
    <row r="250" spans="1:17" ht="15" x14ac:dyDescent="0.25">
      <c r="A250" s="23">
        <v>43714</v>
      </c>
      <c r="B250" s="24" t="s">
        <v>33</v>
      </c>
      <c r="C250" s="25">
        <v>2241</v>
      </c>
      <c r="D250" s="25">
        <v>56</v>
      </c>
      <c r="E250" s="25">
        <v>15</v>
      </c>
      <c r="F250" s="26">
        <v>43</v>
      </c>
      <c r="G250" s="27">
        <v>2.5100000000000001E-2</v>
      </c>
      <c r="H250" s="27">
        <v>0.27100000000000002</v>
      </c>
      <c r="I250" s="28">
        <v>0.76</v>
      </c>
      <c r="J250" s="29" t="s">
        <v>34</v>
      </c>
      <c r="K250" s="30">
        <v>4311</v>
      </c>
      <c r="L250" s="30">
        <v>82</v>
      </c>
      <c r="M250" s="30">
        <v>7</v>
      </c>
      <c r="N250" s="31">
        <v>175</v>
      </c>
      <c r="O250" s="32">
        <v>1.9E-2</v>
      </c>
      <c r="P250" s="32">
        <v>8.6599999999999996E-2</v>
      </c>
      <c r="Q250" s="33">
        <v>2.14</v>
      </c>
    </row>
    <row r="251" spans="1:17" ht="15" x14ac:dyDescent="0.25">
      <c r="A251" s="23">
        <v>43715</v>
      </c>
      <c r="B251" s="24" t="s">
        <v>33</v>
      </c>
      <c r="C251" s="25">
        <v>2122</v>
      </c>
      <c r="D251" s="25">
        <v>54</v>
      </c>
      <c r="E251" s="25">
        <v>16</v>
      </c>
      <c r="F251" s="26">
        <v>59</v>
      </c>
      <c r="G251" s="27">
        <v>2.5499999999999998E-2</v>
      </c>
      <c r="H251" s="27">
        <v>0.2923</v>
      </c>
      <c r="I251" s="28">
        <v>1.0900000000000001</v>
      </c>
      <c r="J251" s="29" t="s">
        <v>34</v>
      </c>
      <c r="K251" s="30">
        <v>5480</v>
      </c>
      <c r="L251" s="30">
        <v>57</v>
      </c>
      <c r="M251" s="30">
        <v>4</v>
      </c>
      <c r="N251" s="31">
        <v>89</v>
      </c>
      <c r="O251" s="32">
        <v>1.04E-2</v>
      </c>
      <c r="P251" s="32">
        <v>6.7500000000000004E-2</v>
      </c>
      <c r="Q251" s="33">
        <v>1.55</v>
      </c>
    </row>
    <row r="252" spans="1:17" ht="15" x14ac:dyDescent="0.25">
      <c r="A252" s="23">
        <v>43716</v>
      </c>
      <c r="B252" s="24" t="s">
        <v>33</v>
      </c>
      <c r="C252" s="25">
        <v>2589</v>
      </c>
      <c r="D252" s="25">
        <v>37</v>
      </c>
      <c r="E252" s="25">
        <v>11</v>
      </c>
      <c r="F252" s="26">
        <v>48</v>
      </c>
      <c r="G252" s="27">
        <v>1.4200000000000001E-2</v>
      </c>
      <c r="H252" s="27">
        <v>0.30869999999999997</v>
      </c>
      <c r="I252" s="28">
        <v>1.3</v>
      </c>
      <c r="J252" s="29" t="s">
        <v>34</v>
      </c>
      <c r="K252" s="30">
        <v>5678</v>
      </c>
      <c r="L252" s="30">
        <v>48</v>
      </c>
      <c r="M252" s="30">
        <v>3</v>
      </c>
      <c r="N252" s="31">
        <v>148</v>
      </c>
      <c r="O252" s="32">
        <v>8.3999999999999995E-3</v>
      </c>
      <c r="P252" s="32">
        <v>7.0999999999999994E-2</v>
      </c>
      <c r="Q252" s="33">
        <v>3.1</v>
      </c>
    </row>
    <row r="253" spans="1:17" ht="15" x14ac:dyDescent="0.25">
      <c r="A253" s="23">
        <v>43717</v>
      </c>
      <c r="B253" s="24" t="s">
        <v>33</v>
      </c>
      <c r="C253" s="25">
        <v>3038</v>
      </c>
      <c r="D253" s="25">
        <v>60</v>
      </c>
      <c r="E253" s="25">
        <v>13</v>
      </c>
      <c r="F253" s="26">
        <v>64</v>
      </c>
      <c r="G253" s="27">
        <v>1.9800000000000002E-2</v>
      </c>
      <c r="H253" s="27">
        <v>0.21659999999999999</v>
      </c>
      <c r="I253" s="28">
        <v>1.07</v>
      </c>
      <c r="J253" s="29" t="s">
        <v>34</v>
      </c>
      <c r="K253" s="30">
        <v>4637</v>
      </c>
      <c r="L253" s="30">
        <v>80</v>
      </c>
      <c r="M253" s="30">
        <v>9</v>
      </c>
      <c r="N253" s="31">
        <v>125</v>
      </c>
      <c r="O253" s="32">
        <v>1.72E-2</v>
      </c>
      <c r="P253" s="32">
        <v>0.11269999999999999</v>
      </c>
      <c r="Q253" s="33">
        <v>1.57</v>
      </c>
    </row>
    <row r="254" spans="1:17" ht="15" x14ac:dyDescent="0.25">
      <c r="A254" s="23">
        <v>43718</v>
      </c>
      <c r="B254" s="24" t="s">
        <v>33</v>
      </c>
      <c r="C254" s="25">
        <v>3091</v>
      </c>
      <c r="D254" s="25">
        <v>56</v>
      </c>
      <c r="E254" s="25">
        <v>15</v>
      </c>
      <c r="F254" s="26">
        <v>43</v>
      </c>
      <c r="G254" s="27">
        <v>1.8200000000000001E-2</v>
      </c>
      <c r="H254" s="27">
        <v>0.27129999999999999</v>
      </c>
      <c r="I254" s="28">
        <v>0.76</v>
      </c>
      <c r="J254" s="29" t="s">
        <v>34</v>
      </c>
      <c r="K254" s="30">
        <v>5245</v>
      </c>
      <c r="L254" s="30">
        <v>45</v>
      </c>
      <c r="M254" s="30">
        <v>7</v>
      </c>
      <c r="N254" s="31">
        <v>140</v>
      </c>
      <c r="O254" s="32">
        <v>8.5000000000000006E-3</v>
      </c>
      <c r="P254" s="32">
        <v>0.16189999999999999</v>
      </c>
      <c r="Q254" s="33">
        <v>3.14</v>
      </c>
    </row>
    <row r="255" spans="1:17" ht="15" x14ac:dyDescent="0.25">
      <c r="A255" s="23">
        <v>43719</v>
      </c>
      <c r="B255" s="24" t="s">
        <v>33</v>
      </c>
      <c r="C255" s="25">
        <v>1970</v>
      </c>
      <c r="D255" s="25">
        <v>65</v>
      </c>
      <c r="E255" s="25">
        <v>18</v>
      </c>
      <c r="F255" s="26">
        <v>120</v>
      </c>
      <c r="G255" s="27">
        <v>3.27E-2</v>
      </c>
      <c r="H255" s="27">
        <v>0.27750000000000002</v>
      </c>
      <c r="I255" s="28">
        <v>1.86</v>
      </c>
      <c r="J255" s="29" t="s">
        <v>34</v>
      </c>
      <c r="K255" s="30">
        <v>4046</v>
      </c>
      <c r="L255" s="30">
        <v>56</v>
      </c>
      <c r="M255" s="30">
        <v>8</v>
      </c>
      <c r="N255" s="31">
        <v>153</v>
      </c>
      <c r="O255" s="32">
        <v>1.37E-2</v>
      </c>
      <c r="P255" s="32">
        <v>0.1401</v>
      </c>
      <c r="Q255" s="33">
        <v>2.76</v>
      </c>
    </row>
    <row r="256" spans="1:17" ht="15" x14ac:dyDescent="0.25">
      <c r="A256" s="23">
        <v>43720</v>
      </c>
      <c r="B256" s="24" t="s">
        <v>33</v>
      </c>
      <c r="C256" s="25">
        <v>2874</v>
      </c>
      <c r="D256" s="25">
        <v>33</v>
      </c>
      <c r="E256" s="25">
        <v>9</v>
      </c>
      <c r="F256" s="26">
        <v>60</v>
      </c>
      <c r="G256" s="27">
        <v>1.14E-2</v>
      </c>
      <c r="H256" s="27">
        <v>0.26119999999999999</v>
      </c>
      <c r="I256" s="28">
        <v>1.82</v>
      </c>
      <c r="J256" s="29" t="s">
        <v>34</v>
      </c>
      <c r="K256" s="30">
        <v>3804</v>
      </c>
      <c r="L256" s="30">
        <v>44</v>
      </c>
      <c r="M256" s="30">
        <v>6</v>
      </c>
      <c r="N256" s="31">
        <v>112</v>
      </c>
      <c r="O256" s="32">
        <v>1.1599999999999999E-2</v>
      </c>
      <c r="P256" s="32">
        <v>0.14069999999999999</v>
      </c>
      <c r="Q256" s="33">
        <v>2.5499999999999998</v>
      </c>
    </row>
    <row r="257" spans="1:17" ht="15" x14ac:dyDescent="0.25">
      <c r="A257" s="23">
        <v>43721</v>
      </c>
      <c r="B257" s="24" t="s">
        <v>33</v>
      </c>
      <c r="C257" s="25">
        <v>1478</v>
      </c>
      <c r="D257" s="25">
        <v>40</v>
      </c>
      <c r="E257" s="25">
        <v>9</v>
      </c>
      <c r="F257" s="26">
        <v>130</v>
      </c>
      <c r="G257" s="27">
        <v>2.7199999999999998E-2</v>
      </c>
      <c r="H257" s="27">
        <v>0.22489999999999999</v>
      </c>
      <c r="I257" s="28">
        <v>3.23</v>
      </c>
      <c r="J257" s="29" t="s">
        <v>34</v>
      </c>
      <c r="K257" s="30">
        <v>4080</v>
      </c>
      <c r="L257" s="30">
        <v>70</v>
      </c>
      <c r="M257" s="30">
        <v>4</v>
      </c>
      <c r="N257" s="31">
        <v>124</v>
      </c>
      <c r="O257" s="32">
        <v>1.7000000000000001E-2</v>
      </c>
      <c r="P257" s="32">
        <v>6.4399999999999999E-2</v>
      </c>
      <c r="Q257" s="33">
        <v>1.78</v>
      </c>
    </row>
    <row r="258" spans="1:17" ht="15" x14ac:dyDescent="0.25">
      <c r="A258" s="23">
        <v>43722</v>
      </c>
      <c r="B258" s="24" t="s">
        <v>33</v>
      </c>
      <c r="C258" s="25">
        <v>1534</v>
      </c>
      <c r="D258" s="25">
        <v>44</v>
      </c>
      <c r="E258" s="25">
        <v>12</v>
      </c>
      <c r="F258" s="26">
        <v>72</v>
      </c>
      <c r="G258" s="27">
        <v>2.8899999999999999E-2</v>
      </c>
      <c r="H258" s="27">
        <v>0.26769999999999999</v>
      </c>
      <c r="I258" s="28">
        <v>1.63</v>
      </c>
      <c r="J258" s="29" t="s">
        <v>34</v>
      </c>
      <c r="K258" s="30">
        <v>4955</v>
      </c>
      <c r="L258" s="30">
        <v>64</v>
      </c>
      <c r="M258" s="30">
        <v>5</v>
      </c>
      <c r="N258" s="31">
        <v>178</v>
      </c>
      <c r="O258" s="32">
        <v>1.29E-2</v>
      </c>
      <c r="P258" s="32">
        <v>8.1299999999999997E-2</v>
      </c>
      <c r="Q258" s="33">
        <v>2.78</v>
      </c>
    </row>
    <row r="259" spans="1:17" ht="15" x14ac:dyDescent="0.25">
      <c r="A259" s="23">
        <v>43723</v>
      </c>
      <c r="B259" s="24" t="s">
        <v>33</v>
      </c>
      <c r="C259" s="25">
        <v>2764</v>
      </c>
      <c r="D259" s="25">
        <v>30</v>
      </c>
      <c r="E259" s="25">
        <v>10</v>
      </c>
      <c r="F259" s="26">
        <v>128</v>
      </c>
      <c r="G259" s="27">
        <v>1.0999999999999999E-2</v>
      </c>
      <c r="H259" s="27">
        <v>0.33200000000000002</v>
      </c>
      <c r="I259" s="28">
        <v>4.2300000000000004</v>
      </c>
      <c r="J259" s="29" t="s">
        <v>34</v>
      </c>
      <c r="K259" s="30">
        <v>5355</v>
      </c>
      <c r="L259" s="30">
        <v>65</v>
      </c>
      <c r="M259" s="30">
        <v>4</v>
      </c>
      <c r="N259" s="31">
        <v>78</v>
      </c>
      <c r="O259" s="32">
        <v>1.21E-2</v>
      </c>
      <c r="P259" s="32">
        <v>6.54E-2</v>
      </c>
      <c r="Q259" s="33">
        <v>1.2</v>
      </c>
    </row>
    <row r="260" spans="1:17" ht="15" x14ac:dyDescent="0.25">
      <c r="A260" s="23">
        <v>43724</v>
      </c>
      <c r="B260" s="24" t="s">
        <v>33</v>
      </c>
      <c r="C260" s="25">
        <v>1667</v>
      </c>
      <c r="D260" s="25">
        <v>43</v>
      </c>
      <c r="E260" s="25">
        <v>13</v>
      </c>
      <c r="F260" s="26">
        <v>107</v>
      </c>
      <c r="G260" s="27">
        <v>2.5899999999999999E-2</v>
      </c>
      <c r="H260" s="27">
        <v>0.2928</v>
      </c>
      <c r="I260" s="28">
        <v>2.4700000000000002</v>
      </c>
      <c r="J260" s="29" t="s">
        <v>34</v>
      </c>
      <c r="K260" s="30">
        <v>4012</v>
      </c>
      <c r="L260" s="30">
        <v>61</v>
      </c>
      <c r="M260" s="30">
        <v>8</v>
      </c>
      <c r="N260" s="31">
        <v>136</v>
      </c>
      <c r="O260" s="32">
        <v>1.5299999999999999E-2</v>
      </c>
      <c r="P260" s="32">
        <v>0.13170000000000001</v>
      </c>
      <c r="Q260" s="33">
        <v>2.21</v>
      </c>
    </row>
    <row r="261" spans="1:17" ht="15" x14ac:dyDescent="0.25">
      <c r="A261" s="23">
        <v>43725</v>
      </c>
      <c r="B261" s="24" t="s">
        <v>33</v>
      </c>
      <c r="C261" s="25">
        <v>2563</v>
      </c>
      <c r="D261" s="25">
        <v>56</v>
      </c>
      <c r="E261" s="25">
        <v>14</v>
      </c>
      <c r="F261" s="26">
        <v>66</v>
      </c>
      <c r="G261" s="27">
        <v>2.1700000000000001E-2</v>
      </c>
      <c r="H261" s="27">
        <v>0.25390000000000001</v>
      </c>
      <c r="I261" s="28">
        <v>1.18</v>
      </c>
      <c r="J261" s="29" t="s">
        <v>34</v>
      </c>
      <c r="K261" s="30">
        <v>5225</v>
      </c>
      <c r="L261" s="30">
        <v>84</v>
      </c>
      <c r="M261" s="30">
        <v>5</v>
      </c>
      <c r="N261" s="31">
        <v>192</v>
      </c>
      <c r="O261" s="32">
        <v>1.6E-2</v>
      </c>
      <c r="P261" s="32">
        <v>6.1899999999999997E-2</v>
      </c>
      <c r="Q261" s="33">
        <v>2.29</v>
      </c>
    </row>
    <row r="262" spans="1:17" ht="15" x14ac:dyDescent="0.25">
      <c r="A262" s="23">
        <v>43726</v>
      </c>
      <c r="B262" s="24" t="s">
        <v>33</v>
      </c>
      <c r="C262" s="25">
        <v>2158</v>
      </c>
      <c r="D262" s="25">
        <v>53</v>
      </c>
      <c r="E262" s="25">
        <v>15</v>
      </c>
      <c r="F262" s="26">
        <v>116</v>
      </c>
      <c r="G262" s="27">
        <v>2.4400000000000002E-2</v>
      </c>
      <c r="H262" s="27">
        <v>0.27600000000000002</v>
      </c>
      <c r="I262" s="28">
        <v>2.21</v>
      </c>
      <c r="J262" s="29" t="s">
        <v>34</v>
      </c>
      <c r="K262" s="30">
        <v>4810</v>
      </c>
      <c r="L262" s="30">
        <v>78</v>
      </c>
      <c r="M262" s="30">
        <v>7</v>
      </c>
      <c r="N262" s="31">
        <v>142</v>
      </c>
      <c r="O262" s="32">
        <v>1.6299999999999999E-2</v>
      </c>
      <c r="P262" s="32">
        <v>8.8300000000000003E-2</v>
      </c>
      <c r="Q262" s="33">
        <v>1.81</v>
      </c>
    </row>
    <row r="263" spans="1:17" ht="15" x14ac:dyDescent="0.25">
      <c r="A263" s="23">
        <v>43727</v>
      </c>
      <c r="B263" s="24" t="s">
        <v>33</v>
      </c>
      <c r="C263" s="25">
        <v>2958</v>
      </c>
      <c r="D263" s="25">
        <v>57</v>
      </c>
      <c r="E263" s="25">
        <v>14</v>
      </c>
      <c r="F263" s="26">
        <v>86</v>
      </c>
      <c r="G263" s="27">
        <v>1.9400000000000001E-2</v>
      </c>
      <c r="H263" s="27">
        <v>0.25240000000000001</v>
      </c>
      <c r="I263" s="28">
        <v>1.49</v>
      </c>
      <c r="J263" s="29" t="s">
        <v>34</v>
      </c>
      <c r="K263" s="30">
        <v>4777</v>
      </c>
      <c r="L263" s="30">
        <v>78</v>
      </c>
      <c r="M263" s="30">
        <v>6</v>
      </c>
      <c r="N263" s="31">
        <v>123</v>
      </c>
      <c r="O263" s="32">
        <v>1.6400000000000001E-2</v>
      </c>
      <c r="P263" s="32">
        <v>7.5600000000000001E-2</v>
      </c>
      <c r="Q263" s="33">
        <v>1.58</v>
      </c>
    </row>
    <row r="264" spans="1:17" ht="15" x14ac:dyDescent="0.25">
      <c r="A264" s="23">
        <v>43728</v>
      </c>
      <c r="B264" s="24" t="s">
        <v>33</v>
      </c>
      <c r="C264" s="25">
        <v>2322</v>
      </c>
      <c r="D264" s="25">
        <v>57</v>
      </c>
      <c r="E264" s="25">
        <v>14</v>
      </c>
      <c r="F264" s="26">
        <v>48</v>
      </c>
      <c r="G264" s="27">
        <v>2.4400000000000002E-2</v>
      </c>
      <c r="H264" s="27">
        <v>0.25290000000000001</v>
      </c>
      <c r="I264" s="28">
        <v>0.85</v>
      </c>
      <c r="J264" s="29" t="s">
        <v>34</v>
      </c>
      <c r="K264" s="30">
        <v>4938</v>
      </c>
      <c r="L264" s="30">
        <v>44</v>
      </c>
      <c r="M264" s="30">
        <v>5</v>
      </c>
      <c r="N264" s="31">
        <v>109</v>
      </c>
      <c r="O264" s="32">
        <v>8.8999999999999999E-3</v>
      </c>
      <c r="P264" s="32">
        <v>0.1183</v>
      </c>
      <c r="Q264" s="33">
        <v>2.48</v>
      </c>
    </row>
    <row r="265" spans="1:17" ht="15" x14ac:dyDescent="0.25">
      <c r="A265" s="23">
        <v>43729</v>
      </c>
      <c r="B265" s="24" t="s">
        <v>33</v>
      </c>
      <c r="C265" s="25">
        <v>1188</v>
      </c>
      <c r="D265" s="25">
        <v>38</v>
      </c>
      <c r="E265" s="25">
        <v>9</v>
      </c>
      <c r="F265" s="26">
        <v>127</v>
      </c>
      <c r="G265" s="27">
        <v>3.1699999999999999E-2</v>
      </c>
      <c r="H265" s="27">
        <v>0.22650000000000001</v>
      </c>
      <c r="I265" s="28">
        <v>3.36</v>
      </c>
      <c r="J265" s="29" t="s">
        <v>34</v>
      </c>
      <c r="K265" s="30">
        <v>5430</v>
      </c>
      <c r="L265" s="30">
        <v>51</v>
      </c>
      <c r="M265" s="30">
        <v>7</v>
      </c>
      <c r="N265" s="31">
        <v>137</v>
      </c>
      <c r="O265" s="32">
        <v>9.2999999999999992E-3</v>
      </c>
      <c r="P265" s="32">
        <v>0.12889999999999999</v>
      </c>
      <c r="Q265" s="33">
        <v>2.7</v>
      </c>
    </row>
    <row r="266" spans="1:17" ht="15" x14ac:dyDescent="0.25">
      <c r="A266" s="23">
        <v>43730</v>
      </c>
      <c r="B266" s="24" t="s">
        <v>33</v>
      </c>
      <c r="C266" s="25">
        <v>2971</v>
      </c>
      <c r="D266" s="25">
        <v>36</v>
      </c>
      <c r="E266" s="25">
        <v>8</v>
      </c>
      <c r="F266" s="26">
        <v>118</v>
      </c>
      <c r="G266" s="27">
        <v>1.23E-2</v>
      </c>
      <c r="H266" s="27">
        <v>0.22750000000000001</v>
      </c>
      <c r="I266" s="28">
        <v>3.23</v>
      </c>
      <c r="J266" s="29" t="s">
        <v>34</v>
      </c>
      <c r="K266" s="30">
        <v>5534</v>
      </c>
      <c r="L266" s="30">
        <v>60</v>
      </c>
      <c r="M266" s="30">
        <v>8</v>
      </c>
      <c r="N266" s="31">
        <v>144</v>
      </c>
      <c r="O266" s="32">
        <v>1.09E-2</v>
      </c>
      <c r="P266" s="32">
        <v>0.1331</v>
      </c>
      <c r="Q266" s="33">
        <v>2.39</v>
      </c>
    </row>
    <row r="267" spans="1:17" ht="15" x14ac:dyDescent="0.25">
      <c r="A267" s="23">
        <v>43731</v>
      </c>
      <c r="B267" s="24" t="s">
        <v>33</v>
      </c>
      <c r="C267" s="25">
        <v>2024</v>
      </c>
      <c r="D267" s="25">
        <v>34</v>
      </c>
      <c r="E267" s="25">
        <v>8</v>
      </c>
      <c r="F267" s="26">
        <v>113</v>
      </c>
      <c r="G267" s="27">
        <v>1.67E-2</v>
      </c>
      <c r="H267" s="27">
        <v>0.2296</v>
      </c>
      <c r="I267" s="28">
        <v>3.36</v>
      </c>
      <c r="J267" s="29" t="s">
        <v>34</v>
      </c>
      <c r="K267" s="30">
        <v>4264</v>
      </c>
      <c r="L267" s="30">
        <v>78</v>
      </c>
      <c r="M267" s="30">
        <v>6</v>
      </c>
      <c r="N267" s="31">
        <v>191</v>
      </c>
      <c r="O267" s="32">
        <v>1.83E-2</v>
      </c>
      <c r="P267" s="32">
        <v>7.5600000000000001E-2</v>
      </c>
      <c r="Q267" s="33">
        <v>2.4500000000000002</v>
      </c>
    </row>
    <row r="268" spans="1:17" ht="15" x14ac:dyDescent="0.25">
      <c r="A268" s="23">
        <v>43732</v>
      </c>
      <c r="B268" s="24" t="s">
        <v>33</v>
      </c>
      <c r="C268" s="25">
        <v>1813</v>
      </c>
      <c r="D268" s="25">
        <v>36</v>
      </c>
      <c r="E268" s="25">
        <v>12</v>
      </c>
      <c r="F268" s="26">
        <v>104</v>
      </c>
      <c r="G268" s="27">
        <v>1.9599999999999999E-2</v>
      </c>
      <c r="H268" s="27">
        <v>0.34039999999999998</v>
      </c>
      <c r="I268" s="28">
        <v>2.92</v>
      </c>
      <c r="J268" s="29" t="s">
        <v>34</v>
      </c>
      <c r="K268" s="30">
        <v>4363</v>
      </c>
      <c r="L268" s="30">
        <v>75</v>
      </c>
      <c r="M268" s="30">
        <v>9</v>
      </c>
      <c r="N268" s="31">
        <v>182</v>
      </c>
      <c r="O268" s="32">
        <v>1.7299999999999999E-2</v>
      </c>
      <c r="P268" s="32">
        <v>0.1163</v>
      </c>
      <c r="Q268" s="33">
        <v>2.41</v>
      </c>
    </row>
    <row r="269" spans="1:17" ht="15" x14ac:dyDescent="0.25">
      <c r="A269" s="23">
        <v>43733</v>
      </c>
      <c r="B269" s="24" t="s">
        <v>33</v>
      </c>
      <c r="C269" s="25">
        <v>3081</v>
      </c>
      <c r="D269" s="25">
        <v>47</v>
      </c>
      <c r="E269" s="25">
        <v>12</v>
      </c>
      <c r="F269" s="26">
        <v>130</v>
      </c>
      <c r="G269" s="27">
        <v>1.5100000000000001E-2</v>
      </c>
      <c r="H269" s="27">
        <v>0.26450000000000001</v>
      </c>
      <c r="I269" s="28">
        <v>2.79</v>
      </c>
      <c r="J269" s="29" t="s">
        <v>34</v>
      </c>
      <c r="K269" s="30">
        <v>4354</v>
      </c>
      <c r="L269" s="30">
        <v>58</v>
      </c>
      <c r="M269" s="30">
        <v>5</v>
      </c>
      <c r="N269" s="31">
        <v>168</v>
      </c>
      <c r="O269" s="32">
        <v>1.34E-2</v>
      </c>
      <c r="P269" s="32">
        <v>8.43E-2</v>
      </c>
      <c r="Q269" s="33">
        <v>2.88</v>
      </c>
    </row>
    <row r="270" spans="1:17" ht="15" x14ac:dyDescent="0.25">
      <c r="A270" s="23">
        <v>43734</v>
      </c>
      <c r="B270" s="24" t="s">
        <v>33</v>
      </c>
      <c r="C270" s="25">
        <v>2719</v>
      </c>
      <c r="D270" s="25">
        <v>57</v>
      </c>
      <c r="E270" s="25">
        <v>16</v>
      </c>
      <c r="F270" s="26">
        <v>56</v>
      </c>
      <c r="G270" s="27">
        <v>2.0799999999999999E-2</v>
      </c>
      <c r="H270" s="27">
        <v>0.2883</v>
      </c>
      <c r="I270" s="28">
        <v>1</v>
      </c>
      <c r="J270" s="29" t="s">
        <v>34</v>
      </c>
      <c r="K270" s="30">
        <v>5484</v>
      </c>
      <c r="L270" s="30">
        <v>65</v>
      </c>
      <c r="M270" s="30">
        <v>8</v>
      </c>
      <c r="N270" s="31">
        <v>91</v>
      </c>
      <c r="O270" s="32">
        <v>1.18E-2</v>
      </c>
      <c r="P270" s="32">
        <v>0.12720000000000001</v>
      </c>
      <c r="Q270" s="33">
        <v>1.4</v>
      </c>
    </row>
    <row r="271" spans="1:17" ht="15" x14ac:dyDescent="0.25">
      <c r="A271" s="23">
        <v>43735</v>
      </c>
      <c r="B271" s="24" t="s">
        <v>33</v>
      </c>
      <c r="C271" s="25">
        <v>1665</v>
      </c>
      <c r="D271" s="25">
        <v>62</v>
      </c>
      <c r="E271" s="25">
        <v>17</v>
      </c>
      <c r="F271" s="26">
        <v>71</v>
      </c>
      <c r="G271" s="27">
        <v>3.7100000000000001E-2</v>
      </c>
      <c r="H271" s="27">
        <v>0.28089999999999998</v>
      </c>
      <c r="I271" s="28">
        <v>1.1499999999999999</v>
      </c>
      <c r="J271" s="29" t="s">
        <v>34</v>
      </c>
      <c r="K271" s="30">
        <v>5190</v>
      </c>
      <c r="L271" s="30">
        <v>66</v>
      </c>
      <c r="M271" s="30">
        <v>4</v>
      </c>
      <c r="N271" s="31">
        <v>153</v>
      </c>
      <c r="O271" s="32">
        <v>1.2699999999999999E-2</v>
      </c>
      <c r="P271" s="32">
        <v>6.5199999999999994E-2</v>
      </c>
      <c r="Q271" s="33">
        <v>2.33</v>
      </c>
    </row>
    <row r="272" spans="1:17" ht="15" x14ac:dyDescent="0.25">
      <c r="A272" s="23">
        <v>43736</v>
      </c>
      <c r="B272" s="24" t="s">
        <v>33</v>
      </c>
      <c r="C272" s="25">
        <v>1576</v>
      </c>
      <c r="D272" s="25">
        <v>30</v>
      </c>
      <c r="E272" s="25">
        <v>8</v>
      </c>
      <c r="F272" s="26">
        <v>55</v>
      </c>
      <c r="G272" s="27">
        <v>1.9E-2</v>
      </c>
      <c r="H272" s="27">
        <v>0.26669999999999999</v>
      </c>
      <c r="I272" s="28">
        <v>1.82</v>
      </c>
      <c r="J272" s="29" t="s">
        <v>34</v>
      </c>
      <c r="K272" s="30">
        <v>3961</v>
      </c>
      <c r="L272" s="30">
        <v>81</v>
      </c>
      <c r="M272" s="30">
        <v>6</v>
      </c>
      <c r="N272" s="31">
        <v>125</v>
      </c>
      <c r="O272" s="32">
        <v>2.0400000000000001E-2</v>
      </c>
      <c r="P272" s="32">
        <v>7.4800000000000005E-2</v>
      </c>
      <c r="Q272" s="33">
        <v>1.55</v>
      </c>
    </row>
    <row r="273" spans="1:17" ht="15" x14ac:dyDescent="0.25">
      <c r="A273" s="23">
        <v>43737</v>
      </c>
      <c r="B273" s="24" t="s">
        <v>33</v>
      </c>
      <c r="C273" s="25">
        <v>2437</v>
      </c>
      <c r="D273" s="25">
        <v>61</v>
      </c>
      <c r="E273" s="25">
        <v>16</v>
      </c>
      <c r="F273" s="26">
        <v>115</v>
      </c>
      <c r="G273" s="27">
        <v>2.4899999999999999E-2</v>
      </c>
      <c r="H273" s="27">
        <v>0.26600000000000001</v>
      </c>
      <c r="I273" s="28">
        <v>1.89</v>
      </c>
      <c r="J273" s="29" t="s">
        <v>34</v>
      </c>
      <c r="K273" s="30">
        <v>3950</v>
      </c>
      <c r="L273" s="30">
        <v>38</v>
      </c>
      <c r="M273" s="30">
        <v>4</v>
      </c>
      <c r="N273" s="31">
        <v>177</v>
      </c>
      <c r="O273" s="32">
        <v>9.5999999999999992E-3</v>
      </c>
      <c r="P273" s="32">
        <v>0.1026</v>
      </c>
      <c r="Q273" s="33">
        <v>4.67</v>
      </c>
    </row>
    <row r="274" spans="1:17" ht="15" x14ac:dyDescent="0.25">
      <c r="A274" s="23">
        <v>43738</v>
      </c>
      <c r="B274" s="24" t="s">
        <v>33</v>
      </c>
      <c r="C274" s="25">
        <v>2860</v>
      </c>
      <c r="D274" s="25">
        <v>52</v>
      </c>
      <c r="E274" s="25">
        <v>14</v>
      </c>
      <c r="F274" s="26">
        <v>57</v>
      </c>
      <c r="G274" s="27">
        <v>1.8100000000000002E-2</v>
      </c>
      <c r="H274" s="27">
        <v>0.27710000000000001</v>
      </c>
      <c r="I274" s="28">
        <v>1.1000000000000001</v>
      </c>
      <c r="J274" s="29" t="s">
        <v>34</v>
      </c>
      <c r="K274" s="30">
        <v>4488</v>
      </c>
      <c r="L274" s="30">
        <v>60</v>
      </c>
      <c r="M274" s="30">
        <v>6</v>
      </c>
      <c r="N274" s="31">
        <v>134</v>
      </c>
      <c r="O274" s="32">
        <v>1.3299999999999999E-2</v>
      </c>
      <c r="P274" s="32">
        <v>0.10009999999999999</v>
      </c>
      <c r="Q274" s="33">
        <v>2.2400000000000002</v>
      </c>
    </row>
    <row r="275" spans="1:17" ht="15" x14ac:dyDescent="0.25">
      <c r="A275" s="23">
        <v>43739</v>
      </c>
      <c r="B275" s="24" t="s">
        <v>35</v>
      </c>
      <c r="C275" s="25">
        <v>2145</v>
      </c>
      <c r="D275" s="25">
        <v>62</v>
      </c>
      <c r="E275" s="25">
        <v>17</v>
      </c>
      <c r="F275" s="26">
        <v>60</v>
      </c>
      <c r="G275" s="27">
        <v>2.9100000000000001E-2</v>
      </c>
      <c r="H275" s="27">
        <v>0.28029999999999999</v>
      </c>
      <c r="I275" s="28">
        <v>0.97</v>
      </c>
      <c r="J275" s="29" t="s">
        <v>36</v>
      </c>
      <c r="K275" s="30">
        <v>5320</v>
      </c>
      <c r="L275" s="30">
        <v>53</v>
      </c>
      <c r="M275" s="30">
        <v>6</v>
      </c>
      <c r="N275" s="31">
        <v>118</v>
      </c>
      <c r="O275" s="32">
        <v>0.01</v>
      </c>
      <c r="P275" s="32">
        <v>0.10630000000000001</v>
      </c>
      <c r="Q275" s="33">
        <v>2.21</v>
      </c>
    </row>
    <row r="276" spans="1:17" ht="15" x14ac:dyDescent="0.25">
      <c r="A276" s="23">
        <v>43740</v>
      </c>
      <c r="B276" s="24" t="s">
        <v>35</v>
      </c>
      <c r="C276" s="25">
        <v>3218</v>
      </c>
      <c r="D276" s="25">
        <v>56</v>
      </c>
      <c r="E276" s="25">
        <v>12</v>
      </c>
      <c r="F276" s="26">
        <v>119</v>
      </c>
      <c r="G276" s="27">
        <v>1.7299999999999999E-2</v>
      </c>
      <c r="H276" s="27">
        <v>0.21790000000000001</v>
      </c>
      <c r="I276" s="28">
        <v>2.14</v>
      </c>
      <c r="J276" s="29" t="s">
        <v>36</v>
      </c>
      <c r="K276" s="30">
        <v>5026</v>
      </c>
      <c r="L276" s="30">
        <v>71</v>
      </c>
      <c r="M276" s="30">
        <v>7</v>
      </c>
      <c r="N276" s="31">
        <v>150</v>
      </c>
      <c r="O276" s="32">
        <v>1.4200000000000001E-2</v>
      </c>
      <c r="P276" s="32">
        <v>9.2100000000000001E-2</v>
      </c>
      <c r="Q276" s="33">
        <v>2.1</v>
      </c>
    </row>
    <row r="277" spans="1:17" ht="15" x14ac:dyDescent="0.25">
      <c r="A277" s="23">
        <v>43741</v>
      </c>
      <c r="B277" s="24" t="s">
        <v>35</v>
      </c>
      <c r="C277" s="25">
        <v>1641</v>
      </c>
      <c r="D277" s="25">
        <v>58</v>
      </c>
      <c r="E277" s="25">
        <v>16</v>
      </c>
      <c r="F277" s="26">
        <v>94</v>
      </c>
      <c r="G277" s="27">
        <v>3.56E-2</v>
      </c>
      <c r="H277" s="27">
        <v>0.26850000000000002</v>
      </c>
      <c r="I277" s="28">
        <v>1.62</v>
      </c>
      <c r="J277" s="29" t="s">
        <v>36</v>
      </c>
      <c r="K277" s="30">
        <v>5053</v>
      </c>
      <c r="L277" s="30">
        <v>50</v>
      </c>
      <c r="M277" s="30">
        <v>7</v>
      </c>
      <c r="N277" s="31">
        <v>180</v>
      </c>
      <c r="O277" s="32">
        <v>0.01</v>
      </c>
      <c r="P277" s="32">
        <v>0.12939999999999999</v>
      </c>
      <c r="Q277" s="33">
        <v>3.57</v>
      </c>
    </row>
    <row r="278" spans="1:17" ht="15" x14ac:dyDescent="0.25">
      <c r="A278" s="23">
        <v>43742</v>
      </c>
      <c r="B278" s="24" t="s">
        <v>35</v>
      </c>
      <c r="C278" s="25">
        <v>2525</v>
      </c>
      <c r="D278" s="25">
        <v>69</v>
      </c>
      <c r="E278" s="25">
        <v>19</v>
      </c>
      <c r="F278" s="26">
        <v>82</v>
      </c>
      <c r="G278" s="27">
        <v>2.7199999999999998E-2</v>
      </c>
      <c r="H278" s="27">
        <v>0.2727</v>
      </c>
      <c r="I278" s="28">
        <v>1.19</v>
      </c>
      <c r="J278" s="29" t="s">
        <v>36</v>
      </c>
      <c r="K278" s="30">
        <v>4484</v>
      </c>
      <c r="L278" s="30">
        <v>43</v>
      </c>
      <c r="M278" s="30">
        <v>5</v>
      </c>
      <c r="N278" s="31">
        <v>92</v>
      </c>
      <c r="O278" s="32">
        <v>9.4999999999999998E-3</v>
      </c>
      <c r="P278" s="32">
        <v>0.1203</v>
      </c>
      <c r="Q278" s="33">
        <v>2.16</v>
      </c>
    </row>
    <row r="279" spans="1:17" ht="15" x14ac:dyDescent="0.25">
      <c r="A279" s="23">
        <v>43743</v>
      </c>
      <c r="B279" s="24" t="s">
        <v>35</v>
      </c>
      <c r="C279" s="25">
        <v>2496</v>
      </c>
      <c r="D279" s="25">
        <v>57</v>
      </c>
      <c r="E279" s="25">
        <v>13</v>
      </c>
      <c r="F279" s="26">
        <v>122</v>
      </c>
      <c r="G279" s="27">
        <v>2.2800000000000001E-2</v>
      </c>
      <c r="H279" s="27">
        <v>0.23519999999999999</v>
      </c>
      <c r="I279" s="28">
        <v>2.16</v>
      </c>
      <c r="J279" s="29" t="s">
        <v>36</v>
      </c>
      <c r="K279" s="30">
        <v>5098</v>
      </c>
      <c r="L279" s="30">
        <v>77</v>
      </c>
      <c r="M279" s="30">
        <v>5</v>
      </c>
      <c r="N279" s="31">
        <v>95</v>
      </c>
      <c r="O279" s="32">
        <v>1.52E-2</v>
      </c>
      <c r="P279" s="32">
        <v>6.2899999999999998E-2</v>
      </c>
      <c r="Q279" s="33">
        <v>1.22</v>
      </c>
    </row>
    <row r="280" spans="1:17" ht="15" x14ac:dyDescent="0.25">
      <c r="A280" s="23">
        <v>43744</v>
      </c>
      <c r="B280" s="24" t="s">
        <v>35</v>
      </c>
      <c r="C280" s="25">
        <v>1707</v>
      </c>
      <c r="D280" s="25">
        <v>25</v>
      </c>
      <c r="E280" s="25">
        <v>9</v>
      </c>
      <c r="F280" s="26">
        <v>115</v>
      </c>
      <c r="G280" s="27">
        <v>1.49E-2</v>
      </c>
      <c r="H280" s="27">
        <v>0.35749999999999998</v>
      </c>
      <c r="I280" s="28">
        <v>4.53</v>
      </c>
      <c r="J280" s="29" t="s">
        <v>36</v>
      </c>
      <c r="K280" s="30">
        <v>5652</v>
      </c>
      <c r="L280" s="30">
        <v>40</v>
      </c>
      <c r="M280" s="30">
        <v>5</v>
      </c>
      <c r="N280" s="31">
        <v>185</v>
      </c>
      <c r="O280" s="32">
        <v>7.1000000000000004E-3</v>
      </c>
      <c r="P280" s="32">
        <v>0.12470000000000001</v>
      </c>
      <c r="Q280" s="33">
        <v>4.62</v>
      </c>
    </row>
    <row r="281" spans="1:17" ht="15" x14ac:dyDescent="0.25">
      <c r="A281" s="23">
        <v>43745</v>
      </c>
      <c r="B281" s="24" t="s">
        <v>35</v>
      </c>
      <c r="C281" s="25">
        <v>2237</v>
      </c>
      <c r="D281" s="25">
        <v>35</v>
      </c>
      <c r="E281" s="25">
        <v>9</v>
      </c>
      <c r="F281" s="26">
        <v>113</v>
      </c>
      <c r="G281" s="27">
        <v>1.5699999999999999E-2</v>
      </c>
      <c r="H281" s="27">
        <v>0.25700000000000001</v>
      </c>
      <c r="I281" s="28">
        <v>3.22</v>
      </c>
      <c r="J281" s="29" t="s">
        <v>36</v>
      </c>
      <c r="K281" s="30">
        <v>3906</v>
      </c>
      <c r="L281" s="30">
        <v>70</v>
      </c>
      <c r="M281" s="30">
        <v>6</v>
      </c>
      <c r="N281" s="31">
        <v>129</v>
      </c>
      <c r="O281" s="32">
        <v>1.78E-2</v>
      </c>
      <c r="P281" s="32">
        <v>9.2999999999999999E-2</v>
      </c>
      <c r="Q281" s="33">
        <v>1.85</v>
      </c>
    </row>
    <row r="282" spans="1:17" ht="15" x14ac:dyDescent="0.25">
      <c r="A282" s="23">
        <v>43746</v>
      </c>
      <c r="B282" s="24" t="s">
        <v>35</v>
      </c>
      <c r="C282" s="25">
        <v>3106</v>
      </c>
      <c r="D282" s="25">
        <v>42</v>
      </c>
      <c r="E282" s="25">
        <v>9</v>
      </c>
      <c r="F282" s="26">
        <v>48</v>
      </c>
      <c r="G282" s="27">
        <v>1.34E-2</v>
      </c>
      <c r="H282" s="27">
        <v>0.224</v>
      </c>
      <c r="I282" s="28">
        <v>1.1599999999999999</v>
      </c>
      <c r="J282" s="29" t="s">
        <v>36</v>
      </c>
      <c r="K282" s="30">
        <v>4218</v>
      </c>
      <c r="L282" s="30">
        <v>71</v>
      </c>
      <c r="M282" s="30">
        <v>7</v>
      </c>
      <c r="N282" s="31">
        <v>143</v>
      </c>
      <c r="O282" s="32">
        <v>1.6899999999999998E-2</v>
      </c>
      <c r="P282" s="32">
        <v>9.1999999999999998E-2</v>
      </c>
      <c r="Q282" s="33">
        <v>2</v>
      </c>
    </row>
    <row r="283" spans="1:17" ht="15" x14ac:dyDescent="0.25">
      <c r="A283" s="23">
        <v>43747</v>
      </c>
      <c r="B283" s="24" t="s">
        <v>35</v>
      </c>
      <c r="C283" s="25">
        <v>2815</v>
      </c>
      <c r="D283" s="25">
        <v>55</v>
      </c>
      <c r="E283" s="25">
        <v>15</v>
      </c>
      <c r="F283" s="26">
        <v>62</v>
      </c>
      <c r="G283" s="27">
        <v>1.95E-2</v>
      </c>
      <c r="H283" s="27">
        <v>0.27289999999999998</v>
      </c>
      <c r="I283" s="28">
        <v>1.1399999999999999</v>
      </c>
      <c r="J283" s="29" t="s">
        <v>36</v>
      </c>
      <c r="K283" s="30">
        <v>4545</v>
      </c>
      <c r="L283" s="30">
        <v>66</v>
      </c>
      <c r="M283" s="30">
        <v>5</v>
      </c>
      <c r="N283" s="31">
        <v>162</v>
      </c>
      <c r="O283" s="32">
        <v>1.4500000000000001E-2</v>
      </c>
      <c r="P283" s="32">
        <v>8.0399999999999999E-2</v>
      </c>
      <c r="Q283" s="33">
        <v>2.46</v>
      </c>
    </row>
    <row r="284" spans="1:17" ht="15" x14ac:dyDescent="0.25">
      <c r="A284" s="23">
        <v>43748</v>
      </c>
      <c r="B284" s="24" t="s">
        <v>35</v>
      </c>
      <c r="C284" s="25">
        <v>1916</v>
      </c>
      <c r="D284" s="25">
        <v>36</v>
      </c>
      <c r="E284" s="25">
        <v>11</v>
      </c>
      <c r="F284" s="26">
        <v>53</v>
      </c>
      <c r="G284" s="27">
        <v>1.8700000000000001E-2</v>
      </c>
      <c r="H284" s="27">
        <v>0.31140000000000001</v>
      </c>
      <c r="I284" s="28">
        <v>1.47</v>
      </c>
      <c r="J284" s="29" t="s">
        <v>36</v>
      </c>
      <c r="K284" s="30">
        <v>4817</v>
      </c>
      <c r="L284" s="30">
        <v>80</v>
      </c>
      <c r="M284" s="30">
        <v>6</v>
      </c>
      <c r="N284" s="31">
        <v>168</v>
      </c>
      <c r="O284" s="32">
        <v>1.66E-2</v>
      </c>
      <c r="P284" s="32">
        <v>7.4999999999999997E-2</v>
      </c>
      <c r="Q284" s="33">
        <v>2.09</v>
      </c>
    </row>
    <row r="285" spans="1:17" ht="15" x14ac:dyDescent="0.25">
      <c r="A285" s="23">
        <v>43749</v>
      </c>
      <c r="B285" s="24" t="s">
        <v>35</v>
      </c>
      <c r="C285" s="25">
        <v>1656</v>
      </c>
      <c r="D285" s="25">
        <v>28</v>
      </c>
      <c r="E285" s="25">
        <v>8</v>
      </c>
      <c r="F285" s="26">
        <v>106</v>
      </c>
      <c r="G285" s="27">
        <v>1.67E-2</v>
      </c>
      <c r="H285" s="27">
        <v>0.2722</v>
      </c>
      <c r="I285" s="28">
        <v>3.83</v>
      </c>
      <c r="J285" s="29" t="s">
        <v>36</v>
      </c>
      <c r="K285" s="30">
        <v>4758</v>
      </c>
      <c r="L285" s="30">
        <v>43</v>
      </c>
      <c r="M285" s="30">
        <v>6</v>
      </c>
      <c r="N285" s="31">
        <v>99</v>
      </c>
      <c r="O285" s="32">
        <v>8.9999999999999993E-3</v>
      </c>
      <c r="P285" s="32">
        <v>0.1431</v>
      </c>
      <c r="Q285" s="33">
        <v>2.31</v>
      </c>
    </row>
    <row r="286" spans="1:17" ht="15" x14ac:dyDescent="0.25">
      <c r="A286" s="23">
        <v>43750</v>
      </c>
      <c r="B286" s="24" t="s">
        <v>35</v>
      </c>
      <c r="C286" s="25">
        <v>3055</v>
      </c>
      <c r="D286" s="25">
        <v>39</v>
      </c>
      <c r="E286" s="25">
        <v>10</v>
      </c>
      <c r="F286" s="26">
        <v>57</v>
      </c>
      <c r="G286" s="27">
        <v>1.2699999999999999E-2</v>
      </c>
      <c r="H286" s="27">
        <v>0.25140000000000001</v>
      </c>
      <c r="I286" s="28">
        <v>1.46</v>
      </c>
      <c r="J286" s="29" t="s">
        <v>36</v>
      </c>
      <c r="K286" s="30">
        <v>4744</v>
      </c>
      <c r="L286" s="30">
        <v>50</v>
      </c>
      <c r="M286" s="30">
        <v>4</v>
      </c>
      <c r="N286" s="31">
        <v>82</v>
      </c>
      <c r="O286" s="32">
        <v>1.0500000000000001E-2</v>
      </c>
      <c r="P286" s="32">
        <v>9.0200000000000002E-2</v>
      </c>
      <c r="Q286" s="33">
        <v>1.66</v>
      </c>
    </row>
    <row r="287" spans="1:17" ht="15" x14ac:dyDescent="0.25">
      <c r="A287" s="23">
        <v>43751</v>
      </c>
      <c r="B287" s="24" t="s">
        <v>35</v>
      </c>
      <c r="C287" s="25">
        <v>2107</v>
      </c>
      <c r="D287" s="25">
        <v>36</v>
      </c>
      <c r="E287" s="25">
        <v>8</v>
      </c>
      <c r="F287" s="26">
        <v>122</v>
      </c>
      <c r="G287" s="27">
        <v>1.7100000000000001E-2</v>
      </c>
      <c r="H287" s="27">
        <v>0.2278</v>
      </c>
      <c r="I287" s="28">
        <v>3.38</v>
      </c>
      <c r="J287" s="29" t="s">
        <v>36</v>
      </c>
      <c r="K287" s="30">
        <v>5185</v>
      </c>
      <c r="L287" s="30">
        <v>89</v>
      </c>
      <c r="M287" s="30">
        <v>6</v>
      </c>
      <c r="N287" s="31">
        <v>164</v>
      </c>
      <c r="O287" s="32">
        <v>1.7100000000000001E-2</v>
      </c>
      <c r="P287" s="32">
        <v>7.2499999999999995E-2</v>
      </c>
      <c r="Q287" s="33">
        <v>1.84</v>
      </c>
    </row>
    <row r="288" spans="1:17" ht="15" x14ac:dyDescent="0.25">
      <c r="A288" s="23">
        <v>43752</v>
      </c>
      <c r="B288" s="24" t="s">
        <v>35</v>
      </c>
      <c r="C288" s="25">
        <v>2876</v>
      </c>
      <c r="D288" s="25">
        <v>58</v>
      </c>
      <c r="E288" s="25">
        <v>13</v>
      </c>
      <c r="F288" s="26">
        <v>134</v>
      </c>
      <c r="G288" s="27">
        <v>2.01E-2</v>
      </c>
      <c r="H288" s="27">
        <v>0.21729999999999999</v>
      </c>
      <c r="I288" s="28">
        <v>2.3199999999999998</v>
      </c>
      <c r="J288" s="29" t="s">
        <v>36</v>
      </c>
      <c r="K288" s="30">
        <v>5002</v>
      </c>
      <c r="L288" s="30">
        <v>68</v>
      </c>
      <c r="M288" s="30">
        <v>8</v>
      </c>
      <c r="N288" s="31">
        <v>104</v>
      </c>
      <c r="O288" s="32">
        <v>1.37E-2</v>
      </c>
      <c r="P288" s="32">
        <v>0.123</v>
      </c>
      <c r="Q288" s="33">
        <v>1.53</v>
      </c>
    </row>
    <row r="289" spans="1:17" ht="15" x14ac:dyDescent="0.25">
      <c r="A289" s="23">
        <v>43753</v>
      </c>
      <c r="B289" s="24" t="s">
        <v>35</v>
      </c>
      <c r="C289" s="25">
        <v>2093</v>
      </c>
      <c r="D289" s="25">
        <v>44</v>
      </c>
      <c r="E289" s="25">
        <v>11</v>
      </c>
      <c r="F289" s="26">
        <v>114</v>
      </c>
      <c r="G289" s="27">
        <v>2.12E-2</v>
      </c>
      <c r="H289" s="27">
        <v>0.245</v>
      </c>
      <c r="I289" s="28">
        <v>2.56</v>
      </c>
      <c r="J289" s="29" t="s">
        <v>36</v>
      </c>
      <c r="K289" s="30">
        <v>5443</v>
      </c>
      <c r="L289" s="30">
        <v>52</v>
      </c>
      <c r="M289" s="30">
        <v>4</v>
      </c>
      <c r="N289" s="31">
        <v>153</v>
      </c>
      <c r="O289" s="32">
        <v>9.5999999999999992E-3</v>
      </c>
      <c r="P289" s="32">
        <v>6.9099999999999995E-2</v>
      </c>
      <c r="Q289" s="33">
        <v>2.93</v>
      </c>
    </row>
    <row r="290" spans="1:17" ht="15" x14ac:dyDescent="0.25">
      <c r="A290" s="23">
        <v>43754</v>
      </c>
      <c r="B290" s="24" t="s">
        <v>35</v>
      </c>
      <c r="C290" s="25">
        <v>1829</v>
      </c>
      <c r="D290" s="25">
        <v>51</v>
      </c>
      <c r="E290" s="25">
        <v>12</v>
      </c>
      <c r="F290" s="26">
        <v>81</v>
      </c>
      <c r="G290" s="27">
        <v>2.7699999999999999E-2</v>
      </c>
      <c r="H290" s="27">
        <v>0.23949999999999999</v>
      </c>
      <c r="I290" s="28">
        <v>1.61</v>
      </c>
      <c r="J290" s="29" t="s">
        <v>36</v>
      </c>
      <c r="K290" s="30">
        <v>3920</v>
      </c>
      <c r="L290" s="30">
        <v>51</v>
      </c>
      <c r="M290" s="30">
        <v>8</v>
      </c>
      <c r="N290" s="31">
        <v>87</v>
      </c>
      <c r="O290" s="32">
        <v>1.3100000000000001E-2</v>
      </c>
      <c r="P290" s="32">
        <v>0.14760000000000001</v>
      </c>
      <c r="Q290" s="33">
        <v>1.7</v>
      </c>
    </row>
    <row r="291" spans="1:17" ht="15" x14ac:dyDescent="0.25">
      <c r="A291" s="23">
        <v>43755</v>
      </c>
      <c r="B291" s="24" t="s">
        <v>35</v>
      </c>
      <c r="C291" s="25">
        <v>1268</v>
      </c>
      <c r="D291" s="25">
        <v>46</v>
      </c>
      <c r="E291" s="25">
        <v>14</v>
      </c>
      <c r="F291" s="26">
        <v>51</v>
      </c>
      <c r="G291" s="27">
        <v>3.6400000000000002E-2</v>
      </c>
      <c r="H291" s="27">
        <v>0.3085</v>
      </c>
      <c r="I291" s="28">
        <v>1.1100000000000001</v>
      </c>
      <c r="J291" s="29" t="s">
        <v>36</v>
      </c>
      <c r="K291" s="30">
        <v>5167</v>
      </c>
      <c r="L291" s="30">
        <v>40</v>
      </c>
      <c r="M291" s="30">
        <v>7</v>
      </c>
      <c r="N291" s="31">
        <v>104</v>
      </c>
      <c r="O291" s="32">
        <v>7.7999999999999996E-3</v>
      </c>
      <c r="P291" s="32">
        <v>0.17449999999999999</v>
      </c>
      <c r="Q291" s="33">
        <v>2.58</v>
      </c>
    </row>
    <row r="292" spans="1:17" ht="15" x14ac:dyDescent="0.25">
      <c r="A292" s="23">
        <v>43756</v>
      </c>
      <c r="B292" s="24" t="s">
        <v>35</v>
      </c>
      <c r="C292" s="25">
        <v>1291</v>
      </c>
      <c r="D292" s="25">
        <v>51</v>
      </c>
      <c r="E292" s="25">
        <v>11</v>
      </c>
      <c r="F292" s="26">
        <v>124</v>
      </c>
      <c r="G292" s="27">
        <v>3.9600000000000003E-2</v>
      </c>
      <c r="H292" s="27">
        <v>0.21959999999999999</v>
      </c>
      <c r="I292" s="28">
        <v>2.4300000000000002</v>
      </c>
      <c r="J292" s="29" t="s">
        <v>36</v>
      </c>
      <c r="K292" s="30">
        <v>5279</v>
      </c>
      <c r="L292" s="30">
        <v>40</v>
      </c>
      <c r="M292" s="30">
        <v>3</v>
      </c>
      <c r="N292" s="31">
        <v>110</v>
      </c>
      <c r="O292" s="32">
        <v>7.6E-3</v>
      </c>
      <c r="P292" s="32">
        <v>7.4999999999999997E-2</v>
      </c>
      <c r="Q292" s="33">
        <v>2.76</v>
      </c>
    </row>
    <row r="293" spans="1:17" ht="15" x14ac:dyDescent="0.25">
      <c r="A293" s="23">
        <v>43757</v>
      </c>
      <c r="B293" s="24" t="s">
        <v>35</v>
      </c>
      <c r="C293" s="25">
        <v>2031</v>
      </c>
      <c r="D293" s="25">
        <v>53</v>
      </c>
      <c r="E293" s="25">
        <v>13</v>
      </c>
      <c r="F293" s="26">
        <v>120</v>
      </c>
      <c r="G293" s="27">
        <v>2.5999999999999999E-2</v>
      </c>
      <c r="H293" s="27">
        <v>0.23799999999999999</v>
      </c>
      <c r="I293" s="28">
        <v>2.27</v>
      </c>
      <c r="J293" s="29" t="s">
        <v>36</v>
      </c>
      <c r="K293" s="30">
        <v>3751</v>
      </c>
      <c r="L293" s="30">
        <v>50</v>
      </c>
      <c r="M293" s="30">
        <v>5</v>
      </c>
      <c r="N293" s="31">
        <v>139</v>
      </c>
      <c r="O293" s="32">
        <v>1.35E-2</v>
      </c>
      <c r="P293" s="32">
        <v>8.9599999999999999E-2</v>
      </c>
      <c r="Q293" s="33">
        <v>2.76</v>
      </c>
    </row>
    <row r="294" spans="1:17" ht="15" x14ac:dyDescent="0.25">
      <c r="A294" s="23">
        <v>43758</v>
      </c>
      <c r="B294" s="24" t="s">
        <v>35</v>
      </c>
      <c r="C294" s="25">
        <v>2565</v>
      </c>
      <c r="D294" s="25">
        <v>49</v>
      </c>
      <c r="E294" s="25">
        <v>13</v>
      </c>
      <c r="F294" s="26">
        <v>126</v>
      </c>
      <c r="G294" s="27">
        <v>1.9099999999999999E-2</v>
      </c>
      <c r="H294" s="27">
        <v>0.2611</v>
      </c>
      <c r="I294" s="28">
        <v>2.56</v>
      </c>
      <c r="J294" s="29" t="s">
        <v>36</v>
      </c>
      <c r="K294" s="30">
        <v>3800</v>
      </c>
      <c r="L294" s="30">
        <v>65</v>
      </c>
      <c r="M294" s="30">
        <v>5</v>
      </c>
      <c r="N294" s="31">
        <v>88</v>
      </c>
      <c r="O294" s="32">
        <v>1.7100000000000001E-2</v>
      </c>
      <c r="P294" s="32">
        <v>8.09E-2</v>
      </c>
      <c r="Q294" s="33">
        <v>1.35</v>
      </c>
    </row>
    <row r="295" spans="1:17" ht="15" x14ac:dyDescent="0.25">
      <c r="A295" s="23">
        <v>43759</v>
      </c>
      <c r="B295" s="24" t="s">
        <v>35</v>
      </c>
      <c r="C295" s="25">
        <v>2765</v>
      </c>
      <c r="D295" s="25">
        <v>65</v>
      </c>
      <c r="E295" s="25">
        <v>16</v>
      </c>
      <c r="F295" s="26">
        <v>92</v>
      </c>
      <c r="G295" s="27">
        <v>2.3599999999999999E-2</v>
      </c>
      <c r="H295" s="27">
        <v>0.246</v>
      </c>
      <c r="I295" s="28">
        <v>1.41</v>
      </c>
      <c r="J295" s="29" t="s">
        <v>36</v>
      </c>
      <c r="K295" s="30">
        <v>4981</v>
      </c>
      <c r="L295" s="30">
        <v>47</v>
      </c>
      <c r="M295" s="30">
        <v>7</v>
      </c>
      <c r="N295" s="31">
        <v>109</v>
      </c>
      <c r="O295" s="32">
        <v>9.4999999999999998E-3</v>
      </c>
      <c r="P295" s="32">
        <v>0.1555</v>
      </c>
      <c r="Q295" s="33">
        <v>2.2999999999999998</v>
      </c>
    </row>
    <row r="296" spans="1:17" ht="15" x14ac:dyDescent="0.25">
      <c r="A296" s="23">
        <v>43760</v>
      </c>
      <c r="B296" s="24" t="s">
        <v>35</v>
      </c>
      <c r="C296" s="25">
        <v>1654</v>
      </c>
      <c r="D296" s="25">
        <v>63</v>
      </c>
      <c r="E296" s="25">
        <v>18</v>
      </c>
      <c r="F296" s="26">
        <v>43</v>
      </c>
      <c r="G296" s="27">
        <v>3.7999999999999999E-2</v>
      </c>
      <c r="H296" s="27">
        <v>0.27960000000000002</v>
      </c>
      <c r="I296" s="28">
        <v>0.68</v>
      </c>
      <c r="J296" s="29" t="s">
        <v>36</v>
      </c>
      <c r="K296" s="30">
        <v>5566</v>
      </c>
      <c r="L296" s="30">
        <v>77</v>
      </c>
      <c r="M296" s="30">
        <v>5</v>
      </c>
      <c r="N296" s="31">
        <v>74</v>
      </c>
      <c r="O296" s="32">
        <v>1.3899999999999999E-2</v>
      </c>
      <c r="P296" s="32">
        <v>6.3E-2</v>
      </c>
      <c r="Q296" s="33">
        <v>0.96</v>
      </c>
    </row>
    <row r="297" spans="1:17" ht="15" x14ac:dyDescent="0.25">
      <c r="A297" s="23">
        <v>43761</v>
      </c>
      <c r="B297" s="24" t="s">
        <v>35</v>
      </c>
      <c r="C297" s="25">
        <v>2006</v>
      </c>
      <c r="D297" s="25">
        <v>70</v>
      </c>
      <c r="E297" s="25">
        <v>17</v>
      </c>
      <c r="F297" s="26">
        <v>99</v>
      </c>
      <c r="G297" s="27">
        <v>3.4799999999999998E-2</v>
      </c>
      <c r="H297" s="27">
        <v>0.2429</v>
      </c>
      <c r="I297" s="28">
        <v>1.41</v>
      </c>
      <c r="J297" s="29" t="s">
        <v>36</v>
      </c>
      <c r="K297" s="30">
        <v>5283</v>
      </c>
      <c r="L297" s="30">
        <v>55</v>
      </c>
      <c r="M297" s="30">
        <v>6</v>
      </c>
      <c r="N297" s="31">
        <v>99</v>
      </c>
      <c r="O297" s="32">
        <v>1.0500000000000001E-2</v>
      </c>
      <c r="P297" s="32">
        <v>0.1042</v>
      </c>
      <c r="Q297" s="33">
        <v>1.79</v>
      </c>
    </row>
    <row r="298" spans="1:17" ht="15" x14ac:dyDescent="0.25">
      <c r="A298" s="23">
        <v>43762</v>
      </c>
      <c r="B298" s="24" t="s">
        <v>35</v>
      </c>
      <c r="C298" s="25">
        <v>2372</v>
      </c>
      <c r="D298" s="25">
        <v>43</v>
      </c>
      <c r="E298" s="25">
        <v>11</v>
      </c>
      <c r="F298" s="26">
        <v>89</v>
      </c>
      <c r="G298" s="27">
        <v>1.7999999999999999E-2</v>
      </c>
      <c r="H298" s="27">
        <v>0.24690000000000001</v>
      </c>
      <c r="I298" s="28">
        <v>2.09</v>
      </c>
      <c r="J298" s="29" t="s">
        <v>36</v>
      </c>
      <c r="K298" s="30">
        <v>5473</v>
      </c>
      <c r="L298" s="30">
        <v>74</v>
      </c>
      <c r="M298" s="30">
        <v>6</v>
      </c>
      <c r="N298" s="31">
        <v>193</v>
      </c>
      <c r="O298" s="32">
        <v>1.35E-2</v>
      </c>
      <c r="P298" s="32">
        <v>7.6999999999999999E-2</v>
      </c>
      <c r="Q298" s="33">
        <v>2.6</v>
      </c>
    </row>
    <row r="299" spans="1:17" ht="15" x14ac:dyDescent="0.25">
      <c r="A299" s="23">
        <v>43763</v>
      </c>
      <c r="B299" s="24" t="s">
        <v>35</v>
      </c>
      <c r="C299" s="25">
        <v>1932</v>
      </c>
      <c r="D299" s="25">
        <v>46</v>
      </c>
      <c r="E299" s="25">
        <v>13</v>
      </c>
      <c r="F299" s="26">
        <v>84</v>
      </c>
      <c r="G299" s="27">
        <v>2.4E-2</v>
      </c>
      <c r="H299" s="27">
        <v>0.28639999999999999</v>
      </c>
      <c r="I299" s="28">
        <v>1.82</v>
      </c>
      <c r="J299" s="29" t="s">
        <v>36</v>
      </c>
      <c r="K299" s="30">
        <v>4361</v>
      </c>
      <c r="L299" s="30">
        <v>76</v>
      </c>
      <c r="M299" s="30">
        <v>8</v>
      </c>
      <c r="N299" s="31">
        <v>153</v>
      </c>
      <c r="O299" s="32">
        <v>1.7500000000000002E-2</v>
      </c>
      <c r="P299" s="32">
        <v>0.10249999999999999</v>
      </c>
      <c r="Q299" s="33">
        <v>2.0099999999999998</v>
      </c>
    </row>
    <row r="300" spans="1:17" ht="15" x14ac:dyDescent="0.25">
      <c r="A300" s="23">
        <v>43764</v>
      </c>
      <c r="B300" s="24" t="s">
        <v>35</v>
      </c>
      <c r="C300" s="25">
        <v>2905</v>
      </c>
      <c r="D300" s="25">
        <v>62</v>
      </c>
      <c r="E300" s="25">
        <v>13</v>
      </c>
      <c r="F300" s="26">
        <v>124</v>
      </c>
      <c r="G300" s="27">
        <v>2.1499999999999998E-2</v>
      </c>
      <c r="H300" s="27">
        <v>0.216</v>
      </c>
      <c r="I300" s="28">
        <v>1.98</v>
      </c>
      <c r="J300" s="29" t="s">
        <v>36</v>
      </c>
      <c r="K300" s="30">
        <v>5096</v>
      </c>
      <c r="L300" s="30">
        <v>52</v>
      </c>
      <c r="M300" s="30">
        <v>8</v>
      </c>
      <c r="N300" s="31">
        <v>149</v>
      </c>
      <c r="O300" s="32">
        <v>1.03E-2</v>
      </c>
      <c r="P300" s="32">
        <v>0.1457</v>
      </c>
      <c r="Q300" s="33">
        <v>2.85</v>
      </c>
    </row>
    <row r="301" spans="1:17" ht="15" x14ac:dyDescent="0.25">
      <c r="A301" s="23">
        <v>43765</v>
      </c>
      <c r="B301" s="24" t="s">
        <v>35</v>
      </c>
      <c r="C301" s="25">
        <v>1429</v>
      </c>
      <c r="D301" s="25">
        <v>56</v>
      </c>
      <c r="E301" s="25">
        <v>12</v>
      </c>
      <c r="F301" s="26">
        <v>124</v>
      </c>
      <c r="G301" s="27">
        <v>3.95E-2</v>
      </c>
      <c r="H301" s="27">
        <v>0.2177</v>
      </c>
      <c r="I301" s="28">
        <v>2.2000000000000002</v>
      </c>
      <c r="J301" s="29" t="s">
        <v>36</v>
      </c>
      <c r="K301" s="30">
        <v>4569</v>
      </c>
      <c r="L301" s="30">
        <v>67</v>
      </c>
      <c r="M301" s="30">
        <v>7</v>
      </c>
      <c r="N301" s="31">
        <v>77</v>
      </c>
      <c r="O301" s="32">
        <v>1.47E-2</v>
      </c>
      <c r="P301" s="32">
        <v>0.1094</v>
      </c>
      <c r="Q301" s="33">
        <v>1.1399999999999999</v>
      </c>
    </row>
    <row r="302" spans="1:17" ht="15" x14ac:dyDescent="0.25">
      <c r="A302" s="23">
        <v>43766</v>
      </c>
      <c r="B302" s="24" t="s">
        <v>35</v>
      </c>
      <c r="C302" s="25">
        <v>1618</v>
      </c>
      <c r="D302" s="25">
        <v>54</v>
      </c>
      <c r="E302" s="25">
        <v>16</v>
      </c>
      <c r="F302" s="26">
        <v>126</v>
      </c>
      <c r="G302" s="27">
        <v>3.3399999999999999E-2</v>
      </c>
      <c r="H302" s="27">
        <v>0.29239999999999999</v>
      </c>
      <c r="I302" s="28">
        <v>2.33</v>
      </c>
      <c r="J302" s="29" t="s">
        <v>36</v>
      </c>
      <c r="K302" s="30">
        <v>3770</v>
      </c>
      <c r="L302" s="30">
        <v>48</v>
      </c>
      <c r="M302" s="30">
        <v>4</v>
      </c>
      <c r="N302" s="31">
        <v>144</v>
      </c>
      <c r="O302" s="32">
        <v>1.29E-2</v>
      </c>
      <c r="P302" s="32">
        <v>9.1300000000000006E-2</v>
      </c>
      <c r="Q302" s="33">
        <v>2.97</v>
      </c>
    </row>
    <row r="303" spans="1:17" ht="15" x14ac:dyDescent="0.25">
      <c r="A303" s="23">
        <v>43767</v>
      </c>
      <c r="B303" s="24" t="s">
        <v>35</v>
      </c>
      <c r="C303" s="25">
        <v>1476</v>
      </c>
      <c r="D303" s="25">
        <v>34</v>
      </c>
      <c r="E303" s="25">
        <v>10</v>
      </c>
      <c r="F303" s="26">
        <v>130</v>
      </c>
      <c r="G303" s="27">
        <v>2.3199999999999998E-2</v>
      </c>
      <c r="H303" s="27">
        <v>0.28770000000000001</v>
      </c>
      <c r="I303" s="28">
        <v>3.81</v>
      </c>
      <c r="J303" s="29" t="s">
        <v>36</v>
      </c>
      <c r="K303" s="30">
        <v>4597</v>
      </c>
      <c r="L303" s="30">
        <v>63</v>
      </c>
      <c r="M303" s="30">
        <v>7</v>
      </c>
      <c r="N303" s="31">
        <v>82</v>
      </c>
      <c r="O303" s="32">
        <v>1.37E-2</v>
      </c>
      <c r="P303" s="32">
        <v>0.1135</v>
      </c>
      <c r="Q303" s="33">
        <v>1.3</v>
      </c>
    </row>
    <row r="304" spans="1:17" ht="15" x14ac:dyDescent="0.25">
      <c r="A304" s="23">
        <v>43768</v>
      </c>
      <c r="B304" s="24" t="s">
        <v>35</v>
      </c>
      <c r="C304" s="25">
        <v>2399</v>
      </c>
      <c r="D304" s="25">
        <v>64</v>
      </c>
      <c r="E304" s="25">
        <v>18</v>
      </c>
      <c r="F304" s="26">
        <v>70</v>
      </c>
      <c r="G304" s="27">
        <v>2.6499999999999999E-2</v>
      </c>
      <c r="H304" s="27">
        <v>0.27860000000000001</v>
      </c>
      <c r="I304" s="28">
        <v>1.1100000000000001</v>
      </c>
      <c r="J304" s="29" t="s">
        <v>36</v>
      </c>
      <c r="K304" s="30">
        <v>4576</v>
      </c>
      <c r="L304" s="30">
        <v>54</v>
      </c>
      <c r="M304" s="30">
        <v>6</v>
      </c>
      <c r="N304" s="31">
        <v>179</v>
      </c>
      <c r="O304" s="32">
        <v>1.17E-2</v>
      </c>
      <c r="P304" s="32">
        <v>0.106</v>
      </c>
      <c r="Q304" s="33">
        <v>3.34</v>
      </c>
    </row>
    <row r="305" spans="1:17" ht="15" x14ac:dyDescent="0.25">
      <c r="A305" s="23">
        <v>43769</v>
      </c>
      <c r="B305" s="24" t="s">
        <v>35</v>
      </c>
      <c r="C305" s="25">
        <v>2902</v>
      </c>
      <c r="D305" s="25">
        <v>64</v>
      </c>
      <c r="E305" s="25">
        <v>18</v>
      </c>
      <c r="F305" s="26">
        <v>85</v>
      </c>
      <c r="G305" s="27">
        <v>2.2100000000000002E-2</v>
      </c>
      <c r="H305" s="27">
        <v>0.27800000000000002</v>
      </c>
      <c r="I305" s="28">
        <v>1.32</v>
      </c>
      <c r="J305" s="29" t="s">
        <v>36</v>
      </c>
      <c r="K305" s="30">
        <v>4039</v>
      </c>
      <c r="L305" s="30">
        <v>38</v>
      </c>
      <c r="M305" s="30">
        <v>5</v>
      </c>
      <c r="N305" s="31">
        <v>189</v>
      </c>
      <c r="O305" s="32">
        <v>9.4000000000000004E-3</v>
      </c>
      <c r="P305" s="32">
        <v>0.1293</v>
      </c>
      <c r="Q305" s="33">
        <v>4.99</v>
      </c>
    </row>
    <row r="306" spans="1:17" ht="15" x14ac:dyDescent="0.25">
      <c r="A306" s="23">
        <v>43770</v>
      </c>
      <c r="B306" s="24" t="s">
        <v>37</v>
      </c>
      <c r="C306" s="25">
        <v>1642</v>
      </c>
      <c r="D306" s="25">
        <v>71</v>
      </c>
      <c r="E306" s="25">
        <v>16</v>
      </c>
      <c r="F306" s="26">
        <v>48</v>
      </c>
      <c r="G306" s="27">
        <v>4.3099999999999999E-2</v>
      </c>
      <c r="H306" s="27">
        <v>0.2283</v>
      </c>
      <c r="I306" s="28">
        <v>0.68</v>
      </c>
      <c r="J306" s="29" t="s">
        <v>38</v>
      </c>
      <c r="K306" s="30">
        <v>4442</v>
      </c>
      <c r="L306" s="30">
        <v>75</v>
      </c>
      <c r="M306" s="30">
        <v>8</v>
      </c>
      <c r="N306" s="31">
        <v>102</v>
      </c>
      <c r="O306" s="32">
        <v>1.7000000000000001E-2</v>
      </c>
      <c r="P306" s="32">
        <v>0.10299999999999999</v>
      </c>
      <c r="Q306" s="33">
        <v>1.36</v>
      </c>
    </row>
    <row r="307" spans="1:17" ht="15" x14ac:dyDescent="0.25">
      <c r="A307" s="23">
        <v>43771</v>
      </c>
      <c r="B307" s="24" t="s">
        <v>37</v>
      </c>
      <c r="C307" s="25">
        <v>2591</v>
      </c>
      <c r="D307" s="25">
        <v>28</v>
      </c>
      <c r="E307" s="25">
        <v>10</v>
      </c>
      <c r="F307" s="26">
        <v>127</v>
      </c>
      <c r="G307" s="27">
        <v>1.0699999999999999E-2</v>
      </c>
      <c r="H307" s="27">
        <v>0.34489999999999998</v>
      </c>
      <c r="I307" s="28">
        <v>4.59</v>
      </c>
      <c r="J307" s="29" t="s">
        <v>38</v>
      </c>
      <c r="K307" s="30">
        <v>3796</v>
      </c>
      <c r="L307" s="30">
        <v>73</v>
      </c>
      <c r="M307" s="30">
        <v>6</v>
      </c>
      <c r="N307" s="31">
        <v>115</v>
      </c>
      <c r="O307" s="32">
        <v>1.9300000000000001E-2</v>
      </c>
      <c r="P307" s="32">
        <v>7.7299999999999994E-2</v>
      </c>
      <c r="Q307" s="33">
        <v>1.57</v>
      </c>
    </row>
    <row r="308" spans="1:17" ht="15" x14ac:dyDescent="0.25">
      <c r="A308" s="23">
        <v>43772</v>
      </c>
      <c r="B308" s="24" t="s">
        <v>37</v>
      </c>
      <c r="C308" s="25">
        <v>1648</v>
      </c>
      <c r="D308" s="25">
        <v>39</v>
      </c>
      <c r="E308" s="25">
        <v>11</v>
      </c>
      <c r="F308" s="26">
        <v>83</v>
      </c>
      <c r="G308" s="27">
        <v>2.3900000000000001E-2</v>
      </c>
      <c r="H308" s="27">
        <v>0.27610000000000001</v>
      </c>
      <c r="I308" s="28">
        <v>2.11</v>
      </c>
      <c r="J308" s="29" t="s">
        <v>38</v>
      </c>
      <c r="K308" s="30">
        <v>4531</v>
      </c>
      <c r="L308" s="30">
        <v>52</v>
      </c>
      <c r="M308" s="30">
        <v>4</v>
      </c>
      <c r="N308" s="31">
        <v>142</v>
      </c>
      <c r="O308" s="32">
        <v>1.15E-2</v>
      </c>
      <c r="P308" s="32">
        <v>6.9099999999999995E-2</v>
      </c>
      <c r="Q308" s="33">
        <v>2.72</v>
      </c>
    </row>
    <row r="309" spans="1:17" ht="15" x14ac:dyDescent="0.25">
      <c r="A309" s="23">
        <v>43773</v>
      </c>
      <c r="B309" s="24" t="s">
        <v>37</v>
      </c>
      <c r="C309" s="25">
        <v>2429</v>
      </c>
      <c r="D309" s="25">
        <v>53</v>
      </c>
      <c r="E309" s="25">
        <v>13</v>
      </c>
      <c r="F309" s="26">
        <v>102</v>
      </c>
      <c r="G309" s="27">
        <v>2.1700000000000001E-2</v>
      </c>
      <c r="H309" s="27">
        <v>0.23799999999999999</v>
      </c>
      <c r="I309" s="28">
        <v>1.94</v>
      </c>
      <c r="J309" s="29" t="s">
        <v>38</v>
      </c>
      <c r="K309" s="30">
        <v>5122</v>
      </c>
      <c r="L309" s="30">
        <v>49</v>
      </c>
      <c r="M309" s="30">
        <v>6</v>
      </c>
      <c r="N309" s="31">
        <v>97</v>
      </c>
      <c r="O309" s="32">
        <v>9.5999999999999992E-3</v>
      </c>
      <c r="P309" s="32">
        <v>0.13100000000000001</v>
      </c>
      <c r="Q309" s="33">
        <v>1.95</v>
      </c>
    </row>
    <row r="310" spans="1:17" ht="15" x14ac:dyDescent="0.25">
      <c r="A310" s="23">
        <v>43774</v>
      </c>
      <c r="B310" s="24" t="s">
        <v>37</v>
      </c>
      <c r="C310" s="25">
        <v>1739</v>
      </c>
      <c r="D310" s="25">
        <v>35</v>
      </c>
      <c r="E310" s="25">
        <v>9</v>
      </c>
      <c r="F310" s="26">
        <v>95</v>
      </c>
      <c r="G310" s="27">
        <v>2.01E-2</v>
      </c>
      <c r="H310" s="27">
        <v>0.25729999999999997</v>
      </c>
      <c r="I310" s="28">
        <v>2.72</v>
      </c>
      <c r="J310" s="29" t="s">
        <v>38</v>
      </c>
      <c r="K310" s="30">
        <v>5622</v>
      </c>
      <c r="L310" s="30">
        <v>47</v>
      </c>
      <c r="M310" s="30">
        <v>3</v>
      </c>
      <c r="N310" s="31">
        <v>135</v>
      </c>
      <c r="O310" s="32">
        <v>8.3000000000000001E-3</v>
      </c>
      <c r="P310" s="32">
        <v>7.1400000000000005E-2</v>
      </c>
      <c r="Q310" s="33">
        <v>2.88</v>
      </c>
    </row>
    <row r="311" spans="1:17" ht="15" x14ac:dyDescent="0.25">
      <c r="A311" s="23">
        <v>43775</v>
      </c>
      <c r="B311" s="24" t="s">
        <v>37</v>
      </c>
      <c r="C311" s="25">
        <v>2857</v>
      </c>
      <c r="D311" s="25">
        <v>46</v>
      </c>
      <c r="E311" s="25">
        <v>11</v>
      </c>
      <c r="F311" s="26">
        <v>73</v>
      </c>
      <c r="G311" s="27">
        <v>1.6E-2</v>
      </c>
      <c r="H311" s="27">
        <v>0.24390000000000001</v>
      </c>
      <c r="I311" s="28">
        <v>1.59</v>
      </c>
      <c r="J311" s="29" t="s">
        <v>38</v>
      </c>
      <c r="K311" s="30">
        <v>4832</v>
      </c>
      <c r="L311" s="30">
        <v>65</v>
      </c>
      <c r="M311" s="30">
        <v>8</v>
      </c>
      <c r="N311" s="31">
        <v>166</v>
      </c>
      <c r="O311" s="32">
        <v>1.34E-2</v>
      </c>
      <c r="P311" s="32">
        <v>0.127</v>
      </c>
      <c r="Q311" s="33">
        <v>2.56</v>
      </c>
    </row>
    <row r="312" spans="1:17" ht="15" x14ac:dyDescent="0.25">
      <c r="A312" s="23">
        <v>43776</v>
      </c>
      <c r="B312" s="24" t="s">
        <v>37</v>
      </c>
      <c r="C312" s="25">
        <v>2722</v>
      </c>
      <c r="D312" s="25">
        <v>33</v>
      </c>
      <c r="E312" s="25">
        <v>8</v>
      </c>
      <c r="F312" s="26">
        <v>69</v>
      </c>
      <c r="G312" s="27">
        <v>1.2E-2</v>
      </c>
      <c r="H312" s="27">
        <v>0.23050000000000001</v>
      </c>
      <c r="I312" s="28">
        <v>2.1</v>
      </c>
      <c r="J312" s="29" t="s">
        <v>38</v>
      </c>
      <c r="K312" s="30">
        <v>5555</v>
      </c>
      <c r="L312" s="30">
        <v>79</v>
      </c>
      <c r="M312" s="30">
        <v>9</v>
      </c>
      <c r="N312" s="31">
        <v>111</v>
      </c>
      <c r="O312" s="32">
        <v>1.4200000000000001E-2</v>
      </c>
      <c r="P312" s="32">
        <v>0.1132</v>
      </c>
      <c r="Q312" s="33">
        <v>1.4</v>
      </c>
    </row>
    <row r="313" spans="1:17" ht="15" x14ac:dyDescent="0.25">
      <c r="A313" s="23">
        <v>43777</v>
      </c>
      <c r="B313" s="24" t="s">
        <v>37</v>
      </c>
      <c r="C313" s="25">
        <v>1606</v>
      </c>
      <c r="D313" s="25">
        <v>40</v>
      </c>
      <c r="E313" s="25">
        <v>11</v>
      </c>
      <c r="F313" s="26">
        <v>61</v>
      </c>
      <c r="G313" s="27">
        <v>2.4899999999999999E-2</v>
      </c>
      <c r="H313" s="27">
        <v>0.27500000000000002</v>
      </c>
      <c r="I313" s="28">
        <v>1.53</v>
      </c>
      <c r="J313" s="29" t="s">
        <v>38</v>
      </c>
      <c r="K313" s="30">
        <v>5263</v>
      </c>
      <c r="L313" s="30">
        <v>43</v>
      </c>
      <c r="M313" s="30">
        <v>5</v>
      </c>
      <c r="N313" s="31">
        <v>111</v>
      </c>
      <c r="O313" s="32">
        <v>8.2000000000000007E-3</v>
      </c>
      <c r="P313" s="32">
        <v>0.11990000000000001</v>
      </c>
      <c r="Q313" s="33">
        <v>2.59</v>
      </c>
    </row>
    <row r="314" spans="1:17" ht="15" x14ac:dyDescent="0.25">
      <c r="A314" s="23">
        <v>43778</v>
      </c>
      <c r="B314" s="24" t="s">
        <v>37</v>
      </c>
      <c r="C314" s="25">
        <v>1523</v>
      </c>
      <c r="D314" s="25">
        <v>38</v>
      </c>
      <c r="E314" s="25">
        <v>13</v>
      </c>
      <c r="F314" s="26">
        <v>83</v>
      </c>
      <c r="G314" s="27">
        <v>2.4799999999999999E-2</v>
      </c>
      <c r="H314" s="27">
        <v>0.33229999999999998</v>
      </c>
      <c r="I314" s="28">
        <v>2.19</v>
      </c>
      <c r="J314" s="29" t="s">
        <v>38</v>
      </c>
      <c r="K314" s="30">
        <v>4655</v>
      </c>
      <c r="L314" s="30">
        <v>58</v>
      </c>
      <c r="M314" s="30">
        <v>4</v>
      </c>
      <c r="N314" s="31">
        <v>117</v>
      </c>
      <c r="O314" s="32">
        <v>1.2500000000000001E-2</v>
      </c>
      <c r="P314" s="32">
        <v>6.7100000000000007E-2</v>
      </c>
      <c r="Q314" s="33">
        <v>2</v>
      </c>
    </row>
    <row r="315" spans="1:17" ht="15" x14ac:dyDescent="0.25">
      <c r="A315" s="23">
        <v>43779</v>
      </c>
      <c r="B315" s="24" t="s">
        <v>37</v>
      </c>
      <c r="C315" s="25">
        <v>2297</v>
      </c>
      <c r="D315" s="25">
        <v>57</v>
      </c>
      <c r="E315" s="25">
        <v>12</v>
      </c>
      <c r="F315" s="26">
        <v>135</v>
      </c>
      <c r="G315" s="27">
        <v>2.47E-2</v>
      </c>
      <c r="H315" s="27">
        <v>0.21759999999999999</v>
      </c>
      <c r="I315" s="28">
        <v>2.38</v>
      </c>
      <c r="J315" s="29" t="s">
        <v>38</v>
      </c>
      <c r="K315" s="30">
        <v>4561</v>
      </c>
      <c r="L315" s="30">
        <v>52</v>
      </c>
      <c r="M315" s="30">
        <v>4</v>
      </c>
      <c r="N315" s="31">
        <v>73</v>
      </c>
      <c r="O315" s="32">
        <v>1.14E-2</v>
      </c>
      <c r="P315" s="32">
        <v>6.9199999999999998E-2</v>
      </c>
      <c r="Q315" s="33">
        <v>1.4</v>
      </c>
    </row>
    <row r="316" spans="1:17" ht="15" x14ac:dyDescent="0.25">
      <c r="A316" s="23">
        <v>43780</v>
      </c>
      <c r="B316" s="24" t="s">
        <v>37</v>
      </c>
      <c r="C316" s="25">
        <v>2912</v>
      </c>
      <c r="D316" s="25">
        <v>65</v>
      </c>
      <c r="E316" s="25">
        <v>16</v>
      </c>
      <c r="F316" s="26">
        <v>43</v>
      </c>
      <c r="G316" s="27">
        <v>2.2200000000000001E-2</v>
      </c>
      <c r="H316" s="27">
        <v>0.24629999999999999</v>
      </c>
      <c r="I316" s="28">
        <v>0.66</v>
      </c>
      <c r="J316" s="29" t="s">
        <v>38</v>
      </c>
      <c r="K316" s="30">
        <v>5432</v>
      </c>
      <c r="L316" s="30">
        <v>44</v>
      </c>
      <c r="M316" s="30">
        <v>4</v>
      </c>
      <c r="N316" s="31">
        <v>189</v>
      </c>
      <c r="O316" s="32">
        <v>8.0999999999999996E-3</v>
      </c>
      <c r="P316" s="32">
        <v>9.5699999999999993E-2</v>
      </c>
      <c r="Q316" s="33">
        <v>4.32</v>
      </c>
    </row>
    <row r="317" spans="1:17" ht="15" x14ac:dyDescent="0.25">
      <c r="A317" s="23">
        <v>43781</v>
      </c>
      <c r="B317" s="24" t="s">
        <v>37</v>
      </c>
      <c r="C317" s="25">
        <v>1655</v>
      </c>
      <c r="D317" s="25">
        <v>61</v>
      </c>
      <c r="E317" s="25">
        <v>14</v>
      </c>
      <c r="F317" s="26">
        <v>38</v>
      </c>
      <c r="G317" s="27">
        <v>3.7100000000000001E-2</v>
      </c>
      <c r="H317" s="27">
        <v>0.2326</v>
      </c>
      <c r="I317" s="28">
        <v>0.61</v>
      </c>
      <c r="J317" s="29" t="s">
        <v>38</v>
      </c>
      <c r="K317" s="30">
        <v>4704</v>
      </c>
      <c r="L317" s="30">
        <v>44</v>
      </c>
      <c r="M317" s="30">
        <v>4</v>
      </c>
      <c r="N317" s="31">
        <v>174</v>
      </c>
      <c r="O317" s="32">
        <v>9.2999999999999992E-3</v>
      </c>
      <c r="P317" s="32">
        <v>9.5699999999999993E-2</v>
      </c>
      <c r="Q317" s="33">
        <v>3.96</v>
      </c>
    </row>
    <row r="318" spans="1:17" ht="15" x14ac:dyDescent="0.25">
      <c r="A318" s="23">
        <v>43782</v>
      </c>
      <c r="B318" s="24" t="s">
        <v>37</v>
      </c>
      <c r="C318" s="25">
        <v>2377</v>
      </c>
      <c r="D318" s="25">
        <v>43</v>
      </c>
      <c r="E318" s="25">
        <v>11</v>
      </c>
      <c r="F318" s="26">
        <v>112</v>
      </c>
      <c r="G318" s="27">
        <v>1.8100000000000002E-2</v>
      </c>
      <c r="H318" s="27">
        <v>0.2465</v>
      </c>
      <c r="I318" s="28">
        <v>2.61</v>
      </c>
      <c r="J318" s="29" t="s">
        <v>38</v>
      </c>
      <c r="K318" s="30">
        <v>4493</v>
      </c>
      <c r="L318" s="30">
        <v>61</v>
      </c>
      <c r="M318" s="30">
        <v>5</v>
      </c>
      <c r="N318" s="31">
        <v>181</v>
      </c>
      <c r="O318" s="32">
        <v>1.35E-2</v>
      </c>
      <c r="P318" s="32">
        <v>8.2900000000000001E-2</v>
      </c>
      <c r="Q318" s="33">
        <v>2.99</v>
      </c>
    </row>
    <row r="319" spans="1:17" ht="15" x14ac:dyDescent="0.25">
      <c r="A319" s="23">
        <v>43783</v>
      </c>
      <c r="B319" s="24" t="s">
        <v>37</v>
      </c>
      <c r="C319" s="25">
        <v>1272</v>
      </c>
      <c r="D319" s="25">
        <v>48</v>
      </c>
      <c r="E319" s="25">
        <v>12</v>
      </c>
      <c r="F319" s="26">
        <v>94</v>
      </c>
      <c r="G319" s="27">
        <v>3.73E-2</v>
      </c>
      <c r="H319" s="27">
        <v>0.24210000000000001</v>
      </c>
      <c r="I319" s="28">
        <v>1.99</v>
      </c>
      <c r="J319" s="29" t="s">
        <v>38</v>
      </c>
      <c r="K319" s="30">
        <v>5203</v>
      </c>
      <c r="L319" s="30">
        <v>84</v>
      </c>
      <c r="M319" s="30">
        <v>6</v>
      </c>
      <c r="N319" s="31">
        <v>95</v>
      </c>
      <c r="O319" s="32">
        <v>1.61E-2</v>
      </c>
      <c r="P319" s="32">
        <v>7.3899999999999993E-2</v>
      </c>
      <c r="Q319" s="33">
        <v>1.1299999999999999</v>
      </c>
    </row>
    <row r="320" spans="1:17" ht="15" x14ac:dyDescent="0.25">
      <c r="A320" s="23">
        <v>43784</v>
      </c>
      <c r="B320" s="24" t="s">
        <v>37</v>
      </c>
      <c r="C320" s="25">
        <v>2725</v>
      </c>
      <c r="D320" s="25">
        <v>64</v>
      </c>
      <c r="E320" s="25">
        <v>17</v>
      </c>
      <c r="F320" s="26">
        <v>88</v>
      </c>
      <c r="G320" s="27">
        <v>2.3300000000000001E-2</v>
      </c>
      <c r="H320" s="27">
        <v>0.26290000000000002</v>
      </c>
      <c r="I320" s="28">
        <v>1.38</v>
      </c>
      <c r="J320" s="29" t="s">
        <v>38</v>
      </c>
      <c r="K320" s="30">
        <v>3816</v>
      </c>
      <c r="L320" s="30">
        <v>53</v>
      </c>
      <c r="M320" s="30">
        <v>7</v>
      </c>
      <c r="N320" s="31">
        <v>131</v>
      </c>
      <c r="O320" s="32">
        <v>1.4E-2</v>
      </c>
      <c r="P320" s="32">
        <v>0.1249</v>
      </c>
      <c r="Q320" s="33">
        <v>2.46</v>
      </c>
    </row>
    <row r="321" spans="1:17" ht="15" x14ac:dyDescent="0.25">
      <c r="A321" s="23">
        <v>43785</v>
      </c>
      <c r="B321" s="24" t="s">
        <v>37</v>
      </c>
      <c r="C321" s="25">
        <v>2339</v>
      </c>
      <c r="D321" s="25">
        <v>37</v>
      </c>
      <c r="E321" s="25">
        <v>12</v>
      </c>
      <c r="F321" s="26">
        <v>106</v>
      </c>
      <c r="G321" s="27">
        <v>1.5800000000000002E-2</v>
      </c>
      <c r="H321" s="27">
        <v>0.33550000000000002</v>
      </c>
      <c r="I321" s="28">
        <v>2.88</v>
      </c>
      <c r="J321" s="29" t="s">
        <v>38</v>
      </c>
      <c r="K321" s="30">
        <v>4171</v>
      </c>
      <c r="L321" s="30">
        <v>60</v>
      </c>
      <c r="M321" s="30">
        <v>6</v>
      </c>
      <c r="N321" s="31">
        <v>172</v>
      </c>
      <c r="O321" s="32">
        <v>1.44E-2</v>
      </c>
      <c r="P321" s="32">
        <v>0.1</v>
      </c>
      <c r="Q321" s="33">
        <v>2.86</v>
      </c>
    </row>
    <row r="322" spans="1:17" ht="15" x14ac:dyDescent="0.25">
      <c r="A322" s="23">
        <v>43786</v>
      </c>
      <c r="B322" s="24" t="s">
        <v>37</v>
      </c>
      <c r="C322" s="25">
        <v>1956</v>
      </c>
      <c r="D322" s="25">
        <v>51</v>
      </c>
      <c r="E322" s="25">
        <v>11</v>
      </c>
      <c r="F322" s="26">
        <v>80</v>
      </c>
      <c r="G322" s="27">
        <v>2.5899999999999999E-2</v>
      </c>
      <c r="H322" s="27">
        <v>0.21970000000000001</v>
      </c>
      <c r="I322" s="28">
        <v>1.59</v>
      </c>
      <c r="J322" s="29" t="s">
        <v>38</v>
      </c>
      <c r="K322" s="30">
        <v>3837</v>
      </c>
      <c r="L322" s="30">
        <v>79</v>
      </c>
      <c r="M322" s="30">
        <v>8</v>
      </c>
      <c r="N322" s="31">
        <v>126</v>
      </c>
      <c r="O322" s="32">
        <v>2.06E-2</v>
      </c>
      <c r="P322" s="32">
        <v>0.10059999999999999</v>
      </c>
      <c r="Q322" s="33">
        <v>1.59</v>
      </c>
    </row>
    <row r="323" spans="1:17" ht="15" x14ac:dyDescent="0.25">
      <c r="A323" s="23">
        <v>43787</v>
      </c>
      <c r="B323" s="24" t="s">
        <v>37</v>
      </c>
      <c r="C323" s="25">
        <v>2681</v>
      </c>
      <c r="D323" s="25">
        <v>59</v>
      </c>
      <c r="E323" s="25">
        <v>14</v>
      </c>
      <c r="F323" s="26">
        <v>83</v>
      </c>
      <c r="G323" s="27">
        <v>2.1899999999999999E-2</v>
      </c>
      <c r="H323" s="27">
        <v>0.23400000000000001</v>
      </c>
      <c r="I323" s="28">
        <v>1.41</v>
      </c>
      <c r="J323" s="29" t="s">
        <v>38</v>
      </c>
      <c r="K323" s="30">
        <v>4892</v>
      </c>
      <c r="L323" s="30">
        <v>85</v>
      </c>
      <c r="M323" s="30">
        <v>8</v>
      </c>
      <c r="N323" s="31">
        <v>130</v>
      </c>
      <c r="O323" s="32">
        <v>1.7399999999999999E-2</v>
      </c>
      <c r="P323" s="32">
        <v>9.7100000000000006E-2</v>
      </c>
      <c r="Q323" s="33">
        <v>1.53</v>
      </c>
    </row>
    <row r="324" spans="1:17" ht="15" x14ac:dyDescent="0.25">
      <c r="A324" s="23">
        <v>43788</v>
      </c>
      <c r="B324" s="24" t="s">
        <v>37</v>
      </c>
      <c r="C324" s="25">
        <v>2919</v>
      </c>
      <c r="D324" s="25">
        <v>59</v>
      </c>
      <c r="E324" s="25">
        <v>16</v>
      </c>
      <c r="F324" s="26">
        <v>103</v>
      </c>
      <c r="G324" s="27">
        <v>2.0199999999999999E-2</v>
      </c>
      <c r="H324" s="27">
        <v>0.26779999999999998</v>
      </c>
      <c r="I324" s="28">
        <v>1.74</v>
      </c>
      <c r="J324" s="29" t="s">
        <v>38</v>
      </c>
      <c r="K324" s="30">
        <v>5701</v>
      </c>
      <c r="L324" s="30">
        <v>74</v>
      </c>
      <c r="M324" s="30">
        <v>8</v>
      </c>
      <c r="N324" s="31">
        <v>86</v>
      </c>
      <c r="O324" s="32">
        <v>1.2999999999999999E-2</v>
      </c>
      <c r="P324" s="32">
        <v>0.1041</v>
      </c>
      <c r="Q324" s="33">
        <v>1.1599999999999999</v>
      </c>
    </row>
    <row r="325" spans="1:17" ht="15" x14ac:dyDescent="0.25">
      <c r="A325" s="23">
        <v>43789</v>
      </c>
      <c r="B325" s="24" t="s">
        <v>37</v>
      </c>
      <c r="C325" s="25">
        <v>1404</v>
      </c>
      <c r="D325" s="25">
        <v>34</v>
      </c>
      <c r="E325" s="25">
        <v>9</v>
      </c>
      <c r="F325" s="26">
        <v>91</v>
      </c>
      <c r="G325" s="27">
        <v>2.41E-2</v>
      </c>
      <c r="H325" s="27">
        <v>0.25900000000000001</v>
      </c>
      <c r="I325" s="28">
        <v>2.68</v>
      </c>
      <c r="J325" s="29" t="s">
        <v>38</v>
      </c>
      <c r="K325" s="30">
        <v>5067</v>
      </c>
      <c r="L325" s="30">
        <v>69</v>
      </c>
      <c r="M325" s="30">
        <v>5</v>
      </c>
      <c r="N325" s="31">
        <v>197</v>
      </c>
      <c r="O325" s="32">
        <v>1.37E-2</v>
      </c>
      <c r="P325" s="32">
        <v>7.8799999999999995E-2</v>
      </c>
      <c r="Q325" s="33">
        <v>2.84</v>
      </c>
    </row>
    <row r="326" spans="1:17" ht="15" x14ac:dyDescent="0.25">
      <c r="A326" s="23">
        <v>43790</v>
      </c>
      <c r="B326" s="24" t="s">
        <v>37</v>
      </c>
      <c r="C326" s="25">
        <v>1455</v>
      </c>
      <c r="D326" s="25">
        <v>57</v>
      </c>
      <c r="E326" s="25">
        <v>12</v>
      </c>
      <c r="F326" s="26">
        <v>76</v>
      </c>
      <c r="G326" s="27">
        <v>3.9300000000000002E-2</v>
      </c>
      <c r="H326" s="27">
        <v>0.2175</v>
      </c>
      <c r="I326" s="28">
        <v>1.34</v>
      </c>
      <c r="J326" s="29" t="s">
        <v>38</v>
      </c>
      <c r="K326" s="30">
        <v>3825</v>
      </c>
      <c r="L326" s="30">
        <v>51</v>
      </c>
      <c r="M326" s="30">
        <v>5</v>
      </c>
      <c r="N326" s="31">
        <v>114</v>
      </c>
      <c r="O326" s="32">
        <v>1.32E-2</v>
      </c>
      <c r="P326" s="32">
        <v>8.9499999999999996E-2</v>
      </c>
      <c r="Q326" s="33">
        <v>2.25</v>
      </c>
    </row>
    <row r="327" spans="1:17" ht="15" x14ac:dyDescent="0.25">
      <c r="A327" s="23">
        <v>43791</v>
      </c>
      <c r="B327" s="24" t="s">
        <v>37</v>
      </c>
      <c r="C327" s="25">
        <v>2134</v>
      </c>
      <c r="D327" s="25">
        <v>36</v>
      </c>
      <c r="E327" s="25">
        <v>10</v>
      </c>
      <c r="F327" s="26">
        <v>72</v>
      </c>
      <c r="G327" s="27">
        <v>1.66E-2</v>
      </c>
      <c r="H327" s="27">
        <v>0.28449999999999998</v>
      </c>
      <c r="I327" s="28">
        <v>2.04</v>
      </c>
      <c r="J327" s="29" t="s">
        <v>38</v>
      </c>
      <c r="K327" s="30">
        <v>4358</v>
      </c>
      <c r="L327" s="30">
        <v>51</v>
      </c>
      <c r="M327" s="30">
        <v>6</v>
      </c>
      <c r="N327" s="31">
        <v>187</v>
      </c>
      <c r="O327" s="32">
        <v>1.18E-2</v>
      </c>
      <c r="P327" s="32">
        <v>0.10829999999999999</v>
      </c>
      <c r="Q327" s="33">
        <v>3.63</v>
      </c>
    </row>
    <row r="328" spans="1:17" ht="15" x14ac:dyDescent="0.25">
      <c r="A328" s="23">
        <v>43792</v>
      </c>
      <c r="B328" s="24" t="s">
        <v>37</v>
      </c>
      <c r="C328" s="25">
        <v>2523</v>
      </c>
      <c r="D328" s="25">
        <v>57</v>
      </c>
      <c r="E328" s="25">
        <v>16</v>
      </c>
      <c r="F328" s="26">
        <v>125</v>
      </c>
      <c r="G328" s="27">
        <v>2.2499999999999999E-2</v>
      </c>
      <c r="H328" s="27">
        <v>0.28799999999999998</v>
      </c>
      <c r="I328" s="28">
        <v>2.19</v>
      </c>
      <c r="J328" s="29" t="s">
        <v>38</v>
      </c>
      <c r="K328" s="30">
        <v>4019</v>
      </c>
      <c r="L328" s="30">
        <v>81</v>
      </c>
      <c r="M328" s="30">
        <v>8</v>
      </c>
      <c r="N328" s="31">
        <v>87</v>
      </c>
      <c r="O328" s="32">
        <v>2.0199999999999999E-2</v>
      </c>
      <c r="P328" s="32">
        <v>9.9299999999999999E-2</v>
      </c>
      <c r="Q328" s="33">
        <v>1.07</v>
      </c>
    </row>
    <row r="329" spans="1:17" ht="15" x14ac:dyDescent="0.25">
      <c r="A329" s="23">
        <v>43793</v>
      </c>
      <c r="B329" s="24" t="s">
        <v>37</v>
      </c>
      <c r="C329" s="25">
        <v>3000</v>
      </c>
      <c r="D329" s="25">
        <v>55</v>
      </c>
      <c r="E329" s="25">
        <v>16</v>
      </c>
      <c r="F329" s="26">
        <v>60</v>
      </c>
      <c r="G329" s="27">
        <v>1.8499999999999999E-2</v>
      </c>
      <c r="H329" s="27">
        <v>0.2903</v>
      </c>
      <c r="I329" s="28">
        <v>1.0900000000000001</v>
      </c>
      <c r="J329" s="29" t="s">
        <v>38</v>
      </c>
      <c r="K329" s="30">
        <v>5525</v>
      </c>
      <c r="L329" s="30">
        <v>70</v>
      </c>
      <c r="M329" s="30">
        <v>7</v>
      </c>
      <c r="N329" s="31">
        <v>142</v>
      </c>
      <c r="O329" s="32">
        <v>1.26E-2</v>
      </c>
      <c r="P329" s="32">
        <v>0.1075</v>
      </c>
      <c r="Q329" s="33">
        <v>2.0299999999999998</v>
      </c>
    </row>
    <row r="330" spans="1:17" ht="15" x14ac:dyDescent="0.25">
      <c r="A330" s="23">
        <v>43794</v>
      </c>
      <c r="B330" s="24" t="s">
        <v>37</v>
      </c>
      <c r="C330" s="25">
        <v>2489</v>
      </c>
      <c r="D330" s="25">
        <v>32</v>
      </c>
      <c r="E330" s="25">
        <v>8</v>
      </c>
      <c r="F330" s="26">
        <v>59</v>
      </c>
      <c r="G330" s="27">
        <v>1.29E-2</v>
      </c>
      <c r="H330" s="27">
        <v>0.2621</v>
      </c>
      <c r="I330" s="28">
        <v>1.82</v>
      </c>
      <c r="J330" s="29" t="s">
        <v>38</v>
      </c>
      <c r="K330" s="30">
        <v>5011</v>
      </c>
      <c r="L330" s="30">
        <v>58</v>
      </c>
      <c r="M330" s="30">
        <v>5</v>
      </c>
      <c r="N330" s="31">
        <v>128</v>
      </c>
      <c r="O330" s="32">
        <v>1.1599999999999999E-2</v>
      </c>
      <c r="P330" s="32">
        <v>8.4500000000000006E-2</v>
      </c>
      <c r="Q330" s="33">
        <v>2.21</v>
      </c>
    </row>
    <row r="331" spans="1:17" ht="15" x14ac:dyDescent="0.25">
      <c r="A331" s="23">
        <v>43795</v>
      </c>
      <c r="B331" s="24" t="s">
        <v>37</v>
      </c>
      <c r="C331" s="25">
        <v>1936</v>
      </c>
      <c r="D331" s="25">
        <v>56</v>
      </c>
      <c r="E331" s="25">
        <v>12</v>
      </c>
      <c r="F331" s="26">
        <v>142</v>
      </c>
      <c r="G331" s="27">
        <v>2.8899999999999999E-2</v>
      </c>
      <c r="H331" s="27">
        <v>0.21790000000000001</v>
      </c>
      <c r="I331" s="28">
        <v>2.5299999999999998</v>
      </c>
      <c r="J331" s="29" t="s">
        <v>38</v>
      </c>
      <c r="K331" s="30">
        <v>4646</v>
      </c>
      <c r="L331" s="30">
        <v>77</v>
      </c>
      <c r="M331" s="30">
        <v>5</v>
      </c>
      <c r="N331" s="31">
        <v>187</v>
      </c>
      <c r="O331" s="32">
        <v>1.66E-2</v>
      </c>
      <c r="P331" s="32">
        <v>6.3E-2</v>
      </c>
      <c r="Q331" s="33">
        <v>2.42</v>
      </c>
    </row>
    <row r="332" spans="1:17" ht="15" x14ac:dyDescent="0.25">
      <c r="A332" s="23">
        <v>43796</v>
      </c>
      <c r="B332" s="24" t="s">
        <v>37</v>
      </c>
      <c r="C332" s="25">
        <v>1960</v>
      </c>
      <c r="D332" s="25">
        <v>68</v>
      </c>
      <c r="E332" s="25">
        <v>15</v>
      </c>
      <c r="F332" s="26">
        <v>109</v>
      </c>
      <c r="G332" s="27">
        <v>3.4500000000000003E-2</v>
      </c>
      <c r="H332" s="27">
        <v>0.21479999999999999</v>
      </c>
      <c r="I332" s="28">
        <v>1.61</v>
      </c>
      <c r="J332" s="29" t="s">
        <v>38</v>
      </c>
      <c r="K332" s="30">
        <v>4721</v>
      </c>
      <c r="L332" s="30">
        <v>58</v>
      </c>
      <c r="M332" s="30">
        <v>8</v>
      </c>
      <c r="N332" s="31">
        <v>162</v>
      </c>
      <c r="O332" s="32">
        <v>1.23E-2</v>
      </c>
      <c r="P332" s="32">
        <v>0.13600000000000001</v>
      </c>
      <c r="Q332" s="33">
        <v>2.79</v>
      </c>
    </row>
    <row r="333" spans="1:17" ht="15" x14ac:dyDescent="0.25">
      <c r="A333" s="23">
        <v>43797</v>
      </c>
      <c r="B333" s="24" t="s">
        <v>37</v>
      </c>
      <c r="C333" s="25">
        <v>2821</v>
      </c>
      <c r="D333" s="25">
        <v>49</v>
      </c>
      <c r="E333" s="25">
        <v>11</v>
      </c>
      <c r="F333" s="26">
        <v>55</v>
      </c>
      <c r="G333" s="27">
        <v>1.7500000000000002E-2</v>
      </c>
      <c r="H333" s="27">
        <v>0.2203</v>
      </c>
      <c r="I333" s="28">
        <v>1.1200000000000001</v>
      </c>
      <c r="J333" s="29" t="s">
        <v>38</v>
      </c>
      <c r="K333" s="30">
        <v>4151</v>
      </c>
      <c r="L333" s="30">
        <v>46</v>
      </c>
      <c r="M333" s="30">
        <v>3</v>
      </c>
      <c r="N333" s="31">
        <v>119</v>
      </c>
      <c r="O333" s="32">
        <v>1.0999999999999999E-2</v>
      </c>
      <c r="P333" s="32">
        <v>7.1900000000000006E-2</v>
      </c>
      <c r="Q333" s="33">
        <v>2.6</v>
      </c>
    </row>
    <row r="334" spans="1:17" ht="15" x14ac:dyDescent="0.25">
      <c r="A334" s="23">
        <v>43798</v>
      </c>
      <c r="B334" s="24" t="s">
        <v>37</v>
      </c>
      <c r="C334" s="25">
        <v>2040</v>
      </c>
      <c r="D334" s="25">
        <v>40</v>
      </c>
      <c r="E334" s="25">
        <v>11</v>
      </c>
      <c r="F334" s="26">
        <v>64</v>
      </c>
      <c r="G334" s="27">
        <v>1.9800000000000002E-2</v>
      </c>
      <c r="H334" s="27">
        <v>0.27429999999999999</v>
      </c>
      <c r="I334" s="28">
        <v>1.59</v>
      </c>
      <c r="J334" s="29" t="s">
        <v>38</v>
      </c>
      <c r="K334" s="30">
        <v>5211</v>
      </c>
      <c r="L334" s="30">
        <v>41</v>
      </c>
      <c r="M334" s="30">
        <v>7</v>
      </c>
      <c r="N334" s="31">
        <v>159</v>
      </c>
      <c r="O334" s="32">
        <v>7.7999999999999996E-3</v>
      </c>
      <c r="P334" s="32">
        <v>0.1724</v>
      </c>
      <c r="Q334" s="33">
        <v>3.89</v>
      </c>
    </row>
    <row r="335" spans="1:17" ht="15" x14ac:dyDescent="0.25">
      <c r="A335" s="23">
        <v>43799</v>
      </c>
      <c r="B335" s="24" t="s">
        <v>37</v>
      </c>
      <c r="C335" s="25">
        <v>2114</v>
      </c>
      <c r="D335" s="25">
        <v>56</v>
      </c>
      <c r="E335" s="25">
        <v>13</v>
      </c>
      <c r="F335" s="26">
        <v>71</v>
      </c>
      <c r="G335" s="27">
        <v>2.6700000000000002E-2</v>
      </c>
      <c r="H335" s="27">
        <v>0.23549999999999999</v>
      </c>
      <c r="I335" s="28">
        <v>1.26</v>
      </c>
      <c r="J335" s="29" t="s">
        <v>38</v>
      </c>
      <c r="K335" s="30">
        <v>4983</v>
      </c>
      <c r="L335" s="30">
        <v>68</v>
      </c>
      <c r="M335" s="30">
        <v>5</v>
      </c>
      <c r="N335" s="31">
        <v>103</v>
      </c>
      <c r="O335" s="32">
        <v>1.3599999999999999E-2</v>
      </c>
      <c r="P335" s="32">
        <v>7.9600000000000004E-2</v>
      </c>
      <c r="Q335" s="33">
        <v>1.52</v>
      </c>
    </row>
    <row r="336" spans="1:17" ht="15" x14ac:dyDescent="0.25">
      <c r="A336" s="23">
        <v>43800</v>
      </c>
      <c r="B336" s="24" t="s">
        <v>39</v>
      </c>
      <c r="C336" s="25">
        <v>1669</v>
      </c>
      <c r="D336" s="25">
        <v>59</v>
      </c>
      <c r="E336" s="25">
        <v>17</v>
      </c>
      <c r="F336" s="26">
        <v>66</v>
      </c>
      <c r="G336" s="27">
        <v>3.5099999999999999E-2</v>
      </c>
      <c r="H336" s="27">
        <v>0.28549999999999998</v>
      </c>
      <c r="I336" s="28">
        <v>1.1399999999999999</v>
      </c>
      <c r="J336" s="29" t="s">
        <v>40</v>
      </c>
      <c r="K336" s="30">
        <v>4597</v>
      </c>
      <c r="L336" s="30">
        <v>67</v>
      </c>
      <c r="M336" s="30">
        <v>5</v>
      </c>
      <c r="N336" s="31">
        <v>166</v>
      </c>
      <c r="O336" s="32">
        <v>1.4500000000000001E-2</v>
      </c>
      <c r="P336" s="32">
        <v>0.08</v>
      </c>
      <c r="Q336" s="33">
        <v>2.4900000000000002</v>
      </c>
    </row>
    <row r="337" spans="1:17" ht="15" x14ac:dyDescent="0.25">
      <c r="A337" s="23">
        <v>43801</v>
      </c>
      <c r="B337" s="24" t="s">
        <v>39</v>
      </c>
      <c r="C337" s="25">
        <v>2770</v>
      </c>
      <c r="D337" s="25">
        <v>37</v>
      </c>
      <c r="E337" s="25">
        <v>11</v>
      </c>
      <c r="F337" s="26">
        <v>99</v>
      </c>
      <c r="G337" s="27">
        <v>1.32E-2</v>
      </c>
      <c r="H337" s="27">
        <v>0.309</v>
      </c>
      <c r="I337" s="28">
        <v>2.71</v>
      </c>
      <c r="J337" s="29" t="s">
        <v>40</v>
      </c>
      <c r="K337" s="30">
        <v>4870</v>
      </c>
      <c r="L337" s="30">
        <v>45</v>
      </c>
      <c r="M337" s="30">
        <v>3</v>
      </c>
      <c r="N337" s="31">
        <v>131</v>
      </c>
      <c r="O337" s="32">
        <v>9.2999999999999992E-3</v>
      </c>
      <c r="P337" s="32">
        <v>7.1999999999999995E-2</v>
      </c>
      <c r="Q337" s="33">
        <v>2.88</v>
      </c>
    </row>
    <row r="338" spans="1:17" ht="15" x14ac:dyDescent="0.25">
      <c r="A338" s="23">
        <v>43802</v>
      </c>
      <c r="B338" s="24" t="s">
        <v>39</v>
      </c>
      <c r="C338" s="25">
        <v>2496</v>
      </c>
      <c r="D338" s="25">
        <v>67</v>
      </c>
      <c r="E338" s="25">
        <v>18</v>
      </c>
      <c r="F338" s="26">
        <v>99</v>
      </c>
      <c r="G338" s="27">
        <v>2.6800000000000001E-2</v>
      </c>
      <c r="H338" s="27">
        <v>0.2747</v>
      </c>
      <c r="I338" s="28">
        <v>1.47</v>
      </c>
      <c r="J338" s="29" t="s">
        <v>40</v>
      </c>
      <c r="K338" s="30">
        <v>5171</v>
      </c>
      <c r="L338" s="30">
        <v>42</v>
      </c>
      <c r="M338" s="30">
        <v>6</v>
      </c>
      <c r="N338" s="31">
        <v>92</v>
      </c>
      <c r="O338" s="32">
        <v>8.0999999999999996E-3</v>
      </c>
      <c r="P338" s="32">
        <v>0.14599999999999999</v>
      </c>
      <c r="Q338" s="33">
        <v>2.21</v>
      </c>
    </row>
    <row r="339" spans="1:17" ht="15" x14ac:dyDescent="0.25">
      <c r="A339" s="23">
        <v>43803</v>
      </c>
      <c r="B339" s="24" t="s">
        <v>39</v>
      </c>
      <c r="C339" s="25">
        <v>2428</v>
      </c>
      <c r="D339" s="25">
        <v>36</v>
      </c>
      <c r="E339" s="25">
        <v>9</v>
      </c>
      <c r="F339" s="26">
        <v>142</v>
      </c>
      <c r="G339" s="27">
        <v>1.49E-2</v>
      </c>
      <c r="H339" s="27">
        <v>0.25519999999999998</v>
      </c>
      <c r="I339" s="28">
        <v>3.92</v>
      </c>
      <c r="J339" s="29" t="s">
        <v>40</v>
      </c>
      <c r="K339" s="30">
        <v>4823</v>
      </c>
      <c r="L339" s="30">
        <v>50</v>
      </c>
      <c r="M339" s="30">
        <v>5</v>
      </c>
      <c r="N339" s="31">
        <v>112</v>
      </c>
      <c r="O339" s="32">
        <v>1.04E-2</v>
      </c>
      <c r="P339" s="32">
        <v>8.9800000000000005E-2</v>
      </c>
      <c r="Q339" s="33">
        <v>2.23</v>
      </c>
    </row>
    <row r="340" spans="1:17" ht="15" x14ac:dyDescent="0.25">
      <c r="A340" s="23">
        <v>43804</v>
      </c>
      <c r="B340" s="24" t="s">
        <v>39</v>
      </c>
      <c r="C340" s="25">
        <v>1686</v>
      </c>
      <c r="D340" s="25">
        <v>33</v>
      </c>
      <c r="E340" s="25">
        <v>8</v>
      </c>
      <c r="F340" s="26">
        <v>112</v>
      </c>
      <c r="G340" s="27">
        <v>1.95E-2</v>
      </c>
      <c r="H340" s="27">
        <v>0.23039999999999999</v>
      </c>
      <c r="I340" s="28">
        <v>3.4</v>
      </c>
      <c r="J340" s="29" t="s">
        <v>40</v>
      </c>
      <c r="K340" s="30">
        <v>5370</v>
      </c>
      <c r="L340" s="30">
        <v>75</v>
      </c>
      <c r="M340" s="30">
        <v>9</v>
      </c>
      <c r="N340" s="31">
        <v>82</v>
      </c>
      <c r="O340" s="32">
        <v>1.3899999999999999E-2</v>
      </c>
      <c r="P340" s="32">
        <v>0.1171</v>
      </c>
      <c r="Q340" s="33">
        <v>1.1000000000000001</v>
      </c>
    </row>
    <row r="341" spans="1:17" ht="15" x14ac:dyDescent="0.25">
      <c r="A341" s="23">
        <v>43805</v>
      </c>
      <c r="B341" s="24" t="s">
        <v>39</v>
      </c>
      <c r="C341" s="25">
        <v>2314</v>
      </c>
      <c r="D341" s="25">
        <v>37</v>
      </c>
      <c r="E341" s="25">
        <v>10</v>
      </c>
      <c r="F341" s="26">
        <v>52</v>
      </c>
      <c r="G341" s="27">
        <v>1.5800000000000002E-2</v>
      </c>
      <c r="H341" s="27">
        <v>0.28199999999999997</v>
      </c>
      <c r="I341" s="28">
        <v>1.43</v>
      </c>
      <c r="J341" s="29" t="s">
        <v>40</v>
      </c>
      <c r="K341" s="30">
        <v>4406</v>
      </c>
      <c r="L341" s="30">
        <v>59</v>
      </c>
      <c r="M341" s="30">
        <v>6</v>
      </c>
      <c r="N341" s="31">
        <v>98</v>
      </c>
      <c r="O341" s="32">
        <v>1.34E-2</v>
      </c>
      <c r="P341" s="32">
        <v>0.1008</v>
      </c>
      <c r="Q341" s="33">
        <v>1.66</v>
      </c>
    </row>
    <row r="342" spans="1:17" ht="15" x14ac:dyDescent="0.25">
      <c r="A342" s="23">
        <v>43806</v>
      </c>
      <c r="B342" s="24" t="s">
        <v>39</v>
      </c>
      <c r="C342" s="25">
        <v>2386</v>
      </c>
      <c r="D342" s="25">
        <v>45</v>
      </c>
      <c r="E342" s="25">
        <v>12</v>
      </c>
      <c r="F342" s="26">
        <v>126</v>
      </c>
      <c r="G342" s="27">
        <v>1.9E-2</v>
      </c>
      <c r="H342" s="27">
        <v>0.2661</v>
      </c>
      <c r="I342" s="28">
        <v>2.76</v>
      </c>
      <c r="J342" s="29" t="s">
        <v>40</v>
      </c>
      <c r="K342" s="30">
        <v>5321</v>
      </c>
      <c r="L342" s="30">
        <v>70</v>
      </c>
      <c r="M342" s="30">
        <v>5</v>
      </c>
      <c r="N342" s="31">
        <v>135</v>
      </c>
      <c r="O342" s="32">
        <v>1.32E-2</v>
      </c>
      <c r="P342" s="32">
        <v>6.4299999999999996E-2</v>
      </c>
      <c r="Q342" s="33">
        <v>1.93</v>
      </c>
    </row>
    <row r="343" spans="1:17" ht="15" x14ac:dyDescent="0.25">
      <c r="A343" s="23">
        <v>43807</v>
      </c>
      <c r="B343" s="24" t="s">
        <v>39</v>
      </c>
      <c r="C343" s="25">
        <v>2675</v>
      </c>
      <c r="D343" s="25">
        <v>67</v>
      </c>
      <c r="E343" s="25">
        <v>15</v>
      </c>
      <c r="F343" s="26">
        <v>117</v>
      </c>
      <c r="G343" s="27">
        <v>2.4899999999999999E-2</v>
      </c>
      <c r="H343" s="27">
        <v>0.23</v>
      </c>
      <c r="I343" s="28">
        <v>1.76</v>
      </c>
      <c r="J343" s="29" t="s">
        <v>40</v>
      </c>
      <c r="K343" s="30">
        <v>4837</v>
      </c>
      <c r="L343" s="30">
        <v>44</v>
      </c>
      <c r="M343" s="30">
        <v>3</v>
      </c>
      <c r="N343" s="31">
        <v>177</v>
      </c>
      <c r="O343" s="32">
        <v>8.9999999999999993E-3</v>
      </c>
      <c r="P343" s="32">
        <v>7.2900000000000006E-2</v>
      </c>
      <c r="Q343" s="33">
        <v>4.04</v>
      </c>
    </row>
    <row r="344" spans="1:17" ht="15" x14ac:dyDescent="0.25">
      <c r="A344" s="23">
        <v>43808</v>
      </c>
      <c r="B344" s="24" t="s">
        <v>39</v>
      </c>
      <c r="C344" s="25">
        <v>2874</v>
      </c>
      <c r="D344" s="25">
        <v>36</v>
      </c>
      <c r="E344" s="25">
        <v>9</v>
      </c>
      <c r="F344" s="26">
        <v>121</v>
      </c>
      <c r="G344" s="27">
        <v>1.24E-2</v>
      </c>
      <c r="H344" s="27">
        <v>0.25600000000000001</v>
      </c>
      <c r="I344" s="28">
        <v>3.38</v>
      </c>
      <c r="J344" s="29" t="s">
        <v>40</v>
      </c>
      <c r="K344" s="30">
        <v>4022</v>
      </c>
      <c r="L344" s="30">
        <v>85</v>
      </c>
      <c r="M344" s="30">
        <v>7</v>
      </c>
      <c r="N344" s="31">
        <v>186</v>
      </c>
      <c r="O344" s="32">
        <v>2.1100000000000001E-2</v>
      </c>
      <c r="P344" s="32">
        <v>8.5300000000000001E-2</v>
      </c>
      <c r="Q344" s="33">
        <v>2.19</v>
      </c>
    </row>
    <row r="345" spans="1:17" ht="15" x14ac:dyDescent="0.25">
      <c r="A345" s="23">
        <v>43809</v>
      </c>
      <c r="B345" s="24" t="s">
        <v>39</v>
      </c>
      <c r="C345" s="25">
        <v>1556</v>
      </c>
      <c r="D345" s="25">
        <v>67</v>
      </c>
      <c r="E345" s="25">
        <v>14</v>
      </c>
      <c r="F345" s="26">
        <v>102</v>
      </c>
      <c r="G345" s="27">
        <v>4.3299999999999998E-2</v>
      </c>
      <c r="H345" s="27">
        <v>0.21479999999999999</v>
      </c>
      <c r="I345" s="28">
        <v>1.51</v>
      </c>
      <c r="J345" s="29" t="s">
        <v>40</v>
      </c>
      <c r="K345" s="30">
        <v>4718</v>
      </c>
      <c r="L345" s="30">
        <v>31</v>
      </c>
      <c r="M345" s="30">
        <v>4</v>
      </c>
      <c r="N345" s="31">
        <v>139</v>
      </c>
      <c r="O345" s="32">
        <v>6.6E-3</v>
      </c>
      <c r="P345" s="32">
        <v>0.11409999999999999</v>
      </c>
      <c r="Q345" s="33">
        <v>4.46</v>
      </c>
    </row>
    <row r="346" spans="1:17" ht="15" x14ac:dyDescent="0.25">
      <c r="A346" s="23">
        <v>43810</v>
      </c>
      <c r="B346" s="24" t="s">
        <v>39</v>
      </c>
      <c r="C346" s="25">
        <v>2281</v>
      </c>
      <c r="D346" s="25">
        <v>61</v>
      </c>
      <c r="E346" s="25">
        <v>15</v>
      </c>
      <c r="F346" s="26">
        <v>60</v>
      </c>
      <c r="G346" s="27">
        <v>2.6700000000000002E-2</v>
      </c>
      <c r="H346" s="27">
        <v>0.2492</v>
      </c>
      <c r="I346" s="28">
        <v>0.98</v>
      </c>
      <c r="J346" s="29" t="s">
        <v>40</v>
      </c>
      <c r="K346" s="30">
        <v>5335</v>
      </c>
      <c r="L346" s="30">
        <v>50</v>
      </c>
      <c r="M346" s="30">
        <v>5</v>
      </c>
      <c r="N346" s="31">
        <v>148</v>
      </c>
      <c r="O346" s="32">
        <v>9.2999999999999992E-3</v>
      </c>
      <c r="P346" s="32">
        <v>0.1104</v>
      </c>
      <c r="Q346" s="33">
        <v>2.97</v>
      </c>
    </row>
    <row r="347" spans="1:17" ht="15" x14ac:dyDescent="0.25">
      <c r="A347" s="23">
        <v>43811</v>
      </c>
      <c r="B347" s="24" t="s">
        <v>39</v>
      </c>
      <c r="C347" s="25">
        <v>1419</v>
      </c>
      <c r="D347" s="25">
        <v>53</v>
      </c>
      <c r="E347" s="25">
        <v>13</v>
      </c>
      <c r="F347" s="26">
        <v>56</v>
      </c>
      <c r="G347" s="27">
        <v>3.6999999999999998E-2</v>
      </c>
      <c r="H347" s="27">
        <v>0.23810000000000001</v>
      </c>
      <c r="I347" s="28">
        <v>1.06</v>
      </c>
      <c r="J347" s="29" t="s">
        <v>40</v>
      </c>
      <c r="K347" s="30">
        <v>5167</v>
      </c>
      <c r="L347" s="30">
        <v>54</v>
      </c>
      <c r="M347" s="30">
        <v>4</v>
      </c>
      <c r="N347" s="31">
        <v>145</v>
      </c>
      <c r="O347" s="32">
        <v>1.0500000000000001E-2</v>
      </c>
      <c r="P347" s="32">
        <v>6.8500000000000005E-2</v>
      </c>
      <c r="Q347" s="33">
        <v>2.68</v>
      </c>
    </row>
    <row r="348" spans="1:17" ht="15" x14ac:dyDescent="0.25">
      <c r="A348" s="23">
        <v>43812</v>
      </c>
      <c r="B348" s="24" t="s">
        <v>39</v>
      </c>
      <c r="C348" s="25">
        <v>1213</v>
      </c>
      <c r="D348" s="25">
        <v>64</v>
      </c>
      <c r="E348" s="25">
        <v>14</v>
      </c>
      <c r="F348" s="26">
        <v>142</v>
      </c>
      <c r="G348" s="27">
        <v>5.2900000000000003E-2</v>
      </c>
      <c r="H348" s="27">
        <v>0.21560000000000001</v>
      </c>
      <c r="I348" s="28">
        <v>2.21</v>
      </c>
      <c r="J348" s="29" t="s">
        <v>40</v>
      </c>
      <c r="K348" s="30">
        <v>5190</v>
      </c>
      <c r="L348" s="30">
        <v>55</v>
      </c>
      <c r="M348" s="30">
        <v>7</v>
      </c>
      <c r="N348" s="31">
        <v>148</v>
      </c>
      <c r="O348" s="32">
        <v>1.06E-2</v>
      </c>
      <c r="P348" s="32">
        <v>0.1225</v>
      </c>
      <c r="Q348" s="33">
        <v>2.68</v>
      </c>
    </row>
    <row r="349" spans="1:17" ht="15" x14ac:dyDescent="0.25">
      <c r="A349" s="23">
        <v>43813</v>
      </c>
      <c r="B349" s="24" t="s">
        <v>39</v>
      </c>
      <c r="C349" s="25">
        <v>1140</v>
      </c>
      <c r="D349" s="25">
        <v>46</v>
      </c>
      <c r="E349" s="25">
        <v>13</v>
      </c>
      <c r="F349" s="26">
        <v>46</v>
      </c>
      <c r="G349" s="27">
        <v>3.9899999999999998E-2</v>
      </c>
      <c r="H349" s="27">
        <v>0.28789999999999999</v>
      </c>
      <c r="I349" s="28">
        <v>1</v>
      </c>
      <c r="J349" s="29" t="s">
        <v>40</v>
      </c>
      <c r="K349" s="30">
        <v>4786</v>
      </c>
      <c r="L349" s="30">
        <v>59</v>
      </c>
      <c r="M349" s="30">
        <v>5</v>
      </c>
      <c r="N349" s="31">
        <v>97</v>
      </c>
      <c r="O349" s="32">
        <v>1.23E-2</v>
      </c>
      <c r="P349" s="32">
        <v>8.4000000000000005E-2</v>
      </c>
      <c r="Q349" s="33">
        <v>1.65</v>
      </c>
    </row>
    <row r="350" spans="1:17" ht="15" x14ac:dyDescent="0.25">
      <c r="A350" s="23">
        <v>43814</v>
      </c>
      <c r="B350" s="24" t="s">
        <v>39</v>
      </c>
      <c r="C350" s="25">
        <v>2247</v>
      </c>
      <c r="D350" s="25">
        <v>45</v>
      </c>
      <c r="E350" s="25">
        <v>11</v>
      </c>
      <c r="F350" s="26">
        <v>129</v>
      </c>
      <c r="G350" s="27">
        <v>0.02</v>
      </c>
      <c r="H350" s="27">
        <v>0.24440000000000001</v>
      </c>
      <c r="I350" s="28">
        <v>2.86</v>
      </c>
      <c r="J350" s="29" t="s">
        <v>40</v>
      </c>
      <c r="K350" s="30">
        <v>5500</v>
      </c>
      <c r="L350" s="30">
        <v>77</v>
      </c>
      <c r="M350" s="30">
        <v>5</v>
      </c>
      <c r="N350" s="31">
        <v>101</v>
      </c>
      <c r="O350" s="32">
        <v>1.4E-2</v>
      </c>
      <c r="P350" s="32">
        <v>6.3E-2</v>
      </c>
      <c r="Q350" s="33">
        <v>1.31</v>
      </c>
    </row>
    <row r="351" spans="1:17" ht="15" x14ac:dyDescent="0.25">
      <c r="A351" s="23">
        <v>43815</v>
      </c>
      <c r="B351" s="24" t="s">
        <v>39</v>
      </c>
      <c r="C351" s="25">
        <v>2930</v>
      </c>
      <c r="D351" s="25">
        <v>72</v>
      </c>
      <c r="E351" s="25">
        <v>16</v>
      </c>
      <c r="F351" s="26">
        <v>124</v>
      </c>
      <c r="G351" s="27">
        <v>2.46E-2</v>
      </c>
      <c r="H351" s="27">
        <v>0.22770000000000001</v>
      </c>
      <c r="I351" s="28">
        <v>1.72</v>
      </c>
      <c r="J351" s="29" t="s">
        <v>40</v>
      </c>
      <c r="K351" s="30">
        <v>4089</v>
      </c>
      <c r="L351" s="30">
        <v>89</v>
      </c>
      <c r="M351" s="30">
        <v>5</v>
      </c>
      <c r="N351" s="31">
        <v>118</v>
      </c>
      <c r="O351" s="32">
        <v>2.1700000000000001E-2</v>
      </c>
      <c r="P351" s="32">
        <v>6.13E-2</v>
      </c>
      <c r="Q351" s="33">
        <v>1.33</v>
      </c>
    </row>
    <row r="352" spans="1:17" ht="15" x14ac:dyDescent="0.25">
      <c r="A352" s="23">
        <v>43816</v>
      </c>
      <c r="B352" s="24" t="s">
        <v>39</v>
      </c>
      <c r="C352" s="25">
        <v>3060</v>
      </c>
      <c r="D352" s="25">
        <v>40</v>
      </c>
      <c r="E352" s="25">
        <v>11</v>
      </c>
      <c r="F352" s="26">
        <v>84</v>
      </c>
      <c r="G352" s="27">
        <v>1.3100000000000001E-2</v>
      </c>
      <c r="H352" s="27">
        <v>0.27460000000000001</v>
      </c>
      <c r="I352" s="28">
        <v>2.08</v>
      </c>
      <c r="J352" s="29" t="s">
        <v>40</v>
      </c>
      <c r="K352" s="30">
        <v>5468</v>
      </c>
      <c r="L352" s="30">
        <v>64</v>
      </c>
      <c r="M352" s="30">
        <v>6</v>
      </c>
      <c r="N352" s="31">
        <v>166</v>
      </c>
      <c r="O352" s="32">
        <v>1.17E-2</v>
      </c>
      <c r="P352" s="32">
        <v>9.7000000000000003E-2</v>
      </c>
      <c r="Q352" s="33">
        <v>2.59</v>
      </c>
    </row>
    <row r="353" spans="1:17" ht="15" x14ac:dyDescent="0.25">
      <c r="A353" s="23">
        <v>43817</v>
      </c>
      <c r="B353" s="24" t="s">
        <v>39</v>
      </c>
      <c r="C353" s="25">
        <v>2030</v>
      </c>
      <c r="D353" s="25">
        <v>54</v>
      </c>
      <c r="E353" s="25">
        <v>13</v>
      </c>
      <c r="F353" s="26">
        <v>122</v>
      </c>
      <c r="G353" s="27">
        <v>2.6800000000000001E-2</v>
      </c>
      <c r="H353" s="27">
        <v>0.23680000000000001</v>
      </c>
      <c r="I353" s="28">
        <v>2.25</v>
      </c>
      <c r="J353" s="29" t="s">
        <v>40</v>
      </c>
      <c r="K353" s="30">
        <v>5461</v>
      </c>
      <c r="L353" s="30">
        <v>57</v>
      </c>
      <c r="M353" s="30">
        <v>5</v>
      </c>
      <c r="N353" s="31">
        <v>130</v>
      </c>
      <c r="O353" s="32">
        <v>1.0500000000000001E-2</v>
      </c>
      <c r="P353" s="32">
        <v>8.4900000000000003E-2</v>
      </c>
      <c r="Q353" s="33">
        <v>2.27</v>
      </c>
    </row>
    <row r="354" spans="1:17" ht="15" x14ac:dyDescent="0.25">
      <c r="A354" s="23">
        <v>43818</v>
      </c>
      <c r="B354" s="24" t="s">
        <v>39</v>
      </c>
      <c r="C354" s="25">
        <v>3116</v>
      </c>
      <c r="D354" s="25">
        <v>58</v>
      </c>
      <c r="E354" s="25">
        <v>13</v>
      </c>
      <c r="F354" s="26">
        <v>135</v>
      </c>
      <c r="G354" s="27">
        <v>1.8700000000000001E-2</v>
      </c>
      <c r="H354" s="27">
        <v>0.2172</v>
      </c>
      <c r="I354" s="28">
        <v>2.31</v>
      </c>
      <c r="J354" s="29" t="s">
        <v>40</v>
      </c>
      <c r="K354" s="30">
        <v>4993</v>
      </c>
      <c r="L354" s="30">
        <v>74</v>
      </c>
      <c r="M354" s="30">
        <v>7</v>
      </c>
      <c r="N354" s="31">
        <v>150</v>
      </c>
      <c r="O354" s="32">
        <v>1.49E-2</v>
      </c>
      <c r="P354" s="32">
        <v>9.0499999999999997E-2</v>
      </c>
      <c r="Q354" s="33">
        <v>2.02</v>
      </c>
    </row>
    <row r="355" spans="1:17" ht="15" x14ac:dyDescent="0.25">
      <c r="A355" s="23">
        <v>43819</v>
      </c>
      <c r="B355" s="24" t="s">
        <v>39</v>
      </c>
      <c r="C355" s="25">
        <v>2478</v>
      </c>
      <c r="D355" s="25">
        <v>39</v>
      </c>
      <c r="E355" s="25">
        <v>12</v>
      </c>
      <c r="F355" s="26">
        <v>50</v>
      </c>
      <c r="G355" s="27">
        <v>1.55E-2</v>
      </c>
      <c r="H355" s="27">
        <v>0.3039</v>
      </c>
      <c r="I355" s="28">
        <v>1.31</v>
      </c>
      <c r="J355" s="29" t="s">
        <v>40</v>
      </c>
      <c r="K355" s="30">
        <v>5760</v>
      </c>
      <c r="L355" s="30">
        <v>59</v>
      </c>
      <c r="M355" s="30">
        <v>7</v>
      </c>
      <c r="N355" s="31">
        <v>129</v>
      </c>
      <c r="O355" s="32">
        <v>1.03E-2</v>
      </c>
      <c r="P355" s="32">
        <v>0.1176</v>
      </c>
      <c r="Q355" s="33">
        <v>2.17</v>
      </c>
    </row>
    <row r="356" spans="1:17" ht="15" x14ac:dyDescent="0.25">
      <c r="A356" s="23">
        <v>43820</v>
      </c>
      <c r="B356" s="24" t="s">
        <v>39</v>
      </c>
      <c r="C356" s="25">
        <v>2146</v>
      </c>
      <c r="D356" s="25">
        <v>62</v>
      </c>
      <c r="E356" s="25">
        <v>13</v>
      </c>
      <c r="F356" s="26">
        <v>83</v>
      </c>
      <c r="G356" s="27">
        <v>2.8799999999999999E-2</v>
      </c>
      <c r="H356" s="27">
        <v>0.2162</v>
      </c>
      <c r="I356" s="28">
        <v>1.34</v>
      </c>
      <c r="J356" s="29" t="s">
        <v>40</v>
      </c>
      <c r="K356" s="30">
        <v>5210</v>
      </c>
      <c r="L356" s="30">
        <v>41</v>
      </c>
      <c r="M356" s="30">
        <v>3</v>
      </c>
      <c r="N356" s="31">
        <v>136</v>
      </c>
      <c r="O356" s="32">
        <v>7.9000000000000008E-3</v>
      </c>
      <c r="P356" s="32">
        <v>7.4200000000000002E-2</v>
      </c>
      <c r="Q356" s="33">
        <v>3.3</v>
      </c>
    </row>
    <row r="357" spans="1:17" ht="15" x14ac:dyDescent="0.25">
      <c r="A357" s="23">
        <v>43821</v>
      </c>
      <c r="B357" s="24" t="s">
        <v>39</v>
      </c>
      <c r="C357" s="25">
        <v>2448</v>
      </c>
      <c r="D357" s="25">
        <v>73</v>
      </c>
      <c r="E357" s="25">
        <v>18</v>
      </c>
      <c r="F357" s="26">
        <v>134</v>
      </c>
      <c r="G357" s="27">
        <v>2.98E-2</v>
      </c>
      <c r="H357" s="27">
        <v>0.2412</v>
      </c>
      <c r="I357" s="28">
        <v>1.84</v>
      </c>
      <c r="J357" s="29" t="s">
        <v>40</v>
      </c>
      <c r="K357" s="30">
        <v>4462</v>
      </c>
      <c r="L357" s="30">
        <v>64</v>
      </c>
      <c r="M357" s="30">
        <v>8</v>
      </c>
      <c r="N357" s="31">
        <v>86</v>
      </c>
      <c r="O357" s="32">
        <v>1.43E-2</v>
      </c>
      <c r="P357" s="32">
        <v>0.12820000000000001</v>
      </c>
      <c r="Q357" s="33">
        <v>1.35</v>
      </c>
    </row>
    <row r="358" spans="1:17" ht="15" x14ac:dyDescent="0.25">
      <c r="A358" s="23">
        <v>43822</v>
      </c>
      <c r="B358" s="24" t="s">
        <v>39</v>
      </c>
      <c r="C358" s="25">
        <v>2759</v>
      </c>
      <c r="D358" s="25">
        <v>48</v>
      </c>
      <c r="E358" s="25">
        <v>12</v>
      </c>
      <c r="F358" s="26">
        <v>139</v>
      </c>
      <c r="G358" s="27">
        <v>1.7399999999999999E-2</v>
      </c>
      <c r="H358" s="27">
        <v>0.24179999999999999</v>
      </c>
      <c r="I358" s="28">
        <v>2.89</v>
      </c>
      <c r="J358" s="29" t="s">
        <v>40</v>
      </c>
      <c r="K358" s="30">
        <v>4581</v>
      </c>
      <c r="L358" s="30">
        <v>45</v>
      </c>
      <c r="M358" s="30">
        <v>3</v>
      </c>
      <c r="N358" s="31">
        <v>80</v>
      </c>
      <c r="O358" s="32">
        <v>9.7999999999999997E-3</v>
      </c>
      <c r="P358" s="32">
        <v>7.22E-2</v>
      </c>
      <c r="Q358" s="33">
        <v>1.78</v>
      </c>
    </row>
    <row r="359" spans="1:17" ht="15" x14ac:dyDescent="0.25">
      <c r="A359" s="23">
        <v>43823</v>
      </c>
      <c r="B359" s="24" t="s">
        <v>39</v>
      </c>
      <c r="C359" s="25">
        <v>2031</v>
      </c>
      <c r="D359" s="25">
        <v>63</v>
      </c>
      <c r="E359" s="25">
        <v>17</v>
      </c>
      <c r="F359" s="26">
        <v>87</v>
      </c>
      <c r="G359" s="27">
        <v>3.1E-2</v>
      </c>
      <c r="H359" s="27">
        <v>0.26350000000000001</v>
      </c>
      <c r="I359" s="28">
        <v>1.38</v>
      </c>
      <c r="J359" s="29" t="s">
        <v>40</v>
      </c>
      <c r="K359" s="30">
        <v>4235</v>
      </c>
      <c r="L359" s="30">
        <v>34</v>
      </c>
      <c r="M359" s="30">
        <v>6</v>
      </c>
      <c r="N359" s="31">
        <v>108</v>
      </c>
      <c r="O359" s="32">
        <v>8.0999999999999996E-3</v>
      </c>
      <c r="P359" s="32">
        <v>0.1668</v>
      </c>
      <c r="Q359" s="33">
        <v>3.16</v>
      </c>
    </row>
    <row r="360" spans="1:17" ht="15" x14ac:dyDescent="0.25">
      <c r="A360" s="23">
        <v>43824</v>
      </c>
      <c r="B360" s="24" t="s">
        <v>39</v>
      </c>
      <c r="C360" s="25">
        <v>2386</v>
      </c>
      <c r="D360" s="25">
        <v>63</v>
      </c>
      <c r="E360" s="25">
        <v>18</v>
      </c>
      <c r="F360" s="26">
        <v>77</v>
      </c>
      <c r="G360" s="27">
        <v>2.64E-2</v>
      </c>
      <c r="H360" s="27">
        <v>0.27950000000000003</v>
      </c>
      <c r="I360" s="28">
        <v>1.22</v>
      </c>
      <c r="J360" s="29" t="s">
        <v>40</v>
      </c>
      <c r="K360" s="30">
        <v>5018</v>
      </c>
      <c r="L360" s="30">
        <v>77</v>
      </c>
      <c r="M360" s="30">
        <v>5</v>
      </c>
      <c r="N360" s="31">
        <v>146</v>
      </c>
      <c r="O360" s="32">
        <v>1.54E-2</v>
      </c>
      <c r="P360" s="32">
        <v>6.2899999999999998E-2</v>
      </c>
      <c r="Q360" s="33">
        <v>1.88</v>
      </c>
    </row>
    <row r="361" spans="1:17" ht="15" x14ac:dyDescent="0.25">
      <c r="A361" s="23">
        <v>43825</v>
      </c>
      <c r="B361" s="24" t="s">
        <v>39</v>
      </c>
      <c r="C361" s="25">
        <v>1338</v>
      </c>
      <c r="D361" s="25">
        <v>33</v>
      </c>
      <c r="E361" s="25">
        <v>12</v>
      </c>
      <c r="F361" s="26">
        <v>119</v>
      </c>
      <c r="G361" s="27">
        <v>2.4799999999999999E-2</v>
      </c>
      <c r="H361" s="27">
        <v>0.35060000000000002</v>
      </c>
      <c r="I361" s="28">
        <v>3.6</v>
      </c>
      <c r="J361" s="29" t="s">
        <v>40</v>
      </c>
      <c r="K361" s="30">
        <v>4758</v>
      </c>
      <c r="L361" s="30">
        <v>38</v>
      </c>
      <c r="M361" s="30">
        <v>7</v>
      </c>
      <c r="N361" s="31">
        <v>91</v>
      </c>
      <c r="O361" s="32">
        <v>8.0000000000000002E-3</v>
      </c>
      <c r="P361" s="32">
        <v>0.18090000000000001</v>
      </c>
      <c r="Q361" s="33">
        <v>2.37</v>
      </c>
    </row>
    <row r="362" spans="1:17" ht="15" x14ac:dyDescent="0.25">
      <c r="A362" s="23">
        <v>43826</v>
      </c>
      <c r="B362" s="24" t="s">
        <v>39</v>
      </c>
      <c r="C362" s="25">
        <v>3240</v>
      </c>
      <c r="D362" s="25">
        <v>51</v>
      </c>
      <c r="E362" s="25">
        <v>13</v>
      </c>
      <c r="F362" s="26">
        <v>63</v>
      </c>
      <c r="G362" s="27">
        <v>1.5699999999999999E-2</v>
      </c>
      <c r="H362" s="27">
        <v>0.25890000000000002</v>
      </c>
      <c r="I362" s="28">
        <v>1.24</v>
      </c>
      <c r="J362" s="29" t="s">
        <v>40</v>
      </c>
      <c r="K362" s="30">
        <v>5332</v>
      </c>
      <c r="L362" s="30">
        <v>72</v>
      </c>
      <c r="M362" s="30">
        <v>9</v>
      </c>
      <c r="N362" s="31">
        <v>76</v>
      </c>
      <c r="O362" s="32">
        <v>1.35E-2</v>
      </c>
      <c r="P362" s="32">
        <v>0.1192</v>
      </c>
      <c r="Q362" s="33">
        <v>1.06</v>
      </c>
    </row>
    <row r="363" spans="1:17" ht="15" x14ac:dyDescent="0.25">
      <c r="A363" s="23">
        <v>43827</v>
      </c>
      <c r="B363" s="24" t="s">
        <v>39</v>
      </c>
      <c r="C363" s="25">
        <v>1510</v>
      </c>
      <c r="D363" s="25">
        <v>69</v>
      </c>
      <c r="E363" s="25">
        <v>18</v>
      </c>
      <c r="F363" s="26">
        <v>97</v>
      </c>
      <c r="G363" s="27">
        <v>4.5499999999999999E-2</v>
      </c>
      <c r="H363" s="27">
        <v>0.25819999999999999</v>
      </c>
      <c r="I363" s="28">
        <v>1.42</v>
      </c>
      <c r="J363" s="29" t="s">
        <v>40</v>
      </c>
      <c r="K363" s="30">
        <v>3887</v>
      </c>
      <c r="L363" s="30">
        <v>49</v>
      </c>
      <c r="M363" s="30">
        <v>6</v>
      </c>
      <c r="N363" s="31">
        <v>121</v>
      </c>
      <c r="O363" s="32">
        <v>1.2699999999999999E-2</v>
      </c>
      <c r="P363" s="32">
        <v>0.13100000000000001</v>
      </c>
      <c r="Q363" s="33">
        <v>2.46</v>
      </c>
    </row>
    <row r="364" spans="1:17" ht="15" x14ac:dyDescent="0.25">
      <c r="A364" s="23">
        <v>43828</v>
      </c>
      <c r="B364" s="24" t="s">
        <v>39</v>
      </c>
      <c r="C364" s="25">
        <v>2918</v>
      </c>
      <c r="D364" s="25">
        <v>44</v>
      </c>
      <c r="E364" s="25">
        <v>13</v>
      </c>
      <c r="F364" s="26">
        <v>49</v>
      </c>
      <c r="G364" s="27">
        <v>1.4999999999999999E-2</v>
      </c>
      <c r="H364" s="27">
        <v>0.29110000000000003</v>
      </c>
      <c r="I364" s="28">
        <v>1.1100000000000001</v>
      </c>
      <c r="J364" s="29" t="s">
        <v>40</v>
      </c>
      <c r="K364" s="30">
        <v>5327</v>
      </c>
      <c r="L364" s="30">
        <v>62</v>
      </c>
      <c r="M364" s="30">
        <v>6</v>
      </c>
      <c r="N364" s="31">
        <v>128</v>
      </c>
      <c r="O364" s="32">
        <v>1.1599999999999999E-2</v>
      </c>
      <c r="P364" s="32">
        <v>9.8500000000000004E-2</v>
      </c>
      <c r="Q364" s="33">
        <v>2.08</v>
      </c>
    </row>
    <row r="365" spans="1:17" ht="15" x14ac:dyDescent="0.25">
      <c r="A365" s="23">
        <v>43829</v>
      </c>
      <c r="B365" s="24" t="s">
        <v>39</v>
      </c>
      <c r="C365" s="25">
        <v>2212</v>
      </c>
      <c r="D365" s="25">
        <v>37</v>
      </c>
      <c r="E365" s="25">
        <v>8</v>
      </c>
      <c r="F365" s="26">
        <v>102</v>
      </c>
      <c r="G365" s="27">
        <v>1.6799999999999999E-2</v>
      </c>
      <c r="H365" s="27">
        <v>0.22700000000000001</v>
      </c>
      <c r="I365" s="28">
        <v>2.75</v>
      </c>
      <c r="J365" s="29" t="s">
        <v>40</v>
      </c>
      <c r="K365" s="30">
        <v>4020</v>
      </c>
      <c r="L365" s="30">
        <v>71</v>
      </c>
      <c r="M365" s="30">
        <v>6</v>
      </c>
      <c r="N365" s="31">
        <v>119</v>
      </c>
      <c r="O365" s="32">
        <v>1.7600000000000001E-2</v>
      </c>
      <c r="P365" s="32">
        <v>7.8299999999999995E-2</v>
      </c>
      <c r="Q365" s="33">
        <v>1.68</v>
      </c>
    </row>
    <row r="366" spans="1:17" ht="15" x14ac:dyDescent="0.25">
      <c r="A366" s="23">
        <v>43830</v>
      </c>
      <c r="B366" s="24" t="s">
        <v>39</v>
      </c>
      <c r="C366" s="25">
        <v>1470</v>
      </c>
      <c r="D366" s="25">
        <v>60</v>
      </c>
      <c r="E366" s="25">
        <v>17</v>
      </c>
      <c r="F366" s="26">
        <v>99</v>
      </c>
      <c r="G366" s="27">
        <v>4.0599999999999997E-2</v>
      </c>
      <c r="H366" s="27">
        <v>0.2838</v>
      </c>
      <c r="I366" s="28">
        <v>1.65</v>
      </c>
      <c r="J366" s="29" t="s">
        <v>40</v>
      </c>
      <c r="K366" s="30">
        <v>4592</v>
      </c>
      <c r="L366" s="30">
        <v>47</v>
      </c>
      <c r="M366" s="30">
        <v>6</v>
      </c>
      <c r="N366" s="31">
        <v>86</v>
      </c>
      <c r="O366" s="32">
        <v>1.01E-2</v>
      </c>
      <c r="P366" s="32">
        <v>0.13600000000000001</v>
      </c>
      <c r="Q366" s="33">
        <v>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D089-26D3-488E-A972-DF90C38FE61A}">
  <dimension ref="A1:AB366"/>
  <sheetViews>
    <sheetView tabSelected="1" topLeftCell="T1" workbookViewId="0">
      <pane ySplit="1" topLeftCell="A2" activePane="bottomLeft" state="frozen"/>
      <selection pane="bottomLeft" activeCell="Z1" sqref="Z1"/>
    </sheetView>
  </sheetViews>
  <sheetFormatPr defaultRowHeight="12.75" x14ac:dyDescent="0.2"/>
  <cols>
    <col min="1" max="1" width="11.28515625" customWidth="1"/>
    <col min="2" max="17" width="15.7109375" customWidth="1"/>
    <col min="22" max="22" width="11.140625" customWidth="1"/>
    <col min="23" max="23" width="19.85546875" customWidth="1"/>
    <col min="24" max="24" width="25.7109375" customWidth="1"/>
    <col min="26" max="26" width="11.140625" customWidth="1"/>
    <col min="27" max="27" width="19.7109375" customWidth="1"/>
    <col min="28" max="28" width="25.5703125" customWidth="1"/>
    <col min="31" max="33" width="9.140625" customWidth="1"/>
  </cols>
  <sheetData>
    <row r="1" spans="1:28" s="79" customFormat="1" ht="61.5" thickTop="1" thickBot="1" x14ac:dyDescent="0.25">
      <c r="A1" s="36" t="s">
        <v>0</v>
      </c>
      <c r="B1" s="37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6</v>
      </c>
      <c r="H1" s="40" t="s">
        <v>7</v>
      </c>
      <c r="I1" s="41" t="s">
        <v>8</v>
      </c>
      <c r="J1" s="42" t="s">
        <v>9</v>
      </c>
      <c r="K1" s="43" t="s">
        <v>10</v>
      </c>
      <c r="L1" s="43" t="s">
        <v>11</v>
      </c>
      <c r="M1" s="43" t="s">
        <v>12</v>
      </c>
      <c r="N1" s="44" t="s">
        <v>13</v>
      </c>
      <c r="O1" s="43" t="s">
        <v>14</v>
      </c>
      <c r="P1" s="43" t="s">
        <v>15</v>
      </c>
      <c r="Q1" s="45" t="s">
        <v>16</v>
      </c>
      <c r="V1" s="104" t="s">
        <v>79</v>
      </c>
      <c r="W1" s="87" t="s">
        <v>3</v>
      </c>
      <c r="X1" s="87" t="s">
        <v>4</v>
      </c>
      <c r="Y1" s="90"/>
      <c r="Z1" s="103" t="s">
        <v>79</v>
      </c>
      <c r="AA1" s="82" t="s">
        <v>11</v>
      </c>
      <c r="AB1" s="83" t="s">
        <v>12</v>
      </c>
    </row>
    <row r="2" spans="1:28" ht="15.75" thickTop="1" x14ac:dyDescent="0.2">
      <c r="A2" s="46">
        <v>43466</v>
      </c>
      <c r="B2" s="47" t="s">
        <v>17</v>
      </c>
      <c r="C2" s="48">
        <v>2116</v>
      </c>
      <c r="D2" s="48">
        <v>18</v>
      </c>
      <c r="E2" s="48">
        <v>8</v>
      </c>
      <c r="F2" s="49">
        <v>126</v>
      </c>
      <c r="G2" s="50">
        <v>8.3000000000000001E-3</v>
      </c>
      <c r="H2" s="50">
        <v>0.42730000000000001</v>
      </c>
      <c r="I2" s="51">
        <v>7.14</v>
      </c>
      <c r="J2" s="52" t="s">
        <v>18</v>
      </c>
      <c r="K2" s="53">
        <v>4984</v>
      </c>
      <c r="L2" s="53">
        <v>59</v>
      </c>
      <c r="M2" s="53">
        <v>5</v>
      </c>
      <c r="N2" s="54">
        <v>194</v>
      </c>
      <c r="O2" s="55">
        <v>1.18E-2</v>
      </c>
      <c r="P2" s="55">
        <v>8.4000000000000005E-2</v>
      </c>
      <c r="Q2" s="56">
        <v>3.3</v>
      </c>
      <c r="V2" s="88" t="s">
        <v>41</v>
      </c>
      <c r="W2" s="90">
        <f>AVERAGE(D2:D366)</f>
        <v>44.049315068493151</v>
      </c>
      <c r="X2" s="90">
        <f>AVERAGE(E2:E366)</f>
        <v>11.742465753424657</v>
      </c>
      <c r="Y2" s="88"/>
      <c r="Z2" s="80" t="s">
        <v>41</v>
      </c>
      <c r="AA2" s="35">
        <f>AVERAGE(L2:L366)</f>
        <v>60.38356164383562</v>
      </c>
      <c r="AB2" s="35">
        <f>AVERAGE(M2:M366)</f>
        <v>5.9808219178082194</v>
      </c>
    </row>
    <row r="3" spans="1:28" ht="15" x14ac:dyDescent="0.2">
      <c r="A3" s="57">
        <v>43467</v>
      </c>
      <c r="B3" s="58" t="s">
        <v>17</v>
      </c>
      <c r="C3" s="59">
        <v>3106</v>
      </c>
      <c r="D3" s="59">
        <v>36</v>
      </c>
      <c r="E3" s="59">
        <v>12</v>
      </c>
      <c r="F3" s="60">
        <v>104</v>
      </c>
      <c r="G3" s="61">
        <v>1.15E-2</v>
      </c>
      <c r="H3" s="61">
        <v>0.34039999999999998</v>
      </c>
      <c r="I3" s="62">
        <v>2.91</v>
      </c>
      <c r="J3" s="63" t="s">
        <v>18</v>
      </c>
      <c r="K3" s="64">
        <v>4022</v>
      </c>
      <c r="L3" s="64">
        <v>71</v>
      </c>
      <c r="M3" s="64">
        <v>6</v>
      </c>
      <c r="N3" s="65">
        <v>75</v>
      </c>
      <c r="O3" s="66">
        <v>1.77E-2</v>
      </c>
      <c r="P3" s="66">
        <v>7.8E-2</v>
      </c>
      <c r="Q3" s="67">
        <v>1.05</v>
      </c>
      <c r="V3" s="88" t="s">
        <v>42</v>
      </c>
      <c r="W3" s="88">
        <f>MEDIAN(D2:D366)</f>
        <v>43</v>
      </c>
      <c r="X3" s="88">
        <f>MEDIAN(E2:E366)</f>
        <v>12</v>
      </c>
      <c r="Y3" s="88"/>
      <c r="Z3" s="80" t="s">
        <v>42</v>
      </c>
      <c r="AA3" s="34">
        <f>MEDIAN(L2:L366)</f>
        <v>60</v>
      </c>
      <c r="AB3" s="34">
        <f>MEDIAN(M2:M366)</f>
        <v>6</v>
      </c>
    </row>
    <row r="4" spans="1:28" ht="15" x14ac:dyDescent="0.2">
      <c r="A4" s="57">
        <v>43468</v>
      </c>
      <c r="B4" s="58" t="s">
        <v>17</v>
      </c>
      <c r="C4" s="59">
        <v>3105</v>
      </c>
      <c r="D4" s="59">
        <v>26</v>
      </c>
      <c r="E4" s="59">
        <v>8</v>
      </c>
      <c r="F4" s="60">
        <v>102</v>
      </c>
      <c r="G4" s="61">
        <v>8.3999999999999995E-3</v>
      </c>
      <c r="H4" s="61">
        <v>0.3145</v>
      </c>
      <c r="I4" s="62">
        <v>3.89</v>
      </c>
      <c r="J4" s="63" t="s">
        <v>18</v>
      </c>
      <c r="K4" s="64">
        <v>3863</v>
      </c>
      <c r="L4" s="64">
        <v>44</v>
      </c>
      <c r="M4" s="64">
        <v>4</v>
      </c>
      <c r="N4" s="65">
        <v>141</v>
      </c>
      <c r="O4" s="66">
        <v>1.1299999999999999E-2</v>
      </c>
      <c r="P4" s="66">
        <v>9.5899999999999999E-2</v>
      </c>
      <c r="Q4" s="67">
        <v>3.23</v>
      </c>
      <c r="V4" s="88" t="s">
        <v>43</v>
      </c>
      <c r="W4" s="88">
        <f>MODE(D2:D366)</f>
        <v>36</v>
      </c>
      <c r="X4" s="88">
        <f>MODE(E2:E366)</f>
        <v>13</v>
      </c>
      <c r="Y4" s="88"/>
      <c r="Z4" s="80" t="s">
        <v>43</v>
      </c>
      <c r="AA4" s="34">
        <f>MODE(L2:L366)</f>
        <v>78</v>
      </c>
      <c r="AB4" s="34">
        <f>MODE(M2:M366)</f>
        <v>5</v>
      </c>
    </row>
    <row r="5" spans="1:28" ht="15" x14ac:dyDescent="0.2">
      <c r="A5" s="57">
        <v>43469</v>
      </c>
      <c r="B5" s="58" t="s">
        <v>17</v>
      </c>
      <c r="C5" s="59">
        <v>1107</v>
      </c>
      <c r="D5" s="59">
        <v>27</v>
      </c>
      <c r="E5" s="59">
        <v>9</v>
      </c>
      <c r="F5" s="60">
        <v>71</v>
      </c>
      <c r="G5" s="61">
        <v>2.4500000000000001E-2</v>
      </c>
      <c r="H5" s="61">
        <v>0.34760000000000002</v>
      </c>
      <c r="I5" s="62">
        <v>2.62</v>
      </c>
      <c r="J5" s="63" t="s">
        <v>18</v>
      </c>
      <c r="K5" s="64">
        <v>3911</v>
      </c>
      <c r="L5" s="64">
        <v>49</v>
      </c>
      <c r="M5" s="64">
        <v>5</v>
      </c>
      <c r="N5" s="65">
        <v>141</v>
      </c>
      <c r="O5" s="66">
        <v>1.26E-2</v>
      </c>
      <c r="P5" s="66">
        <v>0.1108</v>
      </c>
      <c r="Q5" s="67">
        <v>2.86</v>
      </c>
      <c r="V5" s="88" t="s">
        <v>44</v>
      </c>
      <c r="W5" s="88">
        <f>VAR(D2:D366)</f>
        <v>147.3931657383711</v>
      </c>
      <c r="X5" s="88">
        <f>VAR(E2:E366)</f>
        <v>8.5543730242360461</v>
      </c>
      <c r="Y5" s="88"/>
      <c r="Z5" s="81" t="s">
        <v>44</v>
      </c>
      <c r="AA5" s="34">
        <f>VAR(L2:L366)</f>
        <v>206.44588288423927</v>
      </c>
      <c r="AB5" s="34">
        <f>VAR(M2:M366)</f>
        <v>2.6507300918259826</v>
      </c>
    </row>
    <row r="6" spans="1:28" ht="15" x14ac:dyDescent="0.2">
      <c r="A6" s="57">
        <v>43470</v>
      </c>
      <c r="B6" s="58" t="s">
        <v>17</v>
      </c>
      <c r="C6" s="59">
        <v>1317</v>
      </c>
      <c r="D6" s="59">
        <v>15</v>
      </c>
      <c r="E6" s="59">
        <v>7</v>
      </c>
      <c r="F6" s="60">
        <v>78</v>
      </c>
      <c r="G6" s="61">
        <v>1.0999999999999999E-2</v>
      </c>
      <c r="H6" s="61">
        <v>0.47589999999999999</v>
      </c>
      <c r="I6" s="62">
        <v>5.38</v>
      </c>
      <c r="J6" s="63" t="s">
        <v>18</v>
      </c>
      <c r="K6" s="64">
        <v>4070</v>
      </c>
      <c r="L6" s="64">
        <v>55</v>
      </c>
      <c r="M6" s="64">
        <v>7</v>
      </c>
      <c r="N6" s="65">
        <v>133</v>
      </c>
      <c r="O6" s="66">
        <v>1.3599999999999999E-2</v>
      </c>
      <c r="P6" s="66">
        <v>0.1222</v>
      </c>
      <c r="Q6" s="67">
        <v>2.4</v>
      </c>
      <c r="V6" s="88" t="s">
        <v>45</v>
      </c>
      <c r="W6" s="88">
        <f>STDEVA(D2:D366)</f>
        <v>12.140558707834293</v>
      </c>
      <c r="X6" s="88">
        <f>STDEVA(E2:E366)</f>
        <v>2.9247859792190001</v>
      </c>
      <c r="Y6" s="88"/>
      <c r="Z6" s="81" t="s">
        <v>45</v>
      </c>
      <c r="AA6" s="34">
        <f>STDEVA(L2:L366)</f>
        <v>14.368224764536476</v>
      </c>
      <c r="AB6" s="34">
        <f>STDEVA(M2:M366)</f>
        <v>1.6281062900885748</v>
      </c>
    </row>
    <row r="7" spans="1:28" ht="15" x14ac:dyDescent="0.2">
      <c r="A7" s="57">
        <v>43471</v>
      </c>
      <c r="B7" s="58" t="s">
        <v>17</v>
      </c>
      <c r="C7" s="59">
        <v>1958</v>
      </c>
      <c r="D7" s="59">
        <v>37</v>
      </c>
      <c r="E7" s="59">
        <v>10</v>
      </c>
      <c r="F7" s="60">
        <v>113</v>
      </c>
      <c r="G7" s="61">
        <v>1.8599999999999998E-2</v>
      </c>
      <c r="H7" s="61">
        <v>0.28220000000000001</v>
      </c>
      <c r="I7" s="62">
        <v>3.08</v>
      </c>
      <c r="J7" s="63" t="s">
        <v>18</v>
      </c>
      <c r="K7" s="64">
        <v>4052</v>
      </c>
      <c r="L7" s="64">
        <v>51</v>
      </c>
      <c r="M7" s="64">
        <v>4</v>
      </c>
      <c r="N7" s="65">
        <v>135</v>
      </c>
      <c r="O7" s="66">
        <v>1.2500000000000001E-2</v>
      </c>
      <c r="P7" s="66">
        <v>6.9699999999999998E-2</v>
      </c>
      <c r="Q7" s="67">
        <v>2.65</v>
      </c>
      <c r="V7" s="88" t="s">
        <v>46</v>
      </c>
      <c r="W7" s="88">
        <f>MAX(D2:D366)-MIN(D2:D366)</f>
        <v>58</v>
      </c>
      <c r="X7" s="88">
        <f>MAX(E2:E366)-MIN(E2:E366)</f>
        <v>14</v>
      </c>
      <c r="Y7" s="88"/>
      <c r="Z7" s="81" t="s">
        <v>46</v>
      </c>
      <c r="AA7" s="34">
        <f>MAX(L2:L366)-MIN(L2:L366)</f>
        <v>58</v>
      </c>
      <c r="AB7" s="34">
        <f>MAX(M2:M366)-MIN(M2:M366)</f>
        <v>6</v>
      </c>
    </row>
    <row r="8" spans="1:28" ht="15" x14ac:dyDescent="0.2">
      <c r="A8" s="57">
        <v>43472</v>
      </c>
      <c r="B8" s="58" t="s">
        <v>17</v>
      </c>
      <c r="C8" s="59">
        <v>2941</v>
      </c>
      <c r="D8" s="59">
        <v>49</v>
      </c>
      <c r="E8" s="59">
        <v>15</v>
      </c>
      <c r="F8" s="60">
        <v>37</v>
      </c>
      <c r="G8" s="61">
        <v>1.66E-2</v>
      </c>
      <c r="H8" s="61">
        <v>0.30220000000000002</v>
      </c>
      <c r="I8" s="62">
        <v>0.76</v>
      </c>
      <c r="J8" s="63" t="s">
        <v>18</v>
      </c>
      <c r="K8" s="64">
        <v>3845</v>
      </c>
      <c r="L8" s="64">
        <v>66</v>
      </c>
      <c r="M8" s="64">
        <v>7</v>
      </c>
      <c r="N8" s="65">
        <v>90</v>
      </c>
      <c r="O8" s="66">
        <v>1.72E-2</v>
      </c>
      <c r="P8" s="66">
        <v>0.11070000000000001</v>
      </c>
      <c r="Q8" s="67">
        <v>1.37</v>
      </c>
      <c r="V8" s="88" t="s">
        <v>47</v>
      </c>
      <c r="W8" s="88">
        <f>SUM(D2:D366)</f>
        <v>16078</v>
      </c>
      <c r="X8" s="88">
        <f>SUM(E2:E366)</f>
        <v>4286</v>
      </c>
      <c r="Y8" s="88"/>
      <c r="Z8" s="81" t="s">
        <v>47</v>
      </c>
      <c r="AA8" s="34">
        <f>SUM(L2:L366)</f>
        <v>22040</v>
      </c>
      <c r="AB8" s="34">
        <f>SUM(M2:M366)</f>
        <v>2183</v>
      </c>
    </row>
    <row r="9" spans="1:28" ht="15" x14ac:dyDescent="0.2">
      <c r="A9" s="57">
        <v>43473</v>
      </c>
      <c r="B9" s="58" t="s">
        <v>17</v>
      </c>
      <c r="C9" s="59">
        <v>2805</v>
      </c>
      <c r="D9" s="59">
        <v>49</v>
      </c>
      <c r="E9" s="59">
        <v>12</v>
      </c>
      <c r="F9" s="60">
        <v>105</v>
      </c>
      <c r="G9" s="61">
        <v>1.7399999999999999E-2</v>
      </c>
      <c r="H9" s="61">
        <v>0.2409</v>
      </c>
      <c r="I9" s="62">
        <v>2.14</v>
      </c>
      <c r="J9" s="63" t="s">
        <v>18</v>
      </c>
      <c r="K9" s="64">
        <v>5147</v>
      </c>
      <c r="L9" s="64">
        <v>69</v>
      </c>
      <c r="M9" s="64">
        <v>4</v>
      </c>
      <c r="N9" s="65">
        <v>153</v>
      </c>
      <c r="O9" s="66">
        <v>1.34E-2</v>
      </c>
      <c r="P9" s="66">
        <v>6.4500000000000002E-2</v>
      </c>
      <c r="Q9" s="67">
        <v>2.2200000000000002</v>
      </c>
      <c r="V9" s="88" t="s">
        <v>52</v>
      </c>
      <c r="W9" s="88">
        <f>COUNTIF(D2:D366,"&lt;6")</f>
        <v>0</v>
      </c>
      <c r="X9" s="88">
        <f>COUNTIF(E2:E366,"&lt;6")</f>
        <v>1</v>
      </c>
      <c r="Y9" s="88"/>
      <c r="Z9" s="81" t="s">
        <v>52</v>
      </c>
      <c r="AA9" s="34">
        <f>COUNTIF(L2:L366,"&lt;6")</f>
        <v>0</v>
      </c>
      <c r="AB9" s="34">
        <f>COUNTIF(M2:M366,"&lt;6")</f>
        <v>156</v>
      </c>
    </row>
    <row r="10" spans="1:28" ht="15" x14ac:dyDescent="0.2">
      <c r="A10" s="57">
        <v>43474</v>
      </c>
      <c r="B10" s="58" t="s">
        <v>17</v>
      </c>
      <c r="C10" s="59">
        <v>2520</v>
      </c>
      <c r="D10" s="59">
        <v>36</v>
      </c>
      <c r="E10" s="59">
        <v>12</v>
      </c>
      <c r="F10" s="60">
        <v>96</v>
      </c>
      <c r="G10" s="61">
        <v>1.44E-2</v>
      </c>
      <c r="H10" s="61">
        <v>0.33739999999999998</v>
      </c>
      <c r="I10" s="62">
        <v>2.63</v>
      </c>
      <c r="J10" s="63" t="s">
        <v>18</v>
      </c>
      <c r="K10" s="64">
        <v>3861</v>
      </c>
      <c r="L10" s="64">
        <v>82</v>
      </c>
      <c r="M10" s="64">
        <v>9</v>
      </c>
      <c r="N10" s="65">
        <v>140</v>
      </c>
      <c r="O10" s="66">
        <v>2.12E-2</v>
      </c>
      <c r="P10" s="66">
        <v>0.11119999999999999</v>
      </c>
      <c r="Q10" s="67">
        <v>1.71</v>
      </c>
      <c r="V10" s="88" t="s">
        <v>49</v>
      </c>
      <c r="W10" s="88">
        <f>COUNTIFS(D2:D366,"&gt;5",D2:D366,"&lt;10")</f>
        <v>0</v>
      </c>
      <c r="X10" s="88">
        <f>COUNTIFS(E2:E366,"&gt;5",E2:E366,"&lt;10")</f>
        <v>86</v>
      </c>
      <c r="Y10" s="88"/>
      <c r="Z10" s="81" t="s">
        <v>49</v>
      </c>
      <c r="AA10" s="34">
        <f>COUNTIFS(L2:L366,"&gt;5",L2:L366,"&lt;10")</f>
        <v>0</v>
      </c>
      <c r="AB10" s="34">
        <f>COUNTIFS(M2:M366,"&gt;5",M2:M366,"&lt;10")</f>
        <v>209</v>
      </c>
    </row>
    <row r="11" spans="1:28" ht="15" x14ac:dyDescent="0.2">
      <c r="A11" s="57">
        <v>43475</v>
      </c>
      <c r="B11" s="58" t="s">
        <v>17</v>
      </c>
      <c r="C11" s="59">
        <v>1896</v>
      </c>
      <c r="D11" s="59">
        <v>41</v>
      </c>
      <c r="E11" s="59">
        <v>13</v>
      </c>
      <c r="F11" s="60">
        <v>62</v>
      </c>
      <c r="G11" s="61">
        <v>2.1499999999999998E-2</v>
      </c>
      <c r="H11" s="61">
        <v>0.32290000000000002</v>
      </c>
      <c r="I11" s="62">
        <v>1.53</v>
      </c>
      <c r="J11" s="63" t="s">
        <v>18</v>
      </c>
      <c r="K11" s="64">
        <v>4938</v>
      </c>
      <c r="L11" s="64">
        <v>48</v>
      </c>
      <c r="M11" s="64">
        <v>5</v>
      </c>
      <c r="N11" s="65">
        <v>147</v>
      </c>
      <c r="O11" s="66">
        <v>9.7999999999999997E-3</v>
      </c>
      <c r="P11" s="66">
        <v>0.1119</v>
      </c>
      <c r="Q11" s="67">
        <v>3.03</v>
      </c>
      <c r="V11" s="88" t="s">
        <v>50</v>
      </c>
      <c r="W11" s="88">
        <f>COUNTIFS(D2:D366,"&gt;9",D2:D366,"&lt;15")</f>
        <v>0</v>
      </c>
      <c r="X11" s="88">
        <f>COUNTIFS(E2:E366,"&gt;9",E2:E366,"&lt;15")</f>
        <v>210</v>
      </c>
      <c r="Y11" s="88"/>
      <c r="Z11" s="81" t="s">
        <v>50</v>
      </c>
      <c r="AA11" s="34">
        <f>COUNTIFS(L2:L366,"&gt;9",L2:L366,"&lt;15")</f>
        <v>0</v>
      </c>
      <c r="AB11" s="34">
        <f>COUNTIFS(M2:M366,"&gt;9",M2:M366,"&lt;15")</f>
        <v>0</v>
      </c>
    </row>
    <row r="12" spans="1:28" ht="15" x14ac:dyDescent="0.2">
      <c r="A12" s="57">
        <v>43476</v>
      </c>
      <c r="B12" s="58" t="s">
        <v>17</v>
      </c>
      <c r="C12" s="59">
        <v>1828</v>
      </c>
      <c r="D12" s="59">
        <v>51</v>
      </c>
      <c r="E12" s="59">
        <v>14</v>
      </c>
      <c r="F12" s="60">
        <v>41</v>
      </c>
      <c r="G12" s="61">
        <v>2.7799999999999998E-2</v>
      </c>
      <c r="H12" s="61">
        <v>0.27860000000000001</v>
      </c>
      <c r="I12" s="62">
        <v>0.8</v>
      </c>
      <c r="J12" s="63" t="s">
        <v>18</v>
      </c>
      <c r="K12" s="64">
        <v>4351</v>
      </c>
      <c r="L12" s="64">
        <v>58</v>
      </c>
      <c r="M12" s="64">
        <v>7</v>
      </c>
      <c r="N12" s="65">
        <v>84</v>
      </c>
      <c r="O12" s="66">
        <v>1.3299999999999999E-2</v>
      </c>
      <c r="P12" s="66">
        <v>0.1191</v>
      </c>
      <c r="Q12" s="67">
        <v>1.46</v>
      </c>
      <c r="V12" s="88" t="s">
        <v>51</v>
      </c>
      <c r="W12" s="88">
        <f>COUNTIF(D2:D366,"&gt;14")</f>
        <v>365</v>
      </c>
      <c r="X12" s="88">
        <f>COUNTIF(E2:E366,"&gt;14")</f>
        <v>68</v>
      </c>
      <c r="Y12" s="88"/>
      <c r="Z12" s="81" t="s">
        <v>51</v>
      </c>
      <c r="AA12" s="34">
        <f>COUNTIF(L2:L366,"&gt;14")</f>
        <v>365</v>
      </c>
      <c r="AB12" s="34">
        <f>COUNTIF(M2:M366,"&gt;14")</f>
        <v>0</v>
      </c>
    </row>
    <row r="13" spans="1:28" ht="15" x14ac:dyDescent="0.2">
      <c r="A13" s="57">
        <v>43477</v>
      </c>
      <c r="B13" s="58" t="s">
        <v>17</v>
      </c>
      <c r="C13" s="59">
        <v>1553</v>
      </c>
      <c r="D13" s="59">
        <v>56</v>
      </c>
      <c r="E13" s="59">
        <v>14</v>
      </c>
      <c r="F13" s="60">
        <v>123</v>
      </c>
      <c r="G13" s="61">
        <v>3.61E-2</v>
      </c>
      <c r="H13" s="61">
        <v>0.25359999999999999</v>
      </c>
      <c r="I13" s="62">
        <v>2.19</v>
      </c>
      <c r="J13" s="63" t="s">
        <v>18</v>
      </c>
      <c r="K13" s="64">
        <v>5442</v>
      </c>
      <c r="L13" s="64">
        <v>68</v>
      </c>
      <c r="M13" s="64">
        <v>8</v>
      </c>
      <c r="N13" s="65">
        <v>177</v>
      </c>
      <c r="O13" s="66">
        <v>1.2500000000000001E-2</v>
      </c>
      <c r="P13" s="66">
        <v>0.1237</v>
      </c>
      <c r="Q13" s="67">
        <v>2.61</v>
      </c>
      <c r="V13" s="88" t="s">
        <v>48</v>
      </c>
      <c r="W13" s="88">
        <f>CORREL(D2:D366,E2:E366)</f>
        <v>0.87377501486139086</v>
      </c>
      <c r="X13" s="88"/>
      <c r="Y13" s="88"/>
      <c r="Z13" s="84" t="s">
        <v>48</v>
      </c>
      <c r="AA13" s="85">
        <f>CORREL(L2:L366,M2:M366)</f>
        <v>0.44799320094697603</v>
      </c>
      <c r="AB13" s="86"/>
    </row>
    <row r="14" spans="1:28" ht="15" x14ac:dyDescent="0.2">
      <c r="A14" s="57">
        <v>43478</v>
      </c>
      <c r="B14" s="58" t="s">
        <v>17</v>
      </c>
      <c r="C14" s="59">
        <v>1699</v>
      </c>
      <c r="D14" s="59">
        <v>48</v>
      </c>
      <c r="E14" s="59">
        <v>12</v>
      </c>
      <c r="F14" s="60">
        <v>88</v>
      </c>
      <c r="G14" s="61">
        <v>2.8400000000000002E-2</v>
      </c>
      <c r="H14" s="61">
        <v>0.24149999999999999</v>
      </c>
      <c r="I14" s="62">
        <v>1.83</v>
      </c>
      <c r="J14" s="63" t="s">
        <v>18</v>
      </c>
      <c r="K14" s="64">
        <v>4283</v>
      </c>
      <c r="L14" s="64">
        <v>83</v>
      </c>
      <c r="M14" s="64">
        <v>7</v>
      </c>
      <c r="N14" s="65">
        <v>158</v>
      </c>
      <c r="O14" s="66">
        <v>1.9300000000000001E-2</v>
      </c>
      <c r="P14" s="66">
        <v>8.6300000000000002E-2</v>
      </c>
      <c r="Q14" s="67">
        <v>1.91</v>
      </c>
      <c r="V14" s="22"/>
      <c r="W14" s="22"/>
      <c r="X14" s="22"/>
      <c r="Y14" s="22"/>
      <c r="Z14" s="22"/>
      <c r="AA14" s="22"/>
    </row>
    <row r="15" spans="1:28" ht="15" x14ac:dyDescent="0.2">
      <c r="A15" s="57">
        <v>43479</v>
      </c>
      <c r="B15" s="58" t="s">
        <v>17</v>
      </c>
      <c r="C15" s="59">
        <v>1803</v>
      </c>
      <c r="D15" s="59">
        <v>42</v>
      </c>
      <c r="E15" s="59">
        <v>11</v>
      </c>
      <c r="F15" s="60">
        <v>67</v>
      </c>
      <c r="G15" s="61">
        <v>2.35E-2</v>
      </c>
      <c r="H15" s="61">
        <v>0.27079999999999999</v>
      </c>
      <c r="I15" s="62">
        <v>1.58</v>
      </c>
      <c r="J15" s="63" t="s">
        <v>18</v>
      </c>
      <c r="K15" s="64">
        <v>4060</v>
      </c>
      <c r="L15" s="64">
        <v>78</v>
      </c>
      <c r="M15" s="64">
        <v>9</v>
      </c>
      <c r="N15" s="65">
        <v>91</v>
      </c>
      <c r="O15" s="66">
        <v>1.9199999999999998E-2</v>
      </c>
      <c r="P15" s="66">
        <v>0.11409999999999999</v>
      </c>
      <c r="Q15" s="67">
        <v>1.1599999999999999</v>
      </c>
      <c r="V15" s="91"/>
      <c r="W15" s="91"/>
      <c r="X15" s="22"/>
      <c r="Y15" s="22"/>
      <c r="Z15" s="22"/>
      <c r="AA15" s="22"/>
    </row>
    <row r="16" spans="1:28" ht="15" x14ac:dyDescent="0.2">
      <c r="A16" s="57">
        <v>43480</v>
      </c>
      <c r="B16" s="58" t="s">
        <v>17</v>
      </c>
      <c r="C16" s="59">
        <v>1493</v>
      </c>
      <c r="D16" s="59">
        <v>56</v>
      </c>
      <c r="E16" s="59">
        <v>12</v>
      </c>
      <c r="F16" s="60">
        <v>59</v>
      </c>
      <c r="G16" s="61">
        <v>3.7400000000000003E-2</v>
      </c>
      <c r="H16" s="61">
        <v>0.21790000000000001</v>
      </c>
      <c r="I16" s="62">
        <v>1.05</v>
      </c>
      <c r="J16" s="63" t="s">
        <v>18</v>
      </c>
      <c r="K16" s="64">
        <v>3957</v>
      </c>
      <c r="L16" s="64">
        <v>36</v>
      </c>
      <c r="M16" s="64">
        <v>3</v>
      </c>
      <c r="N16" s="65">
        <v>165</v>
      </c>
      <c r="O16" s="66">
        <v>9.1000000000000004E-3</v>
      </c>
      <c r="P16" s="66">
        <v>7.7600000000000002E-2</v>
      </c>
      <c r="Q16" s="67">
        <v>4.55</v>
      </c>
      <c r="V16" s="101" t="s">
        <v>53</v>
      </c>
      <c r="W16" s="101"/>
      <c r="X16" s="101"/>
      <c r="Y16" s="101"/>
      <c r="Z16" s="101"/>
      <c r="AA16" s="101"/>
      <c r="AB16" s="101"/>
    </row>
    <row r="17" spans="1:28" ht="15" x14ac:dyDescent="0.2">
      <c r="A17" s="57">
        <v>43481</v>
      </c>
      <c r="B17" s="58" t="s">
        <v>17</v>
      </c>
      <c r="C17" s="59">
        <v>2493</v>
      </c>
      <c r="D17" s="59">
        <v>31</v>
      </c>
      <c r="E17" s="59">
        <v>7</v>
      </c>
      <c r="F17" s="60">
        <v>92</v>
      </c>
      <c r="G17" s="61">
        <v>1.23E-2</v>
      </c>
      <c r="H17" s="61">
        <v>0.2326</v>
      </c>
      <c r="I17" s="62">
        <v>3.01</v>
      </c>
      <c r="J17" s="63" t="s">
        <v>18</v>
      </c>
      <c r="K17" s="64">
        <v>3925</v>
      </c>
      <c r="L17" s="64">
        <v>48</v>
      </c>
      <c r="M17" s="64">
        <v>6</v>
      </c>
      <c r="N17" s="65">
        <v>96</v>
      </c>
      <c r="O17" s="66">
        <v>1.21E-2</v>
      </c>
      <c r="P17" s="66">
        <v>0.1341</v>
      </c>
      <c r="Q17" s="67">
        <v>2.02</v>
      </c>
      <c r="V17" s="98" t="s">
        <v>55</v>
      </c>
      <c r="W17" s="98"/>
      <c r="X17" s="98"/>
      <c r="Y17" s="98"/>
      <c r="Z17" s="98"/>
      <c r="AA17" s="98"/>
      <c r="AB17" s="98"/>
    </row>
    <row r="18" spans="1:28" ht="15" x14ac:dyDescent="0.2">
      <c r="A18" s="57">
        <v>43482</v>
      </c>
      <c r="B18" s="58" t="s">
        <v>17</v>
      </c>
      <c r="C18" s="59">
        <v>2903</v>
      </c>
      <c r="D18" s="59">
        <v>28</v>
      </c>
      <c r="E18" s="59">
        <v>10</v>
      </c>
      <c r="F18" s="60">
        <v>102</v>
      </c>
      <c r="G18" s="61">
        <v>9.7000000000000003E-3</v>
      </c>
      <c r="H18" s="61">
        <v>0.34129999999999999</v>
      </c>
      <c r="I18" s="62">
        <v>3.61</v>
      </c>
      <c r="J18" s="63" t="s">
        <v>18</v>
      </c>
      <c r="K18" s="64">
        <v>5147</v>
      </c>
      <c r="L18" s="64">
        <v>52</v>
      </c>
      <c r="M18" s="64">
        <v>5</v>
      </c>
      <c r="N18" s="65">
        <v>130</v>
      </c>
      <c r="O18" s="66">
        <v>1.0200000000000001E-2</v>
      </c>
      <c r="P18" s="66">
        <v>8.8200000000000001E-2</v>
      </c>
      <c r="Q18" s="67">
        <v>2.4900000000000002</v>
      </c>
      <c r="V18" s="99" t="s">
        <v>54</v>
      </c>
      <c r="W18" s="99"/>
      <c r="X18" s="99"/>
      <c r="Y18" s="100">
        <f>TTEST(E2:E366,M2:M366,2,2)</f>
        <v>4.5596808285999369E-146</v>
      </c>
      <c r="Z18" s="100"/>
      <c r="AA18" s="100" t="str">
        <f>IF(Y18&lt;0.05,"There is a significant difference","There is no significant difference")</f>
        <v>There is a significant difference</v>
      </c>
      <c r="AB18" s="100"/>
    </row>
    <row r="19" spans="1:28" ht="15" x14ac:dyDescent="0.2">
      <c r="A19" s="57">
        <v>43483</v>
      </c>
      <c r="B19" s="58" t="s">
        <v>17</v>
      </c>
      <c r="C19" s="59">
        <v>1916</v>
      </c>
      <c r="D19" s="59">
        <v>40</v>
      </c>
      <c r="E19" s="59">
        <v>13</v>
      </c>
      <c r="F19" s="60">
        <v>95</v>
      </c>
      <c r="G19" s="61">
        <v>2.0799999999999999E-2</v>
      </c>
      <c r="H19" s="61">
        <v>0.32529999999999998</v>
      </c>
      <c r="I19" s="62">
        <v>2.38</v>
      </c>
      <c r="J19" s="63" t="s">
        <v>18</v>
      </c>
      <c r="K19" s="64">
        <v>5412</v>
      </c>
      <c r="L19" s="64">
        <v>49</v>
      </c>
      <c r="M19" s="64">
        <v>6</v>
      </c>
      <c r="N19" s="65">
        <v>167</v>
      </c>
      <c r="O19" s="66">
        <v>8.9999999999999993E-3</v>
      </c>
      <c r="P19" s="66">
        <v>0.13200000000000001</v>
      </c>
      <c r="Q19" s="67">
        <v>3.43</v>
      </c>
      <c r="V19" s="98" t="s">
        <v>56</v>
      </c>
      <c r="W19" s="98"/>
      <c r="X19" s="98"/>
      <c r="Y19" s="98"/>
      <c r="Z19" s="98"/>
      <c r="AA19" s="98"/>
      <c r="AB19" s="98"/>
    </row>
    <row r="20" spans="1:28" ht="15" x14ac:dyDescent="0.2">
      <c r="A20" s="57">
        <v>43484</v>
      </c>
      <c r="B20" s="58" t="s">
        <v>17</v>
      </c>
      <c r="C20" s="59">
        <v>2805</v>
      </c>
      <c r="D20" s="59">
        <v>30</v>
      </c>
      <c r="E20" s="59">
        <v>8</v>
      </c>
      <c r="F20" s="60">
        <v>67</v>
      </c>
      <c r="G20" s="61">
        <v>1.06E-2</v>
      </c>
      <c r="H20" s="61">
        <v>0.26729999999999998</v>
      </c>
      <c r="I20" s="62">
        <v>2.27</v>
      </c>
      <c r="J20" s="63" t="s">
        <v>18</v>
      </c>
      <c r="K20" s="64">
        <v>4370</v>
      </c>
      <c r="L20" s="64">
        <v>68</v>
      </c>
      <c r="M20" s="64">
        <v>4</v>
      </c>
      <c r="N20" s="65">
        <v>165</v>
      </c>
      <c r="O20" s="66">
        <v>1.55E-2</v>
      </c>
      <c r="P20" s="66">
        <v>6.4699999999999994E-2</v>
      </c>
      <c r="Q20" s="67">
        <v>2.42</v>
      </c>
      <c r="V20" s="99" t="s">
        <v>54</v>
      </c>
      <c r="W20" s="99"/>
      <c r="X20" s="99"/>
      <c r="Y20" s="100">
        <f>TTEST(D2:D366,L2:L366,2,2)</f>
        <v>1.1405161982366576E-52</v>
      </c>
      <c r="Z20" s="100"/>
      <c r="AA20" s="100" t="str">
        <f>IF(Y20&lt;0.05,"There is a significant difference","There is no significant difference")</f>
        <v>There is a significant difference</v>
      </c>
      <c r="AB20" s="100"/>
    </row>
    <row r="21" spans="1:28" ht="15" x14ac:dyDescent="0.2">
      <c r="A21" s="57">
        <v>43485</v>
      </c>
      <c r="B21" s="58" t="s">
        <v>17</v>
      </c>
      <c r="C21" s="59">
        <v>2478</v>
      </c>
      <c r="D21" s="59">
        <v>50</v>
      </c>
      <c r="E21" s="59">
        <v>13</v>
      </c>
      <c r="F21" s="60">
        <v>66</v>
      </c>
      <c r="G21" s="61">
        <v>2.0199999999999999E-2</v>
      </c>
      <c r="H21" s="61">
        <v>0.26</v>
      </c>
      <c r="I21" s="62">
        <v>1.31</v>
      </c>
      <c r="J21" s="63" t="s">
        <v>18</v>
      </c>
      <c r="K21" s="64">
        <v>4580</v>
      </c>
      <c r="L21" s="64">
        <v>81</v>
      </c>
      <c r="M21" s="64">
        <v>7</v>
      </c>
      <c r="N21" s="65">
        <v>119</v>
      </c>
      <c r="O21" s="66">
        <v>1.77E-2</v>
      </c>
      <c r="P21" s="66">
        <v>8.7099999999999997E-2</v>
      </c>
      <c r="Q21" s="67">
        <v>1.47</v>
      </c>
      <c r="V21" s="98" t="s">
        <v>57</v>
      </c>
      <c r="W21" s="98"/>
      <c r="X21" s="98"/>
      <c r="Y21" s="98"/>
      <c r="Z21" s="98"/>
      <c r="AA21" s="98"/>
      <c r="AB21" s="98"/>
    </row>
    <row r="22" spans="1:28" ht="15" x14ac:dyDescent="0.2">
      <c r="A22" s="57">
        <v>43486</v>
      </c>
      <c r="B22" s="58" t="s">
        <v>17</v>
      </c>
      <c r="C22" s="59">
        <v>2365</v>
      </c>
      <c r="D22" s="59">
        <v>33</v>
      </c>
      <c r="E22" s="59">
        <v>8</v>
      </c>
      <c r="F22" s="60">
        <v>97</v>
      </c>
      <c r="G22" s="61">
        <v>1.3899999999999999E-2</v>
      </c>
      <c r="H22" s="61">
        <v>0.23050000000000001</v>
      </c>
      <c r="I22" s="62">
        <v>2.97</v>
      </c>
      <c r="J22" s="63" t="s">
        <v>18</v>
      </c>
      <c r="K22" s="64">
        <v>5259</v>
      </c>
      <c r="L22" s="64">
        <v>49</v>
      </c>
      <c r="M22" s="64">
        <v>3</v>
      </c>
      <c r="N22" s="65">
        <v>188</v>
      </c>
      <c r="O22" s="66">
        <v>9.4000000000000004E-3</v>
      </c>
      <c r="P22" s="66">
        <v>7.0199999999999999E-2</v>
      </c>
      <c r="Q22" s="67">
        <v>3.81</v>
      </c>
      <c r="V22" s="99" t="s">
        <v>54</v>
      </c>
      <c r="W22" s="99"/>
      <c r="X22" s="99"/>
      <c r="Y22" s="100">
        <f>TTEST(C2:C366,K2:K366,2,2)</f>
        <v>1.7948135392253692E-275</v>
      </c>
      <c r="Z22" s="100"/>
      <c r="AA22" s="100" t="str">
        <f>IF(Y22&lt;0.05,"There is a significant difference","There is no significant difference")</f>
        <v>There is a significant difference</v>
      </c>
      <c r="AB22" s="100"/>
    </row>
    <row r="23" spans="1:28" ht="15" x14ac:dyDescent="0.2">
      <c r="A23" s="57">
        <v>43487</v>
      </c>
      <c r="B23" s="58" t="s">
        <v>17</v>
      </c>
      <c r="C23" s="59">
        <v>3106</v>
      </c>
      <c r="D23" s="59">
        <v>46</v>
      </c>
      <c r="E23" s="59">
        <v>12</v>
      </c>
      <c r="F23" s="60">
        <v>102</v>
      </c>
      <c r="G23" s="61">
        <v>1.49E-2</v>
      </c>
      <c r="H23" s="61">
        <v>0.26469999999999999</v>
      </c>
      <c r="I23" s="62">
        <v>2.2000000000000002</v>
      </c>
      <c r="J23" s="63" t="s">
        <v>18</v>
      </c>
      <c r="K23" s="64">
        <v>4873</v>
      </c>
      <c r="L23" s="64">
        <v>43</v>
      </c>
      <c r="M23" s="64">
        <v>4</v>
      </c>
      <c r="N23" s="65">
        <v>148</v>
      </c>
      <c r="O23" s="66">
        <v>8.8000000000000005E-3</v>
      </c>
      <c r="P23" s="66">
        <v>9.6500000000000002E-2</v>
      </c>
      <c r="Q23" s="67">
        <v>3.43</v>
      </c>
      <c r="V23" s="98" t="s">
        <v>75</v>
      </c>
      <c r="W23" s="98"/>
      <c r="X23" s="98"/>
      <c r="Y23" s="98"/>
      <c r="Z23" s="98"/>
      <c r="AA23" s="98"/>
      <c r="AB23" s="98"/>
    </row>
    <row r="24" spans="1:28" ht="15" x14ac:dyDescent="0.2">
      <c r="A24" s="57">
        <v>43488</v>
      </c>
      <c r="B24" s="58" t="s">
        <v>17</v>
      </c>
      <c r="C24" s="59">
        <v>1796</v>
      </c>
      <c r="D24" s="59">
        <v>28</v>
      </c>
      <c r="E24" s="59">
        <v>10</v>
      </c>
      <c r="F24" s="60">
        <v>85</v>
      </c>
      <c r="G24" s="61">
        <v>1.55E-2</v>
      </c>
      <c r="H24" s="61">
        <v>0.34389999999999998</v>
      </c>
      <c r="I24" s="62">
        <v>3.04</v>
      </c>
      <c r="J24" s="63" t="s">
        <v>18</v>
      </c>
      <c r="K24" s="64">
        <v>5432</v>
      </c>
      <c r="L24" s="64">
        <v>63</v>
      </c>
      <c r="M24" s="64">
        <v>7</v>
      </c>
      <c r="N24" s="65">
        <v>112</v>
      </c>
      <c r="O24" s="66">
        <v>1.15E-2</v>
      </c>
      <c r="P24" s="66">
        <v>0.1138</v>
      </c>
      <c r="Q24" s="67">
        <v>1.79</v>
      </c>
      <c r="V24" s="99" t="s">
        <v>54</v>
      </c>
      <c r="W24" s="99"/>
      <c r="X24" s="99"/>
      <c r="Y24" s="100">
        <f>TTEST(Table1[Facebook Click-Through Rate (Clicks / View)],Table1[AdWords Click-Through Rate (Clicks / View)],2,2)</f>
        <v>4.2238773464971188E-57</v>
      </c>
      <c r="Z24" s="100"/>
      <c r="AA24" s="100" t="str">
        <f>IF(Y24&lt;0.05,"There is a significant difference","There is no significant difference")</f>
        <v>There is a significant difference</v>
      </c>
      <c r="AB24" s="100"/>
    </row>
    <row r="25" spans="1:28" ht="15" x14ac:dyDescent="0.2">
      <c r="A25" s="57">
        <v>43489</v>
      </c>
      <c r="B25" s="58" t="s">
        <v>17</v>
      </c>
      <c r="C25" s="59">
        <v>1932</v>
      </c>
      <c r="D25" s="59">
        <v>43</v>
      </c>
      <c r="E25" s="59">
        <v>12</v>
      </c>
      <c r="F25" s="60">
        <v>106</v>
      </c>
      <c r="G25" s="61">
        <v>2.2499999999999999E-2</v>
      </c>
      <c r="H25" s="61">
        <v>0.26910000000000001</v>
      </c>
      <c r="I25" s="62">
        <v>2.4500000000000002</v>
      </c>
      <c r="J25" s="63" t="s">
        <v>18</v>
      </c>
      <c r="K25" s="64">
        <v>3839</v>
      </c>
      <c r="L25" s="64">
        <v>80</v>
      </c>
      <c r="M25" s="64">
        <v>6</v>
      </c>
      <c r="N25" s="65">
        <v>151</v>
      </c>
      <c r="O25" s="66">
        <v>2.0799999999999999E-2</v>
      </c>
      <c r="P25" s="66">
        <v>7.51E-2</v>
      </c>
      <c r="Q25" s="67">
        <v>1.89</v>
      </c>
      <c r="V25" s="98" t="s">
        <v>76</v>
      </c>
      <c r="W25" s="98"/>
      <c r="X25" s="98"/>
      <c r="Y25" s="98"/>
      <c r="Z25" s="98"/>
      <c r="AA25" s="98"/>
      <c r="AB25" s="98"/>
    </row>
    <row r="26" spans="1:28" ht="15" x14ac:dyDescent="0.2">
      <c r="A26" s="57">
        <v>43490</v>
      </c>
      <c r="B26" s="58" t="s">
        <v>17</v>
      </c>
      <c r="C26" s="59">
        <v>1625</v>
      </c>
      <c r="D26" s="59">
        <v>52</v>
      </c>
      <c r="E26" s="59">
        <v>13</v>
      </c>
      <c r="F26" s="60">
        <v>50</v>
      </c>
      <c r="G26" s="61">
        <v>3.2099999999999997E-2</v>
      </c>
      <c r="H26" s="61">
        <v>0.25750000000000001</v>
      </c>
      <c r="I26" s="62">
        <v>0.96</v>
      </c>
      <c r="J26" s="63" t="s">
        <v>18</v>
      </c>
      <c r="K26" s="64">
        <v>3714</v>
      </c>
      <c r="L26" s="64">
        <v>50</v>
      </c>
      <c r="M26" s="64">
        <v>7</v>
      </c>
      <c r="N26" s="65">
        <v>141</v>
      </c>
      <c r="O26" s="66">
        <v>1.34E-2</v>
      </c>
      <c r="P26" s="66">
        <v>0.15049999999999999</v>
      </c>
      <c r="Q26" s="67">
        <v>2.82</v>
      </c>
      <c r="V26" s="99" t="s">
        <v>54</v>
      </c>
      <c r="W26" s="99"/>
      <c r="X26" s="99"/>
      <c r="Y26" s="100">
        <f>TTEST(Table1[Facebook Conversion Rate (Conversions / Clicks)],Table1[AdWords Conversion Rate (Conversions / Click)],2,2)</f>
        <v>5.4298209485306633E-301</v>
      </c>
      <c r="Z26" s="100"/>
      <c r="AA26" s="100" t="str">
        <f>IF(Y26&lt;0.05,"There is a significant difference","There is no significant difference")</f>
        <v>There is a significant difference</v>
      </c>
      <c r="AB26" s="100"/>
    </row>
    <row r="27" spans="1:28" ht="15" x14ac:dyDescent="0.2">
      <c r="A27" s="57">
        <v>43491</v>
      </c>
      <c r="B27" s="58" t="s">
        <v>17</v>
      </c>
      <c r="C27" s="59">
        <v>1845</v>
      </c>
      <c r="D27" s="59">
        <v>24</v>
      </c>
      <c r="E27" s="59">
        <v>6</v>
      </c>
      <c r="F27" s="60">
        <v>89</v>
      </c>
      <c r="G27" s="61">
        <v>1.29E-2</v>
      </c>
      <c r="H27" s="61">
        <v>0.24199999999999999</v>
      </c>
      <c r="I27" s="62">
        <v>3.73</v>
      </c>
      <c r="J27" s="63" t="s">
        <v>18</v>
      </c>
      <c r="K27" s="64">
        <v>5540</v>
      </c>
      <c r="L27" s="64">
        <v>53</v>
      </c>
      <c r="M27" s="64">
        <v>4</v>
      </c>
      <c r="N27" s="65">
        <v>177</v>
      </c>
      <c r="O27" s="66">
        <v>9.5999999999999992E-3</v>
      </c>
      <c r="P27" s="66">
        <v>6.88E-2</v>
      </c>
      <c r="Q27" s="67">
        <v>3.32</v>
      </c>
      <c r="V27" s="98" t="s">
        <v>77</v>
      </c>
      <c r="W27" s="98"/>
      <c r="X27" s="98"/>
      <c r="Y27" s="98"/>
      <c r="Z27" s="98"/>
      <c r="AA27" s="98"/>
      <c r="AB27" s="98"/>
    </row>
    <row r="28" spans="1:28" ht="15" x14ac:dyDescent="0.2">
      <c r="A28" s="57">
        <v>43492</v>
      </c>
      <c r="B28" s="58" t="s">
        <v>17</v>
      </c>
      <c r="C28" s="59">
        <v>2106</v>
      </c>
      <c r="D28" s="59">
        <v>45</v>
      </c>
      <c r="E28" s="59">
        <v>11</v>
      </c>
      <c r="F28" s="60">
        <v>111</v>
      </c>
      <c r="G28" s="61">
        <v>2.1600000000000001E-2</v>
      </c>
      <c r="H28" s="61">
        <v>0.24410000000000001</v>
      </c>
      <c r="I28" s="62">
        <v>2.44</v>
      </c>
      <c r="J28" s="63" t="s">
        <v>18</v>
      </c>
      <c r="K28" s="64">
        <v>5506</v>
      </c>
      <c r="L28" s="64">
        <v>77</v>
      </c>
      <c r="M28" s="64">
        <v>6</v>
      </c>
      <c r="N28" s="65">
        <v>126</v>
      </c>
      <c r="O28" s="66">
        <v>1.4E-2</v>
      </c>
      <c r="P28" s="66">
        <v>7.5899999999999995E-2</v>
      </c>
      <c r="Q28" s="67">
        <v>1.64</v>
      </c>
      <c r="V28" s="99" t="s">
        <v>54</v>
      </c>
      <c r="W28" s="99"/>
      <c r="X28" s="99"/>
      <c r="Y28" s="100">
        <f>TTEST(Table1[Facebook Cost per Click (Ad Cost / Clicks)],Table1[AdWords Cost per Click (Ad Cost / Clicks)],2,2)</f>
        <v>7.2394003886764851E-3</v>
      </c>
      <c r="Z28" s="100"/>
      <c r="AA28" s="100" t="str">
        <f>IF(Y28&lt;0.05,"There is a significant difference","There is no significant difference")</f>
        <v>There is a significant difference</v>
      </c>
      <c r="AB28" s="100"/>
    </row>
    <row r="29" spans="1:28" ht="15" x14ac:dyDescent="0.2">
      <c r="A29" s="57">
        <v>43493</v>
      </c>
      <c r="B29" s="58" t="s">
        <v>17</v>
      </c>
      <c r="C29" s="59">
        <v>2690</v>
      </c>
      <c r="D29" s="59">
        <v>55</v>
      </c>
      <c r="E29" s="59">
        <v>13</v>
      </c>
      <c r="F29" s="60">
        <v>51</v>
      </c>
      <c r="G29" s="61">
        <v>2.06E-2</v>
      </c>
      <c r="H29" s="61">
        <v>0.2361</v>
      </c>
      <c r="I29" s="62">
        <v>0.93</v>
      </c>
      <c r="J29" s="63" t="s">
        <v>18</v>
      </c>
      <c r="K29" s="64">
        <v>4152</v>
      </c>
      <c r="L29" s="64">
        <v>44</v>
      </c>
      <c r="M29" s="64">
        <v>7</v>
      </c>
      <c r="N29" s="65">
        <v>171</v>
      </c>
      <c r="O29" s="66">
        <v>1.06E-2</v>
      </c>
      <c r="P29" s="66">
        <v>0.16400000000000001</v>
      </c>
      <c r="Q29" s="67">
        <v>3.9</v>
      </c>
    </row>
    <row r="30" spans="1:28" ht="15" x14ac:dyDescent="0.2">
      <c r="A30" s="57">
        <v>43494</v>
      </c>
      <c r="B30" s="58" t="s">
        <v>17</v>
      </c>
      <c r="C30" s="59">
        <v>1265</v>
      </c>
      <c r="D30" s="59">
        <v>43</v>
      </c>
      <c r="E30" s="59">
        <v>11</v>
      </c>
      <c r="F30" s="60">
        <v>43</v>
      </c>
      <c r="G30" s="61">
        <v>3.4299999999999997E-2</v>
      </c>
      <c r="H30" s="61">
        <v>0.24610000000000001</v>
      </c>
      <c r="I30" s="62">
        <v>0.98</v>
      </c>
      <c r="J30" s="63" t="s">
        <v>18</v>
      </c>
      <c r="K30" s="64">
        <v>4769</v>
      </c>
      <c r="L30" s="64">
        <v>78</v>
      </c>
      <c r="M30" s="64">
        <v>8</v>
      </c>
      <c r="N30" s="65">
        <v>82</v>
      </c>
      <c r="O30" s="66">
        <v>1.6299999999999999E-2</v>
      </c>
      <c r="P30" s="66">
        <v>0.1014</v>
      </c>
      <c r="Q30" s="67">
        <v>1.05</v>
      </c>
    </row>
    <row r="31" spans="1:28" ht="15" x14ac:dyDescent="0.2">
      <c r="A31" s="57">
        <v>43495</v>
      </c>
      <c r="B31" s="58" t="s">
        <v>17</v>
      </c>
      <c r="C31" s="59">
        <v>2781</v>
      </c>
      <c r="D31" s="59">
        <v>28</v>
      </c>
      <c r="E31" s="59">
        <v>11</v>
      </c>
      <c r="F31" s="60">
        <v>84</v>
      </c>
      <c r="G31" s="61">
        <v>9.9000000000000008E-3</v>
      </c>
      <c r="H31" s="61">
        <v>0.38179999999999997</v>
      </c>
      <c r="I31" s="62">
        <v>3.06</v>
      </c>
      <c r="J31" s="63" t="s">
        <v>18</v>
      </c>
      <c r="K31" s="64">
        <v>5690</v>
      </c>
      <c r="L31" s="64">
        <v>42</v>
      </c>
      <c r="M31" s="64">
        <v>5</v>
      </c>
      <c r="N31" s="65">
        <v>95</v>
      </c>
      <c r="O31" s="66">
        <v>7.4000000000000003E-3</v>
      </c>
      <c r="P31" s="66">
        <v>0.1211</v>
      </c>
      <c r="Q31" s="67">
        <v>2.25</v>
      </c>
    </row>
    <row r="32" spans="1:28" ht="15" x14ac:dyDescent="0.2">
      <c r="A32" s="57">
        <v>43496</v>
      </c>
      <c r="B32" s="58" t="s">
        <v>17</v>
      </c>
      <c r="C32" s="59">
        <v>2313</v>
      </c>
      <c r="D32" s="59">
        <v>31</v>
      </c>
      <c r="E32" s="59">
        <v>7</v>
      </c>
      <c r="F32" s="60">
        <v>82</v>
      </c>
      <c r="G32" s="61">
        <v>1.3299999999999999E-2</v>
      </c>
      <c r="H32" s="61">
        <v>0.23250000000000001</v>
      </c>
      <c r="I32" s="62">
        <v>2.65</v>
      </c>
      <c r="J32" s="63" t="s">
        <v>18</v>
      </c>
      <c r="K32" s="64">
        <v>4499</v>
      </c>
      <c r="L32" s="64">
        <v>50</v>
      </c>
      <c r="M32" s="64">
        <v>4</v>
      </c>
      <c r="N32" s="65">
        <v>192</v>
      </c>
      <c r="O32" s="66">
        <v>1.12E-2</v>
      </c>
      <c r="P32" s="66">
        <v>6.9800000000000001E-2</v>
      </c>
      <c r="Q32" s="67">
        <v>3.8</v>
      </c>
    </row>
    <row r="33" spans="1:17" ht="15" x14ac:dyDescent="0.2">
      <c r="A33" s="57">
        <v>43497</v>
      </c>
      <c r="B33" s="58" t="s">
        <v>19</v>
      </c>
      <c r="C33" s="59">
        <v>2318</v>
      </c>
      <c r="D33" s="59">
        <v>25</v>
      </c>
      <c r="E33" s="59">
        <v>9</v>
      </c>
      <c r="F33" s="60">
        <v>86</v>
      </c>
      <c r="G33" s="61">
        <v>1.06E-2</v>
      </c>
      <c r="H33" s="61">
        <v>0.36259999999999998</v>
      </c>
      <c r="I33" s="62">
        <v>3.49</v>
      </c>
      <c r="J33" s="63" t="s">
        <v>20</v>
      </c>
      <c r="K33" s="64">
        <v>4051</v>
      </c>
      <c r="L33" s="64">
        <v>72</v>
      </c>
      <c r="M33" s="64">
        <v>6</v>
      </c>
      <c r="N33" s="65">
        <v>113</v>
      </c>
      <c r="O33" s="66">
        <v>1.78E-2</v>
      </c>
      <c r="P33" s="66">
        <v>7.7799999999999994E-2</v>
      </c>
      <c r="Q33" s="67">
        <v>1.56</v>
      </c>
    </row>
    <row r="34" spans="1:17" ht="15" x14ac:dyDescent="0.2">
      <c r="A34" s="57">
        <v>43498</v>
      </c>
      <c r="B34" s="58" t="s">
        <v>19</v>
      </c>
      <c r="C34" s="59">
        <v>3004</v>
      </c>
      <c r="D34" s="59">
        <v>26</v>
      </c>
      <c r="E34" s="59">
        <v>7</v>
      </c>
      <c r="F34" s="60">
        <v>94</v>
      </c>
      <c r="G34" s="61">
        <v>8.8000000000000005E-3</v>
      </c>
      <c r="H34" s="61">
        <v>0.27600000000000002</v>
      </c>
      <c r="I34" s="62">
        <v>3.58</v>
      </c>
      <c r="J34" s="63" t="s">
        <v>20</v>
      </c>
      <c r="K34" s="64">
        <v>4788</v>
      </c>
      <c r="L34" s="64">
        <v>76</v>
      </c>
      <c r="M34" s="64">
        <v>6</v>
      </c>
      <c r="N34" s="65">
        <v>93</v>
      </c>
      <c r="O34" s="66">
        <v>1.5900000000000001E-2</v>
      </c>
      <c r="P34" s="66">
        <v>7.6200000000000004E-2</v>
      </c>
      <c r="Q34" s="67">
        <v>1.21</v>
      </c>
    </row>
    <row r="35" spans="1:17" ht="15" x14ac:dyDescent="0.2">
      <c r="A35" s="57">
        <v>43499</v>
      </c>
      <c r="B35" s="58" t="s">
        <v>19</v>
      </c>
      <c r="C35" s="59">
        <v>2345</v>
      </c>
      <c r="D35" s="59">
        <v>25</v>
      </c>
      <c r="E35" s="59">
        <v>10</v>
      </c>
      <c r="F35" s="60">
        <v>143</v>
      </c>
      <c r="G35" s="61">
        <v>1.0800000000000001E-2</v>
      </c>
      <c r="H35" s="61">
        <v>0.39689999999999998</v>
      </c>
      <c r="I35" s="62">
        <v>5.63</v>
      </c>
      <c r="J35" s="63" t="s">
        <v>20</v>
      </c>
      <c r="K35" s="64">
        <v>4417</v>
      </c>
      <c r="L35" s="64">
        <v>41</v>
      </c>
      <c r="M35" s="64">
        <v>5</v>
      </c>
      <c r="N35" s="65">
        <v>112</v>
      </c>
      <c r="O35" s="66">
        <v>9.2999999999999992E-3</v>
      </c>
      <c r="P35" s="66">
        <v>0.1229</v>
      </c>
      <c r="Q35" s="67">
        <v>2.71</v>
      </c>
    </row>
    <row r="36" spans="1:17" ht="15" x14ac:dyDescent="0.2">
      <c r="A36" s="57">
        <v>43500</v>
      </c>
      <c r="B36" s="58" t="s">
        <v>19</v>
      </c>
      <c r="C36" s="59">
        <v>1874</v>
      </c>
      <c r="D36" s="59">
        <v>56</v>
      </c>
      <c r="E36" s="59">
        <v>13</v>
      </c>
      <c r="F36" s="60">
        <v>48</v>
      </c>
      <c r="G36" s="61">
        <v>2.9899999999999999E-2</v>
      </c>
      <c r="H36" s="61">
        <v>0.23569999999999999</v>
      </c>
      <c r="I36" s="62">
        <v>0.86</v>
      </c>
      <c r="J36" s="63" t="s">
        <v>20</v>
      </c>
      <c r="K36" s="64">
        <v>4182</v>
      </c>
      <c r="L36" s="64">
        <v>49</v>
      </c>
      <c r="M36" s="64">
        <v>5</v>
      </c>
      <c r="N36" s="65">
        <v>147</v>
      </c>
      <c r="O36" s="66">
        <v>1.17E-2</v>
      </c>
      <c r="P36" s="66">
        <v>0.1115</v>
      </c>
      <c r="Q36" s="67">
        <v>3.02</v>
      </c>
    </row>
    <row r="37" spans="1:17" ht="15" x14ac:dyDescent="0.2">
      <c r="A37" s="57">
        <v>43501</v>
      </c>
      <c r="B37" s="58" t="s">
        <v>19</v>
      </c>
      <c r="C37" s="59">
        <v>1359</v>
      </c>
      <c r="D37" s="59">
        <v>41</v>
      </c>
      <c r="E37" s="59">
        <v>11</v>
      </c>
      <c r="F37" s="60">
        <v>107</v>
      </c>
      <c r="G37" s="61">
        <v>3.0499999999999999E-2</v>
      </c>
      <c r="H37" s="61">
        <v>0.27250000000000002</v>
      </c>
      <c r="I37" s="62">
        <v>2.59</v>
      </c>
      <c r="J37" s="63" t="s">
        <v>20</v>
      </c>
      <c r="K37" s="64">
        <v>4168</v>
      </c>
      <c r="L37" s="64">
        <v>78</v>
      </c>
      <c r="M37" s="64">
        <v>9</v>
      </c>
      <c r="N37" s="65">
        <v>98</v>
      </c>
      <c r="O37" s="66">
        <v>1.8700000000000001E-2</v>
      </c>
      <c r="P37" s="66">
        <v>0.11409999999999999</v>
      </c>
      <c r="Q37" s="67">
        <v>1.26</v>
      </c>
    </row>
    <row r="38" spans="1:17" ht="15" x14ac:dyDescent="0.2">
      <c r="A38" s="57">
        <v>43502</v>
      </c>
      <c r="B38" s="58" t="s">
        <v>19</v>
      </c>
      <c r="C38" s="59">
        <v>2109</v>
      </c>
      <c r="D38" s="59">
        <v>34</v>
      </c>
      <c r="E38" s="59">
        <v>9</v>
      </c>
      <c r="F38" s="60">
        <v>110</v>
      </c>
      <c r="G38" s="61">
        <v>1.5900000000000001E-2</v>
      </c>
      <c r="H38" s="61">
        <v>0.25950000000000001</v>
      </c>
      <c r="I38" s="62">
        <v>3.26</v>
      </c>
      <c r="J38" s="63" t="s">
        <v>20</v>
      </c>
      <c r="K38" s="64">
        <v>4426</v>
      </c>
      <c r="L38" s="64">
        <v>69</v>
      </c>
      <c r="M38" s="64">
        <v>7</v>
      </c>
      <c r="N38" s="65">
        <v>133</v>
      </c>
      <c r="O38" s="66">
        <v>1.5699999999999999E-2</v>
      </c>
      <c r="P38" s="66">
        <v>0.1077</v>
      </c>
      <c r="Q38" s="67">
        <v>1.92</v>
      </c>
    </row>
    <row r="39" spans="1:17" ht="15" x14ac:dyDescent="0.2">
      <c r="A39" s="57">
        <v>43503</v>
      </c>
      <c r="B39" s="58" t="s">
        <v>19</v>
      </c>
      <c r="C39" s="59">
        <v>2799</v>
      </c>
      <c r="D39" s="59">
        <v>31</v>
      </c>
      <c r="E39" s="59">
        <v>10</v>
      </c>
      <c r="F39" s="60">
        <v>61</v>
      </c>
      <c r="G39" s="61">
        <v>1.12E-2</v>
      </c>
      <c r="H39" s="61">
        <v>0.32740000000000002</v>
      </c>
      <c r="I39" s="62">
        <v>1.94</v>
      </c>
      <c r="J39" s="63" t="s">
        <v>20</v>
      </c>
      <c r="K39" s="64">
        <v>4787</v>
      </c>
      <c r="L39" s="64">
        <v>58</v>
      </c>
      <c r="M39" s="64">
        <v>7</v>
      </c>
      <c r="N39" s="65">
        <v>171</v>
      </c>
      <c r="O39" s="66">
        <v>1.2200000000000001E-2</v>
      </c>
      <c r="P39" s="66">
        <v>0.1187</v>
      </c>
      <c r="Q39" s="67">
        <v>2.93</v>
      </c>
    </row>
    <row r="40" spans="1:17" ht="15" x14ac:dyDescent="0.2">
      <c r="A40" s="57">
        <v>43504</v>
      </c>
      <c r="B40" s="58" t="s">
        <v>19</v>
      </c>
      <c r="C40" s="59">
        <v>1265</v>
      </c>
      <c r="D40" s="59">
        <v>41</v>
      </c>
      <c r="E40" s="59">
        <v>13</v>
      </c>
      <c r="F40" s="60">
        <v>86</v>
      </c>
      <c r="G40" s="61">
        <v>3.2500000000000001E-2</v>
      </c>
      <c r="H40" s="61">
        <v>0.32169999999999999</v>
      </c>
      <c r="I40" s="62">
        <v>2.09</v>
      </c>
      <c r="J40" s="63" t="s">
        <v>20</v>
      </c>
      <c r="K40" s="64">
        <v>5475</v>
      </c>
      <c r="L40" s="64">
        <v>48</v>
      </c>
      <c r="M40" s="64">
        <v>4</v>
      </c>
      <c r="N40" s="65">
        <v>120</v>
      </c>
      <c r="O40" s="66">
        <v>8.6999999999999994E-3</v>
      </c>
      <c r="P40" s="66">
        <v>9.1800000000000007E-2</v>
      </c>
      <c r="Q40" s="67">
        <v>2.5099999999999998</v>
      </c>
    </row>
    <row r="41" spans="1:17" ht="15" x14ac:dyDescent="0.2">
      <c r="A41" s="57">
        <v>43505</v>
      </c>
      <c r="B41" s="58" t="s">
        <v>19</v>
      </c>
      <c r="C41" s="59">
        <v>2566</v>
      </c>
      <c r="D41" s="59">
        <v>41</v>
      </c>
      <c r="E41" s="59">
        <v>13</v>
      </c>
      <c r="F41" s="60">
        <v>64</v>
      </c>
      <c r="G41" s="61">
        <v>1.5800000000000002E-2</v>
      </c>
      <c r="H41" s="61">
        <v>0.32350000000000001</v>
      </c>
      <c r="I41" s="62">
        <v>1.58</v>
      </c>
      <c r="J41" s="63" t="s">
        <v>20</v>
      </c>
      <c r="K41" s="64">
        <v>4202</v>
      </c>
      <c r="L41" s="64">
        <v>44</v>
      </c>
      <c r="M41" s="64">
        <v>4</v>
      </c>
      <c r="N41" s="65">
        <v>100</v>
      </c>
      <c r="O41" s="66">
        <v>1.0500000000000001E-2</v>
      </c>
      <c r="P41" s="66">
        <v>9.5399999999999999E-2</v>
      </c>
      <c r="Q41" s="67">
        <v>2.2599999999999998</v>
      </c>
    </row>
    <row r="42" spans="1:17" ht="15" x14ac:dyDescent="0.2">
      <c r="A42" s="57">
        <v>43506</v>
      </c>
      <c r="B42" s="58" t="s">
        <v>19</v>
      </c>
      <c r="C42" s="59">
        <v>2279</v>
      </c>
      <c r="D42" s="59">
        <v>35</v>
      </c>
      <c r="E42" s="59">
        <v>12</v>
      </c>
      <c r="F42" s="60">
        <v>92</v>
      </c>
      <c r="G42" s="61">
        <v>1.55E-2</v>
      </c>
      <c r="H42" s="61">
        <v>0.3412</v>
      </c>
      <c r="I42" s="62">
        <v>2.59</v>
      </c>
      <c r="J42" s="63" t="s">
        <v>20</v>
      </c>
      <c r="K42" s="64">
        <v>4614</v>
      </c>
      <c r="L42" s="64">
        <v>43</v>
      </c>
      <c r="M42" s="64">
        <v>5</v>
      </c>
      <c r="N42" s="65">
        <v>136</v>
      </c>
      <c r="O42" s="66">
        <v>9.4000000000000004E-3</v>
      </c>
      <c r="P42" s="66">
        <v>0.1195</v>
      </c>
      <c r="Q42" s="67">
        <v>3.14</v>
      </c>
    </row>
    <row r="43" spans="1:17" ht="15" x14ac:dyDescent="0.2">
      <c r="A43" s="57">
        <v>43507</v>
      </c>
      <c r="B43" s="58" t="s">
        <v>19</v>
      </c>
      <c r="C43" s="59">
        <v>1781</v>
      </c>
      <c r="D43" s="59">
        <v>29</v>
      </c>
      <c r="E43" s="59">
        <v>9</v>
      </c>
      <c r="F43" s="60">
        <v>129</v>
      </c>
      <c r="G43" s="61">
        <v>1.61E-2</v>
      </c>
      <c r="H43" s="61">
        <v>0.30449999999999999</v>
      </c>
      <c r="I43" s="62">
        <v>4.49</v>
      </c>
      <c r="J43" s="63" t="s">
        <v>20</v>
      </c>
      <c r="K43" s="64">
        <v>4758</v>
      </c>
      <c r="L43" s="64">
        <v>71</v>
      </c>
      <c r="M43" s="64">
        <v>8</v>
      </c>
      <c r="N43" s="65">
        <v>132</v>
      </c>
      <c r="O43" s="66">
        <v>1.4800000000000001E-2</v>
      </c>
      <c r="P43" s="66">
        <v>0.1067</v>
      </c>
      <c r="Q43" s="67">
        <v>1.87</v>
      </c>
    </row>
    <row r="44" spans="1:17" ht="15" x14ac:dyDescent="0.2">
      <c r="A44" s="57">
        <v>43508</v>
      </c>
      <c r="B44" s="58" t="s">
        <v>19</v>
      </c>
      <c r="C44" s="59">
        <v>2984</v>
      </c>
      <c r="D44" s="59">
        <v>54</v>
      </c>
      <c r="E44" s="59">
        <v>16</v>
      </c>
      <c r="F44" s="60">
        <v>121</v>
      </c>
      <c r="G44" s="61">
        <v>1.8200000000000001E-2</v>
      </c>
      <c r="H44" s="61">
        <v>0.29189999999999999</v>
      </c>
      <c r="I44" s="62">
        <v>2.2200000000000002</v>
      </c>
      <c r="J44" s="63" t="s">
        <v>20</v>
      </c>
      <c r="K44" s="64">
        <v>5119</v>
      </c>
      <c r="L44" s="64">
        <v>74</v>
      </c>
      <c r="M44" s="64">
        <v>5</v>
      </c>
      <c r="N44" s="65">
        <v>130</v>
      </c>
      <c r="O44" s="66">
        <v>1.4500000000000001E-2</v>
      </c>
      <c r="P44" s="66">
        <v>6.3500000000000001E-2</v>
      </c>
      <c r="Q44" s="67">
        <v>1.75</v>
      </c>
    </row>
    <row r="45" spans="1:17" ht="15" x14ac:dyDescent="0.2">
      <c r="A45" s="57">
        <v>43509</v>
      </c>
      <c r="B45" s="58" t="s">
        <v>19</v>
      </c>
      <c r="C45" s="59">
        <v>2692</v>
      </c>
      <c r="D45" s="59">
        <v>40</v>
      </c>
      <c r="E45" s="59">
        <v>10</v>
      </c>
      <c r="F45" s="60">
        <v>34</v>
      </c>
      <c r="G45" s="61">
        <v>1.4800000000000001E-2</v>
      </c>
      <c r="H45" s="61">
        <v>0.25009999999999999</v>
      </c>
      <c r="I45" s="62">
        <v>0.86</v>
      </c>
      <c r="J45" s="63" t="s">
        <v>20</v>
      </c>
      <c r="K45" s="64">
        <v>4554</v>
      </c>
      <c r="L45" s="64">
        <v>74</v>
      </c>
      <c r="M45" s="64">
        <v>5</v>
      </c>
      <c r="N45" s="65">
        <v>113</v>
      </c>
      <c r="O45" s="66">
        <v>1.6199999999999999E-2</v>
      </c>
      <c r="P45" s="66">
        <v>6.3500000000000001E-2</v>
      </c>
      <c r="Q45" s="67">
        <v>1.52</v>
      </c>
    </row>
    <row r="46" spans="1:17" ht="15" x14ac:dyDescent="0.2">
      <c r="A46" s="57">
        <v>43510</v>
      </c>
      <c r="B46" s="58" t="s">
        <v>19</v>
      </c>
      <c r="C46" s="59">
        <v>2517</v>
      </c>
      <c r="D46" s="59">
        <v>31</v>
      </c>
      <c r="E46" s="59">
        <v>8</v>
      </c>
      <c r="F46" s="60">
        <v>53</v>
      </c>
      <c r="G46" s="61">
        <v>1.21E-2</v>
      </c>
      <c r="H46" s="61">
        <v>0.2656</v>
      </c>
      <c r="I46" s="62">
        <v>1.72</v>
      </c>
      <c r="J46" s="63" t="s">
        <v>20</v>
      </c>
      <c r="K46" s="64">
        <v>5202</v>
      </c>
      <c r="L46" s="64">
        <v>80</v>
      </c>
      <c r="M46" s="64">
        <v>8</v>
      </c>
      <c r="N46" s="65">
        <v>102</v>
      </c>
      <c r="O46" s="66">
        <v>1.54E-2</v>
      </c>
      <c r="P46" s="66">
        <v>0.10009999999999999</v>
      </c>
      <c r="Q46" s="67">
        <v>1.27</v>
      </c>
    </row>
    <row r="47" spans="1:17" ht="15" x14ac:dyDescent="0.2">
      <c r="A47" s="57">
        <v>43511</v>
      </c>
      <c r="B47" s="58" t="s">
        <v>19</v>
      </c>
      <c r="C47" s="59">
        <v>2116</v>
      </c>
      <c r="D47" s="59">
        <v>42</v>
      </c>
      <c r="E47" s="59">
        <v>10</v>
      </c>
      <c r="F47" s="60">
        <v>84</v>
      </c>
      <c r="G47" s="61">
        <v>1.9900000000000001E-2</v>
      </c>
      <c r="H47" s="61">
        <v>0.2475</v>
      </c>
      <c r="I47" s="62">
        <v>1.99</v>
      </c>
      <c r="J47" s="63" t="s">
        <v>20</v>
      </c>
      <c r="K47" s="64">
        <v>4157</v>
      </c>
      <c r="L47" s="64">
        <v>40</v>
      </c>
      <c r="M47" s="64">
        <v>3</v>
      </c>
      <c r="N47" s="65">
        <v>104</v>
      </c>
      <c r="O47" s="66">
        <v>9.7000000000000003E-3</v>
      </c>
      <c r="P47" s="66">
        <v>7.4899999999999994E-2</v>
      </c>
      <c r="Q47" s="67">
        <v>2.57</v>
      </c>
    </row>
    <row r="48" spans="1:17" ht="15" x14ac:dyDescent="0.2">
      <c r="A48" s="57">
        <v>43512</v>
      </c>
      <c r="B48" s="58" t="s">
        <v>19</v>
      </c>
      <c r="C48" s="59">
        <v>3080</v>
      </c>
      <c r="D48" s="59">
        <v>26</v>
      </c>
      <c r="E48" s="59">
        <v>7</v>
      </c>
      <c r="F48" s="60">
        <v>53</v>
      </c>
      <c r="G48" s="61">
        <v>8.3000000000000001E-3</v>
      </c>
      <c r="H48" s="61">
        <v>0.27810000000000001</v>
      </c>
      <c r="I48" s="62">
        <v>2.09</v>
      </c>
      <c r="J48" s="63" t="s">
        <v>20</v>
      </c>
      <c r="K48" s="64">
        <v>4336</v>
      </c>
      <c r="L48" s="64">
        <v>63</v>
      </c>
      <c r="M48" s="64">
        <v>8</v>
      </c>
      <c r="N48" s="65">
        <v>154</v>
      </c>
      <c r="O48" s="66">
        <v>1.4500000000000001E-2</v>
      </c>
      <c r="P48" s="66">
        <v>0.12970000000000001</v>
      </c>
      <c r="Q48" s="67">
        <v>2.46</v>
      </c>
    </row>
    <row r="49" spans="1:17" ht="15" x14ac:dyDescent="0.2">
      <c r="A49" s="57">
        <v>43513</v>
      </c>
      <c r="B49" s="58" t="s">
        <v>19</v>
      </c>
      <c r="C49" s="59">
        <v>2839</v>
      </c>
      <c r="D49" s="59">
        <v>31</v>
      </c>
      <c r="E49" s="59">
        <v>10</v>
      </c>
      <c r="F49" s="60">
        <v>113</v>
      </c>
      <c r="G49" s="61">
        <v>1.0999999999999999E-2</v>
      </c>
      <c r="H49" s="61">
        <v>0.3286</v>
      </c>
      <c r="I49" s="62">
        <v>3.62</v>
      </c>
      <c r="J49" s="63" t="s">
        <v>20</v>
      </c>
      <c r="K49" s="64">
        <v>3863</v>
      </c>
      <c r="L49" s="64">
        <v>36</v>
      </c>
      <c r="M49" s="64">
        <v>7</v>
      </c>
      <c r="N49" s="65">
        <v>172</v>
      </c>
      <c r="O49" s="66">
        <v>9.4000000000000004E-3</v>
      </c>
      <c r="P49" s="66">
        <v>0.18809999999999999</v>
      </c>
      <c r="Q49" s="67">
        <v>4.75</v>
      </c>
    </row>
    <row r="50" spans="1:17" ht="15" x14ac:dyDescent="0.2">
      <c r="A50" s="57">
        <v>43514</v>
      </c>
      <c r="B50" s="58" t="s">
        <v>19</v>
      </c>
      <c r="C50" s="59">
        <v>3299</v>
      </c>
      <c r="D50" s="59">
        <v>31</v>
      </c>
      <c r="E50" s="59">
        <v>9</v>
      </c>
      <c r="F50" s="60">
        <v>115</v>
      </c>
      <c r="G50" s="61">
        <v>9.1999999999999998E-3</v>
      </c>
      <c r="H50" s="61">
        <v>0.2984</v>
      </c>
      <c r="I50" s="62">
        <v>3.78</v>
      </c>
      <c r="J50" s="63" t="s">
        <v>20</v>
      </c>
      <c r="K50" s="64">
        <v>4947</v>
      </c>
      <c r="L50" s="64">
        <v>74</v>
      </c>
      <c r="M50" s="64">
        <v>7</v>
      </c>
      <c r="N50" s="65">
        <v>173</v>
      </c>
      <c r="O50" s="66">
        <v>1.4999999999999999E-2</v>
      </c>
      <c r="P50" s="66">
        <v>9.0499999999999997E-2</v>
      </c>
      <c r="Q50" s="67">
        <v>2.34</v>
      </c>
    </row>
    <row r="51" spans="1:17" ht="15" x14ac:dyDescent="0.2">
      <c r="A51" s="57">
        <v>43515</v>
      </c>
      <c r="B51" s="58" t="s">
        <v>19</v>
      </c>
      <c r="C51" s="59">
        <v>1531</v>
      </c>
      <c r="D51" s="59">
        <v>48</v>
      </c>
      <c r="E51" s="59">
        <v>11</v>
      </c>
      <c r="F51" s="60">
        <v>67</v>
      </c>
      <c r="G51" s="61">
        <v>3.1099999999999999E-2</v>
      </c>
      <c r="H51" s="61">
        <v>0.221</v>
      </c>
      <c r="I51" s="62">
        <v>1.41</v>
      </c>
      <c r="J51" s="63" t="s">
        <v>20</v>
      </c>
      <c r="K51" s="64">
        <v>5499</v>
      </c>
      <c r="L51" s="64">
        <v>62</v>
      </c>
      <c r="M51" s="64">
        <v>4</v>
      </c>
      <c r="N51" s="65">
        <v>155</v>
      </c>
      <c r="O51" s="66">
        <v>1.12E-2</v>
      </c>
      <c r="P51" s="66">
        <v>6.6199999999999995E-2</v>
      </c>
      <c r="Q51" s="67">
        <v>2.52</v>
      </c>
    </row>
    <row r="52" spans="1:17" ht="15" x14ac:dyDescent="0.2">
      <c r="A52" s="57">
        <v>43516</v>
      </c>
      <c r="B52" s="58" t="s">
        <v>19</v>
      </c>
      <c r="C52" s="59">
        <v>2324</v>
      </c>
      <c r="D52" s="59">
        <v>34</v>
      </c>
      <c r="E52" s="59">
        <v>11</v>
      </c>
      <c r="F52" s="60">
        <v>46</v>
      </c>
      <c r="G52" s="61">
        <v>1.47E-2</v>
      </c>
      <c r="H52" s="61">
        <v>0.317</v>
      </c>
      <c r="I52" s="62">
        <v>1.34</v>
      </c>
      <c r="J52" s="63" t="s">
        <v>20</v>
      </c>
      <c r="K52" s="64">
        <v>5347</v>
      </c>
      <c r="L52" s="64">
        <v>67</v>
      </c>
      <c r="M52" s="64">
        <v>7</v>
      </c>
      <c r="N52" s="65">
        <v>97</v>
      </c>
      <c r="O52" s="66">
        <v>1.24E-2</v>
      </c>
      <c r="P52" s="66">
        <v>0.1101</v>
      </c>
      <c r="Q52" s="67">
        <v>1.46</v>
      </c>
    </row>
    <row r="53" spans="1:17" ht="15" x14ac:dyDescent="0.2">
      <c r="A53" s="57">
        <v>43517</v>
      </c>
      <c r="B53" s="58" t="s">
        <v>19</v>
      </c>
      <c r="C53" s="59">
        <v>1063</v>
      </c>
      <c r="D53" s="59">
        <v>32</v>
      </c>
      <c r="E53" s="59">
        <v>8</v>
      </c>
      <c r="F53" s="60">
        <v>104</v>
      </c>
      <c r="G53" s="61">
        <v>3.0099999999999998E-2</v>
      </c>
      <c r="H53" s="61">
        <v>0.26250000000000001</v>
      </c>
      <c r="I53" s="62">
        <v>3.24</v>
      </c>
      <c r="J53" s="63" t="s">
        <v>20</v>
      </c>
      <c r="K53" s="64">
        <v>4711</v>
      </c>
      <c r="L53" s="64">
        <v>64</v>
      </c>
      <c r="M53" s="64">
        <v>7</v>
      </c>
      <c r="N53" s="65">
        <v>197</v>
      </c>
      <c r="O53" s="66">
        <v>1.35E-2</v>
      </c>
      <c r="P53" s="66">
        <v>0.1129</v>
      </c>
      <c r="Q53" s="67">
        <v>3.1</v>
      </c>
    </row>
    <row r="54" spans="1:17" ht="15" x14ac:dyDescent="0.2">
      <c r="A54" s="57">
        <v>43518</v>
      </c>
      <c r="B54" s="58" t="s">
        <v>19</v>
      </c>
      <c r="C54" s="59">
        <v>3238</v>
      </c>
      <c r="D54" s="59">
        <v>48</v>
      </c>
      <c r="E54" s="59">
        <v>11</v>
      </c>
      <c r="F54" s="60">
        <v>119</v>
      </c>
      <c r="G54" s="61">
        <v>1.4800000000000001E-2</v>
      </c>
      <c r="H54" s="61">
        <v>0.22090000000000001</v>
      </c>
      <c r="I54" s="62">
        <v>2.4900000000000002</v>
      </c>
      <c r="J54" s="63" t="s">
        <v>20</v>
      </c>
      <c r="K54" s="64">
        <v>4702</v>
      </c>
      <c r="L54" s="64">
        <v>61</v>
      </c>
      <c r="M54" s="64">
        <v>8</v>
      </c>
      <c r="N54" s="65">
        <v>136</v>
      </c>
      <c r="O54" s="66">
        <v>1.29E-2</v>
      </c>
      <c r="P54" s="66">
        <v>0.13239999999999999</v>
      </c>
      <c r="Q54" s="67">
        <v>2.2400000000000002</v>
      </c>
    </row>
    <row r="55" spans="1:17" ht="15" x14ac:dyDescent="0.2">
      <c r="A55" s="57">
        <v>43519</v>
      </c>
      <c r="B55" s="58" t="s">
        <v>19</v>
      </c>
      <c r="C55" s="59">
        <v>1662</v>
      </c>
      <c r="D55" s="59">
        <v>28</v>
      </c>
      <c r="E55" s="59">
        <v>7</v>
      </c>
      <c r="F55" s="60">
        <v>118</v>
      </c>
      <c r="G55" s="61">
        <v>1.6799999999999999E-2</v>
      </c>
      <c r="H55" s="61">
        <v>0.23569999999999999</v>
      </c>
      <c r="I55" s="62">
        <v>4.22</v>
      </c>
      <c r="J55" s="63" t="s">
        <v>20</v>
      </c>
      <c r="K55" s="64">
        <v>5254</v>
      </c>
      <c r="L55" s="64">
        <v>74</v>
      </c>
      <c r="M55" s="64">
        <v>5</v>
      </c>
      <c r="N55" s="65">
        <v>97</v>
      </c>
      <c r="O55" s="66">
        <v>1.4200000000000001E-2</v>
      </c>
      <c r="P55" s="66">
        <v>6.3399999999999998E-2</v>
      </c>
      <c r="Q55" s="67">
        <v>1.31</v>
      </c>
    </row>
    <row r="56" spans="1:17" ht="15" x14ac:dyDescent="0.2">
      <c r="A56" s="57">
        <v>43520</v>
      </c>
      <c r="B56" s="58" t="s">
        <v>19</v>
      </c>
      <c r="C56" s="59">
        <v>1110</v>
      </c>
      <c r="D56" s="59">
        <v>51</v>
      </c>
      <c r="E56" s="59">
        <v>14</v>
      </c>
      <c r="F56" s="60">
        <v>67</v>
      </c>
      <c r="G56" s="61">
        <v>4.5499999999999999E-2</v>
      </c>
      <c r="H56" s="61">
        <v>0.2792</v>
      </c>
      <c r="I56" s="62">
        <v>1.33</v>
      </c>
      <c r="J56" s="63" t="s">
        <v>20</v>
      </c>
      <c r="K56" s="64">
        <v>4892</v>
      </c>
      <c r="L56" s="64">
        <v>71</v>
      </c>
      <c r="M56" s="64">
        <v>9</v>
      </c>
      <c r="N56" s="65">
        <v>144</v>
      </c>
      <c r="O56" s="66">
        <v>1.46E-2</v>
      </c>
      <c r="P56" s="66">
        <v>0.1201</v>
      </c>
      <c r="Q56" s="67">
        <v>2.0099999999999998</v>
      </c>
    </row>
    <row r="57" spans="1:17" ht="15" x14ac:dyDescent="0.2">
      <c r="A57" s="57">
        <v>43521</v>
      </c>
      <c r="B57" s="58" t="s">
        <v>19</v>
      </c>
      <c r="C57" s="59">
        <v>3122</v>
      </c>
      <c r="D57" s="59">
        <v>44</v>
      </c>
      <c r="E57" s="59">
        <v>11</v>
      </c>
      <c r="F57" s="60">
        <v>70</v>
      </c>
      <c r="G57" s="61">
        <v>1.4200000000000001E-2</v>
      </c>
      <c r="H57" s="61">
        <v>0.24510000000000001</v>
      </c>
      <c r="I57" s="62">
        <v>1.59</v>
      </c>
      <c r="J57" s="63" t="s">
        <v>20</v>
      </c>
      <c r="K57" s="64">
        <v>4226</v>
      </c>
      <c r="L57" s="64">
        <v>52</v>
      </c>
      <c r="M57" s="64">
        <v>4</v>
      </c>
      <c r="N57" s="65">
        <v>152</v>
      </c>
      <c r="O57" s="66">
        <v>1.2200000000000001E-2</v>
      </c>
      <c r="P57" s="66">
        <v>6.9400000000000003E-2</v>
      </c>
      <c r="Q57" s="67">
        <v>2.94</v>
      </c>
    </row>
    <row r="58" spans="1:17" ht="15" x14ac:dyDescent="0.2">
      <c r="A58" s="57">
        <v>43522</v>
      </c>
      <c r="B58" s="58" t="s">
        <v>19</v>
      </c>
      <c r="C58" s="59">
        <v>1647</v>
      </c>
      <c r="D58" s="59">
        <v>35</v>
      </c>
      <c r="E58" s="59">
        <v>12</v>
      </c>
      <c r="F58" s="60">
        <v>132</v>
      </c>
      <c r="G58" s="61">
        <v>2.1299999999999999E-2</v>
      </c>
      <c r="H58" s="61">
        <v>0.34289999999999998</v>
      </c>
      <c r="I58" s="62">
        <v>3.76</v>
      </c>
      <c r="J58" s="63" t="s">
        <v>20</v>
      </c>
      <c r="K58" s="64">
        <v>5466</v>
      </c>
      <c r="L58" s="64">
        <v>66</v>
      </c>
      <c r="M58" s="64">
        <v>7</v>
      </c>
      <c r="N58" s="65">
        <v>131</v>
      </c>
      <c r="O58" s="66">
        <v>1.2E-2</v>
      </c>
      <c r="P58" s="66">
        <v>0.1111</v>
      </c>
      <c r="Q58" s="67">
        <v>2</v>
      </c>
    </row>
    <row r="59" spans="1:17" ht="15" x14ac:dyDescent="0.2">
      <c r="A59" s="57">
        <v>43523</v>
      </c>
      <c r="B59" s="58" t="s">
        <v>19</v>
      </c>
      <c r="C59" s="59">
        <v>1658</v>
      </c>
      <c r="D59" s="59">
        <v>55</v>
      </c>
      <c r="E59" s="59">
        <v>15</v>
      </c>
      <c r="F59" s="60">
        <v>112</v>
      </c>
      <c r="G59" s="61">
        <v>3.3300000000000003E-2</v>
      </c>
      <c r="H59" s="61">
        <v>0.27229999999999999</v>
      </c>
      <c r="I59" s="62">
        <v>2.02</v>
      </c>
      <c r="J59" s="63" t="s">
        <v>20</v>
      </c>
      <c r="K59" s="64">
        <v>5083</v>
      </c>
      <c r="L59" s="64">
        <v>47</v>
      </c>
      <c r="M59" s="64">
        <v>7</v>
      </c>
      <c r="N59" s="65">
        <v>103</v>
      </c>
      <c r="O59" s="66">
        <v>9.2999999999999992E-3</v>
      </c>
      <c r="P59" s="66">
        <v>0.15559999999999999</v>
      </c>
      <c r="Q59" s="67">
        <v>2.17</v>
      </c>
    </row>
    <row r="60" spans="1:17" ht="15" x14ac:dyDescent="0.2">
      <c r="A60" s="57">
        <v>43524</v>
      </c>
      <c r="B60" s="58" t="s">
        <v>19</v>
      </c>
      <c r="C60" s="59">
        <v>3145</v>
      </c>
      <c r="D60" s="59">
        <v>54</v>
      </c>
      <c r="E60" s="59">
        <v>12</v>
      </c>
      <c r="F60" s="60">
        <v>69</v>
      </c>
      <c r="G60" s="61">
        <v>1.7299999999999999E-2</v>
      </c>
      <c r="H60" s="61">
        <v>0.21840000000000001</v>
      </c>
      <c r="I60" s="62">
        <v>1.27</v>
      </c>
      <c r="J60" s="63" t="s">
        <v>20</v>
      </c>
      <c r="K60" s="64">
        <v>3952</v>
      </c>
      <c r="L60" s="64">
        <v>32</v>
      </c>
      <c r="M60" s="64">
        <v>3</v>
      </c>
      <c r="N60" s="65">
        <v>152</v>
      </c>
      <c r="O60" s="66">
        <v>8.0999999999999996E-3</v>
      </c>
      <c r="P60" s="66">
        <v>8.1100000000000005E-2</v>
      </c>
      <c r="Q60" s="67">
        <v>4.7300000000000004</v>
      </c>
    </row>
    <row r="61" spans="1:17" ht="15" x14ac:dyDescent="0.2">
      <c r="A61" s="57">
        <v>43525</v>
      </c>
      <c r="B61" s="58" t="s">
        <v>21</v>
      </c>
      <c r="C61" s="59">
        <v>3149</v>
      </c>
      <c r="D61" s="59">
        <v>46</v>
      </c>
      <c r="E61" s="59">
        <v>12</v>
      </c>
      <c r="F61" s="60">
        <v>93</v>
      </c>
      <c r="G61" s="61">
        <v>1.47E-2</v>
      </c>
      <c r="H61" s="61">
        <v>0.26469999999999999</v>
      </c>
      <c r="I61" s="62">
        <v>2.0099999999999998</v>
      </c>
      <c r="J61" s="63" t="s">
        <v>22</v>
      </c>
      <c r="K61" s="64">
        <v>4888</v>
      </c>
      <c r="L61" s="64">
        <v>68</v>
      </c>
      <c r="M61" s="64">
        <v>4</v>
      </c>
      <c r="N61" s="65">
        <v>151</v>
      </c>
      <c r="O61" s="66">
        <v>1.4E-2</v>
      </c>
      <c r="P61" s="66">
        <v>6.4600000000000005E-2</v>
      </c>
      <c r="Q61" s="67">
        <v>2.21</v>
      </c>
    </row>
    <row r="62" spans="1:17" ht="15" x14ac:dyDescent="0.2">
      <c r="A62" s="57">
        <v>43526</v>
      </c>
      <c r="B62" s="58" t="s">
        <v>21</v>
      </c>
      <c r="C62" s="59">
        <v>1608</v>
      </c>
      <c r="D62" s="59">
        <v>57</v>
      </c>
      <c r="E62" s="59">
        <v>15</v>
      </c>
      <c r="F62" s="60">
        <v>92</v>
      </c>
      <c r="G62" s="61">
        <v>3.5499999999999997E-2</v>
      </c>
      <c r="H62" s="61">
        <v>0.27010000000000001</v>
      </c>
      <c r="I62" s="62">
        <v>1.61</v>
      </c>
      <c r="J62" s="63" t="s">
        <v>22</v>
      </c>
      <c r="K62" s="64">
        <v>3780</v>
      </c>
      <c r="L62" s="64">
        <v>51</v>
      </c>
      <c r="M62" s="64">
        <v>6</v>
      </c>
      <c r="N62" s="65">
        <v>149</v>
      </c>
      <c r="O62" s="66">
        <v>1.3599999999999999E-2</v>
      </c>
      <c r="P62" s="66">
        <v>0.1085</v>
      </c>
      <c r="Q62" s="67">
        <v>2.91</v>
      </c>
    </row>
    <row r="63" spans="1:17" ht="15" x14ac:dyDescent="0.2">
      <c r="A63" s="57">
        <v>43527</v>
      </c>
      <c r="B63" s="58" t="s">
        <v>21</v>
      </c>
      <c r="C63" s="59">
        <v>1742</v>
      </c>
      <c r="D63" s="59">
        <v>28</v>
      </c>
      <c r="E63" s="59">
        <v>8</v>
      </c>
      <c r="F63" s="60">
        <v>118</v>
      </c>
      <c r="G63" s="61">
        <v>1.6199999999999999E-2</v>
      </c>
      <c r="H63" s="61">
        <v>0.2707</v>
      </c>
      <c r="I63" s="62">
        <v>4.17</v>
      </c>
      <c r="J63" s="63" t="s">
        <v>22</v>
      </c>
      <c r="K63" s="64">
        <v>3890</v>
      </c>
      <c r="L63" s="64">
        <v>42</v>
      </c>
      <c r="M63" s="64">
        <v>6</v>
      </c>
      <c r="N63" s="65">
        <v>141</v>
      </c>
      <c r="O63" s="66">
        <v>1.0800000000000001E-2</v>
      </c>
      <c r="P63" s="66">
        <v>0.1452</v>
      </c>
      <c r="Q63" s="67">
        <v>3.36</v>
      </c>
    </row>
    <row r="64" spans="1:17" ht="15" x14ac:dyDescent="0.2">
      <c r="A64" s="57">
        <v>43528</v>
      </c>
      <c r="B64" s="58" t="s">
        <v>21</v>
      </c>
      <c r="C64" s="59">
        <v>2504</v>
      </c>
      <c r="D64" s="59">
        <v>40</v>
      </c>
      <c r="E64" s="59">
        <v>11</v>
      </c>
      <c r="F64" s="60">
        <v>59</v>
      </c>
      <c r="G64" s="61">
        <v>1.5800000000000002E-2</v>
      </c>
      <c r="H64" s="61">
        <v>0.27589999999999998</v>
      </c>
      <c r="I64" s="62">
        <v>1.51</v>
      </c>
      <c r="J64" s="63" t="s">
        <v>22</v>
      </c>
      <c r="K64" s="64">
        <v>4399</v>
      </c>
      <c r="L64" s="64">
        <v>50</v>
      </c>
      <c r="M64" s="64">
        <v>4</v>
      </c>
      <c r="N64" s="65">
        <v>169</v>
      </c>
      <c r="O64" s="66">
        <v>1.14E-2</v>
      </c>
      <c r="P64" s="66">
        <v>6.9900000000000004E-2</v>
      </c>
      <c r="Q64" s="67">
        <v>3.35</v>
      </c>
    </row>
    <row r="65" spans="1:17" ht="15" x14ac:dyDescent="0.2">
      <c r="A65" s="57">
        <v>43529</v>
      </c>
      <c r="B65" s="58" t="s">
        <v>21</v>
      </c>
      <c r="C65" s="59">
        <v>2943</v>
      </c>
      <c r="D65" s="59">
        <v>43</v>
      </c>
      <c r="E65" s="59">
        <v>13</v>
      </c>
      <c r="F65" s="60">
        <v>40</v>
      </c>
      <c r="G65" s="61">
        <v>1.4500000000000001E-2</v>
      </c>
      <c r="H65" s="61">
        <v>0.29389999999999999</v>
      </c>
      <c r="I65" s="62">
        <v>0.93</v>
      </c>
      <c r="J65" s="63" t="s">
        <v>22</v>
      </c>
      <c r="K65" s="64">
        <v>4296</v>
      </c>
      <c r="L65" s="64">
        <v>56</v>
      </c>
      <c r="M65" s="64">
        <v>8</v>
      </c>
      <c r="N65" s="65">
        <v>131</v>
      </c>
      <c r="O65" s="66">
        <v>1.3100000000000001E-2</v>
      </c>
      <c r="P65" s="66">
        <v>0.1391</v>
      </c>
      <c r="Q65" s="67">
        <v>2.34</v>
      </c>
    </row>
    <row r="66" spans="1:17" ht="15" x14ac:dyDescent="0.2">
      <c r="A66" s="57">
        <v>43530</v>
      </c>
      <c r="B66" s="58" t="s">
        <v>21</v>
      </c>
      <c r="C66" s="59">
        <v>2962</v>
      </c>
      <c r="D66" s="59">
        <v>51</v>
      </c>
      <c r="E66" s="59">
        <v>14</v>
      </c>
      <c r="F66" s="60">
        <v>92</v>
      </c>
      <c r="G66" s="61">
        <v>1.7299999999999999E-2</v>
      </c>
      <c r="H66" s="61">
        <v>0.27829999999999999</v>
      </c>
      <c r="I66" s="62">
        <v>1.8</v>
      </c>
      <c r="J66" s="63" t="s">
        <v>22</v>
      </c>
      <c r="K66" s="64">
        <v>5520</v>
      </c>
      <c r="L66" s="64">
        <v>71</v>
      </c>
      <c r="M66" s="64">
        <v>6</v>
      </c>
      <c r="N66" s="65">
        <v>110</v>
      </c>
      <c r="O66" s="66">
        <v>1.29E-2</v>
      </c>
      <c r="P66" s="66">
        <v>7.8100000000000003E-2</v>
      </c>
      <c r="Q66" s="67">
        <v>1.55</v>
      </c>
    </row>
    <row r="67" spans="1:17" ht="15" x14ac:dyDescent="0.2">
      <c r="A67" s="57">
        <v>43531</v>
      </c>
      <c r="B67" s="58" t="s">
        <v>21</v>
      </c>
      <c r="C67" s="59">
        <v>1560</v>
      </c>
      <c r="D67" s="59">
        <v>44</v>
      </c>
      <c r="E67" s="59">
        <v>13</v>
      </c>
      <c r="F67" s="60">
        <v>99</v>
      </c>
      <c r="G67" s="61">
        <v>2.81E-2</v>
      </c>
      <c r="H67" s="61">
        <v>0.29110000000000003</v>
      </c>
      <c r="I67" s="62">
        <v>2.2599999999999998</v>
      </c>
      <c r="J67" s="63" t="s">
        <v>22</v>
      </c>
      <c r="K67" s="64">
        <v>4462</v>
      </c>
      <c r="L67" s="64">
        <v>33</v>
      </c>
      <c r="M67" s="64">
        <v>5</v>
      </c>
      <c r="N67" s="65">
        <v>126</v>
      </c>
      <c r="O67" s="66">
        <v>7.4000000000000003E-3</v>
      </c>
      <c r="P67" s="66">
        <v>0.14050000000000001</v>
      </c>
      <c r="Q67" s="67">
        <v>3.79</v>
      </c>
    </row>
    <row r="68" spans="1:17" ht="15" x14ac:dyDescent="0.2">
      <c r="A68" s="57">
        <v>43532</v>
      </c>
      <c r="B68" s="58" t="s">
        <v>21</v>
      </c>
      <c r="C68" s="59">
        <v>1232</v>
      </c>
      <c r="D68" s="59">
        <v>24</v>
      </c>
      <c r="E68" s="59">
        <v>10</v>
      </c>
      <c r="F68" s="60">
        <v>142</v>
      </c>
      <c r="G68" s="61">
        <v>1.9699999999999999E-2</v>
      </c>
      <c r="H68" s="61">
        <v>0.40579999999999999</v>
      </c>
      <c r="I68" s="62">
        <v>5.84</v>
      </c>
      <c r="J68" s="63" t="s">
        <v>22</v>
      </c>
      <c r="K68" s="64">
        <v>4507</v>
      </c>
      <c r="L68" s="64">
        <v>70</v>
      </c>
      <c r="M68" s="64">
        <v>9</v>
      </c>
      <c r="N68" s="65">
        <v>99</v>
      </c>
      <c r="O68" s="66">
        <v>1.5599999999999999E-2</v>
      </c>
      <c r="P68" s="66">
        <v>0.1212</v>
      </c>
      <c r="Q68" s="67">
        <v>1.4</v>
      </c>
    </row>
    <row r="69" spans="1:17" ht="15" x14ac:dyDescent="0.2">
      <c r="A69" s="57">
        <v>43533</v>
      </c>
      <c r="B69" s="58" t="s">
        <v>21</v>
      </c>
      <c r="C69" s="59">
        <v>1406</v>
      </c>
      <c r="D69" s="59">
        <v>29</v>
      </c>
      <c r="E69" s="59">
        <v>9</v>
      </c>
      <c r="F69" s="60">
        <v>107</v>
      </c>
      <c r="G69" s="61">
        <v>2.0400000000000001E-2</v>
      </c>
      <c r="H69" s="61">
        <v>0.30449999999999999</v>
      </c>
      <c r="I69" s="62">
        <v>3.71</v>
      </c>
      <c r="J69" s="63" t="s">
        <v>22</v>
      </c>
      <c r="K69" s="64">
        <v>3894</v>
      </c>
      <c r="L69" s="64">
        <v>33</v>
      </c>
      <c r="M69" s="64">
        <v>7</v>
      </c>
      <c r="N69" s="65">
        <v>185</v>
      </c>
      <c r="O69" s="66">
        <v>8.5000000000000006E-3</v>
      </c>
      <c r="P69" s="66">
        <v>0.2006</v>
      </c>
      <c r="Q69" s="67">
        <v>5.56</v>
      </c>
    </row>
    <row r="70" spans="1:17" ht="15" x14ac:dyDescent="0.2">
      <c r="A70" s="57">
        <v>43534</v>
      </c>
      <c r="B70" s="58" t="s">
        <v>21</v>
      </c>
      <c r="C70" s="59">
        <v>1819</v>
      </c>
      <c r="D70" s="59">
        <v>22</v>
      </c>
      <c r="E70" s="59">
        <v>5</v>
      </c>
      <c r="F70" s="60">
        <v>96</v>
      </c>
      <c r="G70" s="61">
        <v>1.2200000000000001E-2</v>
      </c>
      <c r="H70" s="61">
        <v>0.245</v>
      </c>
      <c r="I70" s="62">
        <v>4.32</v>
      </c>
      <c r="J70" s="63" t="s">
        <v>22</v>
      </c>
      <c r="K70" s="64">
        <v>4507</v>
      </c>
      <c r="L70" s="64">
        <v>62</v>
      </c>
      <c r="M70" s="64">
        <v>5</v>
      </c>
      <c r="N70" s="65">
        <v>109</v>
      </c>
      <c r="O70" s="66">
        <v>1.37E-2</v>
      </c>
      <c r="P70" s="66">
        <v>8.2299999999999998E-2</v>
      </c>
      <c r="Q70" s="67">
        <v>1.76</v>
      </c>
    </row>
    <row r="71" spans="1:17" ht="15" x14ac:dyDescent="0.2">
      <c r="A71" s="57">
        <v>43535</v>
      </c>
      <c r="B71" s="58" t="s">
        <v>21</v>
      </c>
      <c r="C71" s="59">
        <v>1097</v>
      </c>
      <c r="D71" s="59">
        <v>59</v>
      </c>
      <c r="E71" s="59">
        <v>15</v>
      </c>
      <c r="F71" s="60">
        <v>43</v>
      </c>
      <c r="G71" s="61">
        <v>5.3699999999999998E-2</v>
      </c>
      <c r="H71" s="61">
        <v>0.25090000000000001</v>
      </c>
      <c r="I71" s="62">
        <v>0.73</v>
      </c>
      <c r="J71" s="63" t="s">
        <v>22</v>
      </c>
      <c r="K71" s="64">
        <v>5154</v>
      </c>
      <c r="L71" s="64">
        <v>87</v>
      </c>
      <c r="M71" s="64">
        <v>5</v>
      </c>
      <c r="N71" s="65">
        <v>179</v>
      </c>
      <c r="O71" s="66">
        <v>1.6899999999999998E-2</v>
      </c>
      <c r="P71" s="66">
        <v>6.1499999999999999E-2</v>
      </c>
      <c r="Q71" s="67">
        <v>2.06</v>
      </c>
    </row>
    <row r="72" spans="1:17" ht="15" x14ac:dyDescent="0.2">
      <c r="A72" s="57">
        <v>43536</v>
      </c>
      <c r="B72" s="58" t="s">
        <v>21</v>
      </c>
      <c r="C72" s="59">
        <v>1314</v>
      </c>
      <c r="D72" s="59">
        <v>43</v>
      </c>
      <c r="E72" s="59">
        <v>10</v>
      </c>
      <c r="F72" s="60">
        <v>105</v>
      </c>
      <c r="G72" s="61">
        <v>3.2899999999999999E-2</v>
      </c>
      <c r="H72" s="61">
        <v>0.22309999999999999</v>
      </c>
      <c r="I72" s="62">
        <v>2.44</v>
      </c>
      <c r="J72" s="63" t="s">
        <v>22</v>
      </c>
      <c r="K72" s="64">
        <v>4024</v>
      </c>
      <c r="L72" s="64">
        <v>65</v>
      </c>
      <c r="M72" s="64">
        <v>7</v>
      </c>
      <c r="N72" s="65">
        <v>99</v>
      </c>
      <c r="O72" s="66">
        <v>1.6E-2</v>
      </c>
      <c r="P72" s="66">
        <v>0.112</v>
      </c>
      <c r="Q72" s="67">
        <v>1.54</v>
      </c>
    </row>
    <row r="73" spans="1:17" ht="15" x14ac:dyDescent="0.2">
      <c r="A73" s="57">
        <v>43537</v>
      </c>
      <c r="B73" s="58" t="s">
        <v>21</v>
      </c>
      <c r="C73" s="59">
        <v>1320</v>
      </c>
      <c r="D73" s="59">
        <v>61</v>
      </c>
      <c r="E73" s="59">
        <v>17</v>
      </c>
      <c r="F73" s="60">
        <v>118</v>
      </c>
      <c r="G73" s="61">
        <v>4.6300000000000001E-2</v>
      </c>
      <c r="H73" s="61">
        <v>0.28179999999999999</v>
      </c>
      <c r="I73" s="62">
        <v>1.93</v>
      </c>
      <c r="J73" s="63" t="s">
        <v>22</v>
      </c>
      <c r="K73" s="64">
        <v>4401</v>
      </c>
      <c r="L73" s="64">
        <v>60</v>
      </c>
      <c r="M73" s="64">
        <v>4</v>
      </c>
      <c r="N73" s="65">
        <v>133</v>
      </c>
      <c r="O73" s="66">
        <v>1.3599999999999999E-2</v>
      </c>
      <c r="P73" s="66">
        <v>6.6799999999999998E-2</v>
      </c>
      <c r="Q73" s="67">
        <v>2.23</v>
      </c>
    </row>
    <row r="74" spans="1:17" ht="15" x14ac:dyDescent="0.2">
      <c r="A74" s="57">
        <v>43538</v>
      </c>
      <c r="B74" s="58" t="s">
        <v>21</v>
      </c>
      <c r="C74" s="59">
        <v>1783</v>
      </c>
      <c r="D74" s="59">
        <v>54</v>
      </c>
      <c r="E74" s="59">
        <v>15</v>
      </c>
      <c r="F74" s="60">
        <v>69</v>
      </c>
      <c r="G74" s="61">
        <v>3.0300000000000001E-2</v>
      </c>
      <c r="H74" s="61">
        <v>0.27389999999999998</v>
      </c>
      <c r="I74" s="62">
        <v>1.28</v>
      </c>
      <c r="J74" s="63" t="s">
        <v>22</v>
      </c>
      <c r="K74" s="64">
        <v>5493</v>
      </c>
      <c r="L74" s="64">
        <v>44</v>
      </c>
      <c r="M74" s="64">
        <v>5</v>
      </c>
      <c r="N74" s="65">
        <v>140</v>
      </c>
      <c r="O74" s="66">
        <v>8.0000000000000002E-3</v>
      </c>
      <c r="P74" s="66">
        <v>0.11849999999999999</v>
      </c>
      <c r="Q74" s="67">
        <v>3.19</v>
      </c>
    </row>
    <row r="75" spans="1:17" ht="15" x14ac:dyDescent="0.2">
      <c r="A75" s="57">
        <v>43539</v>
      </c>
      <c r="B75" s="58" t="s">
        <v>21</v>
      </c>
      <c r="C75" s="59">
        <v>1200</v>
      </c>
      <c r="D75" s="59">
        <v>39</v>
      </c>
      <c r="E75" s="59">
        <v>9</v>
      </c>
      <c r="F75" s="60">
        <v>116</v>
      </c>
      <c r="G75" s="61">
        <v>3.2300000000000002E-2</v>
      </c>
      <c r="H75" s="61">
        <v>0.2258</v>
      </c>
      <c r="I75" s="62">
        <v>3</v>
      </c>
      <c r="J75" s="63" t="s">
        <v>22</v>
      </c>
      <c r="K75" s="64">
        <v>5031</v>
      </c>
      <c r="L75" s="64">
        <v>66</v>
      </c>
      <c r="M75" s="64">
        <v>8</v>
      </c>
      <c r="N75" s="65">
        <v>106</v>
      </c>
      <c r="O75" s="66">
        <v>1.3100000000000001E-2</v>
      </c>
      <c r="P75" s="66">
        <v>0.126</v>
      </c>
      <c r="Q75" s="67">
        <v>1.61</v>
      </c>
    </row>
    <row r="76" spans="1:17" ht="15" x14ac:dyDescent="0.2">
      <c r="A76" s="57">
        <v>43540</v>
      </c>
      <c r="B76" s="58" t="s">
        <v>21</v>
      </c>
      <c r="C76" s="59">
        <v>2030</v>
      </c>
      <c r="D76" s="59">
        <v>33</v>
      </c>
      <c r="E76" s="59">
        <v>8</v>
      </c>
      <c r="F76" s="60">
        <v>131</v>
      </c>
      <c r="G76" s="61">
        <v>1.6299999999999999E-2</v>
      </c>
      <c r="H76" s="61">
        <v>0.23019999999999999</v>
      </c>
      <c r="I76" s="62">
        <v>3.96</v>
      </c>
      <c r="J76" s="63" t="s">
        <v>22</v>
      </c>
      <c r="K76" s="64">
        <v>5515</v>
      </c>
      <c r="L76" s="64">
        <v>58</v>
      </c>
      <c r="M76" s="64">
        <v>4</v>
      </c>
      <c r="N76" s="65">
        <v>80</v>
      </c>
      <c r="O76" s="66">
        <v>1.0500000000000001E-2</v>
      </c>
      <c r="P76" s="66">
        <v>6.7299999999999999E-2</v>
      </c>
      <c r="Q76" s="67">
        <v>1.39</v>
      </c>
    </row>
    <row r="77" spans="1:17" ht="15" x14ac:dyDescent="0.2">
      <c r="A77" s="57">
        <v>43541</v>
      </c>
      <c r="B77" s="58" t="s">
        <v>21</v>
      </c>
      <c r="C77" s="59">
        <v>1890</v>
      </c>
      <c r="D77" s="59">
        <v>32</v>
      </c>
      <c r="E77" s="59">
        <v>9</v>
      </c>
      <c r="F77" s="60">
        <v>95</v>
      </c>
      <c r="G77" s="61">
        <v>1.7100000000000001E-2</v>
      </c>
      <c r="H77" s="61">
        <v>0.29289999999999999</v>
      </c>
      <c r="I77" s="62">
        <v>2.93</v>
      </c>
      <c r="J77" s="63" t="s">
        <v>22</v>
      </c>
      <c r="K77" s="64">
        <v>5498</v>
      </c>
      <c r="L77" s="64">
        <v>54</v>
      </c>
      <c r="M77" s="64">
        <v>4</v>
      </c>
      <c r="N77" s="65">
        <v>135</v>
      </c>
      <c r="O77" s="66">
        <v>9.9000000000000008E-3</v>
      </c>
      <c r="P77" s="66">
        <v>6.8400000000000002E-2</v>
      </c>
      <c r="Q77" s="67">
        <v>2.4900000000000002</v>
      </c>
    </row>
    <row r="78" spans="1:17" ht="15" x14ac:dyDescent="0.2">
      <c r="A78" s="57">
        <v>43542</v>
      </c>
      <c r="B78" s="58" t="s">
        <v>21</v>
      </c>
      <c r="C78" s="59">
        <v>2772</v>
      </c>
      <c r="D78" s="59">
        <v>59</v>
      </c>
      <c r="E78" s="59">
        <v>17</v>
      </c>
      <c r="F78" s="60">
        <v>76</v>
      </c>
      <c r="G78" s="61">
        <v>2.1299999999999999E-2</v>
      </c>
      <c r="H78" s="61">
        <v>0.28460000000000002</v>
      </c>
      <c r="I78" s="62">
        <v>1.29</v>
      </c>
      <c r="J78" s="63" t="s">
        <v>22</v>
      </c>
      <c r="K78" s="64">
        <v>4667</v>
      </c>
      <c r="L78" s="64">
        <v>70</v>
      </c>
      <c r="M78" s="64">
        <v>7</v>
      </c>
      <c r="N78" s="65">
        <v>96</v>
      </c>
      <c r="O78" s="66">
        <v>1.49E-2</v>
      </c>
      <c r="P78" s="66">
        <v>0.1075</v>
      </c>
      <c r="Q78" s="67">
        <v>1.38</v>
      </c>
    </row>
    <row r="79" spans="1:17" ht="15" x14ac:dyDescent="0.2">
      <c r="A79" s="57">
        <v>43543</v>
      </c>
      <c r="B79" s="58" t="s">
        <v>21</v>
      </c>
      <c r="C79" s="59">
        <v>1721</v>
      </c>
      <c r="D79" s="59">
        <v>28</v>
      </c>
      <c r="E79" s="59">
        <v>10</v>
      </c>
      <c r="F79" s="60">
        <v>115</v>
      </c>
      <c r="G79" s="61">
        <v>1.6E-2</v>
      </c>
      <c r="H79" s="61">
        <v>0.34489999999999998</v>
      </c>
      <c r="I79" s="62">
        <v>4.17</v>
      </c>
      <c r="J79" s="63" t="s">
        <v>22</v>
      </c>
      <c r="K79" s="64">
        <v>4237</v>
      </c>
      <c r="L79" s="64">
        <v>45</v>
      </c>
      <c r="M79" s="64">
        <v>4</v>
      </c>
      <c r="N79" s="65">
        <v>162</v>
      </c>
      <c r="O79" s="66">
        <v>1.06E-2</v>
      </c>
      <c r="P79" s="66">
        <v>9.4600000000000004E-2</v>
      </c>
      <c r="Q79" s="67">
        <v>3.61</v>
      </c>
    </row>
    <row r="80" spans="1:17" ht="15" x14ac:dyDescent="0.2">
      <c r="A80" s="57">
        <v>43544</v>
      </c>
      <c r="B80" s="58" t="s">
        <v>21</v>
      </c>
      <c r="C80" s="59">
        <v>2049</v>
      </c>
      <c r="D80" s="59">
        <v>37</v>
      </c>
      <c r="E80" s="59">
        <v>12</v>
      </c>
      <c r="F80" s="60">
        <v>54</v>
      </c>
      <c r="G80" s="61">
        <v>1.7999999999999999E-2</v>
      </c>
      <c r="H80" s="61">
        <v>0.33550000000000002</v>
      </c>
      <c r="I80" s="62">
        <v>1.47</v>
      </c>
      <c r="J80" s="63" t="s">
        <v>22</v>
      </c>
      <c r="K80" s="64">
        <v>5089</v>
      </c>
      <c r="L80" s="64">
        <v>34</v>
      </c>
      <c r="M80" s="64">
        <v>4</v>
      </c>
      <c r="N80" s="65">
        <v>97</v>
      </c>
      <c r="O80" s="66">
        <v>6.7000000000000002E-3</v>
      </c>
      <c r="P80" s="66">
        <v>0.1085</v>
      </c>
      <c r="Q80" s="67">
        <v>2.85</v>
      </c>
    </row>
    <row r="81" spans="1:17" ht="15" x14ac:dyDescent="0.2">
      <c r="A81" s="57">
        <v>43545</v>
      </c>
      <c r="B81" s="58" t="s">
        <v>21</v>
      </c>
      <c r="C81" s="59">
        <v>3051</v>
      </c>
      <c r="D81" s="59">
        <v>48</v>
      </c>
      <c r="E81" s="59">
        <v>11</v>
      </c>
      <c r="F81" s="60">
        <v>100</v>
      </c>
      <c r="G81" s="61">
        <v>1.5699999999999999E-2</v>
      </c>
      <c r="H81" s="61">
        <v>0.2208</v>
      </c>
      <c r="I81" s="62">
        <v>2.08</v>
      </c>
      <c r="J81" s="63" t="s">
        <v>22</v>
      </c>
      <c r="K81" s="64">
        <v>4239</v>
      </c>
      <c r="L81" s="64">
        <v>41</v>
      </c>
      <c r="M81" s="64">
        <v>6</v>
      </c>
      <c r="N81" s="65">
        <v>112</v>
      </c>
      <c r="O81" s="66">
        <v>9.7000000000000003E-3</v>
      </c>
      <c r="P81" s="66">
        <v>0.14760000000000001</v>
      </c>
      <c r="Q81" s="67">
        <v>2.74</v>
      </c>
    </row>
    <row r="82" spans="1:17" ht="15" x14ac:dyDescent="0.2">
      <c r="A82" s="57">
        <v>43546</v>
      </c>
      <c r="B82" s="58" t="s">
        <v>21</v>
      </c>
      <c r="C82" s="59">
        <v>1086</v>
      </c>
      <c r="D82" s="59">
        <v>35</v>
      </c>
      <c r="E82" s="59">
        <v>11</v>
      </c>
      <c r="F82" s="60">
        <v>73</v>
      </c>
      <c r="G82" s="61">
        <v>3.2500000000000001E-2</v>
      </c>
      <c r="H82" s="61">
        <v>0.31330000000000002</v>
      </c>
      <c r="I82" s="62">
        <v>2.06</v>
      </c>
      <c r="J82" s="63" t="s">
        <v>22</v>
      </c>
      <c r="K82" s="64">
        <v>5077</v>
      </c>
      <c r="L82" s="64">
        <v>66</v>
      </c>
      <c r="M82" s="64">
        <v>4</v>
      </c>
      <c r="N82" s="65">
        <v>166</v>
      </c>
      <c r="O82" s="66">
        <v>1.29E-2</v>
      </c>
      <c r="P82" s="66">
        <v>6.5199999999999994E-2</v>
      </c>
      <c r="Q82" s="67">
        <v>2.52</v>
      </c>
    </row>
    <row r="83" spans="1:17" ht="15" x14ac:dyDescent="0.2">
      <c r="A83" s="57">
        <v>43547</v>
      </c>
      <c r="B83" s="58" t="s">
        <v>21</v>
      </c>
      <c r="C83" s="59">
        <v>2217</v>
      </c>
      <c r="D83" s="59">
        <v>36</v>
      </c>
      <c r="E83" s="59">
        <v>11</v>
      </c>
      <c r="F83" s="60">
        <v>101</v>
      </c>
      <c r="G83" s="61">
        <v>1.6199999999999999E-2</v>
      </c>
      <c r="H83" s="61">
        <v>0.31109999999999999</v>
      </c>
      <c r="I83" s="62">
        <v>2.81</v>
      </c>
      <c r="J83" s="63" t="s">
        <v>22</v>
      </c>
      <c r="K83" s="64">
        <v>5169</v>
      </c>
      <c r="L83" s="64">
        <v>55</v>
      </c>
      <c r="M83" s="64">
        <v>8</v>
      </c>
      <c r="N83" s="65">
        <v>149</v>
      </c>
      <c r="O83" s="66">
        <v>1.0699999999999999E-2</v>
      </c>
      <c r="P83" s="66">
        <v>0.14030000000000001</v>
      </c>
      <c r="Q83" s="67">
        <v>2.68</v>
      </c>
    </row>
    <row r="84" spans="1:17" ht="15" x14ac:dyDescent="0.2">
      <c r="A84" s="57">
        <v>43548</v>
      </c>
      <c r="B84" s="58" t="s">
        <v>21</v>
      </c>
      <c r="C84" s="59">
        <v>2320</v>
      </c>
      <c r="D84" s="59">
        <v>54</v>
      </c>
      <c r="E84" s="59">
        <v>12</v>
      </c>
      <c r="F84" s="60">
        <v>103</v>
      </c>
      <c r="G84" s="61">
        <v>2.3099999999999999E-2</v>
      </c>
      <c r="H84" s="61">
        <v>0.21870000000000001</v>
      </c>
      <c r="I84" s="62">
        <v>1.91</v>
      </c>
      <c r="J84" s="63" t="s">
        <v>22</v>
      </c>
      <c r="K84" s="64">
        <v>5249</v>
      </c>
      <c r="L84" s="64">
        <v>78</v>
      </c>
      <c r="M84" s="64">
        <v>9</v>
      </c>
      <c r="N84" s="65">
        <v>99</v>
      </c>
      <c r="O84" s="66">
        <v>1.4800000000000001E-2</v>
      </c>
      <c r="P84" s="66">
        <v>0.1142</v>
      </c>
      <c r="Q84" s="67">
        <v>1.27</v>
      </c>
    </row>
    <row r="85" spans="1:17" ht="15" x14ac:dyDescent="0.2">
      <c r="A85" s="57">
        <v>43549</v>
      </c>
      <c r="B85" s="58" t="s">
        <v>21</v>
      </c>
      <c r="C85" s="59">
        <v>2279</v>
      </c>
      <c r="D85" s="59">
        <v>41</v>
      </c>
      <c r="E85" s="59">
        <v>10</v>
      </c>
      <c r="F85" s="60">
        <v>75</v>
      </c>
      <c r="G85" s="61">
        <v>1.7999999999999999E-2</v>
      </c>
      <c r="H85" s="61">
        <v>0.24879999999999999</v>
      </c>
      <c r="I85" s="62">
        <v>1.83</v>
      </c>
      <c r="J85" s="63" t="s">
        <v>22</v>
      </c>
      <c r="K85" s="64">
        <v>5598</v>
      </c>
      <c r="L85" s="64">
        <v>41</v>
      </c>
      <c r="M85" s="64">
        <v>3</v>
      </c>
      <c r="N85" s="65">
        <v>159</v>
      </c>
      <c r="O85" s="66">
        <v>7.3000000000000001E-3</v>
      </c>
      <c r="P85" s="66">
        <v>7.4499999999999997E-2</v>
      </c>
      <c r="Q85" s="67">
        <v>3.89</v>
      </c>
    </row>
    <row r="86" spans="1:17" ht="15" x14ac:dyDescent="0.2">
      <c r="A86" s="57">
        <v>43550</v>
      </c>
      <c r="B86" s="58" t="s">
        <v>21</v>
      </c>
      <c r="C86" s="59">
        <v>3169</v>
      </c>
      <c r="D86" s="59">
        <v>40</v>
      </c>
      <c r="E86" s="59">
        <v>13</v>
      </c>
      <c r="F86" s="60">
        <v>107</v>
      </c>
      <c r="G86" s="61">
        <v>1.2500000000000001E-2</v>
      </c>
      <c r="H86" s="61">
        <v>0.3266</v>
      </c>
      <c r="I86" s="62">
        <v>2.7</v>
      </c>
      <c r="J86" s="63" t="s">
        <v>22</v>
      </c>
      <c r="K86" s="64">
        <v>3894</v>
      </c>
      <c r="L86" s="64">
        <v>68</v>
      </c>
      <c r="M86" s="64">
        <v>5</v>
      </c>
      <c r="N86" s="65">
        <v>182</v>
      </c>
      <c r="O86" s="66">
        <v>1.7399999999999999E-2</v>
      </c>
      <c r="P86" s="66">
        <v>7.9500000000000001E-2</v>
      </c>
      <c r="Q86" s="67">
        <v>2.68</v>
      </c>
    </row>
    <row r="87" spans="1:17" ht="15" x14ac:dyDescent="0.2">
      <c r="A87" s="57">
        <v>43551</v>
      </c>
      <c r="B87" s="58" t="s">
        <v>21</v>
      </c>
      <c r="C87" s="59">
        <v>1292</v>
      </c>
      <c r="D87" s="59">
        <v>36</v>
      </c>
      <c r="E87" s="59">
        <v>9</v>
      </c>
      <c r="F87" s="60">
        <v>140</v>
      </c>
      <c r="G87" s="61">
        <v>2.8199999999999999E-2</v>
      </c>
      <c r="H87" s="61">
        <v>0.25490000000000002</v>
      </c>
      <c r="I87" s="62">
        <v>3.84</v>
      </c>
      <c r="J87" s="63" t="s">
        <v>22</v>
      </c>
      <c r="K87" s="64">
        <v>4192</v>
      </c>
      <c r="L87" s="64">
        <v>74</v>
      </c>
      <c r="M87" s="64">
        <v>7</v>
      </c>
      <c r="N87" s="65">
        <v>109</v>
      </c>
      <c r="O87" s="66">
        <v>1.78E-2</v>
      </c>
      <c r="P87" s="66">
        <v>9.0300000000000005E-2</v>
      </c>
      <c r="Q87" s="67">
        <v>1.47</v>
      </c>
    </row>
    <row r="88" spans="1:17" ht="15" x14ac:dyDescent="0.2">
      <c r="A88" s="57">
        <v>43552</v>
      </c>
      <c r="B88" s="58" t="s">
        <v>21</v>
      </c>
      <c r="C88" s="59">
        <v>2390</v>
      </c>
      <c r="D88" s="59">
        <v>39</v>
      </c>
      <c r="E88" s="59">
        <v>10</v>
      </c>
      <c r="F88" s="60">
        <v>110</v>
      </c>
      <c r="G88" s="61">
        <v>1.6199999999999999E-2</v>
      </c>
      <c r="H88" s="61">
        <v>0.2515</v>
      </c>
      <c r="I88" s="62">
        <v>2.83</v>
      </c>
      <c r="J88" s="63" t="s">
        <v>22</v>
      </c>
      <c r="K88" s="64">
        <v>3959</v>
      </c>
      <c r="L88" s="64">
        <v>62</v>
      </c>
      <c r="M88" s="64">
        <v>5</v>
      </c>
      <c r="N88" s="65">
        <v>83</v>
      </c>
      <c r="O88" s="66">
        <v>1.5599999999999999E-2</v>
      </c>
      <c r="P88" s="66">
        <v>8.2299999999999998E-2</v>
      </c>
      <c r="Q88" s="67">
        <v>1.34</v>
      </c>
    </row>
    <row r="89" spans="1:17" ht="15" x14ac:dyDescent="0.2">
      <c r="A89" s="57">
        <v>43553</v>
      </c>
      <c r="B89" s="58" t="s">
        <v>21</v>
      </c>
      <c r="C89" s="59">
        <v>1845</v>
      </c>
      <c r="D89" s="59">
        <v>25</v>
      </c>
      <c r="E89" s="59">
        <v>6</v>
      </c>
      <c r="F89" s="60">
        <v>71</v>
      </c>
      <c r="G89" s="61">
        <v>1.34E-2</v>
      </c>
      <c r="H89" s="61">
        <v>0.24030000000000001</v>
      </c>
      <c r="I89" s="62">
        <v>2.88</v>
      </c>
      <c r="J89" s="63" t="s">
        <v>22</v>
      </c>
      <c r="K89" s="64">
        <v>5200</v>
      </c>
      <c r="L89" s="64">
        <v>40</v>
      </c>
      <c r="M89" s="64">
        <v>5</v>
      </c>
      <c r="N89" s="65">
        <v>159</v>
      </c>
      <c r="O89" s="66">
        <v>7.7000000000000002E-3</v>
      </c>
      <c r="P89" s="66">
        <v>0.12529999999999999</v>
      </c>
      <c r="Q89" s="67">
        <v>3.98</v>
      </c>
    </row>
    <row r="90" spans="1:17" ht="15" x14ac:dyDescent="0.2">
      <c r="A90" s="57">
        <v>43554</v>
      </c>
      <c r="B90" s="58" t="s">
        <v>21</v>
      </c>
      <c r="C90" s="59">
        <v>2202</v>
      </c>
      <c r="D90" s="59">
        <v>41</v>
      </c>
      <c r="E90" s="59">
        <v>11</v>
      </c>
      <c r="F90" s="60">
        <v>115</v>
      </c>
      <c r="G90" s="61">
        <v>1.8800000000000001E-2</v>
      </c>
      <c r="H90" s="61">
        <v>0.27250000000000002</v>
      </c>
      <c r="I90" s="62">
        <v>2.79</v>
      </c>
      <c r="J90" s="63" t="s">
        <v>22</v>
      </c>
      <c r="K90" s="64">
        <v>3826</v>
      </c>
      <c r="L90" s="64">
        <v>67</v>
      </c>
      <c r="M90" s="64">
        <v>5</v>
      </c>
      <c r="N90" s="65">
        <v>100</v>
      </c>
      <c r="O90" s="66">
        <v>1.7399999999999999E-2</v>
      </c>
      <c r="P90" s="66">
        <v>8.0100000000000005E-2</v>
      </c>
      <c r="Q90" s="67">
        <v>1.51</v>
      </c>
    </row>
    <row r="91" spans="1:17" ht="15" x14ac:dyDescent="0.2">
      <c r="A91" s="57">
        <v>43555</v>
      </c>
      <c r="B91" s="58" t="s">
        <v>21</v>
      </c>
      <c r="C91" s="59">
        <v>2895</v>
      </c>
      <c r="D91" s="59">
        <v>42</v>
      </c>
      <c r="E91" s="59">
        <v>11</v>
      </c>
      <c r="F91" s="60">
        <v>48</v>
      </c>
      <c r="G91" s="61">
        <v>1.44E-2</v>
      </c>
      <c r="H91" s="61">
        <v>0.27189999999999998</v>
      </c>
      <c r="I91" s="62">
        <v>1.1599999999999999</v>
      </c>
      <c r="J91" s="63" t="s">
        <v>22</v>
      </c>
      <c r="K91" s="64">
        <v>5082</v>
      </c>
      <c r="L91" s="64">
        <v>79</v>
      </c>
      <c r="M91" s="64">
        <v>9</v>
      </c>
      <c r="N91" s="65">
        <v>148</v>
      </c>
      <c r="O91" s="66">
        <v>1.55E-2</v>
      </c>
      <c r="P91" s="66">
        <v>0.1135</v>
      </c>
      <c r="Q91" s="67">
        <v>1.88</v>
      </c>
    </row>
    <row r="92" spans="1:17" ht="15" x14ac:dyDescent="0.2">
      <c r="A92" s="57">
        <v>43556</v>
      </c>
      <c r="B92" s="58" t="s">
        <v>23</v>
      </c>
      <c r="C92" s="59">
        <v>2628</v>
      </c>
      <c r="D92" s="59">
        <v>30</v>
      </c>
      <c r="E92" s="59">
        <v>7</v>
      </c>
      <c r="F92" s="60">
        <v>99</v>
      </c>
      <c r="G92" s="61">
        <v>1.1299999999999999E-2</v>
      </c>
      <c r="H92" s="61">
        <v>0.23380000000000001</v>
      </c>
      <c r="I92" s="62">
        <v>3.35</v>
      </c>
      <c r="J92" s="63" t="s">
        <v>24</v>
      </c>
      <c r="K92" s="64">
        <v>4372</v>
      </c>
      <c r="L92" s="64">
        <v>59</v>
      </c>
      <c r="M92" s="64">
        <v>5</v>
      </c>
      <c r="N92" s="65">
        <v>140</v>
      </c>
      <c r="O92" s="66">
        <v>1.35E-2</v>
      </c>
      <c r="P92" s="66">
        <v>8.3799999999999999E-2</v>
      </c>
      <c r="Q92" s="67">
        <v>2.36</v>
      </c>
    </row>
    <row r="93" spans="1:17" ht="15" x14ac:dyDescent="0.2">
      <c r="A93" s="57">
        <v>43557</v>
      </c>
      <c r="B93" s="58" t="s">
        <v>23</v>
      </c>
      <c r="C93" s="59">
        <v>1910</v>
      </c>
      <c r="D93" s="59">
        <v>39</v>
      </c>
      <c r="E93" s="59">
        <v>10</v>
      </c>
      <c r="F93" s="60">
        <v>59</v>
      </c>
      <c r="G93" s="61">
        <v>2.0500000000000001E-2</v>
      </c>
      <c r="H93" s="61">
        <v>0.251</v>
      </c>
      <c r="I93" s="62">
        <v>1.51</v>
      </c>
      <c r="J93" s="63" t="s">
        <v>24</v>
      </c>
      <c r="K93" s="64">
        <v>4846</v>
      </c>
      <c r="L93" s="64">
        <v>73</v>
      </c>
      <c r="M93" s="64">
        <v>9</v>
      </c>
      <c r="N93" s="65">
        <v>113</v>
      </c>
      <c r="O93" s="66">
        <v>1.4999999999999999E-2</v>
      </c>
      <c r="P93" s="66">
        <v>0.11890000000000001</v>
      </c>
      <c r="Q93" s="67">
        <v>1.56</v>
      </c>
    </row>
    <row r="94" spans="1:17" ht="15" x14ac:dyDescent="0.2">
      <c r="A94" s="57">
        <v>43558</v>
      </c>
      <c r="B94" s="58" t="s">
        <v>23</v>
      </c>
      <c r="C94" s="59">
        <v>2700</v>
      </c>
      <c r="D94" s="59">
        <v>34</v>
      </c>
      <c r="E94" s="59">
        <v>12</v>
      </c>
      <c r="F94" s="60">
        <v>43</v>
      </c>
      <c r="G94" s="61">
        <v>1.26E-2</v>
      </c>
      <c r="H94" s="61">
        <v>0.34660000000000002</v>
      </c>
      <c r="I94" s="62">
        <v>1.26</v>
      </c>
      <c r="J94" s="63" t="s">
        <v>24</v>
      </c>
      <c r="K94" s="64">
        <v>3867</v>
      </c>
      <c r="L94" s="64">
        <v>56</v>
      </c>
      <c r="M94" s="64">
        <v>7</v>
      </c>
      <c r="N94" s="65">
        <v>171</v>
      </c>
      <c r="O94" s="66">
        <v>1.46E-2</v>
      </c>
      <c r="P94" s="66">
        <v>0.121</v>
      </c>
      <c r="Q94" s="67">
        <v>3.03</v>
      </c>
    </row>
    <row r="95" spans="1:17" ht="15" x14ac:dyDescent="0.2">
      <c r="A95" s="57">
        <v>43559</v>
      </c>
      <c r="B95" s="58" t="s">
        <v>23</v>
      </c>
      <c r="C95" s="59">
        <v>1558</v>
      </c>
      <c r="D95" s="59">
        <v>52</v>
      </c>
      <c r="E95" s="59">
        <v>14</v>
      </c>
      <c r="F95" s="60">
        <v>65</v>
      </c>
      <c r="G95" s="61">
        <v>3.3399999999999999E-2</v>
      </c>
      <c r="H95" s="61">
        <v>0.27689999999999998</v>
      </c>
      <c r="I95" s="62">
        <v>1.25</v>
      </c>
      <c r="J95" s="63" t="s">
        <v>24</v>
      </c>
      <c r="K95" s="64">
        <v>4501</v>
      </c>
      <c r="L95" s="64">
        <v>82</v>
      </c>
      <c r="M95" s="64">
        <v>5</v>
      </c>
      <c r="N95" s="65">
        <v>117</v>
      </c>
      <c r="O95" s="66">
        <v>1.8200000000000001E-2</v>
      </c>
      <c r="P95" s="66">
        <v>6.2199999999999998E-2</v>
      </c>
      <c r="Q95" s="67">
        <v>1.43</v>
      </c>
    </row>
    <row r="96" spans="1:17" ht="15" x14ac:dyDescent="0.2">
      <c r="A96" s="57">
        <v>43560</v>
      </c>
      <c r="B96" s="58" t="s">
        <v>23</v>
      </c>
      <c r="C96" s="59">
        <v>1149</v>
      </c>
      <c r="D96" s="59">
        <v>53</v>
      </c>
      <c r="E96" s="59">
        <v>13</v>
      </c>
      <c r="F96" s="60">
        <v>126</v>
      </c>
      <c r="G96" s="61">
        <v>4.6100000000000002E-2</v>
      </c>
      <c r="H96" s="61">
        <v>0.23769999999999999</v>
      </c>
      <c r="I96" s="62">
        <v>2.38</v>
      </c>
      <c r="J96" s="63" t="s">
        <v>24</v>
      </c>
      <c r="K96" s="64">
        <v>4690</v>
      </c>
      <c r="L96" s="64">
        <v>62</v>
      </c>
      <c r="M96" s="64">
        <v>5</v>
      </c>
      <c r="N96" s="65">
        <v>157</v>
      </c>
      <c r="O96" s="66">
        <v>1.32E-2</v>
      </c>
      <c r="P96" s="66">
        <v>8.2400000000000001E-2</v>
      </c>
      <c r="Q96" s="67">
        <v>2.54</v>
      </c>
    </row>
    <row r="97" spans="1:17" ht="15" x14ac:dyDescent="0.2">
      <c r="A97" s="57">
        <v>43561</v>
      </c>
      <c r="B97" s="58" t="s">
        <v>23</v>
      </c>
      <c r="C97" s="59">
        <v>2703</v>
      </c>
      <c r="D97" s="59">
        <v>35</v>
      </c>
      <c r="E97" s="59">
        <v>9</v>
      </c>
      <c r="F97" s="60">
        <v>102</v>
      </c>
      <c r="G97" s="61">
        <v>1.2800000000000001E-2</v>
      </c>
      <c r="H97" s="61">
        <v>0.2576</v>
      </c>
      <c r="I97" s="62">
        <v>2.94</v>
      </c>
      <c r="J97" s="63" t="s">
        <v>24</v>
      </c>
      <c r="K97" s="64">
        <v>4692</v>
      </c>
      <c r="L97" s="64">
        <v>76</v>
      </c>
      <c r="M97" s="64">
        <v>6</v>
      </c>
      <c r="N97" s="65">
        <v>182</v>
      </c>
      <c r="O97" s="66">
        <v>1.6199999999999999E-2</v>
      </c>
      <c r="P97" s="66">
        <v>7.6399999999999996E-2</v>
      </c>
      <c r="Q97" s="67">
        <v>2.4</v>
      </c>
    </row>
    <row r="98" spans="1:17" ht="15" x14ac:dyDescent="0.2">
      <c r="A98" s="57">
        <v>43562</v>
      </c>
      <c r="B98" s="58" t="s">
        <v>23</v>
      </c>
      <c r="C98" s="59">
        <v>2970</v>
      </c>
      <c r="D98" s="59">
        <v>44</v>
      </c>
      <c r="E98" s="59">
        <v>10</v>
      </c>
      <c r="F98" s="60">
        <v>108</v>
      </c>
      <c r="G98" s="61">
        <v>1.49E-2</v>
      </c>
      <c r="H98" s="61">
        <v>0.2225</v>
      </c>
      <c r="I98" s="62">
        <v>2.4300000000000002</v>
      </c>
      <c r="J98" s="63" t="s">
        <v>24</v>
      </c>
      <c r="K98" s="64">
        <v>3867</v>
      </c>
      <c r="L98" s="64">
        <v>35</v>
      </c>
      <c r="M98" s="64">
        <v>5</v>
      </c>
      <c r="N98" s="65">
        <v>114</v>
      </c>
      <c r="O98" s="66">
        <v>9.1000000000000004E-3</v>
      </c>
      <c r="P98" s="66">
        <v>0.13519999999999999</v>
      </c>
      <c r="Q98" s="67">
        <v>3.23</v>
      </c>
    </row>
    <row r="99" spans="1:17" ht="15" x14ac:dyDescent="0.2">
      <c r="A99" s="57">
        <v>43563</v>
      </c>
      <c r="B99" s="58" t="s">
        <v>23</v>
      </c>
      <c r="C99" s="59">
        <v>1768</v>
      </c>
      <c r="D99" s="59">
        <v>26</v>
      </c>
      <c r="E99" s="59">
        <v>6</v>
      </c>
      <c r="F99" s="60">
        <v>58</v>
      </c>
      <c r="G99" s="61">
        <v>1.4800000000000001E-2</v>
      </c>
      <c r="H99" s="61">
        <v>0.23830000000000001</v>
      </c>
      <c r="I99" s="62">
        <v>2.23</v>
      </c>
      <c r="J99" s="63" t="s">
        <v>24</v>
      </c>
      <c r="K99" s="64">
        <v>4604</v>
      </c>
      <c r="L99" s="64">
        <v>61</v>
      </c>
      <c r="M99" s="64">
        <v>4</v>
      </c>
      <c r="N99" s="65">
        <v>122</v>
      </c>
      <c r="O99" s="66">
        <v>1.32E-2</v>
      </c>
      <c r="P99" s="66">
        <v>6.6400000000000001E-2</v>
      </c>
      <c r="Q99" s="67">
        <v>2</v>
      </c>
    </row>
    <row r="100" spans="1:17" ht="15" x14ac:dyDescent="0.2">
      <c r="A100" s="57">
        <v>43564</v>
      </c>
      <c r="B100" s="58" t="s">
        <v>23</v>
      </c>
      <c r="C100" s="59">
        <v>2888</v>
      </c>
      <c r="D100" s="59">
        <v>40</v>
      </c>
      <c r="E100" s="59">
        <v>9</v>
      </c>
      <c r="F100" s="60">
        <v>60</v>
      </c>
      <c r="G100" s="61">
        <v>1.3899999999999999E-2</v>
      </c>
      <c r="H100" s="61">
        <v>0.22489999999999999</v>
      </c>
      <c r="I100" s="62">
        <v>1.5</v>
      </c>
      <c r="J100" s="63" t="s">
        <v>24</v>
      </c>
      <c r="K100" s="64">
        <v>3945</v>
      </c>
      <c r="L100" s="64">
        <v>65</v>
      </c>
      <c r="M100" s="64">
        <v>7</v>
      </c>
      <c r="N100" s="65">
        <v>185</v>
      </c>
      <c r="O100" s="66">
        <v>1.6500000000000001E-2</v>
      </c>
      <c r="P100" s="66">
        <v>0.1115</v>
      </c>
      <c r="Q100" s="67">
        <v>2.85</v>
      </c>
    </row>
    <row r="101" spans="1:17" ht="15" x14ac:dyDescent="0.2">
      <c r="A101" s="57">
        <v>43565</v>
      </c>
      <c r="B101" s="58" t="s">
        <v>23</v>
      </c>
      <c r="C101" s="59">
        <v>1312</v>
      </c>
      <c r="D101" s="59">
        <v>57</v>
      </c>
      <c r="E101" s="59">
        <v>16</v>
      </c>
      <c r="F101" s="60">
        <v>92</v>
      </c>
      <c r="G101" s="61">
        <v>4.3200000000000002E-2</v>
      </c>
      <c r="H101" s="61">
        <v>0.2883</v>
      </c>
      <c r="I101" s="62">
        <v>1.62</v>
      </c>
      <c r="J101" s="63" t="s">
        <v>24</v>
      </c>
      <c r="K101" s="64">
        <v>3900</v>
      </c>
      <c r="L101" s="64">
        <v>83</v>
      </c>
      <c r="M101" s="64">
        <v>9</v>
      </c>
      <c r="N101" s="65">
        <v>90</v>
      </c>
      <c r="O101" s="66">
        <v>2.1299999999999999E-2</v>
      </c>
      <c r="P101" s="66">
        <v>0.1103</v>
      </c>
      <c r="Q101" s="67">
        <v>1.08</v>
      </c>
    </row>
    <row r="102" spans="1:17" ht="15" x14ac:dyDescent="0.2">
      <c r="A102" s="57">
        <v>43566</v>
      </c>
      <c r="B102" s="58" t="s">
        <v>23</v>
      </c>
      <c r="C102" s="59">
        <v>1128</v>
      </c>
      <c r="D102" s="59">
        <v>36</v>
      </c>
      <c r="E102" s="59">
        <v>10</v>
      </c>
      <c r="F102" s="60">
        <v>70</v>
      </c>
      <c r="G102" s="61">
        <v>3.1600000000000003E-2</v>
      </c>
      <c r="H102" s="61">
        <v>0.2843</v>
      </c>
      <c r="I102" s="62">
        <v>1.96</v>
      </c>
      <c r="J102" s="63" t="s">
        <v>24</v>
      </c>
      <c r="K102" s="64">
        <v>4618</v>
      </c>
      <c r="L102" s="64">
        <v>35</v>
      </c>
      <c r="M102" s="64">
        <v>5</v>
      </c>
      <c r="N102" s="65">
        <v>110</v>
      </c>
      <c r="O102" s="66">
        <v>7.6E-3</v>
      </c>
      <c r="P102" s="66">
        <v>0.13519999999999999</v>
      </c>
      <c r="Q102" s="67">
        <v>3.14</v>
      </c>
    </row>
    <row r="103" spans="1:17" ht="15" x14ac:dyDescent="0.2">
      <c r="A103" s="57">
        <v>43567</v>
      </c>
      <c r="B103" s="58" t="s">
        <v>23</v>
      </c>
      <c r="C103" s="59">
        <v>1924</v>
      </c>
      <c r="D103" s="59">
        <v>22</v>
      </c>
      <c r="E103" s="59">
        <v>6</v>
      </c>
      <c r="F103" s="60">
        <v>74</v>
      </c>
      <c r="G103" s="61">
        <v>1.1599999999999999E-2</v>
      </c>
      <c r="H103" s="61">
        <v>0.28970000000000001</v>
      </c>
      <c r="I103" s="62">
        <v>3.3</v>
      </c>
      <c r="J103" s="63" t="s">
        <v>24</v>
      </c>
      <c r="K103" s="64">
        <v>4828</v>
      </c>
      <c r="L103" s="64">
        <v>44</v>
      </c>
      <c r="M103" s="64">
        <v>3</v>
      </c>
      <c r="N103" s="65">
        <v>173</v>
      </c>
      <c r="O103" s="66">
        <v>9.1000000000000004E-3</v>
      </c>
      <c r="P103" s="66">
        <v>7.2700000000000001E-2</v>
      </c>
      <c r="Q103" s="67">
        <v>3.92</v>
      </c>
    </row>
    <row r="104" spans="1:17" ht="15" x14ac:dyDescent="0.2">
      <c r="A104" s="57">
        <v>43568</v>
      </c>
      <c r="B104" s="58" t="s">
        <v>23</v>
      </c>
      <c r="C104" s="59">
        <v>1786</v>
      </c>
      <c r="D104" s="59">
        <v>43</v>
      </c>
      <c r="E104" s="59">
        <v>13</v>
      </c>
      <c r="F104" s="60">
        <v>69</v>
      </c>
      <c r="G104" s="61">
        <v>2.3900000000000001E-2</v>
      </c>
      <c r="H104" s="61">
        <v>0.29370000000000002</v>
      </c>
      <c r="I104" s="62">
        <v>1.61</v>
      </c>
      <c r="J104" s="63" t="s">
        <v>24</v>
      </c>
      <c r="K104" s="64">
        <v>5266</v>
      </c>
      <c r="L104" s="64">
        <v>57</v>
      </c>
      <c r="M104" s="64">
        <v>5</v>
      </c>
      <c r="N104" s="65">
        <v>109</v>
      </c>
      <c r="O104" s="66">
        <v>1.09E-2</v>
      </c>
      <c r="P104" s="66">
        <v>8.4900000000000003E-2</v>
      </c>
      <c r="Q104" s="67">
        <v>1.9</v>
      </c>
    </row>
    <row r="105" spans="1:17" ht="15" x14ac:dyDescent="0.2">
      <c r="A105" s="57">
        <v>43569</v>
      </c>
      <c r="B105" s="58" t="s">
        <v>23</v>
      </c>
      <c r="C105" s="59">
        <v>2135</v>
      </c>
      <c r="D105" s="59">
        <v>57</v>
      </c>
      <c r="E105" s="59">
        <v>12</v>
      </c>
      <c r="F105" s="60">
        <v>114</v>
      </c>
      <c r="G105" s="61">
        <v>2.6800000000000001E-2</v>
      </c>
      <c r="H105" s="61">
        <v>0.2175</v>
      </c>
      <c r="I105" s="62">
        <v>2</v>
      </c>
      <c r="J105" s="63" t="s">
        <v>24</v>
      </c>
      <c r="K105" s="64">
        <v>5708</v>
      </c>
      <c r="L105" s="64">
        <v>76</v>
      </c>
      <c r="M105" s="64">
        <v>7</v>
      </c>
      <c r="N105" s="65">
        <v>160</v>
      </c>
      <c r="O105" s="66">
        <v>1.34E-2</v>
      </c>
      <c r="P105" s="66">
        <v>8.9300000000000004E-2</v>
      </c>
      <c r="Q105" s="67">
        <v>2.1</v>
      </c>
    </row>
    <row r="106" spans="1:17" ht="15" x14ac:dyDescent="0.2">
      <c r="A106" s="57">
        <v>43570</v>
      </c>
      <c r="B106" s="58" t="s">
        <v>23</v>
      </c>
      <c r="C106" s="59">
        <v>1642</v>
      </c>
      <c r="D106" s="59">
        <v>39</v>
      </c>
      <c r="E106" s="59">
        <v>13</v>
      </c>
      <c r="F106" s="60">
        <v>80</v>
      </c>
      <c r="G106" s="61">
        <v>2.3800000000000002E-2</v>
      </c>
      <c r="H106" s="61">
        <v>0.32790000000000002</v>
      </c>
      <c r="I106" s="62">
        <v>2.0499999999999998</v>
      </c>
      <c r="J106" s="63" t="s">
        <v>24</v>
      </c>
      <c r="K106" s="64">
        <v>3986</v>
      </c>
      <c r="L106" s="64">
        <v>48</v>
      </c>
      <c r="M106" s="64">
        <v>7</v>
      </c>
      <c r="N106" s="65">
        <v>152</v>
      </c>
      <c r="O106" s="66">
        <v>1.2E-2</v>
      </c>
      <c r="P106" s="66">
        <v>0.15440000000000001</v>
      </c>
      <c r="Q106" s="67">
        <v>3.18</v>
      </c>
    </row>
    <row r="107" spans="1:17" ht="15" x14ac:dyDescent="0.2">
      <c r="A107" s="57">
        <v>43571</v>
      </c>
      <c r="B107" s="58" t="s">
        <v>23</v>
      </c>
      <c r="C107" s="59">
        <v>2252</v>
      </c>
      <c r="D107" s="59">
        <v>36</v>
      </c>
      <c r="E107" s="59">
        <v>10</v>
      </c>
      <c r="F107" s="60">
        <v>114</v>
      </c>
      <c r="G107" s="61">
        <v>1.5900000000000001E-2</v>
      </c>
      <c r="H107" s="61">
        <v>0.28360000000000002</v>
      </c>
      <c r="I107" s="62">
        <v>3.18</v>
      </c>
      <c r="J107" s="63" t="s">
        <v>24</v>
      </c>
      <c r="K107" s="64">
        <v>5091</v>
      </c>
      <c r="L107" s="64">
        <v>62</v>
      </c>
      <c r="M107" s="64">
        <v>8</v>
      </c>
      <c r="N107" s="65">
        <v>150</v>
      </c>
      <c r="O107" s="66">
        <v>1.2200000000000001E-2</v>
      </c>
      <c r="P107" s="66">
        <v>0.1308</v>
      </c>
      <c r="Q107" s="67">
        <v>2.42</v>
      </c>
    </row>
    <row r="108" spans="1:17" ht="15" x14ac:dyDescent="0.2">
      <c r="A108" s="57">
        <v>43572</v>
      </c>
      <c r="B108" s="58" t="s">
        <v>23</v>
      </c>
      <c r="C108" s="59">
        <v>1132</v>
      </c>
      <c r="D108" s="59">
        <v>58</v>
      </c>
      <c r="E108" s="59">
        <v>16</v>
      </c>
      <c r="F108" s="60">
        <v>78</v>
      </c>
      <c r="G108" s="61">
        <v>5.0999999999999997E-2</v>
      </c>
      <c r="H108" s="61">
        <v>0.26929999999999998</v>
      </c>
      <c r="I108" s="62">
        <v>1.35</v>
      </c>
      <c r="J108" s="63" t="s">
        <v>24</v>
      </c>
      <c r="K108" s="64">
        <v>4629</v>
      </c>
      <c r="L108" s="64">
        <v>45</v>
      </c>
      <c r="M108" s="64">
        <v>7</v>
      </c>
      <c r="N108" s="65">
        <v>135</v>
      </c>
      <c r="O108" s="66">
        <v>9.7000000000000003E-3</v>
      </c>
      <c r="P108" s="66">
        <v>0.16120000000000001</v>
      </c>
      <c r="Q108" s="67">
        <v>3.01</v>
      </c>
    </row>
    <row r="109" spans="1:17" ht="15" x14ac:dyDescent="0.2">
      <c r="A109" s="57">
        <v>43573</v>
      </c>
      <c r="B109" s="58" t="s">
        <v>23</v>
      </c>
      <c r="C109" s="59">
        <v>1163</v>
      </c>
      <c r="D109" s="59">
        <v>36</v>
      </c>
      <c r="E109" s="59">
        <v>10</v>
      </c>
      <c r="F109" s="60">
        <v>66</v>
      </c>
      <c r="G109" s="61">
        <v>3.1E-2</v>
      </c>
      <c r="H109" s="61">
        <v>0.28310000000000002</v>
      </c>
      <c r="I109" s="62">
        <v>1.84</v>
      </c>
      <c r="J109" s="63" t="s">
        <v>24</v>
      </c>
      <c r="K109" s="64">
        <v>3812</v>
      </c>
      <c r="L109" s="64">
        <v>34</v>
      </c>
      <c r="M109" s="64">
        <v>4</v>
      </c>
      <c r="N109" s="65">
        <v>92</v>
      </c>
      <c r="O109" s="66">
        <v>8.9999999999999993E-3</v>
      </c>
      <c r="P109" s="66">
        <v>0.1084</v>
      </c>
      <c r="Q109" s="67">
        <v>2.69</v>
      </c>
    </row>
    <row r="110" spans="1:17" ht="15" x14ac:dyDescent="0.2">
      <c r="A110" s="57">
        <v>43574</v>
      </c>
      <c r="B110" s="58" t="s">
        <v>23</v>
      </c>
      <c r="C110" s="59">
        <v>3209</v>
      </c>
      <c r="D110" s="59">
        <v>33</v>
      </c>
      <c r="E110" s="59">
        <v>12</v>
      </c>
      <c r="F110" s="60">
        <v>108</v>
      </c>
      <c r="G110" s="61">
        <v>1.03E-2</v>
      </c>
      <c r="H110" s="61">
        <v>0.35149999999999998</v>
      </c>
      <c r="I110" s="62">
        <v>3.26</v>
      </c>
      <c r="J110" s="63" t="s">
        <v>24</v>
      </c>
      <c r="K110" s="64">
        <v>4171</v>
      </c>
      <c r="L110" s="64">
        <v>51</v>
      </c>
      <c r="M110" s="64">
        <v>8</v>
      </c>
      <c r="N110" s="65">
        <v>171</v>
      </c>
      <c r="O110" s="66">
        <v>1.23E-2</v>
      </c>
      <c r="P110" s="66">
        <v>0.14760000000000001</v>
      </c>
      <c r="Q110" s="67">
        <v>3.34</v>
      </c>
    </row>
    <row r="111" spans="1:17" ht="15" x14ac:dyDescent="0.2">
      <c r="A111" s="57">
        <v>43575</v>
      </c>
      <c r="B111" s="58" t="s">
        <v>23</v>
      </c>
      <c r="C111" s="59">
        <v>3269</v>
      </c>
      <c r="D111" s="59">
        <v>43</v>
      </c>
      <c r="E111" s="59">
        <v>12</v>
      </c>
      <c r="F111" s="60">
        <v>89</v>
      </c>
      <c r="G111" s="61">
        <v>1.3100000000000001E-2</v>
      </c>
      <c r="H111" s="61">
        <v>0.26989999999999997</v>
      </c>
      <c r="I111" s="62">
        <v>2.0699999999999998</v>
      </c>
      <c r="J111" s="63" t="s">
        <v>24</v>
      </c>
      <c r="K111" s="64">
        <v>5488</v>
      </c>
      <c r="L111" s="64">
        <v>85</v>
      </c>
      <c r="M111" s="64">
        <v>8</v>
      </c>
      <c r="N111" s="65">
        <v>154</v>
      </c>
      <c r="O111" s="66">
        <v>1.55E-2</v>
      </c>
      <c r="P111" s="66">
        <v>9.7199999999999995E-2</v>
      </c>
      <c r="Q111" s="67">
        <v>1.81</v>
      </c>
    </row>
    <row r="112" spans="1:17" ht="15" x14ac:dyDescent="0.2">
      <c r="A112" s="57">
        <v>43576</v>
      </c>
      <c r="B112" s="58" t="s">
        <v>23</v>
      </c>
      <c r="C112" s="59">
        <v>3217</v>
      </c>
      <c r="D112" s="59">
        <v>62</v>
      </c>
      <c r="E112" s="59">
        <v>16</v>
      </c>
      <c r="F112" s="60">
        <v>120</v>
      </c>
      <c r="G112" s="61">
        <v>1.9400000000000001E-2</v>
      </c>
      <c r="H112" s="61">
        <v>0.26419999999999999</v>
      </c>
      <c r="I112" s="62">
        <v>1.92</v>
      </c>
      <c r="J112" s="63" t="s">
        <v>24</v>
      </c>
      <c r="K112" s="64">
        <v>4850</v>
      </c>
      <c r="L112" s="64">
        <v>59</v>
      </c>
      <c r="M112" s="64">
        <v>4</v>
      </c>
      <c r="N112" s="65">
        <v>154</v>
      </c>
      <c r="O112" s="66">
        <v>1.2200000000000001E-2</v>
      </c>
      <c r="P112" s="66">
        <v>6.6900000000000001E-2</v>
      </c>
      <c r="Q112" s="67">
        <v>2.61</v>
      </c>
    </row>
    <row r="113" spans="1:17" ht="15" x14ac:dyDescent="0.2">
      <c r="A113" s="57">
        <v>43577</v>
      </c>
      <c r="B113" s="58" t="s">
        <v>23</v>
      </c>
      <c r="C113" s="59">
        <v>2186</v>
      </c>
      <c r="D113" s="59">
        <v>45</v>
      </c>
      <c r="E113" s="59">
        <v>10</v>
      </c>
      <c r="F113" s="60">
        <v>126</v>
      </c>
      <c r="G113" s="61">
        <v>2.06E-2</v>
      </c>
      <c r="H113" s="61">
        <v>0.22220000000000001</v>
      </c>
      <c r="I113" s="62">
        <v>2.8</v>
      </c>
      <c r="J113" s="63" t="s">
        <v>24</v>
      </c>
      <c r="K113" s="64">
        <v>5494</v>
      </c>
      <c r="L113" s="64">
        <v>67</v>
      </c>
      <c r="M113" s="64">
        <v>8</v>
      </c>
      <c r="N113" s="65">
        <v>173</v>
      </c>
      <c r="O113" s="66">
        <v>1.2200000000000001E-2</v>
      </c>
      <c r="P113" s="66">
        <v>0.12470000000000001</v>
      </c>
      <c r="Q113" s="67">
        <v>2.58</v>
      </c>
    </row>
    <row r="114" spans="1:17" ht="15" x14ac:dyDescent="0.2">
      <c r="A114" s="57">
        <v>43578</v>
      </c>
      <c r="B114" s="58" t="s">
        <v>23</v>
      </c>
      <c r="C114" s="59">
        <v>2414</v>
      </c>
      <c r="D114" s="59">
        <v>51</v>
      </c>
      <c r="E114" s="59">
        <v>14</v>
      </c>
      <c r="F114" s="60">
        <v>111</v>
      </c>
      <c r="G114" s="61">
        <v>2.1000000000000001E-2</v>
      </c>
      <c r="H114" s="61">
        <v>0.27910000000000001</v>
      </c>
      <c r="I114" s="62">
        <v>2.2000000000000002</v>
      </c>
      <c r="J114" s="63" t="s">
        <v>24</v>
      </c>
      <c r="K114" s="64">
        <v>4570</v>
      </c>
      <c r="L114" s="64">
        <v>77</v>
      </c>
      <c r="M114" s="64">
        <v>9</v>
      </c>
      <c r="N114" s="65">
        <v>132</v>
      </c>
      <c r="O114" s="66">
        <v>1.6799999999999999E-2</v>
      </c>
      <c r="P114" s="66">
        <v>0.11509999999999999</v>
      </c>
      <c r="Q114" s="67">
        <v>1.72</v>
      </c>
    </row>
    <row r="115" spans="1:17" ht="15" x14ac:dyDescent="0.2">
      <c r="A115" s="57">
        <v>43579</v>
      </c>
      <c r="B115" s="58" t="s">
        <v>23</v>
      </c>
      <c r="C115" s="59">
        <v>1744</v>
      </c>
      <c r="D115" s="59">
        <v>19</v>
      </c>
      <c r="E115" s="59">
        <v>8</v>
      </c>
      <c r="F115" s="60">
        <v>90</v>
      </c>
      <c r="G115" s="61">
        <v>1.09E-2</v>
      </c>
      <c r="H115" s="61">
        <v>0.41049999999999998</v>
      </c>
      <c r="I115" s="62">
        <v>4.75</v>
      </c>
      <c r="J115" s="63" t="s">
        <v>24</v>
      </c>
      <c r="K115" s="64">
        <v>5096</v>
      </c>
      <c r="L115" s="64">
        <v>60</v>
      </c>
      <c r="M115" s="64">
        <v>7</v>
      </c>
      <c r="N115" s="65">
        <v>157</v>
      </c>
      <c r="O115" s="66">
        <v>1.18E-2</v>
      </c>
      <c r="P115" s="66">
        <v>0.1168</v>
      </c>
      <c r="Q115" s="67">
        <v>2.62</v>
      </c>
    </row>
    <row r="116" spans="1:17" ht="15" x14ac:dyDescent="0.2">
      <c r="A116" s="57">
        <v>43580</v>
      </c>
      <c r="B116" s="58" t="s">
        <v>23</v>
      </c>
      <c r="C116" s="59">
        <v>2910</v>
      </c>
      <c r="D116" s="59">
        <v>39</v>
      </c>
      <c r="E116" s="59">
        <v>11</v>
      </c>
      <c r="F116" s="60">
        <v>48</v>
      </c>
      <c r="G116" s="61">
        <v>1.3299999999999999E-2</v>
      </c>
      <c r="H116" s="61">
        <v>0.27750000000000002</v>
      </c>
      <c r="I116" s="62">
        <v>1.24</v>
      </c>
      <c r="J116" s="63" t="s">
        <v>24</v>
      </c>
      <c r="K116" s="64">
        <v>4057</v>
      </c>
      <c r="L116" s="64">
        <v>53</v>
      </c>
      <c r="M116" s="64">
        <v>6</v>
      </c>
      <c r="N116" s="65">
        <v>108</v>
      </c>
      <c r="O116" s="66">
        <v>1.3100000000000001E-2</v>
      </c>
      <c r="P116" s="66">
        <v>0.10639999999999999</v>
      </c>
      <c r="Q116" s="67">
        <v>2.0299999999999998</v>
      </c>
    </row>
    <row r="117" spans="1:17" ht="15" x14ac:dyDescent="0.2">
      <c r="A117" s="57">
        <v>43581</v>
      </c>
      <c r="B117" s="58" t="s">
        <v>23</v>
      </c>
      <c r="C117" s="59">
        <v>2788</v>
      </c>
      <c r="D117" s="59">
        <v>59</v>
      </c>
      <c r="E117" s="59">
        <v>15</v>
      </c>
      <c r="F117" s="60">
        <v>111</v>
      </c>
      <c r="G117" s="61">
        <v>2.1100000000000001E-2</v>
      </c>
      <c r="H117" s="61">
        <v>0.25090000000000001</v>
      </c>
      <c r="I117" s="62">
        <v>1.88</v>
      </c>
      <c r="J117" s="63" t="s">
        <v>24</v>
      </c>
      <c r="K117" s="64">
        <v>3896</v>
      </c>
      <c r="L117" s="64">
        <v>84</v>
      </c>
      <c r="M117" s="64">
        <v>5</v>
      </c>
      <c r="N117" s="65">
        <v>170</v>
      </c>
      <c r="O117" s="66">
        <v>2.1499999999999998E-2</v>
      </c>
      <c r="P117" s="66">
        <v>6.1899999999999997E-2</v>
      </c>
      <c r="Q117" s="67">
        <v>2.0299999999999998</v>
      </c>
    </row>
    <row r="118" spans="1:17" ht="15" x14ac:dyDescent="0.2">
      <c r="A118" s="57">
        <v>43582</v>
      </c>
      <c r="B118" s="58" t="s">
        <v>23</v>
      </c>
      <c r="C118" s="59">
        <v>1525</v>
      </c>
      <c r="D118" s="59">
        <v>53</v>
      </c>
      <c r="E118" s="59">
        <v>16</v>
      </c>
      <c r="F118" s="60">
        <v>58</v>
      </c>
      <c r="G118" s="61">
        <v>3.4799999999999998E-2</v>
      </c>
      <c r="H118" s="61">
        <v>0.29430000000000001</v>
      </c>
      <c r="I118" s="62">
        <v>1.0900000000000001</v>
      </c>
      <c r="J118" s="63" t="s">
        <v>24</v>
      </c>
      <c r="K118" s="64">
        <v>4572</v>
      </c>
      <c r="L118" s="64">
        <v>37</v>
      </c>
      <c r="M118" s="64">
        <v>3</v>
      </c>
      <c r="N118" s="65">
        <v>167</v>
      </c>
      <c r="O118" s="66">
        <v>8.0999999999999996E-3</v>
      </c>
      <c r="P118" s="66">
        <v>7.6899999999999996E-2</v>
      </c>
      <c r="Q118" s="67">
        <v>4.5</v>
      </c>
    </row>
    <row r="119" spans="1:17" ht="15" x14ac:dyDescent="0.2">
      <c r="A119" s="57">
        <v>43583</v>
      </c>
      <c r="B119" s="58" t="s">
        <v>23</v>
      </c>
      <c r="C119" s="59">
        <v>3249</v>
      </c>
      <c r="D119" s="59">
        <v>36</v>
      </c>
      <c r="E119" s="59">
        <v>11</v>
      </c>
      <c r="F119" s="60">
        <v>55</v>
      </c>
      <c r="G119" s="61">
        <v>1.09E-2</v>
      </c>
      <c r="H119" s="61">
        <v>0.31269999999999998</v>
      </c>
      <c r="I119" s="62">
        <v>1.56</v>
      </c>
      <c r="J119" s="63" t="s">
        <v>24</v>
      </c>
      <c r="K119" s="64">
        <v>5734</v>
      </c>
      <c r="L119" s="64">
        <v>67</v>
      </c>
      <c r="M119" s="64">
        <v>8</v>
      </c>
      <c r="N119" s="65">
        <v>155</v>
      </c>
      <c r="O119" s="66">
        <v>1.17E-2</v>
      </c>
      <c r="P119" s="66">
        <v>0.12479999999999999</v>
      </c>
      <c r="Q119" s="67">
        <v>2.3199999999999998</v>
      </c>
    </row>
    <row r="120" spans="1:17" ht="15" x14ac:dyDescent="0.2">
      <c r="A120" s="57">
        <v>43584</v>
      </c>
      <c r="B120" s="58" t="s">
        <v>23</v>
      </c>
      <c r="C120" s="59">
        <v>1624</v>
      </c>
      <c r="D120" s="59">
        <v>31</v>
      </c>
      <c r="E120" s="59">
        <v>7</v>
      </c>
      <c r="F120" s="60">
        <v>114</v>
      </c>
      <c r="G120" s="61">
        <v>1.9099999999999999E-2</v>
      </c>
      <c r="H120" s="61">
        <v>0.23230000000000001</v>
      </c>
      <c r="I120" s="62">
        <v>3.67</v>
      </c>
      <c r="J120" s="63" t="s">
        <v>24</v>
      </c>
      <c r="K120" s="64">
        <v>4642</v>
      </c>
      <c r="L120" s="64">
        <v>57</v>
      </c>
      <c r="M120" s="64">
        <v>7</v>
      </c>
      <c r="N120" s="65">
        <v>154</v>
      </c>
      <c r="O120" s="66">
        <v>1.24E-2</v>
      </c>
      <c r="P120" s="66">
        <v>0.1197</v>
      </c>
      <c r="Q120" s="67">
        <v>2.68</v>
      </c>
    </row>
    <row r="121" spans="1:17" ht="15" x14ac:dyDescent="0.2">
      <c r="A121" s="57">
        <v>43585</v>
      </c>
      <c r="B121" s="58" t="s">
        <v>23</v>
      </c>
      <c r="C121" s="59">
        <v>1541</v>
      </c>
      <c r="D121" s="59">
        <v>21</v>
      </c>
      <c r="E121" s="59">
        <v>6</v>
      </c>
      <c r="F121" s="60">
        <v>107</v>
      </c>
      <c r="G121" s="61">
        <v>1.3599999999999999E-2</v>
      </c>
      <c r="H121" s="61">
        <v>0.29520000000000002</v>
      </c>
      <c r="I121" s="62">
        <v>5.0999999999999996</v>
      </c>
      <c r="J121" s="63" t="s">
        <v>24</v>
      </c>
      <c r="K121" s="64">
        <v>5508</v>
      </c>
      <c r="L121" s="64">
        <v>83</v>
      </c>
      <c r="M121" s="64">
        <v>8</v>
      </c>
      <c r="N121" s="65">
        <v>187</v>
      </c>
      <c r="O121" s="66">
        <v>1.5100000000000001E-2</v>
      </c>
      <c r="P121" s="66">
        <v>9.8199999999999996E-2</v>
      </c>
      <c r="Q121" s="67">
        <v>2.2599999999999998</v>
      </c>
    </row>
    <row r="122" spans="1:17" ht="15" x14ac:dyDescent="0.2">
      <c r="A122" s="57">
        <v>43586</v>
      </c>
      <c r="B122" s="58" t="s">
        <v>25</v>
      </c>
      <c r="C122" s="59">
        <v>1168</v>
      </c>
      <c r="D122" s="59">
        <v>52</v>
      </c>
      <c r="E122" s="59">
        <v>11</v>
      </c>
      <c r="F122" s="60">
        <v>42</v>
      </c>
      <c r="G122" s="61">
        <v>4.4299999999999999E-2</v>
      </c>
      <c r="H122" s="61">
        <v>0.21929999999999999</v>
      </c>
      <c r="I122" s="62">
        <v>0.81</v>
      </c>
      <c r="J122" s="63" t="s">
        <v>26</v>
      </c>
      <c r="K122" s="64">
        <v>4405</v>
      </c>
      <c r="L122" s="64">
        <v>70</v>
      </c>
      <c r="M122" s="64">
        <v>5</v>
      </c>
      <c r="N122" s="65">
        <v>171</v>
      </c>
      <c r="O122" s="66">
        <v>1.5900000000000001E-2</v>
      </c>
      <c r="P122" s="66">
        <v>6.4199999999999993E-2</v>
      </c>
      <c r="Q122" s="67">
        <v>2.44</v>
      </c>
    </row>
    <row r="123" spans="1:17" ht="15" x14ac:dyDescent="0.2">
      <c r="A123" s="57">
        <v>43587</v>
      </c>
      <c r="B123" s="58" t="s">
        <v>25</v>
      </c>
      <c r="C123" s="59">
        <v>2301</v>
      </c>
      <c r="D123" s="59">
        <v>54</v>
      </c>
      <c r="E123" s="59">
        <v>15</v>
      </c>
      <c r="F123" s="60">
        <v>64</v>
      </c>
      <c r="G123" s="61">
        <v>2.3599999999999999E-2</v>
      </c>
      <c r="H123" s="61">
        <v>0.27350000000000002</v>
      </c>
      <c r="I123" s="62">
        <v>1.18</v>
      </c>
      <c r="J123" s="63" t="s">
        <v>26</v>
      </c>
      <c r="K123" s="64">
        <v>4750</v>
      </c>
      <c r="L123" s="64">
        <v>67</v>
      </c>
      <c r="M123" s="64">
        <v>5</v>
      </c>
      <c r="N123" s="65">
        <v>111</v>
      </c>
      <c r="O123" s="66">
        <v>1.4200000000000001E-2</v>
      </c>
      <c r="P123" s="66">
        <v>7.9699999999999993E-2</v>
      </c>
      <c r="Q123" s="67">
        <v>1.65</v>
      </c>
    </row>
    <row r="124" spans="1:17" ht="15" x14ac:dyDescent="0.2">
      <c r="A124" s="57">
        <v>43588</v>
      </c>
      <c r="B124" s="58" t="s">
        <v>25</v>
      </c>
      <c r="C124" s="59">
        <v>1332</v>
      </c>
      <c r="D124" s="59">
        <v>35</v>
      </c>
      <c r="E124" s="59">
        <v>8</v>
      </c>
      <c r="F124" s="60">
        <v>121</v>
      </c>
      <c r="G124" s="61">
        <v>2.6100000000000002E-2</v>
      </c>
      <c r="H124" s="61">
        <v>0.2288</v>
      </c>
      <c r="I124" s="62">
        <v>3.48</v>
      </c>
      <c r="J124" s="63" t="s">
        <v>26</v>
      </c>
      <c r="K124" s="64">
        <v>4360</v>
      </c>
      <c r="L124" s="64">
        <v>37</v>
      </c>
      <c r="M124" s="64">
        <v>5</v>
      </c>
      <c r="N124" s="65">
        <v>123</v>
      </c>
      <c r="O124" s="66">
        <v>8.5000000000000006E-3</v>
      </c>
      <c r="P124" s="66">
        <v>0.13059999999999999</v>
      </c>
      <c r="Q124" s="67">
        <v>3.29</v>
      </c>
    </row>
    <row r="125" spans="1:17" ht="15" x14ac:dyDescent="0.2">
      <c r="A125" s="57">
        <v>43589</v>
      </c>
      <c r="B125" s="58" t="s">
        <v>25</v>
      </c>
      <c r="C125" s="59">
        <v>2771</v>
      </c>
      <c r="D125" s="59">
        <v>48</v>
      </c>
      <c r="E125" s="59">
        <v>12</v>
      </c>
      <c r="F125" s="60">
        <v>103</v>
      </c>
      <c r="G125" s="61">
        <v>1.7399999999999999E-2</v>
      </c>
      <c r="H125" s="61">
        <v>0.2414</v>
      </c>
      <c r="I125" s="62">
        <v>2.13</v>
      </c>
      <c r="J125" s="63" t="s">
        <v>26</v>
      </c>
      <c r="K125" s="64">
        <v>4349</v>
      </c>
      <c r="L125" s="64">
        <v>58</v>
      </c>
      <c r="M125" s="64">
        <v>4</v>
      </c>
      <c r="N125" s="65">
        <v>150</v>
      </c>
      <c r="O125" s="66">
        <v>1.3299999999999999E-2</v>
      </c>
      <c r="P125" s="66">
        <v>6.7299999999999999E-2</v>
      </c>
      <c r="Q125" s="67">
        <v>2.59</v>
      </c>
    </row>
    <row r="126" spans="1:17" ht="15" x14ac:dyDescent="0.2">
      <c r="A126" s="57">
        <v>43590</v>
      </c>
      <c r="B126" s="58" t="s">
        <v>25</v>
      </c>
      <c r="C126" s="59">
        <v>2564</v>
      </c>
      <c r="D126" s="59">
        <v>53</v>
      </c>
      <c r="E126" s="59">
        <v>16</v>
      </c>
      <c r="F126" s="60">
        <v>62</v>
      </c>
      <c r="G126" s="61">
        <v>2.07E-2</v>
      </c>
      <c r="H126" s="61">
        <v>0.29420000000000002</v>
      </c>
      <c r="I126" s="62">
        <v>1.18</v>
      </c>
      <c r="J126" s="63" t="s">
        <v>26</v>
      </c>
      <c r="K126" s="64">
        <v>4434</v>
      </c>
      <c r="L126" s="64">
        <v>68</v>
      </c>
      <c r="M126" s="64">
        <v>4</v>
      </c>
      <c r="N126" s="65">
        <v>153</v>
      </c>
      <c r="O126" s="66">
        <v>1.54E-2</v>
      </c>
      <c r="P126" s="66">
        <v>6.4600000000000005E-2</v>
      </c>
      <c r="Q126" s="67">
        <v>2.23</v>
      </c>
    </row>
    <row r="127" spans="1:17" ht="15" x14ac:dyDescent="0.2">
      <c r="A127" s="57">
        <v>43591</v>
      </c>
      <c r="B127" s="58" t="s">
        <v>25</v>
      </c>
      <c r="C127" s="59">
        <v>1736</v>
      </c>
      <c r="D127" s="59">
        <v>25</v>
      </c>
      <c r="E127" s="59">
        <v>7</v>
      </c>
      <c r="F127" s="60">
        <v>69</v>
      </c>
      <c r="G127" s="61">
        <v>1.46E-2</v>
      </c>
      <c r="H127" s="61">
        <v>0.2787</v>
      </c>
      <c r="I127" s="62">
        <v>2.73</v>
      </c>
      <c r="J127" s="63" t="s">
        <v>26</v>
      </c>
      <c r="K127" s="64">
        <v>4465</v>
      </c>
      <c r="L127" s="64">
        <v>72</v>
      </c>
      <c r="M127" s="64">
        <v>9</v>
      </c>
      <c r="N127" s="65">
        <v>126</v>
      </c>
      <c r="O127" s="66">
        <v>1.6199999999999999E-2</v>
      </c>
      <c r="P127" s="66">
        <v>0.1193</v>
      </c>
      <c r="Q127" s="67">
        <v>1.74</v>
      </c>
    </row>
    <row r="128" spans="1:17" ht="15" x14ac:dyDescent="0.2">
      <c r="A128" s="57">
        <v>43592</v>
      </c>
      <c r="B128" s="58" t="s">
        <v>25</v>
      </c>
      <c r="C128" s="59">
        <v>2923</v>
      </c>
      <c r="D128" s="59">
        <v>25</v>
      </c>
      <c r="E128" s="59">
        <v>7</v>
      </c>
      <c r="F128" s="60">
        <v>99</v>
      </c>
      <c r="G128" s="61">
        <v>8.6E-3</v>
      </c>
      <c r="H128" s="61">
        <v>0.2797</v>
      </c>
      <c r="I128" s="62">
        <v>3.93</v>
      </c>
      <c r="J128" s="63" t="s">
        <v>26</v>
      </c>
      <c r="K128" s="64">
        <v>4158</v>
      </c>
      <c r="L128" s="64">
        <v>60</v>
      </c>
      <c r="M128" s="64">
        <v>5</v>
      </c>
      <c r="N128" s="65">
        <v>153</v>
      </c>
      <c r="O128" s="66">
        <v>1.44E-2</v>
      </c>
      <c r="P128" s="66">
        <v>8.3299999999999999E-2</v>
      </c>
      <c r="Q128" s="67">
        <v>2.56</v>
      </c>
    </row>
    <row r="129" spans="1:17" ht="15" x14ac:dyDescent="0.2">
      <c r="A129" s="57">
        <v>43593</v>
      </c>
      <c r="B129" s="58" t="s">
        <v>25</v>
      </c>
      <c r="C129" s="59">
        <v>1587</v>
      </c>
      <c r="D129" s="59">
        <v>58</v>
      </c>
      <c r="E129" s="59">
        <v>17</v>
      </c>
      <c r="F129" s="60">
        <v>82</v>
      </c>
      <c r="G129" s="61">
        <v>3.6200000000000003E-2</v>
      </c>
      <c r="H129" s="61">
        <v>0.28699999999999998</v>
      </c>
      <c r="I129" s="62">
        <v>1.43</v>
      </c>
      <c r="J129" s="63" t="s">
        <v>26</v>
      </c>
      <c r="K129" s="64">
        <v>5325</v>
      </c>
      <c r="L129" s="64">
        <v>41</v>
      </c>
      <c r="M129" s="64">
        <v>5</v>
      </c>
      <c r="N129" s="65">
        <v>115</v>
      </c>
      <c r="O129" s="66">
        <v>7.7000000000000002E-3</v>
      </c>
      <c r="P129" s="66">
        <v>0.1235</v>
      </c>
      <c r="Q129" s="67">
        <v>2.81</v>
      </c>
    </row>
    <row r="130" spans="1:17" ht="15" x14ac:dyDescent="0.2">
      <c r="A130" s="57">
        <v>43594</v>
      </c>
      <c r="B130" s="58" t="s">
        <v>25</v>
      </c>
      <c r="C130" s="59">
        <v>1960</v>
      </c>
      <c r="D130" s="59">
        <v>41</v>
      </c>
      <c r="E130" s="59">
        <v>9</v>
      </c>
      <c r="F130" s="60">
        <v>130</v>
      </c>
      <c r="G130" s="61">
        <v>2.0899999999999998E-2</v>
      </c>
      <c r="H130" s="61">
        <v>0.22439999999999999</v>
      </c>
      <c r="I130" s="62">
        <v>3.18</v>
      </c>
      <c r="J130" s="63" t="s">
        <v>26</v>
      </c>
      <c r="K130" s="64">
        <v>5078</v>
      </c>
      <c r="L130" s="64">
        <v>40</v>
      </c>
      <c r="M130" s="64">
        <v>5</v>
      </c>
      <c r="N130" s="65">
        <v>94</v>
      </c>
      <c r="O130" s="66">
        <v>7.9000000000000008E-3</v>
      </c>
      <c r="P130" s="66">
        <v>0.12470000000000001</v>
      </c>
      <c r="Q130" s="67">
        <v>2.33</v>
      </c>
    </row>
    <row r="131" spans="1:17" ht="15" x14ac:dyDescent="0.2">
      <c r="A131" s="57">
        <v>43595</v>
      </c>
      <c r="B131" s="58" t="s">
        <v>25</v>
      </c>
      <c r="C131" s="59">
        <v>3320</v>
      </c>
      <c r="D131" s="59">
        <v>47</v>
      </c>
      <c r="E131" s="59">
        <v>13</v>
      </c>
      <c r="F131" s="60">
        <v>112</v>
      </c>
      <c r="G131" s="61">
        <v>1.4200000000000001E-2</v>
      </c>
      <c r="H131" s="61">
        <v>0.28460000000000002</v>
      </c>
      <c r="I131" s="62">
        <v>2.37</v>
      </c>
      <c r="J131" s="63" t="s">
        <v>26</v>
      </c>
      <c r="K131" s="64">
        <v>5086</v>
      </c>
      <c r="L131" s="64">
        <v>49</v>
      </c>
      <c r="M131" s="64">
        <v>7</v>
      </c>
      <c r="N131" s="65">
        <v>120</v>
      </c>
      <c r="O131" s="66">
        <v>9.7000000000000003E-3</v>
      </c>
      <c r="P131" s="66">
        <v>0.15129999999999999</v>
      </c>
      <c r="Q131" s="67">
        <v>2.4300000000000002</v>
      </c>
    </row>
    <row r="132" spans="1:17" ht="15" x14ac:dyDescent="0.2">
      <c r="A132" s="57">
        <v>43596</v>
      </c>
      <c r="B132" s="58" t="s">
        <v>25</v>
      </c>
      <c r="C132" s="59">
        <v>1909</v>
      </c>
      <c r="D132" s="59">
        <v>34</v>
      </c>
      <c r="E132" s="59">
        <v>10</v>
      </c>
      <c r="F132" s="60">
        <v>53</v>
      </c>
      <c r="G132" s="61">
        <v>1.7600000000000001E-2</v>
      </c>
      <c r="H132" s="61">
        <v>0.2893</v>
      </c>
      <c r="I132" s="62">
        <v>1.58</v>
      </c>
      <c r="J132" s="63" t="s">
        <v>26</v>
      </c>
      <c r="K132" s="64">
        <v>4724</v>
      </c>
      <c r="L132" s="64">
        <v>52</v>
      </c>
      <c r="M132" s="64">
        <v>5</v>
      </c>
      <c r="N132" s="65">
        <v>134</v>
      </c>
      <c r="O132" s="66">
        <v>1.09E-2</v>
      </c>
      <c r="P132" s="66">
        <v>8.8800000000000004E-2</v>
      </c>
      <c r="Q132" s="67">
        <v>2.6</v>
      </c>
    </row>
    <row r="133" spans="1:17" ht="15" x14ac:dyDescent="0.2">
      <c r="A133" s="57">
        <v>43597</v>
      </c>
      <c r="B133" s="58" t="s">
        <v>25</v>
      </c>
      <c r="C133" s="59">
        <v>1702</v>
      </c>
      <c r="D133" s="59">
        <v>42</v>
      </c>
      <c r="E133" s="59">
        <v>13</v>
      </c>
      <c r="F133" s="60">
        <v>60</v>
      </c>
      <c r="G133" s="61">
        <v>2.4899999999999999E-2</v>
      </c>
      <c r="H133" s="61">
        <v>0.31790000000000002</v>
      </c>
      <c r="I133" s="62">
        <v>1.42</v>
      </c>
      <c r="J133" s="63" t="s">
        <v>26</v>
      </c>
      <c r="K133" s="64">
        <v>4146</v>
      </c>
      <c r="L133" s="64">
        <v>78</v>
      </c>
      <c r="M133" s="64">
        <v>7</v>
      </c>
      <c r="N133" s="65">
        <v>154</v>
      </c>
      <c r="O133" s="66">
        <v>1.8800000000000001E-2</v>
      </c>
      <c r="P133" s="66">
        <v>8.8400000000000006E-2</v>
      </c>
      <c r="Q133" s="67">
        <v>1.98</v>
      </c>
    </row>
    <row r="134" spans="1:17" ht="15" x14ac:dyDescent="0.2">
      <c r="A134" s="57">
        <v>43598</v>
      </c>
      <c r="B134" s="58" t="s">
        <v>25</v>
      </c>
      <c r="C134" s="59">
        <v>2281</v>
      </c>
      <c r="D134" s="59">
        <v>33</v>
      </c>
      <c r="E134" s="59">
        <v>9</v>
      </c>
      <c r="F134" s="60">
        <v>56</v>
      </c>
      <c r="G134" s="61">
        <v>1.46E-2</v>
      </c>
      <c r="H134" s="61">
        <v>0.25990000000000002</v>
      </c>
      <c r="I134" s="62">
        <v>1.66</v>
      </c>
      <c r="J134" s="63" t="s">
        <v>26</v>
      </c>
      <c r="K134" s="64">
        <v>5327</v>
      </c>
      <c r="L134" s="64">
        <v>83</v>
      </c>
      <c r="M134" s="64">
        <v>8</v>
      </c>
      <c r="N134" s="65">
        <v>139</v>
      </c>
      <c r="O134" s="66">
        <v>1.55E-2</v>
      </c>
      <c r="P134" s="66">
        <v>9.8299999999999998E-2</v>
      </c>
      <c r="Q134" s="67">
        <v>1.68</v>
      </c>
    </row>
    <row r="135" spans="1:17" ht="15" x14ac:dyDescent="0.2">
      <c r="A135" s="57">
        <v>43599</v>
      </c>
      <c r="B135" s="58" t="s">
        <v>25</v>
      </c>
      <c r="C135" s="59">
        <v>1467</v>
      </c>
      <c r="D135" s="59">
        <v>54</v>
      </c>
      <c r="E135" s="59">
        <v>12</v>
      </c>
      <c r="F135" s="60">
        <v>79</v>
      </c>
      <c r="G135" s="61">
        <v>3.6700000000000003E-2</v>
      </c>
      <c r="H135" s="61">
        <v>0.21859999999999999</v>
      </c>
      <c r="I135" s="62">
        <v>1.46</v>
      </c>
      <c r="J135" s="63" t="s">
        <v>26</v>
      </c>
      <c r="K135" s="64">
        <v>4117</v>
      </c>
      <c r="L135" s="64">
        <v>38</v>
      </c>
      <c r="M135" s="64">
        <v>6</v>
      </c>
      <c r="N135" s="65">
        <v>182</v>
      </c>
      <c r="O135" s="66">
        <v>9.2999999999999992E-3</v>
      </c>
      <c r="P135" s="66">
        <v>0.15479999999999999</v>
      </c>
      <c r="Q135" s="67">
        <v>4.7699999999999996</v>
      </c>
    </row>
    <row r="136" spans="1:17" ht="15" x14ac:dyDescent="0.2">
      <c r="A136" s="57">
        <v>43600</v>
      </c>
      <c r="B136" s="58" t="s">
        <v>25</v>
      </c>
      <c r="C136" s="59">
        <v>3043</v>
      </c>
      <c r="D136" s="59">
        <v>44</v>
      </c>
      <c r="E136" s="59">
        <v>12</v>
      </c>
      <c r="F136" s="60">
        <v>96</v>
      </c>
      <c r="G136" s="61">
        <v>1.46E-2</v>
      </c>
      <c r="H136" s="61">
        <v>0.26769999999999999</v>
      </c>
      <c r="I136" s="62">
        <v>2.16</v>
      </c>
      <c r="J136" s="63" t="s">
        <v>26</v>
      </c>
      <c r="K136" s="64">
        <v>5687</v>
      </c>
      <c r="L136" s="64">
        <v>41</v>
      </c>
      <c r="M136" s="64">
        <v>7</v>
      </c>
      <c r="N136" s="65">
        <v>75</v>
      </c>
      <c r="O136" s="66">
        <v>7.1999999999999998E-3</v>
      </c>
      <c r="P136" s="66">
        <v>0.1721</v>
      </c>
      <c r="Q136" s="67">
        <v>1.83</v>
      </c>
    </row>
    <row r="137" spans="1:17" ht="15" x14ac:dyDescent="0.2">
      <c r="A137" s="57">
        <v>43601</v>
      </c>
      <c r="B137" s="58" t="s">
        <v>25</v>
      </c>
      <c r="C137" s="59">
        <v>2530</v>
      </c>
      <c r="D137" s="59">
        <v>50</v>
      </c>
      <c r="E137" s="59">
        <v>15</v>
      </c>
      <c r="F137" s="60">
        <v>76</v>
      </c>
      <c r="G137" s="61">
        <v>1.9699999999999999E-2</v>
      </c>
      <c r="H137" s="61">
        <v>0.3004</v>
      </c>
      <c r="I137" s="62">
        <v>1.52</v>
      </c>
      <c r="J137" s="63" t="s">
        <v>26</v>
      </c>
      <c r="K137" s="64">
        <v>4657</v>
      </c>
      <c r="L137" s="64">
        <v>72</v>
      </c>
      <c r="M137" s="64">
        <v>5</v>
      </c>
      <c r="N137" s="65">
        <v>127</v>
      </c>
      <c r="O137" s="66">
        <v>1.54E-2</v>
      </c>
      <c r="P137" s="66">
        <v>6.4000000000000001E-2</v>
      </c>
      <c r="Q137" s="67">
        <v>1.77</v>
      </c>
    </row>
    <row r="138" spans="1:17" ht="15" x14ac:dyDescent="0.2">
      <c r="A138" s="57">
        <v>43602</v>
      </c>
      <c r="B138" s="58" t="s">
        <v>25</v>
      </c>
      <c r="C138" s="59">
        <v>2483</v>
      </c>
      <c r="D138" s="59">
        <v>59</v>
      </c>
      <c r="E138" s="59">
        <v>17</v>
      </c>
      <c r="F138" s="60">
        <v>46</v>
      </c>
      <c r="G138" s="61">
        <v>2.3900000000000001E-2</v>
      </c>
      <c r="H138" s="61">
        <v>0.2843</v>
      </c>
      <c r="I138" s="62">
        <v>0.77</v>
      </c>
      <c r="J138" s="63" t="s">
        <v>26</v>
      </c>
      <c r="K138" s="64">
        <v>4438</v>
      </c>
      <c r="L138" s="64">
        <v>54</v>
      </c>
      <c r="M138" s="64">
        <v>6</v>
      </c>
      <c r="N138" s="65">
        <v>134</v>
      </c>
      <c r="O138" s="66">
        <v>1.23E-2</v>
      </c>
      <c r="P138" s="66">
        <v>0.1051</v>
      </c>
      <c r="Q138" s="67">
        <v>2.4700000000000002</v>
      </c>
    </row>
    <row r="139" spans="1:17" ht="15" x14ac:dyDescent="0.2">
      <c r="A139" s="57">
        <v>43603</v>
      </c>
      <c r="B139" s="58" t="s">
        <v>25</v>
      </c>
      <c r="C139" s="59">
        <v>2648</v>
      </c>
      <c r="D139" s="59">
        <v>23</v>
      </c>
      <c r="E139" s="59">
        <v>9</v>
      </c>
      <c r="F139" s="60">
        <v>129</v>
      </c>
      <c r="G139" s="61">
        <v>8.8000000000000005E-3</v>
      </c>
      <c r="H139" s="61">
        <v>0.37169999999999997</v>
      </c>
      <c r="I139" s="62">
        <v>5.53</v>
      </c>
      <c r="J139" s="63" t="s">
        <v>26</v>
      </c>
      <c r="K139" s="64">
        <v>5640</v>
      </c>
      <c r="L139" s="64">
        <v>36</v>
      </c>
      <c r="M139" s="64">
        <v>4</v>
      </c>
      <c r="N139" s="65">
        <v>171</v>
      </c>
      <c r="O139" s="66">
        <v>6.4000000000000003E-3</v>
      </c>
      <c r="P139" s="66">
        <v>0.1052</v>
      </c>
      <c r="Q139" s="67">
        <v>4.71</v>
      </c>
    </row>
    <row r="140" spans="1:17" ht="15" x14ac:dyDescent="0.2">
      <c r="A140" s="57">
        <v>43604</v>
      </c>
      <c r="B140" s="58" t="s">
        <v>25</v>
      </c>
      <c r="C140" s="59">
        <v>2948</v>
      </c>
      <c r="D140" s="59">
        <v>59</v>
      </c>
      <c r="E140" s="59">
        <v>13</v>
      </c>
      <c r="F140" s="60">
        <v>49</v>
      </c>
      <c r="G140" s="61">
        <v>0.02</v>
      </c>
      <c r="H140" s="61">
        <v>0.21690000000000001</v>
      </c>
      <c r="I140" s="62">
        <v>0.83</v>
      </c>
      <c r="J140" s="63" t="s">
        <v>26</v>
      </c>
      <c r="K140" s="64">
        <v>5458</v>
      </c>
      <c r="L140" s="64">
        <v>54</v>
      </c>
      <c r="M140" s="64">
        <v>5</v>
      </c>
      <c r="N140" s="65">
        <v>148</v>
      </c>
      <c r="O140" s="66">
        <v>9.9000000000000008E-3</v>
      </c>
      <c r="P140" s="66">
        <v>8.6999999999999994E-2</v>
      </c>
      <c r="Q140" s="67">
        <v>2.74</v>
      </c>
    </row>
    <row r="141" spans="1:17" ht="15" x14ac:dyDescent="0.2">
      <c r="A141" s="57">
        <v>43605</v>
      </c>
      <c r="B141" s="58" t="s">
        <v>25</v>
      </c>
      <c r="C141" s="59">
        <v>1368</v>
      </c>
      <c r="D141" s="59">
        <v>36</v>
      </c>
      <c r="E141" s="59">
        <v>10</v>
      </c>
      <c r="F141" s="60">
        <v>114</v>
      </c>
      <c r="G141" s="61">
        <v>2.6599999999999999E-2</v>
      </c>
      <c r="H141" s="61">
        <v>0.28239999999999998</v>
      </c>
      <c r="I141" s="62">
        <v>3.14</v>
      </c>
      <c r="J141" s="63" t="s">
        <v>26</v>
      </c>
      <c r="K141" s="64">
        <v>3814</v>
      </c>
      <c r="L141" s="64">
        <v>55</v>
      </c>
      <c r="M141" s="64">
        <v>5</v>
      </c>
      <c r="N141" s="65">
        <v>83</v>
      </c>
      <c r="O141" s="66">
        <v>1.44E-2</v>
      </c>
      <c r="P141" s="66">
        <v>8.6300000000000002E-2</v>
      </c>
      <c r="Q141" s="67">
        <v>1.51</v>
      </c>
    </row>
    <row r="142" spans="1:17" ht="15" x14ac:dyDescent="0.2">
      <c r="A142" s="57">
        <v>43606</v>
      </c>
      <c r="B142" s="58" t="s">
        <v>25</v>
      </c>
      <c r="C142" s="59">
        <v>2684</v>
      </c>
      <c r="D142" s="59">
        <v>42</v>
      </c>
      <c r="E142" s="59">
        <v>10</v>
      </c>
      <c r="F142" s="60">
        <v>86</v>
      </c>
      <c r="G142" s="61">
        <v>1.55E-2</v>
      </c>
      <c r="H142" s="61">
        <v>0.2482</v>
      </c>
      <c r="I142" s="62">
        <v>2.0699999999999998</v>
      </c>
      <c r="J142" s="63" t="s">
        <v>26</v>
      </c>
      <c r="K142" s="64">
        <v>5526</v>
      </c>
      <c r="L142" s="64">
        <v>45</v>
      </c>
      <c r="M142" s="64">
        <v>6</v>
      </c>
      <c r="N142" s="65">
        <v>104</v>
      </c>
      <c r="O142" s="66">
        <v>8.0999999999999996E-3</v>
      </c>
      <c r="P142" s="66">
        <v>0.13900000000000001</v>
      </c>
      <c r="Q142" s="67">
        <v>2.2999999999999998</v>
      </c>
    </row>
    <row r="143" spans="1:17" ht="15" x14ac:dyDescent="0.2">
      <c r="A143" s="57">
        <v>43607</v>
      </c>
      <c r="B143" s="58" t="s">
        <v>25</v>
      </c>
      <c r="C143" s="59">
        <v>2615</v>
      </c>
      <c r="D143" s="59">
        <v>29</v>
      </c>
      <c r="E143" s="59">
        <v>7</v>
      </c>
      <c r="F143" s="60">
        <v>55</v>
      </c>
      <c r="G143" s="61">
        <v>1.12E-2</v>
      </c>
      <c r="H143" s="61">
        <v>0.2341</v>
      </c>
      <c r="I143" s="62">
        <v>1.86</v>
      </c>
      <c r="J143" s="63" t="s">
        <v>26</v>
      </c>
      <c r="K143" s="64">
        <v>5531</v>
      </c>
      <c r="L143" s="64">
        <v>83</v>
      </c>
      <c r="M143" s="64">
        <v>8</v>
      </c>
      <c r="N143" s="65">
        <v>118</v>
      </c>
      <c r="O143" s="66">
        <v>1.4999999999999999E-2</v>
      </c>
      <c r="P143" s="66">
        <v>9.8199999999999996E-2</v>
      </c>
      <c r="Q143" s="67">
        <v>1.42</v>
      </c>
    </row>
    <row r="144" spans="1:17" ht="15" x14ac:dyDescent="0.2">
      <c r="A144" s="57">
        <v>43608</v>
      </c>
      <c r="B144" s="58" t="s">
        <v>25</v>
      </c>
      <c r="C144" s="59">
        <v>1511</v>
      </c>
      <c r="D144" s="59">
        <v>26</v>
      </c>
      <c r="E144" s="59">
        <v>7</v>
      </c>
      <c r="F144" s="60">
        <v>44</v>
      </c>
      <c r="G144" s="61">
        <v>1.6899999999999998E-2</v>
      </c>
      <c r="H144" s="61">
        <v>0.27810000000000001</v>
      </c>
      <c r="I144" s="62">
        <v>1.72</v>
      </c>
      <c r="J144" s="63" t="s">
        <v>26</v>
      </c>
      <c r="K144" s="64">
        <v>4585</v>
      </c>
      <c r="L144" s="64">
        <v>55</v>
      </c>
      <c r="M144" s="64">
        <v>8</v>
      </c>
      <c r="N144" s="65">
        <v>166</v>
      </c>
      <c r="O144" s="66">
        <v>1.21E-2</v>
      </c>
      <c r="P144" s="66">
        <v>0.1404</v>
      </c>
      <c r="Q144" s="67">
        <v>3.01</v>
      </c>
    </row>
    <row r="145" spans="1:17" ht="15" x14ac:dyDescent="0.2">
      <c r="A145" s="57">
        <v>43609</v>
      </c>
      <c r="B145" s="58" t="s">
        <v>25</v>
      </c>
      <c r="C145" s="59">
        <v>2158</v>
      </c>
      <c r="D145" s="59">
        <v>23</v>
      </c>
      <c r="E145" s="59">
        <v>6</v>
      </c>
      <c r="F145" s="60">
        <v>85</v>
      </c>
      <c r="G145" s="61">
        <v>1.0699999999999999E-2</v>
      </c>
      <c r="H145" s="61">
        <v>0.24329999999999999</v>
      </c>
      <c r="I145" s="62">
        <v>3.68</v>
      </c>
      <c r="J145" s="63" t="s">
        <v>26</v>
      </c>
      <c r="K145" s="64">
        <v>4970</v>
      </c>
      <c r="L145" s="64">
        <v>41</v>
      </c>
      <c r="M145" s="64">
        <v>6</v>
      </c>
      <c r="N145" s="65">
        <v>101</v>
      </c>
      <c r="O145" s="66">
        <v>8.3000000000000001E-3</v>
      </c>
      <c r="P145" s="66">
        <v>0.1472</v>
      </c>
      <c r="Q145" s="67">
        <v>2.46</v>
      </c>
    </row>
    <row r="146" spans="1:17" ht="15" x14ac:dyDescent="0.2">
      <c r="A146" s="57">
        <v>43610</v>
      </c>
      <c r="B146" s="58" t="s">
        <v>25</v>
      </c>
      <c r="C146" s="59">
        <v>3085</v>
      </c>
      <c r="D146" s="59">
        <v>48</v>
      </c>
      <c r="E146" s="59">
        <v>13</v>
      </c>
      <c r="F146" s="60">
        <v>43</v>
      </c>
      <c r="G146" s="61">
        <v>1.55E-2</v>
      </c>
      <c r="H146" s="61">
        <v>0.26279999999999998</v>
      </c>
      <c r="I146" s="62">
        <v>0.91</v>
      </c>
      <c r="J146" s="63" t="s">
        <v>26</v>
      </c>
      <c r="K146" s="64">
        <v>4768</v>
      </c>
      <c r="L146" s="64">
        <v>73</v>
      </c>
      <c r="M146" s="64">
        <v>6</v>
      </c>
      <c r="N146" s="65">
        <v>135</v>
      </c>
      <c r="O146" s="66">
        <v>1.52E-2</v>
      </c>
      <c r="P146" s="66">
        <v>7.7600000000000002E-2</v>
      </c>
      <c r="Q146" s="67">
        <v>1.85</v>
      </c>
    </row>
    <row r="147" spans="1:17" ht="15" x14ac:dyDescent="0.2">
      <c r="A147" s="57">
        <v>43611</v>
      </c>
      <c r="B147" s="58" t="s">
        <v>25</v>
      </c>
      <c r="C147" s="59">
        <v>2806</v>
      </c>
      <c r="D147" s="59">
        <v>46</v>
      </c>
      <c r="E147" s="59">
        <v>14</v>
      </c>
      <c r="F147" s="60">
        <v>50</v>
      </c>
      <c r="G147" s="61">
        <v>1.6400000000000001E-2</v>
      </c>
      <c r="H147" s="61">
        <v>0.3085</v>
      </c>
      <c r="I147" s="62">
        <v>1.08</v>
      </c>
      <c r="J147" s="63" t="s">
        <v>26</v>
      </c>
      <c r="K147" s="64">
        <v>4140</v>
      </c>
      <c r="L147" s="64">
        <v>77</v>
      </c>
      <c r="M147" s="64">
        <v>5</v>
      </c>
      <c r="N147" s="65">
        <v>170</v>
      </c>
      <c r="O147" s="66">
        <v>1.8700000000000001E-2</v>
      </c>
      <c r="P147" s="66">
        <v>6.2899999999999998E-2</v>
      </c>
      <c r="Q147" s="67">
        <v>2.2000000000000002</v>
      </c>
    </row>
    <row r="148" spans="1:17" ht="15" x14ac:dyDescent="0.2">
      <c r="A148" s="57">
        <v>43612</v>
      </c>
      <c r="B148" s="58" t="s">
        <v>25</v>
      </c>
      <c r="C148" s="59">
        <v>1239</v>
      </c>
      <c r="D148" s="59">
        <v>37</v>
      </c>
      <c r="E148" s="59">
        <v>12</v>
      </c>
      <c r="F148" s="60">
        <v>110</v>
      </c>
      <c r="G148" s="61">
        <v>2.98E-2</v>
      </c>
      <c r="H148" s="61">
        <v>0.33550000000000002</v>
      </c>
      <c r="I148" s="62">
        <v>2.99</v>
      </c>
      <c r="J148" s="63" t="s">
        <v>26</v>
      </c>
      <c r="K148" s="64">
        <v>4692</v>
      </c>
      <c r="L148" s="64">
        <v>88</v>
      </c>
      <c r="M148" s="64">
        <v>5</v>
      </c>
      <c r="N148" s="65">
        <v>75</v>
      </c>
      <c r="O148" s="66">
        <v>1.8700000000000001E-2</v>
      </c>
      <c r="P148" s="66">
        <v>6.1400000000000003E-2</v>
      </c>
      <c r="Q148" s="67">
        <v>0.85</v>
      </c>
    </row>
    <row r="149" spans="1:17" ht="15" x14ac:dyDescent="0.2">
      <c r="A149" s="57">
        <v>43613</v>
      </c>
      <c r="B149" s="58" t="s">
        <v>25</v>
      </c>
      <c r="C149" s="59">
        <v>2244</v>
      </c>
      <c r="D149" s="59">
        <v>36</v>
      </c>
      <c r="E149" s="59">
        <v>9</v>
      </c>
      <c r="F149" s="60">
        <v>99</v>
      </c>
      <c r="G149" s="61">
        <v>1.6E-2</v>
      </c>
      <c r="H149" s="61">
        <v>0.25590000000000002</v>
      </c>
      <c r="I149" s="62">
        <v>2.76</v>
      </c>
      <c r="J149" s="63" t="s">
        <v>26</v>
      </c>
      <c r="K149" s="64">
        <v>4842</v>
      </c>
      <c r="L149" s="64">
        <v>63</v>
      </c>
      <c r="M149" s="64">
        <v>4</v>
      </c>
      <c r="N149" s="65">
        <v>112</v>
      </c>
      <c r="O149" s="66">
        <v>1.2999999999999999E-2</v>
      </c>
      <c r="P149" s="66">
        <v>6.59E-2</v>
      </c>
      <c r="Q149" s="67">
        <v>1.78</v>
      </c>
    </row>
    <row r="150" spans="1:17" ht="15" x14ac:dyDescent="0.2">
      <c r="A150" s="57">
        <v>43614</v>
      </c>
      <c r="B150" s="58" t="s">
        <v>25</v>
      </c>
      <c r="C150" s="59">
        <v>2767</v>
      </c>
      <c r="D150" s="59">
        <v>37</v>
      </c>
      <c r="E150" s="59">
        <v>8</v>
      </c>
      <c r="F150" s="60">
        <v>43</v>
      </c>
      <c r="G150" s="61">
        <v>1.32E-2</v>
      </c>
      <c r="H150" s="61">
        <v>0.22739999999999999</v>
      </c>
      <c r="I150" s="62">
        <v>1.17</v>
      </c>
      <c r="J150" s="63" t="s">
        <v>26</v>
      </c>
      <c r="K150" s="64">
        <v>4845</v>
      </c>
      <c r="L150" s="64">
        <v>60</v>
      </c>
      <c r="M150" s="64">
        <v>7</v>
      </c>
      <c r="N150" s="65">
        <v>119</v>
      </c>
      <c r="O150" s="66">
        <v>1.23E-2</v>
      </c>
      <c r="P150" s="66">
        <v>0.11700000000000001</v>
      </c>
      <c r="Q150" s="67">
        <v>2</v>
      </c>
    </row>
    <row r="151" spans="1:17" ht="15" x14ac:dyDescent="0.2">
      <c r="A151" s="57">
        <v>43615</v>
      </c>
      <c r="B151" s="58" t="s">
        <v>25</v>
      </c>
      <c r="C151" s="59">
        <v>2630</v>
      </c>
      <c r="D151" s="59">
        <v>41</v>
      </c>
      <c r="E151" s="59">
        <v>11</v>
      </c>
      <c r="F151" s="60">
        <v>84</v>
      </c>
      <c r="G151" s="61">
        <v>1.5699999999999999E-2</v>
      </c>
      <c r="H151" s="61">
        <v>0.27279999999999999</v>
      </c>
      <c r="I151" s="62">
        <v>2.0299999999999998</v>
      </c>
      <c r="J151" s="63" t="s">
        <v>26</v>
      </c>
      <c r="K151" s="64">
        <v>5544</v>
      </c>
      <c r="L151" s="64">
        <v>76</v>
      </c>
      <c r="M151" s="64">
        <v>8</v>
      </c>
      <c r="N151" s="65">
        <v>142</v>
      </c>
      <c r="O151" s="66">
        <v>1.37E-2</v>
      </c>
      <c r="P151" s="66">
        <v>0.1026</v>
      </c>
      <c r="Q151" s="67">
        <v>1.86</v>
      </c>
    </row>
    <row r="152" spans="1:17" ht="15" x14ac:dyDescent="0.2">
      <c r="A152" s="57">
        <v>43616</v>
      </c>
      <c r="B152" s="58" t="s">
        <v>25</v>
      </c>
      <c r="C152" s="59">
        <v>1831</v>
      </c>
      <c r="D152" s="59">
        <v>23</v>
      </c>
      <c r="E152" s="59">
        <v>9</v>
      </c>
      <c r="F152" s="60">
        <v>94</v>
      </c>
      <c r="G152" s="61">
        <v>1.2500000000000001E-2</v>
      </c>
      <c r="H152" s="61">
        <v>0.37469999999999998</v>
      </c>
      <c r="I152" s="62">
        <v>4.12</v>
      </c>
      <c r="J152" s="63" t="s">
        <v>26</v>
      </c>
      <c r="K152" s="64">
        <v>4628</v>
      </c>
      <c r="L152" s="64">
        <v>48</v>
      </c>
      <c r="M152" s="64">
        <v>4</v>
      </c>
      <c r="N152" s="65">
        <v>113</v>
      </c>
      <c r="O152" s="66">
        <v>1.03E-2</v>
      </c>
      <c r="P152" s="66">
        <v>9.1899999999999996E-2</v>
      </c>
      <c r="Q152" s="67">
        <v>2.37</v>
      </c>
    </row>
    <row r="153" spans="1:17" ht="15" x14ac:dyDescent="0.2">
      <c r="A153" s="57">
        <v>43617</v>
      </c>
      <c r="B153" s="58" t="s">
        <v>27</v>
      </c>
      <c r="C153" s="59">
        <v>1586</v>
      </c>
      <c r="D153" s="59">
        <v>40</v>
      </c>
      <c r="E153" s="59">
        <v>13</v>
      </c>
      <c r="F153" s="60">
        <v>79</v>
      </c>
      <c r="G153" s="61">
        <v>2.5000000000000001E-2</v>
      </c>
      <c r="H153" s="61">
        <v>0.32590000000000002</v>
      </c>
      <c r="I153" s="62">
        <v>2</v>
      </c>
      <c r="J153" s="63" t="s">
        <v>28</v>
      </c>
      <c r="K153" s="64">
        <v>4003</v>
      </c>
      <c r="L153" s="64">
        <v>58</v>
      </c>
      <c r="M153" s="64">
        <v>6</v>
      </c>
      <c r="N153" s="65">
        <v>84</v>
      </c>
      <c r="O153" s="66">
        <v>1.4500000000000001E-2</v>
      </c>
      <c r="P153" s="66">
        <v>0.1019</v>
      </c>
      <c r="Q153" s="67">
        <v>1.46</v>
      </c>
    </row>
    <row r="154" spans="1:17" ht="15" x14ac:dyDescent="0.2">
      <c r="A154" s="57">
        <v>43618</v>
      </c>
      <c r="B154" s="58" t="s">
        <v>27</v>
      </c>
      <c r="C154" s="59">
        <v>1670</v>
      </c>
      <c r="D154" s="59">
        <v>35</v>
      </c>
      <c r="E154" s="59">
        <v>11</v>
      </c>
      <c r="F154" s="60">
        <v>107</v>
      </c>
      <c r="G154" s="61">
        <v>2.1100000000000001E-2</v>
      </c>
      <c r="H154" s="61">
        <v>0.31330000000000002</v>
      </c>
      <c r="I154" s="62">
        <v>3.02</v>
      </c>
      <c r="J154" s="63" t="s">
        <v>28</v>
      </c>
      <c r="K154" s="64">
        <v>5223</v>
      </c>
      <c r="L154" s="64">
        <v>45</v>
      </c>
      <c r="M154" s="64">
        <v>5</v>
      </c>
      <c r="N154" s="65">
        <v>178</v>
      </c>
      <c r="O154" s="66">
        <v>8.6E-3</v>
      </c>
      <c r="P154" s="66">
        <v>0.1167</v>
      </c>
      <c r="Q154" s="67">
        <v>3.95</v>
      </c>
    </row>
    <row r="155" spans="1:17" ht="15" x14ac:dyDescent="0.2">
      <c r="A155" s="57">
        <v>43619</v>
      </c>
      <c r="B155" s="58" t="s">
        <v>27</v>
      </c>
      <c r="C155" s="59">
        <v>2686</v>
      </c>
      <c r="D155" s="59">
        <v>61</v>
      </c>
      <c r="E155" s="59">
        <v>16</v>
      </c>
      <c r="F155" s="60">
        <v>73</v>
      </c>
      <c r="G155" s="61">
        <v>2.2700000000000001E-2</v>
      </c>
      <c r="H155" s="61">
        <v>0.26569999999999999</v>
      </c>
      <c r="I155" s="62">
        <v>1.19</v>
      </c>
      <c r="J155" s="63" t="s">
        <v>28</v>
      </c>
      <c r="K155" s="64">
        <v>4953</v>
      </c>
      <c r="L155" s="64">
        <v>56</v>
      </c>
      <c r="M155" s="64">
        <v>7</v>
      </c>
      <c r="N155" s="65">
        <v>179</v>
      </c>
      <c r="O155" s="66">
        <v>1.1299999999999999E-2</v>
      </c>
      <c r="P155" s="66">
        <v>0.12139999999999999</v>
      </c>
      <c r="Q155" s="67">
        <v>3.19</v>
      </c>
    </row>
    <row r="156" spans="1:17" ht="15" x14ac:dyDescent="0.2">
      <c r="A156" s="57">
        <v>43620</v>
      </c>
      <c r="B156" s="58" t="s">
        <v>27</v>
      </c>
      <c r="C156" s="59">
        <v>1380</v>
      </c>
      <c r="D156" s="59">
        <v>36</v>
      </c>
      <c r="E156" s="59">
        <v>9</v>
      </c>
      <c r="F156" s="60">
        <v>99</v>
      </c>
      <c r="G156" s="61">
        <v>2.64E-2</v>
      </c>
      <c r="H156" s="61">
        <v>0.25490000000000002</v>
      </c>
      <c r="I156" s="62">
        <v>2.72</v>
      </c>
      <c r="J156" s="63" t="s">
        <v>28</v>
      </c>
      <c r="K156" s="64">
        <v>5298</v>
      </c>
      <c r="L156" s="64">
        <v>73</v>
      </c>
      <c r="M156" s="64">
        <v>5</v>
      </c>
      <c r="N156" s="65">
        <v>167</v>
      </c>
      <c r="O156" s="66">
        <v>1.38E-2</v>
      </c>
      <c r="P156" s="66">
        <v>6.3700000000000007E-2</v>
      </c>
      <c r="Q156" s="67">
        <v>2.2799999999999998</v>
      </c>
    </row>
    <row r="157" spans="1:17" ht="15" x14ac:dyDescent="0.2">
      <c r="A157" s="57">
        <v>43621</v>
      </c>
      <c r="B157" s="58" t="s">
        <v>27</v>
      </c>
      <c r="C157" s="59">
        <v>2075</v>
      </c>
      <c r="D157" s="59">
        <v>48</v>
      </c>
      <c r="E157" s="59">
        <v>13</v>
      </c>
      <c r="F157" s="60">
        <v>84</v>
      </c>
      <c r="G157" s="61">
        <v>2.3E-2</v>
      </c>
      <c r="H157" s="61">
        <v>0.26279999999999998</v>
      </c>
      <c r="I157" s="62">
        <v>1.75</v>
      </c>
      <c r="J157" s="63" t="s">
        <v>28</v>
      </c>
      <c r="K157" s="64">
        <v>4716</v>
      </c>
      <c r="L157" s="64">
        <v>48</v>
      </c>
      <c r="M157" s="64">
        <v>7</v>
      </c>
      <c r="N157" s="65">
        <v>133</v>
      </c>
      <c r="O157" s="66">
        <v>1.03E-2</v>
      </c>
      <c r="P157" s="66">
        <v>0.15329999999999999</v>
      </c>
      <c r="Q157" s="67">
        <v>2.75</v>
      </c>
    </row>
    <row r="158" spans="1:17" ht="15" x14ac:dyDescent="0.2">
      <c r="A158" s="57">
        <v>43622</v>
      </c>
      <c r="B158" s="58" t="s">
        <v>27</v>
      </c>
      <c r="C158" s="59">
        <v>2421</v>
      </c>
      <c r="D158" s="59">
        <v>22</v>
      </c>
      <c r="E158" s="59">
        <v>7</v>
      </c>
      <c r="F158" s="60">
        <v>112</v>
      </c>
      <c r="G158" s="61">
        <v>9.1999999999999998E-3</v>
      </c>
      <c r="H158" s="61">
        <v>0.33450000000000002</v>
      </c>
      <c r="I158" s="62">
        <v>5.01</v>
      </c>
      <c r="J158" s="63" t="s">
        <v>28</v>
      </c>
      <c r="K158" s="64">
        <v>5353</v>
      </c>
      <c r="L158" s="64">
        <v>71</v>
      </c>
      <c r="M158" s="64">
        <v>5</v>
      </c>
      <c r="N158" s="65">
        <v>163</v>
      </c>
      <c r="O158" s="66">
        <v>1.32E-2</v>
      </c>
      <c r="P158" s="66">
        <v>6.4199999999999993E-2</v>
      </c>
      <c r="Q158" s="67">
        <v>2.31</v>
      </c>
    </row>
    <row r="159" spans="1:17" ht="15" x14ac:dyDescent="0.2">
      <c r="A159" s="57">
        <v>43623</v>
      </c>
      <c r="B159" s="58" t="s">
        <v>27</v>
      </c>
      <c r="C159" s="59">
        <v>2433</v>
      </c>
      <c r="D159" s="59">
        <v>46</v>
      </c>
      <c r="E159" s="59">
        <v>14</v>
      </c>
      <c r="F159" s="60">
        <v>46</v>
      </c>
      <c r="G159" s="61">
        <v>1.8700000000000001E-2</v>
      </c>
      <c r="H159" s="61">
        <v>0.30959999999999999</v>
      </c>
      <c r="I159" s="62">
        <v>1.01</v>
      </c>
      <c r="J159" s="63" t="s">
        <v>28</v>
      </c>
      <c r="K159" s="64">
        <v>4883</v>
      </c>
      <c r="L159" s="64">
        <v>70</v>
      </c>
      <c r="M159" s="64">
        <v>5</v>
      </c>
      <c r="N159" s="65">
        <v>114</v>
      </c>
      <c r="O159" s="66">
        <v>1.43E-2</v>
      </c>
      <c r="P159" s="66">
        <v>7.8700000000000006E-2</v>
      </c>
      <c r="Q159" s="67">
        <v>1.64</v>
      </c>
    </row>
    <row r="160" spans="1:17" ht="15" x14ac:dyDescent="0.2">
      <c r="A160" s="57">
        <v>43624</v>
      </c>
      <c r="B160" s="58" t="s">
        <v>27</v>
      </c>
      <c r="C160" s="59">
        <v>2944</v>
      </c>
      <c r="D160" s="59">
        <v>56</v>
      </c>
      <c r="E160" s="59">
        <v>15</v>
      </c>
      <c r="F160" s="60">
        <v>107</v>
      </c>
      <c r="G160" s="61">
        <v>1.9E-2</v>
      </c>
      <c r="H160" s="61">
        <v>0.27160000000000001</v>
      </c>
      <c r="I160" s="62">
        <v>1.92</v>
      </c>
      <c r="J160" s="63" t="s">
        <v>28</v>
      </c>
      <c r="K160" s="64">
        <v>5457</v>
      </c>
      <c r="L160" s="64">
        <v>60</v>
      </c>
      <c r="M160" s="64">
        <v>5</v>
      </c>
      <c r="N160" s="65">
        <v>141</v>
      </c>
      <c r="O160" s="66">
        <v>1.0999999999999999E-2</v>
      </c>
      <c r="P160" s="66">
        <v>8.3299999999999999E-2</v>
      </c>
      <c r="Q160" s="67">
        <v>2.35</v>
      </c>
    </row>
    <row r="161" spans="1:17" ht="15" x14ac:dyDescent="0.2">
      <c r="A161" s="57">
        <v>43625</v>
      </c>
      <c r="B161" s="58" t="s">
        <v>27</v>
      </c>
      <c r="C161" s="59">
        <v>1288</v>
      </c>
      <c r="D161" s="59">
        <v>35</v>
      </c>
      <c r="E161" s="59">
        <v>8</v>
      </c>
      <c r="F161" s="60">
        <v>76</v>
      </c>
      <c r="G161" s="61">
        <v>2.69E-2</v>
      </c>
      <c r="H161" s="61">
        <v>0.22889999999999999</v>
      </c>
      <c r="I161" s="62">
        <v>2.19</v>
      </c>
      <c r="J161" s="63" t="s">
        <v>28</v>
      </c>
      <c r="K161" s="64">
        <v>3887</v>
      </c>
      <c r="L161" s="64">
        <v>56</v>
      </c>
      <c r="M161" s="64">
        <v>7</v>
      </c>
      <c r="N161" s="65">
        <v>124</v>
      </c>
      <c r="O161" s="66">
        <v>1.4500000000000001E-2</v>
      </c>
      <c r="P161" s="66">
        <v>0.1212</v>
      </c>
      <c r="Q161" s="67">
        <v>2.2000000000000002</v>
      </c>
    </row>
    <row r="162" spans="1:17" ht="15" x14ac:dyDescent="0.2">
      <c r="A162" s="57">
        <v>43626</v>
      </c>
      <c r="B162" s="58" t="s">
        <v>27</v>
      </c>
      <c r="C162" s="59">
        <v>1719</v>
      </c>
      <c r="D162" s="59">
        <v>29</v>
      </c>
      <c r="E162" s="59">
        <v>11</v>
      </c>
      <c r="F162" s="60">
        <v>71</v>
      </c>
      <c r="G162" s="61">
        <v>1.66E-2</v>
      </c>
      <c r="H162" s="61">
        <v>0.37540000000000001</v>
      </c>
      <c r="I162" s="62">
        <v>2.48</v>
      </c>
      <c r="J162" s="63" t="s">
        <v>28</v>
      </c>
      <c r="K162" s="64">
        <v>3773</v>
      </c>
      <c r="L162" s="64">
        <v>85</v>
      </c>
      <c r="M162" s="64">
        <v>5</v>
      </c>
      <c r="N162" s="65">
        <v>174</v>
      </c>
      <c r="O162" s="66">
        <v>2.2499999999999999E-2</v>
      </c>
      <c r="P162" s="66">
        <v>6.1800000000000001E-2</v>
      </c>
      <c r="Q162" s="67">
        <v>2.0499999999999998</v>
      </c>
    </row>
    <row r="163" spans="1:17" ht="15" x14ac:dyDescent="0.2">
      <c r="A163" s="57">
        <v>43627</v>
      </c>
      <c r="B163" s="58" t="s">
        <v>27</v>
      </c>
      <c r="C163" s="59">
        <v>1868</v>
      </c>
      <c r="D163" s="59">
        <v>44</v>
      </c>
      <c r="E163" s="59">
        <v>10</v>
      </c>
      <c r="F163" s="60">
        <v>144</v>
      </c>
      <c r="G163" s="61">
        <v>2.3400000000000001E-2</v>
      </c>
      <c r="H163" s="61">
        <v>0.2228</v>
      </c>
      <c r="I163" s="62">
        <v>3.29</v>
      </c>
      <c r="J163" s="63" t="s">
        <v>28</v>
      </c>
      <c r="K163" s="64">
        <v>4899</v>
      </c>
      <c r="L163" s="64">
        <v>53</v>
      </c>
      <c r="M163" s="64">
        <v>7</v>
      </c>
      <c r="N163" s="65">
        <v>121</v>
      </c>
      <c r="O163" s="66">
        <v>1.0800000000000001E-2</v>
      </c>
      <c r="P163" s="66">
        <v>0.12529999999999999</v>
      </c>
      <c r="Q163" s="67">
        <v>2.27</v>
      </c>
    </row>
    <row r="164" spans="1:17" ht="15" x14ac:dyDescent="0.2">
      <c r="A164" s="57">
        <v>43628</v>
      </c>
      <c r="B164" s="58" t="s">
        <v>27</v>
      </c>
      <c r="C164" s="59">
        <v>1799</v>
      </c>
      <c r="D164" s="59">
        <v>40</v>
      </c>
      <c r="E164" s="59">
        <v>13</v>
      </c>
      <c r="F164" s="60">
        <v>57</v>
      </c>
      <c r="G164" s="61">
        <v>2.2100000000000002E-2</v>
      </c>
      <c r="H164" s="61">
        <v>0.32590000000000002</v>
      </c>
      <c r="I164" s="62">
        <v>1.43</v>
      </c>
      <c r="J164" s="63" t="s">
        <v>28</v>
      </c>
      <c r="K164" s="64">
        <v>4545</v>
      </c>
      <c r="L164" s="64">
        <v>80</v>
      </c>
      <c r="M164" s="64">
        <v>6</v>
      </c>
      <c r="N164" s="65">
        <v>119</v>
      </c>
      <c r="O164" s="66">
        <v>1.7600000000000001E-2</v>
      </c>
      <c r="P164" s="66">
        <v>7.4999999999999997E-2</v>
      </c>
      <c r="Q164" s="67">
        <v>1.49</v>
      </c>
    </row>
    <row r="165" spans="1:17" ht="15" x14ac:dyDescent="0.2">
      <c r="A165" s="57">
        <v>43629</v>
      </c>
      <c r="B165" s="58" t="s">
        <v>27</v>
      </c>
      <c r="C165" s="59">
        <v>3055</v>
      </c>
      <c r="D165" s="59">
        <v>50</v>
      </c>
      <c r="E165" s="59">
        <v>13</v>
      </c>
      <c r="F165" s="60">
        <v>88</v>
      </c>
      <c r="G165" s="61">
        <v>1.6500000000000001E-2</v>
      </c>
      <c r="H165" s="61">
        <v>0.25950000000000001</v>
      </c>
      <c r="I165" s="62">
        <v>1.75</v>
      </c>
      <c r="J165" s="63" t="s">
        <v>28</v>
      </c>
      <c r="K165" s="64">
        <v>4247</v>
      </c>
      <c r="L165" s="64">
        <v>54</v>
      </c>
      <c r="M165" s="64">
        <v>8</v>
      </c>
      <c r="N165" s="65">
        <v>184</v>
      </c>
      <c r="O165" s="66">
        <v>1.2699999999999999E-2</v>
      </c>
      <c r="P165" s="66">
        <v>0.1426</v>
      </c>
      <c r="Q165" s="67">
        <v>3.41</v>
      </c>
    </row>
    <row r="166" spans="1:17" ht="15" x14ac:dyDescent="0.2">
      <c r="A166" s="57">
        <v>43630</v>
      </c>
      <c r="B166" s="58" t="s">
        <v>27</v>
      </c>
      <c r="C166" s="59">
        <v>2095</v>
      </c>
      <c r="D166" s="59">
        <v>31</v>
      </c>
      <c r="E166" s="59">
        <v>9</v>
      </c>
      <c r="F166" s="60">
        <v>82</v>
      </c>
      <c r="G166" s="61">
        <v>1.4800000000000001E-2</v>
      </c>
      <c r="H166" s="61">
        <v>0.29649999999999999</v>
      </c>
      <c r="I166" s="62">
        <v>2.63</v>
      </c>
      <c r="J166" s="63" t="s">
        <v>28</v>
      </c>
      <c r="K166" s="64">
        <v>3874</v>
      </c>
      <c r="L166" s="64">
        <v>59</v>
      </c>
      <c r="M166" s="64">
        <v>4</v>
      </c>
      <c r="N166" s="65">
        <v>128</v>
      </c>
      <c r="O166" s="66">
        <v>1.5299999999999999E-2</v>
      </c>
      <c r="P166" s="66">
        <v>6.6900000000000001E-2</v>
      </c>
      <c r="Q166" s="67">
        <v>2.16</v>
      </c>
    </row>
    <row r="167" spans="1:17" ht="15" x14ac:dyDescent="0.2">
      <c r="A167" s="57">
        <v>43631</v>
      </c>
      <c r="B167" s="58" t="s">
        <v>27</v>
      </c>
      <c r="C167" s="59">
        <v>2673</v>
      </c>
      <c r="D167" s="59">
        <v>33</v>
      </c>
      <c r="E167" s="59">
        <v>9</v>
      </c>
      <c r="F167" s="60">
        <v>56</v>
      </c>
      <c r="G167" s="61">
        <v>1.23E-2</v>
      </c>
      <c r="H167" s="61">
        <v>0.26100000000000001</v>
      </c>
      <c r="I167" s="62">
        <v>1.7</v>
      </c>
      <c r="J167" s="63" t="s">
        <v>28</v>
      </c>
      <c r="K167" s="64">
        <v>4456</v>
      </c>
      <c r="L167" s="64">
        <v>40</v>
      </c>
      <c r="M167" s="64">
        <v>4</v>
      </c>
      <c r="N167" s="65">
        <v>188</v>
      </c>
      <c r="O167" s="66">
        <v>8.9999999999999993E-3</v>
      </c>
      <c r="P167" s="66">
        <v>0.1</v>
      </c>
      <c r="Q167" s="67">
        <v>4.7</v>
      </c>
    </row>
    <row r="168" spans="1:17" ht="15" x14ac:dyDescent="0.2">
      <c r="A168" s="57">
        <v>43632</v>
      </c>
      <c r="B168" s="58" t="s">
        <v>27</v>
      </c>
      <c r="C168" s="59">
        <v>1527</v>
      </c>
      <c r="D168" s="59">
        <v>39</v>
      </c>
      <c r="E168" s="59">
        <v>11</v>
      </c>
      <c r="F168" s="60">
        <v>56</v>
      </c>
      <c r="G168" s="61">
        <v>2.5700000000000001E-2</v>
      </c>
      <c r="H168" s="61">
        <v>0.27629999999999999</v>
      </c>
      <c r="I168" s="62">
        <v>1.42</v>
      </c>
      <c r="J168" s="63" t="s">
        <v>28</v>
      </c>
      <c r="K168" s="64">
        <v>5318</v>
      </c>
      <c r="L168" s="64">
        <v>75</v>
      </c>
      <c r="M168" s="64">
        <v>9</v>
      </c>
      <c r="N168" s="65">
        <v>189</v>
      </c>
      <c r="O168" s="66">
        <v>1.41E-2</v>
      </c>
      <c r="P168" s="66">
        <v>0.11650000000000001</v>
      </c>
      <c r="Q168" s="67">
        <v>2.5099999999999998</v>
      </c>
    </row>
    <row r="169" spans="1:17" ht="15" x14ac:dyDescent="0.2">
      <c r="A169" s="57">
        <v>43633</v>
      </c>
      <c r="B169" s="58" t="s">
        <v>27</v>
      </c>
      <c r="C169" s="59">
        <v>1505</v>
      </c>
      <c r="D169" s="59">
        <v>54</v>
      </c>
      <c r="E169" s="59">
        <v>16</v>
      </c>
      <c r="F169" s="60">
        <v>63</v>
      </c>
      <c r="G169" s="61">
        <v>3.5799999999999998E-2</v>
      </c>
      <c r="H169" s="61">
        <v>0.29289999999999999</v>
      </c>
      <c r="I169" s="62">
        <v>1.17</v>
      </c>
      <c r="J169" s="63" t="s">
        <v>28</v>
      </c>
      <c r="K169" s="64">
        <v>4854</v>
      </c>
      <c r="L169" s="64">
        <v>53</v>
      </c>
      <c r="M169" s="64">
        <v>8</v>
      </c>
      <c r="N169" s="65">
        <v>113</v>
      </c>
      <c r="O169" s="66">
        <v>1.0800000000000001E-2</v>
      </c>
      <c r="P169" s="66">
        <v>0.1452</v>
      </c>
      <c r="Q169" s="67">
        <v>2.14</v>
      </c>
    </row>
    <row r="170" spans="1:17" ht="15" x14ac:dyDescent="0.2">
      <c r="A170" s="57">
        <v>43634</v>
      </c>
      <c r="B170" s="58" t="s">
        <v>27</v>
      </c>
      <c r="C170" s="59">
        <v>1377</v>
      </c>
      <c r="D170" s="59">
        <v>54</v>
      </c>
      <c r="E170" s="59">
        <v>14</v>
      </c>
      <c r="F170" s="60">
        <v>89</v>
      </c>
      <c r="G170" s="61">
        <v>3.8800000000000001E-2</v>
      </c>
      <c r="H170" s="61">
        <v>0.25609999999999999</v>
      </c>
      <c r="I170" s="62">
        <v>1.67</v>
      </c>
      <c r="J170" s="63" t="s">
        <v>28</v>
      </c>
      <c r="K170" s="64">
        <v>5654</v>
      </c>
      <c r="L170" s="64">
        <v>84</v>
      </c>
      <c r="M170" s="64">
        <v>7</v>
      </c>
      <c r="N170" s="65">
        <v>186</v>
      </c>
      <c r="O170" s="66">
        <v>1.4800000000000001E-2</v>
      </c>
      <c r="P170" s="66">
        <v>8.5800000000000001E-2</v>
      </c>
      <c r="Q170" s="67">
        <v>2.2200000000000002</v>
      </c>
    </row>
    <row r="171" spans="1:17" ht="15" x14ac:dyDescent="0.2">
      <c r="A171" s="57">
        <v>43635</v>
      </c>
      <c r="B171" s="58" t="s">
        <v>27</v>
      </c>
      <c r="C171" s="59">
        <v>2314</v>
      </c>
      <c r="D171" s="59">
        <v>30</v>
      </c>
      <c r="E171" s="59">
        <v>7</v>
      </c>
      <c r="F171" s="60">
        <v>79</v>
      </c>
      <c r="G171" s="61">
        <v>1.2999999999999999E-2</v>
      </c>
      <c r="H171" s="61">
        <v>0.23330000000000001</v>
      </c>
      <c r="I171" s="62">
        <v>2.64</v>
      </c>
      <c r="J171" s="63" t="s">
        <v>28</v>
      </c>
      <c r="K171" s="64">
        <v>5237</v>
      </c>
      <c r="L171" s="64">
        <v>78</v>
      </c>
      <c r="M171" s="64">
        <v>9</v>
      </c>
      <c r="N171" s="65">
        <v>109</v>
      </c>
      <c r="O171" s="66">
        <v>1.49E-2</v>
      </c>
      <c r="P171" s="66">
        <v>0.1143</v>
      </c>
      <c r="Q171" s="67">
        <v>1.4</v>
      </c>
    </row>
    <row r="172" spans="1:17" ht="15" x14ac:dyDescent="0.2">
      <c r="A172" s="57">
        <v>43636</v>
      </c>
      <c r="B172" s="58" t="s">
        <v>27</v>
      </c>
      <c r="C172" s="59">
        <v>1944</v>
      </c>
      <c r="D172" s="59">
        <v>58</v>
      </c>
      <c r="E172" s="59">
        <v>17</v>
      </c>
      <c r="F172" s="60">
        <v>104</v>
      </c>
      <c r="G172" s="61">
        <v>2.9700000000000001E-2</v>
      </c>
      <c r="H172" s="61">
        <v>0.28649999999999998</v>
      </c>
      <c r="I172" s="62">
        <v>1.8</v>
      </c>
      <c r="J172" s="63" t="s">
        <v>28</v>
      </c>
      <c r="K172" s="64">
        <v>5277</v>
      </c>
      <c r="L172" s="64">
        <v>76</v>
      </c>
      <c r="M172" s="64">
        <v>6</v>
      </c>
      <c r="N172" s="65">
        <v>91</v>
      </c>
      <c r="O172" s="66">
        <v>1.44E-2</v>
      </c>
      <c r="P172" s="66">
        <v>7.6300000000000007E-2</v>
      </c>
      <c r="Q172" s="67">
        <v>1.2</v>
      </c>
    </row>
    <row r="173" spans="1:17" ht="15" x14ac:dyDescent="0.2">
      <c r="A173" s="57">
        <v>43637</v>
      </c>
      <c r="B173" s="58" t="s">
        <v>27</v>
      </c>
      <c r="C173" s="59">
        <v>2416</v>
      </c>
      <c r="D173" s="59">
        <v>36</v>
      </c>
      <c r="E173" s="59">
        <v>10</v>
      </c>
      <c r="F173" s="60">
        <v>83</v>
      </c>
      <c r="G173" s="61">
        <v>1.47E-2</v>
      </c>
      <c r="H173" s="61">
        <v>0.28449999999999998</v>
      </c>
      <c r="I173" s="62">
        <v>2.34</v>
      </c>
      <c r="J173" s="63" t="s">
        <v>28</v>
      </c>
      <c r="K173" s="64">
        <v>5313</v>
      </c>
      <c r="L173" s="64">
        <v>67</v>
      </c>
      <c r="M173" s="64">
        <v>8</v>
      </c>
      <c r="N173" s="65">
        <v>174</v>
      </c>
      <c r="O173" s="66">
        <v>1.2500000000000001E-2</v>
      </c>
      <c r="P173" s="66">
        <v>0.12509999999999999</v>
      </c>
      <c r="Q173" s="67">
        <v>2.61</v>
      </c>
    </row>
    <row r="174" spans="1:17" ht="15" x14ac:dyDescent="0.2">
      <c r="A174" s="57">
        <v>43638</v>
      </c>
      <c r="B174" s="58" t="s">
        <v>27</v>
      </c>
      <c r="C174" s="59">
        <v>1709</v>
      </c>
      <c r="D174" s="59">
        <v>34</v>
      </c>
      <c r="E174" s="59">
        <v>10</v>
      </c>
      <c r="F174" s="60">
        <v>134</v>
      </c>
      <c r="G174" s="61">
        <v>1.9800000000000002E-2</v>
      </c>
      <c r="H174" s="61">
        <v>0.2888</v>
      </c>
      <c r="I174" s="62">
        <v>3.95</v>
      </c>
      <c r="J174" s="63" t="s">
        <v>28</v>
      </c>
      <c r="K174" s="64">
        <v>5146</v>
      </c>
      <c r="L174" s="64">
        <v>80</v>
      </c>
      <c r="M174" s="64">
        <v>6</v>
      </c>
      <c r="N174" s="65">
        <v>168</v>
      </c>
      <c r="O174" s="66">
        <v>1.5599999999999999E-2</v>
      </c>
      <c r="P174" s="66">
        <v>7.4999999999999997E-2</v>
      </c>
      <c r="Q174" s="67">
        <v>2.1</v>
      </c>
    </row>
    <row r="175" spans="1:17" ht="15" x14ac:dyDescent="0.2">
      <c r="A175" s="57">
        <v>43639</v>
      </c>
      <c r="B175" s="58" t="s">
        <v>27</v>
      </c>
      <c r="C175" s="59">
        <v>1257</v>
      </c>
      <c r="D175" s="59">
        <v>33</v>
      </c>
      <c r="E175" s="59">
        <v>9</v>
      </c>
      <c r="F175" s="60">
        <v>132</v>
      </c>
      <c r="G175" s="61">
        <v>2.64E-2</v>
      </c>
      <c r="H175" s="61">
        <v>0.26019999999999999</v>
      </c>
      <c r="I175" s="62">
        <v>3.97</v>
      </c>
      <c r="J175" s="63" t="s">
        <v>28</v>
      </c>
      <c r="K175" s="64">
        <v>4438</v>
      </c>
      <c r="L175" s="64">
        <v>52</v>
      </c>
      <c r="M175" s="64">
        <v>5</v>
      </c>
      <c r="N175" s="65">
        <v>104</v>
      </c>
      <c r="O175" s="66">
        <v>1.18E-2</v>
      </c>
      <c r="P175" s="66">
        <v>8.8200000000000001E-2</v>
      </c>
      <c r="Q175" s="67">
        <v>1.99</v>
      </c>
    </row>
    <row r="176" spans="1:17" ht="15" x14ac:dyDescent="0.2">
      <c r="A176" s="57">
        <v>43640</v>
      </c>
      <c r="B176" s="58" t="s">
        <v>27</v>
      </c>
      <c r="C176" s="59">
        <v>1974</v>
      </c>
      <c r="D176" s="59">
        <v>53</v>
      </c>
      <c r="E176" s="59">
        <v>12</v>
      </c>
      <c r="F176" s="60">
        <v>58</v>
      </c>
      <c r="G176" s="61">
        <v>2.6800000000000001E-2</v>
      </c>
      <c r="H176" s="61">
        <v>0.21890000000000001</v>
      </c>
      <c r="I176" s="62">
        <v>1.1000000000000001</v>
      </c>
      <c r="J176" s="63" t="s">
        <v>28</v>
      </c>
      <c r="K176" s="64">
        <v>4037</v>
      </c>
      <c r="L176" s="64">
        <v>50</v>
      </c>
      <c r="M176" s="64">
        <v>7</v>
      </c>
      <c r="N176" s="65">
        <v>100</v>
      </c>
      <c r="O176" s="66">
        <v>1.2500000000000001E-2</v>
      </c>
      <c r="P176" s="66">
        <v>0.12939999999999999</v>
      </c>
      <c r="Q176" s="67">
        <v>1.99</v>
      </c>
    </row>
    <row r="177" spans="1:17" ht="15" x14ac:dyDescent="0.2">
      <c r="A177" s="57">
        <v>43641</v>
      </c>
      <c r="B177" s="58" t="s">
        <v>27</v>
      </c>
      <c r="C177" s="59">
        <v>1796</v>
      </c>
      <c r="D177" s="59">
        <v>48</v>
      </c>
      <c r="E177" s="59">
        <v>12</v>
      </c>
      <c r="F177" s="60">
        <v>102</v>
      </c>
      <c r="G177" s="61">
        <v>2.6800000000000001E-2</v>
      </c>
      <c r="H177" s="61">
        <v>0.24160000000000001</v>
      </c>
      <c r="I177" s="62">
        <v>2.12</v>
      </c>
      <c r="J177" s="63" t="s">
        <v>28</v>
      </c>
      <c r="K177" s="64">
        <v>3833</v>
      </c>
      <c r="L177" s="64">
        <v>71</v>
      </c>
      <c r="M177" s="64">
        <v>5</v>
      </c>
      <c r="N177" s="65">
        <v>180</v>
      </c>
      <c r="O177" s="66">
        <v>1.8599999999999998E-2</v>
      </c>
      <c r="P177" s="66">
        <v>6.4000000000000001E-2</v>
      </c>
      <c r="Q177" s="67">
        <v>2.52</v>
      </c>
    </row>
    <row r="178" spans="1:17" ht="15" x14ac:dyDescent="0.2">
      <c r="A178" s="57">
        <v>43642</v>
      </c>
      <c r="B178" s="58" t="s">
        <v>27</v>
      </c>
      <c r="C178" s="59">
        <v>2523</v>
      </c>
      <c r="D178" s="59">
        <v>40</v>
      </c>
      <c r="E178" s="59">
        <v>9</v>
      </c>
      <c r="F178" s="60">
        <v>52</v>
      </c>
      <c r="G178" s="61">
        <v>1.5900000000000001E-2</v>
      </c>
      <c r="H178" s="61">
        <v>0.22500000000000001</v>
      </c>
      <c r="I178" s="62">
        <v>1.31</v>
      </c>
      <c r="J178" s="63" t="s">
        <v>28</v>
      </c>
      <c r="K178" s="64">
        <v>5032</v>
      </c>
      <c r="L178" s="64">
        <v>50</v>
      </c>
      <c r="M178" s="64">
        <v>4</v>
      </c>
      <c r="N178" s="65">
        <v>168</v>
      </c>
      <c r="O178" s="66">
        <v>0.01</v>
      </c>
      <c r="P178" s="66">
        <v>6.9800000000000001E-2</v>
      </c>
      <c r="Q178" s="67">
        <v>3.34</v>
      </c>
    </row>
    <row r="179" spans="1:17" ht="15" x14ac:dyDescent="0.2">
      <c r="A179" s="57">
        <v>43643</v>
      </c>
      <c r="B179" s="58" t="s">
        <v>27</v>
      </c>
      <c r="C179" s="59">
        <v>1941</v>
      </c>
      <c r="D179" s="59">
        <v>39</v>
      </c>
      <c r="E179" s="59">
        <v>9</v>
      </c>
      <c r="F179" s="60">
        <v>87</v>
      </c>
      <c r="G179" s="61">
        <v>1.9900000000000001E-2</v>
      </c>
      <c r="H179" s="61">
        <v>0.22589999999999999</v>
      </c>
      <c r="I179" s="62">
        <v>2.25</v>
      </c>
      <c r="J179" s="63" t="s">
        <v>28</v>
      </c>
      <c r="K179" s="64">
        <v>4981</v>
      </c>
      <c r="L179" s="64">
        <v>81</v>
      </c>
      <c r="M179" s="64">
        <v>9</v>
      </c>
      <c r="N179" s="65">
        <v>130</v>
      </c>
      <c r="O179" s="66">
        <v>1.6199999999999999E-2</v>
      </c>
      <c r="P179" s="66">
        <v>0.1118</v>
      </c>
      <c r="Q179" s="67">
        <v>1.61</v>
      </c>
    </row>
    <row r="180" spans="1:17" ht="15" x14ac:dyDescent="0.2">
      <c r="A180" s="57">
        <v>43644</v>
      </c>
      <c r="B180" s="58" t="s">
        <v>27</v>
      </c>
      <c r="C180" s="59">
        <v>2287</v>
      </c>
      <c r="D180" s="59">
        <v>34</v>
      </c>
      <c r="E180" s="59">
        <v>12</v>
      </c>
      <c r="F180" s="60">
        <v>84</v>
      </c>
      <c r="G180" s="61">
        <v>1.4800000000000001E-2</v>
      </c>
      <c r="H180" s="61">
        <v>0.34789999999999999</v>
      </c>
      <c r="I180" s="62">
        <v>2.5</v>
      </c>
      <c r="J180" s="63" t="s">
        <v>28</v>
      </c>
      <c r="K180" s="64">
        <v>4790</v>
      </c>
      <c r="L180" s="64">
        <v>65</v>
      </c>
      <c r="M180" s="64">
        <v>5</v>
      </c>
      <c r="N180" s="65">
        <v>105</v>
      </c>
      <c r="O180" s="66">
        <v>1.35E-2</v>
      </c>
      <c r="P180" s="66">
        <v>8.1000000000000003E-2</v>
      </c>
      <c r="Q180" s="67">
        <v>1.63</v>
      </c>
    </row>
    <row r="181" spans="1:17" ht="15" x14ac:dyDescent="0.2">
      <c r="A181" s="57">
        <v>43645</v>
      </c>
      <c r="B181" s="58" t="s">
        <v>27</v>
      </c>
      <c r="C181" s="59">
        <v>1951</v>
      </c>
      <c r="D181" s="59">
        <v>46</v>
      </c>
      <c r="E181" s="59">
        <v>11</v>
      </c>
      <c r="F181" s="60">
        <v>129</v>
      </c>
      <c r="G181" s="61">
        <v>2.3300000000000001E-2</v>
      </c>
      <c r="H181" s="61">
        <v>0.24399999999999999</v>
      </c>
      <c r="I181" s="62">
        <v>2.83</v>
      </c>
      <c r="J181" s="63" t="s">
        <v>28</v>
      </c>
      <c r="K181" s="64">
        <v>4683</v>
      </c>
      <c r="L181" s="64">
        <v>48</v>
      </c>
      <c r="M181" s="64">
        <v>7</v>
      </c>
      <c r="N181" s="65">
        <v>149</v>
      </c>
      <c r="O181" s="66">
        <v>1.0200000000000001E-2</v>
      </c>
      <c r="P181" s="66">
        <v>0.155</v>
      </c>
      <c r="Q181" s="67">
        <v>3.13</v>
      </c>
    </row>
    <row r="182" spans="1:17" ht="15" x14ac:dyDescent="0.2">
      <c r="A182" s="57">
        <v>43646</v>
      </c>
      <c r="B182" s="58" t="s">
        <v>27</v>
      </c>
      <c r="C182" s="59">
        <v>1937</v>
      </c>
      <c r="D182" s="59">
        <v>55</v>
      </c>
      <c r="E182" s="59">
        <v>13</v>
      </c>
      <c r="F182" s="60">
        <v>48</v>
      </c>
      <c r="G182" s="61">
        <v>2.81E-2</v>
      </c>
      <c r="H182" s="61">
        <v>0.23669999999999999</v>
      </c>
      <c r="I182" s="62">
        <v>0.89</v>
      </c>
      <c r="J182" s="63" t="s">
        <v>28</v>
      </c>
      <c r="K182" s="64">
        <v>4284</v>
      </c>
      <c r="L182" s="64">
        <v>54</v>
      </c>
      <c r="M182" s="64">
        <v>6</v>
      </c>
      <c r="N182" s="65">
        <v>161</v>
      </c>
      <c r="O182" s="66">
        <v>1.2500000000000001E-2</v>
      </c>
      <c r="P182" s="66">
        <v>0.106</v>
      </c>
      <c r="Q182" s="67">
        <v>3.01</v>
      </c>
    </row>
    <row r="183" spans="1:17" ht="15" x14ac:dyDescent="0.2">
      <c r="A183" s="57">
        <v>43647</v>
      </c>
      <c r="B183" s="58" t="s">
        <v>29</v>
      </c>
      <c r="C183" s="59">
        <v>1265</v>
      </c>
      <c r="D183" s="59">
        <v>42</v>
      </c>
      <c r="E183" s="59">
        <v>10</v>
      </c>
      <c r="F183" s="60">
        <v>68</v>
      </c>
      <c r="G183" s="61">
        <v>3.32E-2</v>
      </c>
      <c r="H183" s="61">
        <v>0.24759999999999999</v>
      </c>
      <c r="I183" s="62">
        <v>1.62</v>
      </c>
      <c r="J183" s="63" t="s">
        <v>30</v>
      </c>
      <c r="K183" s="64">
        <v>4557</v>
      </c>
      <c r="L183" s="64">
        <v>75</v>
      </c>
      <c r="M183" s="64">
        <v>7</v>
      </c>
      <c r="N183" s="65">
        <v>160</v>
      </c>
      <c r="O183" s="66">
        <v>1.6500000000000001E-2</v>
      </c>
      <c r="P183" s="66">
        <v>0.09</v>
      </c>
      <c r="Q183" s="67">
        <v>2.13</v>
      </c>
    </row>
    <row r="184" spans="1:17" ht="15" x14ac:dyDescent="0.2">
      <c r="A184" s="57">
        <v>43648</v>
      </c>
      <c r="B184" s="58" t="s">
        <v>29</v>
      </c>
      <c r="C184" s="59">
        <v>1527</v>
      </c>
      <c r="D184" s="59">
        <v>31</v>
      </c>
      <c r="E184" s="59">
        <v>7</v>
      </c>
      <c r="F184" s="60">
        <v>62</v>
      </c>
      <c r="G184" s="61">
        <v>2.0199999999999999E-2</v>
      </c>
      <c r="H184" s="61">
        <v>0.23250000000000001</v>
      </c>
      <c r="I184" s="62">
        <v>2.0099999999999998</v>
      </c>
      <c r="J184" s="63" t="s">
        <v>30</v>
      </c>
      <c r="K184" s="64">
        <v>5740</v>
      </c>
      <c r="L184" s="64">
        <v>74</v>
      </c>
      <c r="M184" s="64">
        <v>8</v>
      </c>
      <c r="N184" s="65">
        <v>81</v>
      </c>
      <c r="O184" s="66">
        <v>1.29E-2</v>
      </c>
      <c r="P184" s="66">
        <v>0.10390000000000001</v>
      </c>
      <c r="Q184" s="67">
        <v>1.0900000000000001</v>
      </c>
    </row>
    <row r="185" spans="1:17" ht="15" x14ac:dyDescent="0.2">
      <c r="A185" s="57">
        <v>43649</v>
      </c>
      <c r="B185" s="58" t="s">
        <v>29</v>
      </c>
      <c r="C185" s="59">
        <v>1824</v>
      </c>
      <c r="D185" s="59">
        <v>30</v>
      </c>
      <c r="E185" s="59">
        <v>7</v>
      </c>
      <c r="F185" s="60">
        <v>95</v>
      </c>
      <c r="G185" s="61">
        <v>1.6299999999999999E-2</v>
      </c>
      <c r="H185" s="61">
        <v>0.23369999999999999</v>
      </c>
      <c r="I185" s="62">
        <v>3.19</v>
      </c>
      <c r="J185" s="63" t="s">
        <v>30</v>
      </c>
      <c r="K185" s="64">
        <v>3823</v>
      </c>
      <c r="L185" s="64">
        <v>85</v>
      </c>
      <c r="M185" s="64">
        <v>6</v>
      </c>
      <c r="N185" s="65">
        <v>110</v>
      </c>
      <c r="O185" s="66">
        <v>2.2200000000000001E-2</v>
      </c>
      <c r="P185" s="66">
        <v>7.3599999999999999E-2</v>
      </c>
      <c r="Q185" s="67">
        <v>1.3</v>
      </c>
    </row>
    <row r="186" spans="1:17" ht="15" x14ac:dyDescent="0.2">
      <c r="A186" s="57">
        <v>43650</v>
      </c>
      <c r="B186" s="58" t="s">
        <v>29</v>
      </c>
      <c r="C186" s="59">
        <v>1372</v>
      </c>
      <c r="D186" s="59">
        <v>47</v>
      </c>
      <c r="E186" s="59">
        <v>12</v>
      </c>
      <c r="F186" s="60">
        <v>119</v>
      </c>
      <c r="G186" s="61">
        <v>3.4099999999999998E-2</v>
      </c>
      <c r="H186" s="61">
        <v>0.2641</v>
      </c>
      <c r="I186" s="62">
        <v>2.5499999999999998</v>
      </c>
      <c r="J186" s="63" t="s">
        <v>30</v>
      </c>
      <c r="K186" s="64">
        <v>5207</v>
      </c>
      <c r="L186" s="64">
        <v>54</v>
      </c>
      <c r="M186" s="64">
        <v>6</v>
      </c>
      <c r="N186" s="65">
        <v>161</v>
      </c>
      <c r="O186" s="66">
        <v>1.03E-2</v>
      </c>
      <c r="P186" s="66">
        <v>0.1061</v>
      </c>
      <c r="Q186" s="67">
        <v>3</v>
      </c>
    </row>
    <row r="187" spans="1:17" ht="15" x14ac:dyDescent="0.2">
      <c r="A187" s="57">
        <v>43651</v>
      </c>
      <c r="B187" s="58" t="s">
        <v>29</v>
      </c>
      <c r="C187" s="59">
        <v>2338</v>
      </c>
      <c r="D187" s="59">
        <v>40</v>
      </c>
      <c r="E187" s="59">
        <v>13</v>
      </c>
      <c r="F187" s="60">
        <v>41</v>
      </c>
      <c r="G187" s="61">
        <v>1.6899999999999998E-2</v>
      </c>
      <c r="H187" s="61">
        <v>0.3266</v>
      </c>
      <c r="I187" s="62">
        <v>1.04</v>
      </c>
      <c r="J187" s="63" t="s">
        <v>30</v>
      </c>
      <c r="K187" s="64">
        <v>4209</v>
      </c>
      <c r="L187" s="64">
        <v>43</v>
      </c>
      <c r="M187" s="64">
        <v>7</v>
      </c>
      <c r="N187" s="65">
        <v>129</v>
      </c>
      <c r="O187" s="66">
        <v>1.03E-2</v>
      </c>
      <c r="P187" s="66">
        <v>0.16589999999999999</v>
      </c>
      <c r="Q187" s="67">
        <v>2.99</v>
      </c>
    </row>
    <row r="188" spans="1:17" ht="15" x14ac:dyDescent="0.2">
      <c r="A188" s="57">
        <v>43652</v>
      </c>
      <c r="B188" s="58" t="s">
        <v>29</v>
      </c>
      <c r="C188" s="59">
        <v>1534</v>
      </c>
      <c r="D188" s="59">
        <v>33</v>
      </c>
      <c r="E188" s="59">
        <v>10</v>
      </c>
      <c r="F188" s="60">
        <v>98</v>
      </c>
      <c r="G188" s="61">
        <v>2.1700000000000001E-2</v>
      </c>
      <c r="H188" s="61">
        <v>0.29010000000000002</v>
      </c>
      <c r="I188" s="62">
        <v>2.94</v>
      </c>
      <c r="J188" s="63" t="s">
        <v>30</v>
      </c>
      <c r="K188" s="64">
        <v>4804</v>
      </c>
      <c r="L188" s="64">
        <v>54</v>
      </c>
      <c r="M188" s="64">
        <v>6</v>
      </c>
      <c r="N188" s="65">
        <v>178</v>
      </c>
      <c r="O188" s="66">
        <v>1.1299999999999999E-2</v>
      </c>
      <c r="P188" s="66">
        <v>0.1051</v>
      </c>
      <c r="Q188" s="67">
        <v>3.27</v>
      </c>
    </row>
    <row r="189" spans="1:17" ht="15" x14ac:dyDescent="0.2">
      <c r="A189" s="57">
        <v>43653</v>
      </c>
      <c r="B189" s="58" t="s">
        <v>29</v>
      </c>
      <c r="C189" s="59">
        <v>1280</v>
      </c>
      <c r="D189" s="59">
        <v>46</v>
      </c>
      <c r="E189" s="59">
        <v>12</v>
      </c>
      <c r="F189" s="60">
        <v>134</v>
      </c>
      <c r="G189" s="61">
        <v>3.5999999999999997E-2</v>
      </c>
      <c r="H189" s="61">
        <v>0.2651</v>
      </c>
      <c r="I189" s="62">
        <v>2.9</v>
      </c>
      <c r="J189" s="63" t="s">
        <v>30</v>
      </c>
      <c r="K189" s="64">
        <v>4571</v>
      </c>
      <c r="L189" s="64">
        <v>54</v>
      </c>
      <c r="M189" s="64">
        <v>8</v>
      </c>
      <c r="N189" s="65">
        <v>111</v>
      </c>
      <c r="O189" s="66">
        <v>1.1900000000000001E-2</v>
      </c>
      <c r="P189" s="66">
        <v>0.14199999999999999</v>
      </c>
      <c r="Q189" s="67">
        <v>2.0499999999999998</v>
      </c>
    </row>
    <row r="190" spans="1:17" ht="15" x14ac:dyDescent="0.2">
      <c r="A190" s="57">
        <v>43654</v>
      </c>
      <c r="B190" s="58" t="s">
        <v>29</v>
      </c>
      <c r="C190" s="59">
        <v>2105</v>
      </c>
      <c r="D190" s="59">
        <v>53</v>
      </c>
      <c r="E190" s="59">
        <v>15</v>
      </c>
      <c r="F190" s="60">
        <v>131</v>
      </c>
      <c r="G190" s="61">
        <v>2.5100000000000001E-2</v>
      </c>
      <c r="H190" s="61">
        <v>0.27579999999999999</v>
      </c>
      <c r="I190" s="62">
        <v>2.48</v>
      </c>
      <c r="J190" s="63" t="s">
        <v>30</v>
      </c>
      <c r="K190" s="64">
        <v>4378</v>
      </c>
      <c r="L190" s="64">
        <v>55</v>
      </c>
      <c r="M190" s="64">
        <v>5</v>
      </c>
      <c r="N190" s="65">
        <v>137</v>
      </c>
      <c r="O190" s="66">
        <v>1.26E-2</v>
      </c>
      <c r="P190" s="66">
        <v>8.6400000000000005E-2</v>
      </c>
      <c r="Q190" s="67">
        <v>2.5</v>
      </c>
    </row>
    <row r="191" spans="1:17" ht="15" x14ac:dyDescent="0.2">
      <c r="A191" s="57">
        <v>43655</v>
      </c>
      <c r="B191" s="58" t="s">
        <v>29</v>
      </c>
      <c r="C191" s="59">
        <v>3075</v>
      </c>
      <c r="D191" s="59">
        <v>39</v>
      </c>
      <c r="E191" s="59">
        <v>11</v>
      </c>
      <c r="F191" s="60">
        <v>43</v>
      </c>
      <c r="G191" s="61">
        <v>1.2800000000000001E-2</v>
      </c>
      <c r="H191" s="61">
        <v>0.27629999999999999</v>
      </c>
      <c r="I191" s="62">
        <v>1.0900000000000001</v>
      </c>
      <c r="J191" s="63" t="s">
        <v>30</v>
      </c>
      <c r="K191" s="64">
        <v>3838</v>
      </c>
      <c r="L191" s="64">
        <v>57</v>
      </c>
      <c r="M191" s="64">
        <v>7</v>
      </c>
      <c r="N191" s="65">
        <v>134</v>
      </c>
      <c r="O191" s="66">
        <v>1.4800000000000001E-2</v>
      </c>
      <c r="P191" s="66">
        <v>0.1203</v>
      </c>
      <c r="Q191" s="67">
        <v>2.35</v>
      </c>
    </row>
    <row r="192" spans="1:17" ht="15" x14ac:dyDescent="0.2">
      <c r="A192" s="57">
        <v>43656</v>
      </c>
      <c r="B192" s="58" t="s">
        <v>29</v>
      </c>
      <c r="C192" s="59">
        <v>1153</v>
      </c>
      <c r="D192" s="59">
        <v>56</v>
      </c>
      <c r="E192" s="59">
        <v>12</v>
      </c>
      <c r="F192" s="60">
        <v>136</v>
      </c>
      <c r="G192" s="61">
        <v>4.8899999999999999E-2</v>
      </c>
      <c r="H192" s="61">
        <v>0.2177</v>
      </c>
      <c r="I192" s="62">
        <v>2.41</v>
      </c>
      <c r="J192" s="63" t="s">
        <v>30</v>
      </c>
      <c r="K192" s="64">
        <v>4386</v>
      </c>
      <c r="L192" s="64">
        <v>49</v>
      </c>
      <c r="M192" s="64">
        <v>4</v>
      </c>
      <c r="N192" s="65">
        <v>173</v>
      </c>
      <c r="O192" s="66">
        <v>1.11E-2</v>
      </c>
      <c r="P192" s="66">
        <v>9.1200000000000003E-2</v>
      </c>
      <c r="Q192" s="67">
        <v>3.57</v>
      </c>
    </row>
    <row r="193" spans="1:17" ht="15" x14ac:dyDescent="0.2">
      <c r="A193" s="57">
        <v>43657</v>
      </c>
      <c r="B193" s="58" t="s">
        <v>29</v>
      </c>
      <c r="C193" s="59">
        <v>2001</v>
      </c>
      <c r="D193" s="59">
        <v>55</v>
      </c>
      <c r="E193" s="59">
        <v>12</v>
      </c>
      <c r="F193" s="60">
        <v>103</v>
      </c>
      <c r="G193" s="61">
        <v>2.76E-2</v>
      </c>
      <c r="H193" s="61">
        <v>0.21809999999999999</v>
      </c>
      <c r="I193" s="62">
        <v>1.86</v>
      </c>
      <c r="J193" s="63" t="s">
        <v>30</v>
      </c>
      <c r="K193" s="64">
        <v>4706</v>
      </c>
      <c r="L193" s="64">
        <v>79</v>
      </c>
      <c r="M193" s="64">
        <v>8</v>
      </c>
      <c r="N193" s="65">
        <v>109</v>
      </c>
      <c r="O193" s="66">
        <v>1.6799999999999999E-2</v>
      </c>
      <c r="P193" s="66">
        <v>0.10059999999999999</v>
      </c>
      <c r="Q193" s="67">
        <v>1.38</v>
      </c>
    </row>
    <row r="194" spans="1:17" ht="15" x14ac:dyDescent="0.2">
      <c r="A194" s="57">
        <v>43658</v>
      </c>
      <c r="B194" s="58" t="s">
        <v>29</v>
      </c>
      <c r="C194" s="59">
        <v>2756</v>
      </c>
      <c r="D194" s="59">
        <v>39</v>
      </c>
      <c r="E194" s="59">
        <v>11</v>
      </c>
      <c r="F194" s="60">
        <v>64</v>
      </c>
      <c r="G194" s="61">
        <v>1.4E-2</v>
      </c>
      <c r="H194" s="61">
        <v>0.27789999999999998</v>
      </c>
      <c r="I194" s="62">
        <v>1.66</v>
      </c>
      <c r="J194" s="63" t="s">
        <v>30</v>
      </c>
      <c r="K194" s="64">
        <v>5673</v>
      </c>
      <c r="L194" s="64">
        <v>80</v>
      </c>
      <c r="M194" s="64">
        <v>7</v>
      </c>
      <c r="N194" s="65">
        <v>150</v>
      </c>
      <c r="O194" s="66">
        <v>1.41E-2</v>
      </c>
      <c r="P194" s="66">
        <v>8.7499999999999994E-2</v>
      </c>
      <c r="Q194" s="67">
        <v>1.88</v>
      </c>
    </row>
    <row r="195" spans="1:17" ht="15" x14ac:dyDescent="0.2">
      <c r="A195" s="57">
        <v>43659</v>
      </c>
      <c r="B195" s="58" t="s">
        <v>29</v>
      </c>
      <c r="C195" s="59">
        <v>3147</v>
      </c>
      <c r="D195" s="59">
        <v>50</v>
      </c>
      <c r="E195" s="59">
        <v>14</v>
      </c>
      <c r="F195" s="60">
        <v>103</v>
      </c>
      <c r="G195" s="61">
        <v>1.6E-2</v>
      </c>
      <c r="H195" s="61">
        <v>0.2797</v>
      </c>
      <c r="I195" s="62">
        <v>2.0499999999999998</v>
      </c>
      <c r="J195" s="63" t="s">
        <v>30</v>
      </c>
      <c r="K195" s="64">
        <v>4286</v>
      </c>
      <c r="L195" s="64">
        <v>47</v>
      </c>
      <c r="M195" s="64">
        <v>3</v>
      </c>
      <c r="N195" s="65">
        <v>132</v>
      </c>
      <c r="O195" s="66">
        <v>1.11E-2</v>
      </c>
      <c r="P195" s="66">
        <v>7.1099999999999997E-2</v>
      </c>
      <c r="Q195" s="67">
        <v>2.79</v>
      </c>
    </row>
    <row r="196" spans="1:17" ht="15" x14ac:dyDescent="0.2">
      <c r="A196" s="57">
        <v>43660</v>
      </c>
      <c r="B196" s="58" t="s">
        <v>29</v>
      </c>
      <c r="C196" s="59">
        <v>1050</v>
      </c>
      <c r="D196" s="59">
        <v>27</v>
      </c>
      <c r="E196" s="59">
        <v>6</v>
      </c>
      <c r="F196" s="60">
        <v>114</v>
      </c>
      <c r="G196" s="61">
        <v>2.6100000000000002E-2</v>
      </c>
      <c r="H196" s="61">
        <v>0.23649999999999999</v>
      </c>
      <c r="I196" s="62">
        <v>4.1399999999999997</v>
      </c>
      <c r="J196" s="63" t="s">
        <v>30</v>
      </c>
      <c r="K196" s="64">
        <v>5220</v>
      </c>
      <c r="L196" s="64">
        <v>73</v>
      </c>
      <c r="M196" s="64">
        <v>5</v>
      </c>
      <c r="N196" s="65">
        <v>109</v>
      </c>
      <c r="O196" s="66">
        <v>1.4E-2</v>
      </c>
      <c r="P196" s="66">
        <v>6.3700000000000007E-2</v>
      </c>
      <c r="Q196" s="67">
        <v>1.49</v>
      </c>
    </row>
    <row r="197" spans="1:17" ht="15" x14ac:dyDescent="0.2">
      <c r="A197" s="57">
        <v>43661</v>
      </c>
      <c r="B197" s="58" t="s">
        <v>29</v>
      </c>
      <c r="C197" s="59">
        <v>2930</v>
      </c>
      <c r="D197" s="59">
        <v>65</v>
      </c>
      <c r="E197" s="59">
        <v>18</v>
      </c>
      <c r="F197" s="60">
        <v>47</v>
      </c>
      <c r="G197" s="61">
        <v>2.23E-2</v>
      </c>
      <c r="H197" s="61">
        <v>0.27660000000000001</v>
      </c>
      <c r="I197" s="62">
        <v>0.71</v>
      </c>
      <c r="J197" s="63" t="s">
        <v>30</v>
      </c>
      <c r="K197" s="64">
        <v>5045</v>
      </c>
      <c r="L197" s="64">
        <v>46</v>
      </c>
      <c r="M197" s="64">
        <v>4</v>
      </c>
      <c r="N197" s="65">
        <v>169</v>
      </c>
      <c r="O197" s="66">
        <v>8.9999999999999993E-3</v>
      </c>
      <c r="P197" s="66">
        <v>9.3799999999999994E-2</v>
      </c>
      <c r="Q197" s="67">
        <v>3.7</v>
      </c>
    </row>
    <row r="198" spans="1:17" ht="15" x14ac:dyDescent="0.2">
      <c r="A198" s="57">
        <v>43662</v>
      </c>
      <c r="B198" s="58" t="s">
        <v>29</v>
      </c>
      <c r="C198" s="59">
        <v>2578</v>
      </c>
      <c r="D198" s="59">
        <v>54</v>
      </c>
      <c r="E198" s="59">
        <v>12</v>
      </c>
      <c r="F198" s="60">
        <v>76</v>
      </c>
      <c r="G198" s="61">
        <v>2.1100000000000001E-2</v>
      </c>
      <c r="H198" s="61">
        <v>0.21840000000000001</v>
      </c>
      <c r="I198" s="62">
        <v>1.4</v>
      </c>
      <c r="J198" s="63" t="s">
        <v>30</v>
      </c>
      <c r="K198" s="64">
        <v>3857</v>
      </c>
      <c r="L198" s="64">
        <v>67</v>
      </c>
      <c r="M198" s="64">
        <v>7</v>
      </c>
      <c r="N198" s="65">
        <v>187</v>
      </c>
      <c r="O198" s="66">
        <v>1.7500000000000002E-2</v>
      </c>
      <c r="P198" s="66">
        <v>0.10929999999999999</v>
      </c>
      <c r="Q198" s="67">
        <v>2.77</v>
      </c>
    </row>
    <row r="199" spans="1:17" ht="15" x14ac:dyDescent="0.2">
      <c r="A199" s="57">
        <v>43663</v>
      </c>
      <c r="B199" s="58" t="s">
        <v>29</v>
      </c>
      <c r="C199" s="59">
        <v>2237</v>
      </c>
      <c r="D199" s="59">
        <v>56</v>
      </c>
      <c r="E199" s="59">
        <v>15</v>
      </c>
      <c r="F199" s="60">
        <v>52</v>
      </c>
      <c r="G199" s="61">
        <v>2.5100000000000001E-2</v>
      </c>
      <c r="H199" s="61">
        <v>0.2712</v>
      </c>
      <c r="I199" s="62">
        <v>0.93</v>
      </c>
      <c r="J199" s="63" t="s">
        <v>30</v>
      </c>
      <c r="K199" s="64">
        <v>4357</v>
      </c>
      <c r="L199" s="64">
        <v>72</v>
      </c>
      <c r="M199" s="64">
        <v>6</v>
      </c>
      <c r="N199" s="65">
        <v>117</v>
      </c>
      <c r="O199" s="66">
        <v>1.66E-2</v>
      </c>
      <c r="P199" s="66">
        <v>7.7600000000000002E-2</v>
      </c>
      <c r="Q199" s="67">
        <v>1.62</v>
      </c>
    </row>
    <row r="200" spans="1:17" ht="15" x14ac:dyDescent="0.2">
      <c r="A200" s="57">
        <v>43664</v>
      </c>
      <c r="B200" s="58" t="s">
        <v>29</v>
      </c>
      <c r="C200" s="59">
        <v>3213</v>
      </c>
      <c r="D200" s="59">
        <v>36</v>
      </c>
      <c r="E200" s="59">
        <v>10</v>
      </c>
      <c r="F200" s="60">
        <v>87</v>
      </c>
      <c r="G200" s="61">
        <v>1.12E-2</v>
      </c>
      <c r="H200" s="61">
        <v>0.2833</v>
      </c>
      <c r="I200" s="62">
        <v>2.41</v>
      </c>
      <c r="J200" s="63" t="s">
        <v>30</v>
      </c>
      <c r="K200" s="64">
        <v>5160</v>
      </c>
      <c r="L200" s="64">
        <v>81</v>
      </c>
      <c r="M200" s="64">
        <v>9</v>
      </c>
      <c r="N200" s="65">
        <v>190</v>
      </c>
      <c r="O200" s="66">
        <v>1.5699999999999999E-2</v>
      </c>
      <c r="P200" s="66">
        <v>0.1118</v>
      </c>
      <c r="Q200" s="67">
        <v>2.34</v>
      </c>
    </row>
    <row r="201" spans="1:17" ht="15" x14ac:dyDescent="0.2">
      <c r="A201" s="57">
        <v>43665</v>
      </c>
      <c r="B201" s="58" t="s">
        <v>29</v>
      </c>
      <c r="C201" s="59">
        <v>2241</v>
      </c>
      <c r="D201" s="59">
        <v>30</v>
      </c>
      <c r="E201" s="59">
        <v>10</v>
      </c>
      <c r="F201" s="60">
        <v>135</v>
      </c>
      <c r="G201" s="61">
        <v>1.3299999999999999E-2</v>
      </c>
      <c r="H201" s="61">
        <v>0.3347</v>
      </c>
      <c r="I201" s="62">
        <v>4.53</v>
      </c>
      <c r="J201" s="63" t="s">
        <v>30</v>
      </c>
      <c r="K201" s="64">
        <v>4220</v>
      </c>
      <c r="L201" s="64">
        <v>38</v>
      </c>
      <c r="M201" s="64">
        <v>7</v>
      </c>
      <c r="N201" s="65">
        <v>79</v>
      </c>
      <c r="O201" s="66">
        <v>8.9999999999999993E-3</v>
      </c>
      <c r="P201" s="66">
        <v>0.18190000000000001</v>
      </c>
      <c r="Q201" s="67">
        <v>2.09</v>
      </c>
    </row>
    <row r="202" spans="1:17" ht="15" x14ac:dyDescent="0.2">
      <c r="A202" s="57">
        <v>43666</v>
      </c>
      <c r="B202" s="58" t="s">
        <v>29</v>
      </c>
      <c r="C202" s="59">
        <v>2925</v>
      </c>
      <c r="D202" s="59">
        <v>62</v>
      </c>
      <c r="E202" s="59">
        <v>17</v>
      </c>
      <c r="F202" s="60">
        <v>59</v>
      </c>
      <c r="G202" s="61">
        <v>2.1100000000000001E-2</v>
      </c>
      <c r="H202" s="61">
        <v>0.28120000000000001</v>
      </c>
      <c r="I202" s="62">
        <v>0.95</v>
      </c>
      <c r="J202" s="63" t="s">
        <v>30</v>
      </c>
      <c r="K202" s="64">
        <v>4253</v>
      </c>
      <c r="L202" s="64">
        <v>41</v>
      </c>
      <c r="M202" s="64">
        <v>4</v>
      </c>
      <c r="N202" s="65">
        <v>131</v>
      </c>
      <c r="O202" s="66">
        <v>9.7000000000000003E-3</v>
      </c>
      <c r="P202" s="66">
        <v>9.8500000000000004E-2</v>
      </c>
      <c r="Q202" s="67">
        <v>3.17</v>
      </c>
    </row>
    <row r="203" spans="1:17" ht="15" x14ac:dyDescent="0.2">
      <c r="A203" s="57">
        <v>43667</v>
      </c>
      <c r="B203" s="58" t="s">
        <v>29</v>
      </c>
      <c r="C203" s="59">
        <v>1254</v>
      </c>
      <c r="D203" s="59">
        <v>36</v>
      </c>
      <c r="E203" s="59">
        <v>10</v>
      </c>
      <c r="F203" s="60">
        <v>88</v>
      </c>
      <c r="G203" s="61">
        <v>2.8500000000000001E-2</v>
      </c>
      <c r="H203" s="61">
        <v>0.2838</v>
      </c>
      <c r="I203" s="62">
        <v>2.4500000000000002</v>
      </c>
      <c r="J203" s="63" t="s">
        <v>30</v>
      </c>
      <c r="K203" s="64">
        <v>4642</v>
      </c>
      <c r="L203" s="64">
        <v>78</v>
      </c>
      <c r="M203" s="64">
        <v>5</v>
      </c>
      <c r="N203" s="65">
        <v>110</v>
      </c>
      <c r="O203" s="66">
        <v>1.6799999999999999E-2</v>
      </c>
      <c r="P203" s="66">
        <v>6.2799999999999995E-2</v>
      </c>
      <c r="Q203" s="67">
        <v>1.41</v>
      </c>
    </row>
    <row r="204" spans="1:17" ht="15" x14ac:dyDescent="0.2">
      <c r="A204" s="57">
        <v>43668</v>
      </c>
      <c r="B204" s="58" t="s">
        <v>29</v>
      </c>
      <c r="C204" s="59">
        <v>1374</v>
      </c>
      <c r="D204" s="59">
        <v>54</v>
      </c>
      <c r="E204" s="59">
        <v>13</v>
      </c>
      <c r="F204" s="60">
        <v>93</v>
      </c>
      <c r="G204" s="61">
        <v>3.9199999999999999E-2</v>
      </c>
      <c r="H204" s="61">
        <v>0.23719999999999999</v>
      </c>
      <c r="I204" s="62">
        <v>1.73</v>
      </c>
      <c r="J204" s="63" t="s">
        <v>30</v>
      </c>
      <c r="K204" s="64">
        <v>5143</v>
      </c>
      <c r="L204" s="64">
        <v>75</v>
      </c>
      <c r="M204" s="64">
        <v>5</v>
      </c>
      <c r="N204" s="65">
        <v>103</v>
      </c>
      <c r="O204" s="66">
        <v>1.47E-2</v>
      </c>
      <c r="P204" s="66">
        <v>6.3299999999999995E-2</v>
      </c>
      <c r="Q204" s="67">
        <v>1.36</v>
      </c>
    </row>
    <row r="205" spans="1:17" ht="15" x14ac:dyDescent="0.2">
      <c r="A205" s="57">
        <v>43669</v>
      </c>
      <c r="B205" s="58" t="s">
        <v>29</v>
      </c>
      <c r="C205" s="59">
        <v>2658</v>
      </c>
      <c r="D205" s="59">
        <v>60</v>
      </c>
      <c r="E205" s="59">
        <v>13</v>
      </c>
      <c r="F205" s="60">
        <v>109</v>
      </c>
      <c r="G205" s="61">
        <v>2.2700000000000001E-2</v>
      </c>
      <c r="H205" s="61">
        <v>0.21659999999999999</v>
      </c>
      <c r="I205" s="62">
        <v>1.8</v>
      </c>
      <c r="J205" s="63" t="s">
        <v>30</v>
      </c>
      <c r="K205" s="64">
        <v>4239</v>
      </c>
      <c r="L205" s="64">
        <v>56</v>
      </c>
      <c r="M205" s="64">
        <v>6</v>
      </c>
      <c r="N205" s="65">
        <v>81</v>
      </c>
      <c r="O205" s="66">
        <v>1.3299999999999999E-2</v>
      </c>
      <c r="P205" s="66">
        <v>0.10340000000000001</v>
      </c>
      <c r="Q205" s="67">
        <v>1.44</v>
      </c>
    </row>
    <row r="206" spans="1:17" ht="15" x14ac:dyDescent="0.2">
      <c r="A206" s="57">
        <v>43670</v>
      </c>
      <c r="B206" s="58" t="s">
        <v>29</v>
      </c>
      <c r="C206" s="59">
        <v>1200</v>
      </c>
      <c r="D206" s="59">
        <v>49</v>
      </c>
      <c r="E206" s="59">
        <v>11</v>
      </c>
      <c r="F206" s="60">
        <v>112</v>
      </c>
      <c r="G206" s="61">
        <v>4.0800000000000003E-2</v>
      </c>
      <c r="H206" s="61">
        <v>0.22040000000000001</v>
      </c>
      <c r="I206" s="62">
        <v>2.29</v>
      </c>
      <c r="J206" s="63" t="s">
        <v>30</v>
      </c>
      <c r="K206" s="64">
        <v>4867</v>
      </c>
      <c r="L206" s="64">
        <v>57</v>
      </c>
      <c r="M206" s="64">
        <v>8</v>
      </c>
      <c r="N206" s="65">
        <v>172</v>
      </c>
      <c r="O206" s="66">
        <v>1.17E-2</v>
      </c>
      <c r="P206" s="66">
        <v>0.13780000000000001</v>
      </c>
      <c r="Q206" s="67">
        <v>3.03</v>
      </c>
    </row>
    <row r="207" spans="1:17" ht="15" x14ac:dyDescent="0.2">
      <c r="A207" s="57">
        <v>43671</v>
      </c>
      <c r="B207" s="58" t="s">
        <v>29</v>
      </c>
      <c r="C207" s="59">
        <v>2663</v>
      </c>
      <c r="D207" s="59">
        <v>64</v>
      </c>
      <c r="E207" s="59">
        <v>17</v>
      </c>
      <c r="F207" s="60">
        <v>47</v>
      </c>
      <c r="G207" s="61">
        <v>2.3900000000000001E-2</v>
      </c>
      <c r="H207" s="61">
        <v>0.26290000000000002</v>
      </c>
      <c r="I207" s="62">
        <v>0.74</v>
      </c>
      <c r="J207" s="63" t="s">
        <v>30</v>
      </c>
      <c r="K207" s="64">
        <v>4885</v>
      </c>
      <c r="L207" s="64">
        <v>53</v>
      </c>
      <c r="M207" s="64">
        <v>6</v>
      </c>
      <c r="N207" s="65">
        <v>119</v>
      </c>
      <c r="O207" s="66">
        <v>1.0800000000000001E-2</v>
      </c>
      <c r="P207" s="66">
        <v>0.1071</v>
      </c>
      <c r="Q207" s="67">
        <v>2.2599999999999998</v>
      </c>
    </row>
    <row r="208" spans="1:17" ht="15" x14ac:dyDescent="0.2">
      <c r="A208" s="57">
        <v>43672</v>
      </c>
      <c r="B208" s="58" t="s">
        <v>29</v>
      </c>
      <c r="C208" s="59">
        <v>2922</v>
      </c>
      <c r="D208" s="59">
        <v>42</v>
      </c>
      <c r="E208" s="59">
        <v>13</v>
      </c>
      <c r="F208" s="60">
        <v>69</v>
      </c>
      <c r="G208" s="61">
        <v>1.43E-2</v>
      </c>
      <c r="H208" s="61">
        <v>0.31990000000000002</v>
      </c>
      <c r="I208" s="62">
        <v>1.66</v>
      </c>
      <c r="J208" s="63" t="s">
        <v>30</v>
      </c>
      <c r="K208" s="64">
        <v>4790</v>
      </c>
      <c r="L208" s="64">
        <v>74</v>
      </c>
      <c r="M208" s="64">
        <v>7</v>
      </c>
      <c r="N208" s="65">
        <v>130</v>
      </c>
      <c r="O208" s="66">
        <v>1.55E-2</v>
      </c>
      <c r="P208" s="66">
        <v>9.0399999999999994E-2</v>
      </c>
      <c r="Q208" s="67">
        <v>1.75</v>
      </c>
    </row>
    <row r="209" spans="1:17" ht="15" x14ac:dyDescent="0.2">
      <c r="A209" s="57">
        <v>43673</v>
      </c>
      <c r="B209" s="58" t="s">
        <v>29</v>
      </c>
      <c r="C209" s="59">
        <v>2344</v>
      </c>
      <c r="D209" s="59">
        <v>60</v>
      </c>
      <c r="E209" s="59">
        <v>13</v>
      </c>
      <c r="F209" s="60">
        <v>100</v>
      </c>
      <c r="G209" s="61">
        <v>2.5499999999999998E-2</v>
      </c>
      <c r="H209" s="61">
        <v>0.21679999999999999</v>
      </c>
      <c r="I209" s="62">
        <v>1.67</v>
      </c>
      <c r="J209" s="63" t="s">
        <v>30</v>
      </c>
      <c r="K209" s="64">
        <v>5166</v>
      </c>
      <c r="L209" s="64">
        <v>75</v>
      </c>
      <c r="M209" s="64">
        <v>7</v>
      </c>
      <c r="N209" s="65">
        <v>181</v>
      </c>
      <c r="O209" s="66">
        <v>1.4500000000000001E-2</v>
      </c>
      <c r="P209" s="66">
        <v>9.01E-2</v>
      </c>
      <c r="Q209" s="67">
        <v>2.41</v>
      </c>
    </row>
    <row r="210" spans="1:17" ht="15" x14ac:dyDescent="0.2">
      <c r="A210" s="57">
        <v>43674</v>
      </c>
      <c r="B210" s="58" t="s">
        <v>29</v>
      </c>
      <c r="C210" s="59">
        <v>1102</v>
      </c>
      <c r="D210" s="59">
        <v>40</v>
      </c>
      <c r="E210" s="59">
        <v>13</v>
      </c>
      <c r="F210" s="60">
        <v>74</v>
      </c>
      <c r="G210" s="61">
        <v>3.6600000000000001E-2</v>
      </c>
      <c r="H210" s="61">
        <v>0.3241</v>
      </c>
      <c r="I210" s="62">
        <v>1.83</v>
      </c>
      <c r="J210" s="63" t="s">
        <v>30</v>
      </c>
      <c r="K210" s="64">
        <v>4893</v>
      </c>
      <c r="L210" s="64">
        <v>78</v>
      </c>
      <c r="M210" s="64">
        <v>9</v>
      </c>
      <c r="N210" s="65">
        <v>83</v>
      </c>
      <c r="O210" s="66">
        <v>1.5900000000000001E-2</v>
      </c>
      <c r="P210" s="66">
        <v>0.11409999999999999</v>
      </c>
      <c r="Q210" s="67">
        <v>1.06</v>
      </c>
    </row>
    <row r="211" spans="1:17" ht="15" x14ac:dyDescent="0.2">
      <c r="A211" s="57">
        <v>43675</v>
      </c>
      <c r="B211" s="58" t="s">
        <v>29</v>
      </c>
      <c r="C211" s="59">
        <v>2187</v>
      </c>
      <c r="D211" s="59">
        <v>38</v>
      </c>
      <c r="E211" s="59">
        <v>12</v>
      </c>
      <c r="F211" s="60">
        <v>83</v>
      </c>
      <c r="G211" s="61">
        <v>1.7299999999999999E-2</v>
      </c>
      <c r="H211" s="61">
        <v>0.30580000000000002</v>
      </c>
      <c r="I211" s="62">
        <v>2.21</v>
      </c>
      <c r="J211" s="63" t="s">
        <v>30</v>
      </c>
      <c r="K211" s="64">
        <v>4290</v>
      </c>
      <c r="L211" s="64">
        <v>37</v>
      </c>
      <c r="M211" s="64">
        <v>3</v>
      </c>
      <c r="N211" s="65">
        <v>167</v>
      </c>
      <c r="O211" s="66">
        <v>8.6E-3</v>
      </c>
      <c r="P211" s="66">
        <v>7.6999999999999999E-2</v>
      </c>
      <c r="Q211" s="67">
        <v>4.51</v>
      </c>
    </row>
    <row r="212" spans="1:17" ht="15" x14ac:dyDescent="0.2">
      <c r="A212" s="57">
        <v>43676</v>
      </c>
      <c r="B212" s="58" t="s">
        <v>29</v>
      </c>
      <c r="C212" s="59">
        <v>2451</v>
      </c>
      <c r="D212" s="59">
        <v>46</v>
      </c>
      <c r="E212" s="59">
        <v>12</v>
      </c>
      <c r="F212" s="60">
        <v>106</v>
      </c>
      <c r="G212" s="61">
        <v>1.8599999999999998E-2</v>
      </c>
      <c r="H212" s="61">
        <v>0.2656</v>
      </c>
      <c r="I212" s="62">
        <v>2.33</v>
      </c>
      <c r="J212" s="63" t="s">
        <v>30</v>
      </c>
      <c r="K212" s="64">
        <v>4601</v>
      </c>
      <c r="L212" s="64">
        <v>78</v>
      </c>
      <c r="M212" s="64">
        <v>8</v>
      </c>
      <c r="N212" s="65">
        <v>176</v>
      </c>
      <c r="O212" s="66">
        <v>1.6899999999999998E-2</v>
      </c>
      <c r="P212" s="66">
        <v>0.1014</v>
      </c>
      <c r="Q212" s="67">
        <v>2.27</v>
      </c>
    </row>
    <row r="213" spans="1:17" ht="15" x14ac:dyDescent="0.2">
      <c r="A213" s="57">
        <v>43677</v>
      </c>
      <c r="B213" s="58" t="s">
        <v>29</v>
      </c>
      <c r="C213" s="59">
        <v>1650</v>
      </c>
      <c r="D213" s="59">
        <v>51</v>
      </c>
      <c r="E213" s="59">
        <v>14</v>
      </c>
      <c r="F213" s="60">
        <v>44</v>
      </c>
      <c r="G213" s="61">
        <v>3.0800000000000001E-2</v>
      </c>
      <c r="H213" s="61">
        <v>0.2787</v>
      </c>
      <c r="I213" s="62">
        <v>0.86</v>
      </c>
      <c r="J213" s="63" t="s">
        <v>30</v>
      </c>
      <c r="K213" s="64">
        <v>5272</v>
      </c>
      <c r="L213" s="64">
        <v>83</v>
      </c>
      <c r="M213" s="64">
        <v>8</v>
      </c>
      <c r="N213" s="65">
        <v>155</v>
      </c>
      <c r="O213" s="66">
        <v>1.5699999999999999E-2</v>
      </c>
      <c r="P213" s="66">
        <v>9.8299999999999998E-2</v>
      </c>
      <c r="Q213" s="67">
        <v>1.87</v>
      </c>
    </row>
    <row r="214" spans="1:17" ht="15" x14ac:dyDescent="0.2">
      <c r="A214" s="57">
        <v>43678</v>
      </c>
      <c r="B214" s="58" t="s">
        <v>31</v>
      </c>
      <c r="C214" s="59">
        <v>1275</v>
      </c>
      <c r="D214" s="59">
        <v>66</v>
      </c>
      <c r="E214" s="59">
        <v>16</v>
      </c>
      <c r="F214" s="60">
        <v>119</v>
      </c>
      <c r="G214" s="61">
        <v>5.1499999999999997E-2</v>
      </c>
      <c r="H214" s="61">
        <v>0.2457</v>
      </c>
      <c r="I214" s="62">
        <v>1.81</v>
      </c>
      <c r="J214" s="63" t="s">
        <v>32</v>
      </c>
      <c r="K214" s="64">
        <v>4461</v>
      </c>
      <c r="L214" s="64">
        <v>41</v>
      </c>
      <c r="M214" s="64">
        <v>6</v>
      </c>
      <c r="N214" s="65">
        <v>111</v>
      </c>
      <c r="O214" s="66">
        <v>9.1999999999999998E-3</v>
      </c>
      <c r="P214" s="66">
        <v>0.1472</v>
      </c>
      <c r="Q214" s="67">
        <v>2.7</v>
      </c>
    </row>
    <row r="215" spans="1:17" ht="15" x14ac:dyDescent="0.2">
      <c r="A215" s="57">
        <v>43679</v>
      </c>
      <c r="B215" s="58" t="s">
        <v>31</v>
      </c>
      <c r="C215" s="59">
        <v>2042</v>
      </c>
      <c r="D215" s="59">
        <v>53</v>
      </c>
      <c r="E215" s="59">
        <v>13</v>
      </c>
      <c r="F215" s="60">
        <v>50</v>
      </c>
      <c r="G215" s="61">
        <v>2.58E-2</v>
      </c>
      <c r="H215" s="61">
        <v>0.23799999999999999</v>
      </c>
      <c r="I215" s="62">
        <v>0.95</v>
      </c>
      <c r="J215" s="63" t="s">
        <v>32</v>
      </c>
      <c r="K215" s="64">
        <v>5586</v>
      </c>
      <c r="L215" s="64">
        <v>59</v>
      </c>
      <c r="M215" s="64">
        <v>8</v>
      </c>
      <c r="N215" s="65">
        <v>115</v>
      </c>
      <c r="O215" s="66">
        <v>1.06E-2</v>
      </c>
      <c r="P215" s="66">
        <v>0.13439999999999999</v>
      </c>
      <c r="Q215" s="67">
        <v>1.94</v>
      </c>
    </row>
    <row r="216" spans="1:17" ht="15" x14ac:dyDescent="0.2">
      <c r="A216" s="57">
        <v>43680</v>
      </c>
      <c r="B216" s="58" t="s">
        <v>31</v>
      </c>
      <c r="C216" s="59">
        <v>2717</v>
      </c>
      <c r="D216" s="59">
        <v>35</v>
      </c>
      <c r="E216" s="59">
        <v>8</v>
      </c>
      <c r="F216" s="60">
        <v>57</v>
      </c>
      <c r="G216" s="61">
        <v>1.2699999999999999E-2</v>
      </c>
      <c r="H216" s="61">
        <v>0.22889999999999999</v>
      </c>
      <c r="I216" s="62">
        <v>1.64</v>
      </c>
      <c r="J216" s="63" t="s">
        <v>32</v>
      </c>
      <c r="K216" s="64">
        <v>5567</v>
      </c>
      <c r="L216" s="64">
        <v>68</v>
      </c>
      <c r="M216" s="64">
        <v>6</v>
      </c>
      <c r="N216" s="65">
        <v>185</v>
      </c>
      <c r="O216" s="66">
        <v>1.2200000000000001E-2</v>
      </c>
      <c r="P216" s="66">
        <v>9.4200000000000006E-2</v>
      </c>
      <c r="Q216" s="67">
        <v>2.73</v>
      </c>
    </row>
    <row r="217" spans="1:17" ht="15" x14ac:dyDescent="0.2">
      <c r="A217" s="57">
        <v>43681</v>
      </c>
      <c r="B217" s="58" t="s">
        <v>31</v>
      </c>
      <c r="C217" s="59">
        <v>1862</v>
      </c>
      <c r="D217" s="59">
        <v>23</v>
      </c>
      <c r="E217" s="59">
        <v>10</v>
      </c>
      <c r="F217" s="60">
        <v>79</v>
      </c>
      <c r="G217" s="61">
        <v>1.2500000000000001E-2</v>
      </c>
      <c r="H217" s="61">
        <v>0.41460000000000002</v>
      </c>
      <c r="I217" s="62">
        <v>3.4</v>
      </c>
      <c r="J217" s="63" t="s">
        <v>32</v>
      </c>
      <c r="K217" s="64">
        <v>4683</v>
      </c>
      <c r="L217" s="64">
        <v>62</v>
      </c>
      <c r="M217" s="64">
        <v>5</v>
      </c>
      <c r="N217" s="65">
        <v>102</v>
      </c>
      <c r="O217" s="66">
        <v>1.32E-2</v>
      </c>
      <c r="P217" s="66">
        <v>8.2299999999999998E-2</v>
      </c>
      <c r="Q217" s="67">
        <v>1.64</v>
      </c>
    </row>
    <row r="218" spans="1:17" ht="15" x14ac:dyDescent="0.2">
      <c r="A218" s="57">
        <v>43682</v>
      </c>
      <c r="B218" s="58" t="s">
        <v>31</v>
      </c>
      <c r="C218" s="59">
        <v>2589</v>
      </c>
      <c r="D218" s="59">
        <v>33</v>
      </c>
      <c r="E218" s="59">
        <v>8</v>
      </c>
      <c r="F218" s="60">
        <v>112</v>
      </c>
      <c r="G218" s="61">
        <v>1.29E-2</v>
      </c>
      <c r="H218" s="61">
        <v>0.23</v>
      </c>
      <c r="I218" s="62">
        <v>3.36</v>
      </c>
      <c r="J218" s="63" t="s">
        <v>32</v>
      </c>
      <c r="K218" s="64">
        <v>5624</v>
      </c>
      <c r="L218" s="64">
        <v>46</v>
      </c>
      <c r="M218" s="64">
        <v>3</v>
      </c>
      <c r="N218" s="65">
        <v>121</v>
      </c>
      <c r="O218" s="66">
        <v>8.0999999999999996E-3</v>
      </c>
      <c r="P218" s="66">
        <v>7.1900000000000006E-2</v>
      </c>
      <c r="Q218" s="67">
        <v>2.66</v>
      </c>
    </row>
    <row r="219" spans="1:17" ht="15" x14ac:dyDescent="0.2">
      <c r="A219" s="57">
        <v>43683</v>
      </c>
      <c r="B219" s="58" t="s">
        <v>31</v>
      </c>
      <c r="C219" s="59">
        <v>2310</v>
      </c>
      <c r="D219" s="59">
        <v>55</v>
      </c>
      <c r="E219" s="59">
        <v>15</v>
      </c>
      <c r="F219" s="60">
        <v>138</v>
      </c>
      <c r="G219" s="61">
        <v>2.4E-2</v>
      </c>
      <c r="H219" s="61">
        <v>0.2722</v>
      </c>
      <c r="I219" s="62">
        <v>2.48</v>
      </c>
      <c r="J219" s="63" t="s">
        <v>32</v>
      </c>
      <c r="K219" s="64">
        <v>4099</v>
      </c>
      <c r="L219" s="64">
        <v>88</v>
      </c>
      <c r="M219" s="64">
        <v>9</v>
      </c>
      <c r="N219" s="65">
        <v>88</v>
      </c>
      <c r="O219" s="66">
        <v>2.1399999999999999E-2</v>
      </c>
      <c r="P219" s="66">
        <v>0.107</v>
      </c>
      <c r="Q219" s="67">
        <v>1</v>
      </c>
    </row>
    <row r="220" spans="1:17" ht="15" x14ac:dyDescent="0.2">
      <c r="A220" s="57">
        <v>43684</v>
      </c>
      <c r="B220" s="58" t="s">
        <v>31</v>
      </c>
      <c r="C220" s="59">
        <v>1437</v>
      </c>
      <c r="D220" s="59">
        <v>58</v>
      </c>
      <c r="E220" s="59">
        <v>14</v>
      </c>
      <c r="F220" s="60">
        <v>66</v>
      </c>
      <c r="G220" s="61">
        <v>0.04</v>
      </c>
      <c r="H220" s="61">
        <v>0.23480000000000001</v>
      </c>
      <c r="I220" s="62">
        <v>1.1499999999999999</v>
      </c>
      <c r="J220" s="63" t="s">
        <v>32</v>
      </c>
      <c r="K220" s="64">
        <v>4422</v>
      </c>
      <c r="L220" s="64">
        <v>42</v>
      </c>
      <c r="M220" s="64">
        <v>7</v>
      </c>
      <c r="N220" s="65">
        <v>134</v>
      </c>
      <c r="O220" s="66">
        <v>9.4999999999999998E-3</v>
      </c>
      <c r="P220" s="66">
        <v>0.1686</v>
      </c>
      <c r="Q220" s="67">
        <v>3.17</v>
      </c>
    </row>
    <row r="221" spans="1:17" ht="15" x14ac:dyDescent="0.2">
      <c r="A221" s="57">
        <v>43685</v>
      </c>
      <c r="B221" s="58" t="s">
        <v>31</v>
      </c>
      <c r="C221" s="59">
        <v>2951</v>
      </c>
      <c r="D221" s="59">
        <v>36</v>
      </c>
      <c r="E221" s="59">
        <v>11</v>
      </c>
      <c r="F221" s="60">
        <v>122</v>
      </c>
      <c r="G221" s="61">
        <v>1.2E-2</v>
      </c>
      <c r="H221" s="61">
        <v>0.31269999999999998</v>
      </c>
      <c r="I221" s="62">
        <v>3.45</v>
      </c>
      <c r="J221" s="63" t="s">
        <v>32</v>
      </c>
      <c r="K221" s="64">
        <v>4143</v>
      </c>
      <c r="L221" s="64">
        <v>54</v>
      </c>
      <c r="M221" s="64">
        <v>7</v>
      </c>
      <c r="N221" s="65">
        <v>141</v>
      </c>
      <c r="O221" s="66">
        <v>1.3100000000000001E-2</v>
      </c>
      <c r="P221" s="66">
        <v>0.1237</v>
      </c>
      <c r="Q221" s="67">
        <v>2.6</v>
      </c>
    </row>
    <row r="222" spans="1:17" ht="15" x14ac:dyDescent="0.2">
      <c r="A222" s="57">
        <v>43686</v>
      </c>
      <c r="B222" s="58" t="s">
        <v>31</v>
      </c>
      <c r="C222" s="59">
        <v>3014</v>
      </c>
      <c r="D222" s="59">
        <v>42</v>
      </c>
      <c r="E222" s="59">
        <v>12</v>
      </c>
      <c r="F222" s="60">
        <v>68</v>
      </c>
      <c r="G222" s="61">
        <v>1.3899999999999999E-2</v>
      </c>
      <c r="H222" s="61">
        <v>0.29570000000000002</v>
      </c>
      <c r="I222" s="62">
        <v>1.62</v>
      </c>
      <c r="J222" s="63" t="s">
        <v>32</v>
      </c>
      <c r="K222" s="64">
        <v>3894</v>
      </c>
      <c r="L222" s="64">
        <v>46</v>
      </c>
      <c r="M222" s="64">
        <v>3</v>
      </c>
      <c r="N222" s="65">
        <v>112</v>
      </c>
      <c r="O222" s="66">
        <v>1.18E-2</v>
      </c>
      <c r="P222" s="66">
        <v>7.1800000000000003E-2</v>
      </c>
      <c r="Q222" s="67">
        <v>2.44</v>
      </c>
    </row>
    <row r="223" spans="1:17" ht="15" x14ac:dyDescent="0.2">
      <c r="A223" s="57">
        <v>43687</v>
      </c>
      <c r="B223" s="58" t="s">
        <v>31</v>
      </c>
      <c r="C223" s="59">
        <v>1080</v>
      </c>
      <c r="D223" s="59">
        <v>52</v>
      </c>
      <c r="E223" s="59">
        <v>14</v>
      </c>
      <c r="F223" s="60">
        <v>52</v>
      </c>
      <c r="G223" s="61">
        <v>4.82E-2</v>
      </c>
      <c r="H223" s="61">
        <v>0.27679999999999999</v>
      </c>
      <c r="I223" s="62">
        <v>1</v>
      </c>
      <c r="J223" s="63" t="s">
        <v>32</v>
      </c>
      <c r="K223" s="64">
        <v>4560</v>
      </c>
      <c r="L223" s="64">
        <v>57</v>
      </c>
      <c r="M223" s="64">
        <v>5</v>
      </c>
      <c r="N223" s="65">
        <v>158</v>
      </c>
      <c r="O223" s="66">
        <v>1.2500000000000001E-2</v>
      </c>
      <c r="P223" s="66">
        <v>8.5000000000000006E-2</v>
      </c>
      <c r="Q223" s="67">
        <v>2.76</v>
      </c>
    </row>
    <row r="224" spans="1:17" ht="15" x14ac:dyDescent="0.2">
      <c r="A224" s="57">
        <v>43688</v>
      </c>
      <c r="B224" s="58" t="s">
        <v>31</v>
      </c>
      <c r="C224" s="59">
        <v>3041</v>
      </c>
      <c r="D224" s="59">
        <v>35</v>
      </c>
      <c r="E224" s="59">
        <v>10</v>
      </c>
      <c r="F224" s="60">
        <v>53</v>
      </c>
      <c r="G224" s="61">
        <v>1.1599999999999999E-2</v>
      </c>
      <c r="H224" s="61">
        <v>0.28470000000000001</v>
      </c>
      <c r="I224" s="62">
        <v>1.49</v>
      </c>
      <c r="J224" s="63" t="s">
        <v>32</v>
      </c>
      <c r="K224" s="64">
        <v>4027</v>
      </c>
      <c r="L224" s="64">
        <v>50</v>
      </c>
      <c r="M224" s="64">
        <v>3</v>
      </c>
      <c r="N224" s="65">
        <v>142</v>
      </c>
      <c r="O224" s="66">
        <v>1.23E-2</v>
      </c>
      <c r="P224" s="66">
        <v>7.0099999999999996E-2</v>
      </c>
      <c r="Q224" s="67">
        <v>2.87</v>
      </c>
    </row>
    <row r="225" spans="1:17" ht="15" x14ac:dyDescent="0.2">
      <c r="A225" s="57">
        <v>43689</v>
      </c>
      <c r="B225" s="58" t="s">
        <v>31</v>
      </c>
      <c r="C225" s="59">
        <v>2382</v>
      </c>
      <c r="D225" s="59">
        <v>34</v>
      </c>
      <c r="E225" s="59">
        <v>8</v>
      </c>
      <c r="F225" s="60">
        <v>92</v>
      </c>
      <c r="G225" s="61">
        <v>1.41E-2</v>
      </c>
      <c r="H225" s="61">
        <v>0.2298</v>
      </c>
      <c r="I225" s="62">
        <v>2.73</v>
      </c>
      <c r="J225" s="63" t="s">
        <v>32</v>
      </c>
      <c r="K225" s="64">
        <v>3938</v>
      </c>
      <c r="L225" s="64">
        <v>62</v>
      </c>
      <c r="M225" s="64">
        <v>6</v>
      </c>
      <c r="N225" s="65">
        <v>137</v>
      </c>
      <c r="O225" s="66">
        <v>1.5800000000000002E-2</v>
      </c>
      <c r="P225" s="66">
        <v>9.8299999999999998E-2</v>
      </c>
      <c r="Q225" s="67">
        <v>2.2000000000000002</v>
      </c>
    </row>
    <row r="226" spans="1:17" ht="15" x14ac:dyDescent="0.2">
      <c r="A226" s="57">
        <v>43690</v>
      </c>
      <c r="B226" s="58" t="s">
        <v>31</v>
      </c>
      <c r="C226" s="59">
        <v>2502</v>
      </c>
      <c r="D226" s="59">
        <v>45</v>
      </c>
      <c r="E226" s="59">
        <v>12</v>
      </c>
      <c r="F226" s="60">
        <v>91</v>
      </c>
      <c r="G226" s="61">
        <v>1.8100000000000002E-2</v>
      </c>
      <c r="H226" s="61">
        <v>0.2661</v>
      </c>
      <c r="I226" s="62">
        <v>2.0099999999999998</v>
      </c>
      <c r="J226" s="63" t="s">
        <v>32</v>
      </c>
      <c r="K226" s="64">
        <v>4494</v>
      </c>
      <c r="L226" s="64">
        <v>85</v>
      </c>
      <c r="M226" s="64">
        <v>8</v>
      </c>
      <c r="N226" s="65">
        <v>181</v>
      </c>
      <c r="O226" s="66">
        <v>1.89E-2</v>
      </c>
      <c r="P226" s="66">
        <v>9.7199999999999995E-2</v>
      </c>
      <c r="Q226" s="67">
        <v>2.13</v>
      </c>
    </row>
    <row r="227" spans="1:17" ht="15" x14ac:dyDescent="0.2">
      <c r="A227" s="57">
        <v>43691</v>
      </c>
      <c r="B227" s="58" t="s">
        <v>31</v>
      </c>
      <c r="C227" s="59">
        <v>2387</v>
      </c>
      <c r="D227" s="59">
        <v>26</v>
      </c>
      <c r="E227" s="59">
        <v>9</v>
      </c>
      <c r="F227" s="60">
        <v>54</v>
      </c>
      <c r="G227" s="61">
        <v>1.0999999999999999E-2</v>
      </c>
      <c r="H227" s="61">
        <v>0.35210000000000002</v>
      </c>
      <c r="I227" s="62">
        <v>2.06</v>
      </c>
      <c r="J227" s="63" t="s">
        <v>32</v>
      </c>
      <c r="K227" s="64">
        <v>5670</v>
      </c>
      <c r="L227" s="64">
        <v>81</v>
      </c>
      <c r="M227" s="64">
        <v>5</v>
      </c>
      <c r="N227" s="65">
        <v>155</v>
      </c>
      <c r="O227" s="66">
        <v>1.4200000000000001E-2</v>
      </c>
      <c r="P227" s="66">
        <v>6.2399999999999997E-2</v>
      </c>
      <c r="Q227" s="67">
        <v>1.92</v>
      </c>
    </row>
    <row r="228" spans="1:17" ht="15" x14ac:dyDescent="0.2">
      <c r="A228" s="57">
        <v>43692</v>
      </c>
      <c r="B228" s="58" t="s">
        <v>31</v>
      </c>
      <c r="C228" s="59">
        <v>2664</v>
      </c>
      <c r="D228" s="59">
        <v>23</v>
      </c>
      <c r="E228" s="59">
        <v>7</v>
      </c>
      <c r="F228" s="60">
        <v>72</v>
      </c>
      <c r="G228" s="61">
        <v>8.6999999999999994E-3</v>
      </c>
      <c r="H228" s="61">
        <v>0.2858</v>
      </c>
      <c r="I228" s="62">
        <v>3.1</v>
      </c>
      <c r="J228" s="63" t="s">
        <v>32</v>
      </c>
      <c r="K228" s="64">
        <v>5513</v>
      </c>
      <c r="L228" s="64">
        <v>41</v>
      </c>
      <c r="M228" s="64">
        <v>3</v>
      </c>
      <c r="N228" s="65">
        <v>165</v>
      </c>
      <c r="O228" s="66">
        <v>7.4000000000000003E-3</v>
      </c>
      <c r="P228" s="66">
        <v>7.4399999999999994E-2</v>
      </c>
      <c r="Q228" s="67">
        <v>4.01</v>
      </c>
    </row>
    <row r="229" spans="1:17" ht="15" x14ac:dyDescent="0.2">
      <c r="A229" s="57">
        <v>43693</v>
      </c>
      <c r="B229" s="58" t="s">
        <v>31</v>
      </c>
      <c r="C229" s="59">
        <v>2215</v>
      </c>
      <c r="D229" s="59">
        <v>56</v>
      </c>
      <c r="E229" s="59">
        <v>16</v>
      </c>
      <c r="F229" s="60">
        <v>46</v>
      </c>
      <c r="G229" s="61">
        <v>2.52E-2</v>
      </c>
      <c r="H229" s="61">
        <v>0.28960000000000002</v>
      </c>
      <c r="I229" s="62">
        <v>0.83</v>
      </c>
      <c r="J229" s="63" t="s">
        <v>32</v>
      </c>
      <c r="K229" s="64">
        <v>3782</v>
      </c>
      <c r="L229" s="64">
        <v>76</v>
      </c>
      <c r="M229" s="64">
        <v>9</v>
      </c>
      <c r="N229" s="65">
        <v>101</v>
      </c>
      <c r="O229" s="66">
        <v>2.01E-2</v>
      </c>
      <c r="P229" s="66">
        <v>0.1157</v>
      </c>
      <c r="Q229" s="67">
        <v>1.32</v>
      </c>
    </row>
    <row r="230" spans="1:17" ht="15" x14ac:dyDescent="0.2">
      <c r="A230" s="57">
        <v>43694</v>
      </c>
      <c r="B230" s="58" t="s">
        <v>31</v>
      </c>
      <c r="C230" s="59">
        <v>1691</v>
      </c>
      <c r="D230" s="59">
        <v>47</v>
      </c>
      <c r="E230" s="59">
        <v>10</v>
      </c>
      <c r="F230" s="60">
        <v>127</v>
      </c>
      <c r="G230" s="61">
        <v>2.76E-2</v>
      </c>
      <c r="H230" s="61">
        <v>0.2215</v>
      </c>
      <c r="I230" s="62">
        <v>2.73</v>
      </c>
      <c r="J230" s="63" t="s">
        <v>32</v>
      </c>
      <c r="K230" s="64">
        <v>3755</v>
      </c>
      <c r="L230" s="64">
        <v>66</v>
      </c>
      <c r="M230" s="64">
        <v>7</v>
      </c>
      <c r="N230" s="65">
        <v>121</v>
      </c>
      <c r="O230" s="66">
        <v>1.77E-2</v>
      </c>
      <c r="P230" s="66">
        <v>0.11020000000000001</v>
      </c>
      <c r="Q230" s="67">
        <v>1.82</v>
      </c>
    </row>
    <row r="231" spans="1:17" ht="15" x14ac:dyDescent="0.2">
      <c r="A231" s="57">
        <v>43695</v>
      </c>
      <c r="B231" s="58" t="s">
        <v>31</v>
      </c>
      <c r="C231" s="59">
        <v>1422</v>
      </c>
      <c r="D231" s="59">
        <v>51</v>
      </c>
      <c r="E231" s="59">
        <v>13</v>
      </c>
      <c r="F231" s="60">
        <v>78</v>
      </c>
      <c r="G231" s="61">
        <v>3.56E-2</v>
      </c>
      <c r="H231" s="61">
        <v>0.25929999999999997</v>
      </c>
      <c r="I231" s="62">
        <v>1.55</v>
      </c>
      <c r="J231" s="63" t="s">
        <v>32</v>
      </c>
      <c r="K231" s="64">
        <v>4561</v>
      </c>
      <c r="L231" s="64">
        <v>70</v>
      </c>
      <c r="M231" s="64">
        <v>6</v>
      </c>
      <c r="N231" s="65">
        <v>122</v>
      </c>
      <c r="O231" s="66">
        <v>1.5299999999999999E-2</v>
      </c>
      <c r="P231" s="66">
        <v>9.3100000000000002E-2</v>
      </c>
      <c r="Q231" s="67">
        <v>1.76</v>
      </c>
    </row>
    <row r="232" spans="1:17" ht="15" x14ac:dyDescent="0.2">
      <c r="A232" s="57">
        <v>43696</v>
      </c>
      <c r="B232" s="58" t="s">
        <v>31</v>
      </c>
      <c r="C232" s="59">
        <v>3175</v>
      </c>
      <c r="D232" s="59">
        <v>34</v>
      </c>
      <c r="E232" s="59">
        <v>8</v>
      </c>
      <c r="F232" s="60">
        <v>111</v>
      </c>
      <c r="G232" s="61">
        <v>1.06E-2</v>
      </c>
      <c r="H232" s="61">
        <v>0.2298</v>
      </c>
      <c r="I232" s="62">
        <v>3.3</v>
      </c>
      <c r="J232" s="63" t="s">
        <v>32</v>
      </c>
      <c r="K232" s="64">
        <v>5185</v>
      </c>
      <c r="L232" s="64">
        <v>68</v>
      </c>
      <c r="M232" s="64">
        <v>5</v>
      </c>
      <c r="N232" s="65">
        <v>186</v>
      </c>
      <c r="O232" s="66">
        <v>1.2999999999999999E-2</v>
      </c>
      <c r="P232" s="66">
        <v>7.9600000000000004E-2</v>
      </c>
      <c r="Q232" s="67">
        <v>2.75</v>
      </c>
    </row>
    <row r="233" spans="1:17" ht="15" x14ac:dyDescent="0.2">
      <c r="A233" s="57">
        <v>43697</v>
      </c>
      <c r="B233" s="58" t="s">
        <v>31</v>
      </c>
      <c r="C233" s="59">
        <v>3119</v>
      </c>
      <c r="D233" s="59">
        <v>59</v>
      </c>
      <c r="E233" s="59">
        <v>14</v>
      </c>
      <c r="F233" s="60">
        <v>69</v>
      </c>
      <c r="G233" s="61">
        <v>1.8800000000000001E-2</v>
      </c>
      <c r="H233" s="61">
        <v>0.2341</v>
      </c>
      <c r="I233" s="62">
        <v>1.18</v>
      </c>
      <c r="J233" s="63" t="s">
        <v>32</v>
      </c>
      <c r="K233" s="64">
        <v>5509</v>
      </c>
      <c r="L233" s="64">
        <v>61</v>
      </c>
      <c r="M233" s="64">
        <v>4</v>
      </c>
      <c r="N233" s="65">
        <v>116</v>
      </c>
      <c r="O233" s="66">
        <v>1.11E-2</v>
      </c>
      <c r="P233" s="66">
        <v>6.6400000000000001E-2</v>
      </c>
      <c r="Q233" s="67">
        <v>1.91</v>
      </c>
    </row>
    <row r="234" spans="1:17" ht="15" x14ac:dyDescent="0.2">
      <c r="A234" s="57">
        <v>43698</v>
      </c>
      <c r="B234" s="58" t="s">
        <v>31</v>
      </c>
      <c r="C234" s="59">
        <v>1865</v>
      </c>
      <c r="D234" s="59">
        <v>41</v>
      </c>
      <c r="E234" s="59">
        <v>11</v>
      </c>
      <c r="F234" s="60">
        <v>54</v>
      </c>
      <c r="G234" s="61">
        <v>2.2100000000000002E-2</v>
      </c>
      <c r="H234" s="61">
        <v>0.27260000000000001</v>
      </c>
      <c r="I234" s="62">
        <v>1.3</v>
      </c>
      <c r="J234" s="63" t="s">
        <v>32</v>
      </c>
      <c r="K234" s="64">
        <v>5625</v>
      </c>
      <c r="L234" s="64">
        <v>32</v>
      </c>
      <c r="M234" s="64">
        <v>4</v>
      </c>
      <c r="N234" s="65">
        <v>182</v>
      </c>
      <c r="O234" s="66">
        <v>5.7000000000000002E-3</v>
      </c>
      <c r="P234" s="66">
        <v>0.11219999999999999</v>
      </c>
      <c r="Q234" s="67">
        <v>5.65</v>
      </c>
    </row>
    <row r="235" spans="1:17" ht="15" x14ac:dyDescent="0.2">
      <c r="A235" s="57">
        <v>43699</v>
      </c>
      <c r="B235" s="58" t="s">
        <v>31</v>
      </c>
      <c r="C235" s="59">
        <v>1754</v>
      </c>
      <c r="D235" s="59">
        <v>40</v>
      </c>
      <c r="E235" s="59">
        <v>9</v>
      </c>
      <c r="F235" s="60">
        <v>85</v>
      </c>
      <c r="G235" s="61">
        <v>2.2599999999999999E-2</v>
      </c>
      <c r="H235" s="61">
        <v>0.22520000000000001</v>
      </c>
      <c r="I235" s="62">
        <v>2.14</v>
      </c>
      <c r="J235" s="63" t="s">
        <v>32</v>
      </c>
      <c r="K235" s="64">
        <v>4636</v>
      </c>
      <c r="L235" s="64">
        <v>47</v>
      </c>
      <c r="M235" s="64">
        <v>7</v>
      </c>
      <c r="N235" s="65">
        <v>84</v>
      </c>
      <c r="O235" s="66">
        <v>1.01E-2</v>
      </c>
      <c r="P235" s="66">
        <v>0.1565</v>
      </c>
      <c r="Q235" s="67">
        <v>1.8</v>
      </c>
    </row>
    <row r="236" spans="1:17" ht="15" x14ac:dyDescent="0.2">
      <c r="A236" s="57">
        <v>43700</v>
      </c>
      <c r="B236" s="58" t="s">
        <v>31</v>
      </c>
      <c r="C236" s="59">
        <v>2584</v>
      </c>
      <c r="D236" s="59">
        <v>35</v>
      </c>
      <c r="E236" s="59">
        <v>11</v>
      </c>
      <c r="F236" s="60">
        <v>37</v>
      </c>
      <c r="G236" s="61">
        <v>1.37E-2</v>
      </c>
      <c r="H236" s="61">
        <v>0.313</v>
      </c>
      <c r="I236" s="62">
        <v>1.06</v>
      </c>
      <c r="J236" s="63" t="s">
        <v>32</v>
      </c>
      <c r="K236" s="64">
        <v>4380</v>
      </c>
      <c r="L236" s="64">
        <v>43</v>
      </c>
      <c r="M236" s="64">
        <v>6</v>
      </c>
      <c r="N236" s="65">
        <v>113</v>
      </c>
      <c r="O236" s="66">
        <v>9.7999999999999997E-3</v>
      </c>
      <c r="P236" s="66">
        <v>0.14349999999999999</v>
      </c>
      <c r="Q236" s="67">
        <v>2.64</v>
      </c>
    </row>
    <row r="237" spans="1:17" ht="15" x14ac:dyDescent="0.2">
      <c r="A237" s="57">
        <v>43701</v>
      </c>
      <c r="B237" s="58" t="s">
        <v>31</v>
      </c>
      <c r="C237" s="59">
        <v>2656</v>
      </c>
      <c r="D237" s="59">
        <v>40</v>
      </c>
      <c r="E237" s="59">
        <v>12</v>
      </c>
      <c r="F237" s="60">
        <v>91</v>
      </c>
      <c r="G237" s="61">
        <v>1.5100000000000001E-2</v>
      </c>
      <c r="H237" s="61">
        <v>0.29980000000000001</v>
      </c>
      <c r="I237" s="62">
        <v>2.27</v>
      </c>
      <c r="J237" s="63" t="s">
        <v>32</v>
      </c>
      <c r="K237" s="64">
        <v>4973</v>
      </c>
      <c r="L237" s="64">
        <v>42</v>
      </c>
      <c r="M237" s="64">
        <v>7</v>
      </c>
      <c r="N237" s="65">
        <v>184</v>
      </c>
      <c r="O237" s="66">
        <v>8.3999999999999995E-3</v>
      </c>
      <c r="P237" s="66">
        <v>0.16950000000000001</v>
      </c>
      <c r="Q237" s="67">
        <v>4.3899999999999997</v>
      </c>
    </row>
    <row r="238" spans="1:17" ht="15" x14ac:dyDescent="0.2">
      <c r="A238" s="57">
        <v>43702</v>
      </c>
      <c r="B238" s="58" t="s">
        <v>31</v>
      </c>
      <c r="C238" s="59">
        <v>2428</v>
      </c>
      <c r="D238" s="59">
        <v>29</v>
      </c>
      <c r="E238" s="59">
        <v>10</v>
      </c>
      <c r="F238" s="60">
        <v>106</v>
      </c>
      <c r="G238" s="61">
        <v>1.1900000000000001E-2</v>
      </c>
      <c r="H238" s="61">
        <v>0.33839999999999998</v>
      </c>
      <c r="I238" s="62">
        <v>3.67</v>
      </c>
      <c r="J238" s="63" t="s">
        <v>32</v>
      </c>
      <c r="K238" s="64">
        <v>4962</v>
      </c>
      <c r="L238" s="64">
        <v>63</v>
      </c>
      <c r="M238" s="64">
        <v>7</v>
      </c>
      <c r="N238" s="65">
        <v>150</v>
      </c>
      <c r="O238" s="66">
        <v>1.2699999999999999E-2</v>
      </c>
      <c r="P238" s="66">
        <v>0.1135</v>
      </c>
      <c r="Q238" s="67">
        <v>2.38</v>
      </c>
    </row>
    <row r="239" spans="1:17" ht="15" x14ac:dyDescent="0.2">
      <c r="A239" s="57">
        <v>43703</v>
      </c>
      <c r="B239" s="58" t="s">
        <v>31</v>
      </c>
      <c r="C239" s="59">
        <v>1062</v>
      </c>
      <c r="D239" s="59">
        <v>28</v>
      </c>
      <c r="E239" s="59">
        <v>9</v>
      </c>
      <c r="F239" s="60">
        <v>83</v>
      </c>
      <c r="G239" s="61">
        <v>2.6599999999999999E-2</v>
      </c>
      <c r="H239" s="61">
        <v>0.30640000000000001</v>
      </c>
      <c r="I239" s="62">
        <v>2.93</v>
      </c>
      <c r="J239" s="63" t="s">
        <v>32</v>
      </c>
      <c r="K239" s="64">
        <v>5286</v>
      </c>
      <c r="L239" s="64">
        <v>71</v>
      </c>
      <c r="M239" s="64">
        <v>7</v>
      </c>
      <c r="N239" s="65">
        <v>186</v>
      </c>
      <c r="O239" s="66">
        <v>1.3299999999999999E-2</v>
      </c>
      <c r="P239" s="66">
        <v>9.2499999999999999E-2</v>
      </c>
      <c r="Q239" s="67">
        <v>2.63</v>
      </c>
    </row>
    <row r="240" spans="1:17" ht="15" x14ac:dyDescent="0.2">
      <c r="A240" s="57">
        <v>43704</v>
      </c>
      <c r="B240" s="58" t="s">
        <v>31</v>
      </c>
      <c r="C240" s="59">
        <v>3014</v>
      </c>
      <c r="D240" s="59">
        <v>51</v>
      </c>
      <c r="E240" s="59">
        <v>15</v>
      </c>
      <c r="F240" s="60">
        <v>52</v>
      </c>
      <c r="G240" s="61">
        <v>1.6899999999999998E-2</v>
      </c>
      <c r="H240" s="61">
        <v>0.29820000000000002</v>
      </c>
      <c r="I240" s="62">
        <v>1.02</v>
      </c>
      <c r="J240" s="63" t="s">
        <v>32</v>
      </c>
      <c r="K240" s="64">
        <v>4979</v>
      </c>
      <c r="L240" s="64">
        <v>69</v>
      </c>
      <c r="M240" s="64">
        <v>7</v>
      </c>
      <c r="N240" s="65">
        <v>136</v>
      </c>
      <c r="O240" s="66">
        <v>1.38E-2</v>
      </c>
      <c r="P240" s="66">
        <v>0.1084</v>
      </c>
      <c r="Q240" s="67">
        <v>1.98</v>
      </c>
    </row>
    <row r="241" spans="1:17" ht="15" x14ac:dyDescent="0.2">
      <c r="A241" s="57">
        <v>43705</v>
      </c>
      <c r="B241" s="58" t="s">
        <v>31</v>
      </c>
      <c r="C241" s="59">
        <v>1450</v>
      </c>
      <c r="D241" s="59">
        <v>41</v>
      </c>
      <c r="E241" s="59">
        <v>10</v>
      </c>
      <c r="F241" s="60">
        <v>107</v>
      </c>
      <c r="G241" s="61">
        <v>2.8400000000000002E-2</v>
      </c>
      <c r="H241" s="61">
        <v>0.2485</v>
      </c>
      <c r="I241" s="62">
        <v>2.6</v>
      </c>
      <c r="J241" s="63" t="s">
        <v>32</v>
      </c>
      <c r="K241" s="64">
        <v>4919</v>
      </c>
      <c r="L241" s="64">
        <v>57</v>
      </c>
      <c r="M241" s="64">
        <v>8</v>
      </c>
      <c r="N241" s="65">
        <v>83</v>
      </c>
      <c r="O241" s="66">
        <v>1.1599999999999999E-2</v>
      </c>
      <c r="P241" s="66">
        <v>0.13800000000000001</v>
      </c>
      <c r="Q241" s="67">
        <v>1.47</v>
      </c>
    </row>
    <row r="242" spans="1:17" ht="15" x14ac:dyDescent="0.2">
      <c r="A242" s="57">
        <v>43706</v>
      </c>
      <c r="B242" s="58" t="s">
        <v>31</v>
      </c>
      <c r="C242" s="59">
        <v>2301</v>
      </c>
      <c r="D242" s="59">
        <v>32</v>
      </c>
      <c r="E242" s="59">
        <v>8</v>
      </c>
      <c r="F242" s="60">
        <v>74</v>
      </c>
      <c r="G242" s="61">
        <v>1.3899999999999999E-2</v>
      </c>
      <c r="H242" s="61">
        <v>0.26269999999999999</v>
      </c>
      <c r="I242" s="62">
        <v>2.3199999999999998</v>
      </c>
      <c r="J242" s="63" t="s">
        <v>32</v>
      </c>
      <c r="K242" s="64">
        <v>5183</v>
      </c>
      <c r="L242" s="64">
        <v>58</v>
      </c>
      <c r="M242" s="64">
        <v>6</v>
      </c>
      <c r="N242" s="65">
        <v>186</v>
      </c>
      <c r="O242" s="66">
        <v>1.12E-2</v>
      </c>
      <c r="P242" s="66">
        <v>0.10150000000000001</v>
      </c>
      <c r="Q242" s="67">
        <v>3.2</v>
      </c>
    </row>
    <row r="243" spans="1:17" ht="15" x14ac:dyDescent="0.2">
      <c r="A243" s="57">
        <v>43707</v>
      </c>
      <c r="B243" s="58" t="s">
        <v>31</v>
      </c>
      <c r="C243" s="59">
        <v>2739</v>
      </c>
      <c r="D243" s="59">
        <v>39</v>
      </c>
      <c r="E243" s="59">
        <v>11</v>
      </c>
      <c r="F243" s="60">
        <v>50</v>
      </c>
      <c r="G243" s="61">
        <v>1.41E-2</v>
      </c>
      <c r="H243" s="61">
        <v>0.27789999999999998</v>
      </c>
      <c r="I243" s="62">
        <v>1.3</v>
      </c>
      <c r="J243" s="63" t="s">
        <v>32</v>
      </c>
      <c r="K243" s="64">
        <v>4772</v>
      </c>
      <c r="L243" s="64">
        <v>39</v>
      </c>
      <c r="M243" s="64">
        <v>3</v>
      </c>
      <c r="N243" s="65">
        <v>132</v>
      </c>
      <c r="O243" s="66">
        <v>8.0999999999999996E-3</v>
      </c>
      <c r="P243" s="66">
        <v>7.5800000000000006E-2</v>
      </c>
      <c r="Q243" s="67">
        <v>3.39</v>
      </c>
    </row>
    <row r="244" spans="1:17" ht="15" x14ac:dyDescent="0.2">
      <c r="A244" s="57">
        <v>43708</v>
      </c>
      <c r="B244" s="58" t="s">
        <v>31</v>
      </c>
      <c r="C244" s="59">
        <v>3186</v>
      </c>
      <c r="D244" s="59">
        <v>63</v>
      </c>
      <c r="E244" s="59">
        <v>15</v>
      </c>
      <c r="F244" s="60">
        <v>98</v>
      </c>
      <c r="G244" s="61">
        <v>1.9800000000000002E-2</v>
      </c>
      <c r="H244" s="61">
        <v>0.2316</v>
      </c>
      <c r="I244" s="62">
        <v>1.54</v>
      </c>
      <c r="J244" s="63" t="s">
        <v>32</v>
      </c>
      <c r="K244" s="64">
        <v>5565</v>
      </c>
      <c r="L244" s="64">
        <v>81</v>
      </c>
      <c r="M244" s="64">
        <v>6</v>
      </c>
      <c r="N244" s="65">
        <v>174</v>
      </c>
      <c r="O244" s="66">
        <v>1.46E-2</v>
      </c>
      <c r="P244" s="66">
        <v>7.4700000000000003E-2</v>
      </c>
      <c r="Q244" s="67">
        <v>2.15</v>
      </c>
    </row>
    <row r="245" spans="1:17" ht="15" x14ac:dyDescent="0.2">
      <c r="A245" s="57">
        <v>43709</v>
      </c>
      <c r="B245" s="58" t="s">
        <v>33</v>
      </c>
      <c r="C245" s="59">
        <v>1764</v>
      </c>
      <c r="D245" s="59">
        <v>42</v>
      </c>
      <c r="E245" s="59">
        <v>10</v>
      </c>
      <c r="F245" s="60">
        <v>107</v>
      </c>
      <c r="G245" s="61">
        <v>2.3599999999999999E-2</v>
      </c>
      <c r="H245" s="61">
        <v>0.248</v>
      </c>
      <c r="I245" s="62">
        <v>2.58</v>
      </c>
      <c r="J245" s="63" t="s">
        <v>34</v>
      </c>
      <c r="K245" s="64">
        <v>4179</v>
      </c>
      <c r="L245" s="64">
        <v>80</v>
      </c>
      <c r="M245" s="64">
        <v>9</v>
      </c>
      <c r="N245" s="65">
        <v>92</v>
      </c>
      <c r="O245" s="66">
        <v>1.9099999999999999E-2</v>
      </c>
      <c r="P245" s="66">
        <v>0.1125</v>
      </c>
      <c r="Q245" s="67">
        <v>1.1499999999999999</v>
      </c>
    </row>
    <row r="246" spans="1:17" ht="15" x14ac:dyDescent="0.2">
      <c r="A246" s="57">
        <v>43710</v>
      </c>
      <c r="B246" s="58" t="s">
        <v>33</v>
      </c>
      <c r="C246" s="59">
        <v>3175</v>
      </c>
      <c r="D246" s="59">
        <v>51</v>
      </c>
      <c r="E246" s="59">
        <v>13</v>
      </c>
      <c r="F246" s="60">
        <v>93</v>
      </c>
      <c r="G246" s="61">
        <v>1.6E-2</v>
      </c>
      <c r="H246" s="61">
        <v>0.25890000000000002</v>
      </c>
      <c r="I246" s="62">
        <v>1.83</v>
      </c>
      <c r="J246" s="63" t="s">
        <v>34</v>
      </c>
      <c r="K246" s="64">
        <v>4322</v>
      </c>
      <c r="L246" s="64">
        <v>48</v>
      </c>
      <c r="M246" s="64">
        <v>7</v>
      </c>
      <c r="N246" s="65">
        <v>164</v>
      </c>
      <c r="O246" s="66">
        <v>1.12E-2</v>
      </c>
      <c r="P246" s="66">
        <v>0.15329999999999999</v>
      </c>
      <c r="Q246" s="67">
        <v>3.39</v>
      </c>
    </row>
    <row r="247" spans="1:17" ht="15" x14ac:dyDescent="0.2">
      <c r="A247" s="57">
        <v>43711</v>
      </c>
      <c r="B247" s="58" t="s">
        <v>33</v>
      </c>
      <c r="C247" s="59">
        <v>2836</v>
      </c>
      <c r="D247" s="59">
        <v>29</v>
      </c>
      <c r="E247" s="59">
        <v>7</v>
      </c>
      <c r="F247" s="60">
        <v>131</v>
      </c>
      <c r="G247" s="61">
        <v>1.0200000000000001E-2</v>
      </c>
      <c r="H247" s="61">
        <v>0.23469999999999999</v>
      </c>
      <c r="I247" s="62">
        <v>4.55</v>
      </c>
      <c r="J247" s="63" t="s">
        <v>34</v>
      </c>
      <c r="K247" s="64">
        <v>3820</v>
      </c>
      <c r="L247" s="64">
        <v>74</v>
      </c>
      <c r="M247" s="64">
        <v>8</v>
      </c>
      <c r="N247" s="65">
        <v>87</v>
      </c>
      <c r="O247" s="66">
        <v>1.9400000000000001E-2</v>
      </c>
      <c r="P247" s="66">
        <v>0.10390000000000001</v>
      </c>
      <c r="Q247" s="67">
        <v>1.17</v>
      </c>
    </row>
    <row r="248" spans="1:17" ht="15" x14ac:dyDescent="0.2">
      <c r="A248" s="57">
        <v>43712</v>
      </c>
      <c r="B248" s="58" t="s">
        <v>33</v>
      </c>
      <c r="C248" s="59">
        <v>1227</v>
      </c>
      <c r="D248" s="59">
        <v>63</v>
      </c>
      <c r="E248" s="59">
        <v>18</v>
      </c>
      <c r="F248" s="60">
        <v>136</v>
      </c>
      <c r="G248" s="61">
        <v>5.1200000000000002E-2</v>
      </c>
      <c r="H248" s="61">
        <v>0.27960000000000002</v>
      </c>
      <c r="I248" s="62">
        <v>2.16</v>
      </c>
      <c r="J248" s="63" t="s">
        <v>34</v>
      </c>
      <c r="K248" s="64">
        <v>4276</v>
      </c>
      <c r="L248" s="64">
        <v>53</v>
      </c>
      <c r="M248" s="64">
        <v>7</v>
      </c>
      <c r="N248" s="65">
        <v>144</v>
      </c>
      <c r="O248" s="66">
        <v>1.24E-2</v>
      </c>
      <c r="P248" s="66">
        <v>0.12529999999999999</v>
      </c>
      <c r="Q248" s="67">
        <v>2.71</v>
      </c>
    </row>
    <row r="249" spans="1:17" ht="15" x14ac:dyDescent="0.2">
      <c r="A249" s="57">
        <v>43713</v>
      </c>
      <c r="B249" s="58" t="s">
        <v>33</v>
      </c>
      <c r="C249" s="59">
        <v>2160</v>
      </c>
      <c r="D249" s="59">
        <v>33</v>
      </c>
      <c r="E249" s="59">
        <v>11</v>
      </c>
      <c r="F249" s="60">
        <v>79</v>
      </c>
      <c r="G249" s="61">
        <v>1.5100000000000001E-2</v>
      </c>
      <c r="H249" s="61">
        <v>0.32269999999999999</v>
      </c>
      <c r="I249" s="62">
        <v>2.42</v>
      </c>
      <c r="J249" s="63" t="s">
        <v>34</v>
      </c>
      <c r="K249" s="64">
        <v>4407</v>
      </c>
      <c r="L249" s="64">
        <v>52</v>
      </c>
      <c r="M249" s="64">
        <v>5</v>
      </c>
      <c r="N249" s="65">
        <v>151</v>
      </c>
      <c r="O249" s="66">
        <v>1.17E-2</v>
      </c>
      <c r="P249" s="66">
        <v>8.8800000000000004E-2</v>
      </c>
      <c r="Q249" s="67">
        <v>2.93</v>
      </c>
    </row>
    <row r="250" spans="1:17" ht="15" x14ac:dyDescent="0.2">
      <c r="A250" s="57">
        <v>43714</v>
      </c>
      <c r="B250" s="58" t="s">
        <v>33</v>
      </c>
      <c r="C250" s="59">
        <v>2241</v>
      </c>
      <c r="D250" s="59">
        <v>56</v>
      </c>
      <c r="E250" s="59">
        <v>15</v>
      </c>
      <c r="F250" s="60">
        <v>43</v>
      </c>
      <c r="G250" s="61">
        <v>2.5100000000000001E-2</v>
      </c>
      <c r="H250" s="61">
        <v>0.27100000000000002</v>
      </c>
      <c r="I250" s="62">
        <v>0.76</v>
      </c>
      <c r="J250" s="63" t="s">
        <v>34</v>
      </c>
      <c r="K250" s="64">
        <v>4311</v>
      </c>
      <c r="L250" s="64">
        <v>82</v>
      </c>
      <c r="M250" s="64">
        <v>7</v>
      </c>
      <c r="N250" s="65">
        <v>175</v>
      </c>
      <c r="O250" s="66">
        <v>1.9E-2</v>
      </c>
      <c r="P250" s="66">
        <v>8.6599999999999996E-2</v>
      </c>
      <c r="Q250" s="67">
        <v>2.14</v>
      </c>
    </row>
    <row r="251" spans="1:17" ht="15" x14ac:dyDescent="0.2">
      <c r="A251" s="57">
        <v>43715</v>
      </c>
      <c r="B251" s="58" t="s">
        <v>33</v>
      </c>
      <c r="C251" s="59">
        <v>2122</v>
      </c>
      <c r="D251" s="59">
        <v>54</v>
      </c>
      <c r="E251" s="59">
        <v>16</v>
      </c>
      <c r="F251" s="60">
        <v>59</v>
      </c>
      <c r="G251" s="61">
        <v>2.5499999999999998E-2</v>
      </c>
      <c r="H251" s="61">
        <v>0.2923</v>
      </c>
      <c r="I251" s="62">
        <v>1.0900000000000001</v>
      </c>
      <c r="J251" s="63" t="s">
        <v>34</v>
      </c>
      <c r="K251" s="64">
        <v>5480</v>
      </c>
      <c r="L251" s="64">
        <v>57</v>
      </c>
      <c r="M251" s="64">
        <v>4</v>
      </c>
      <c r="N251" s="65">
        <v>89</v>
      </c>
      <c r="O251" s="66">
        <v>1.04E-2</v>
      </c>
      <c r="P251" s="66">
        <v>6.7500000000000004E-2</v>
      </c>
      <c r="Q251" s="67">
        <v>1.55</v>
      </c>
    </row>
    <row r="252" spans="1:17" ht="15" x14ac:dyDescent="0.2">
      <c r="A252" s="57">
        <v>43716</v>
      </c>
      <c r="B252" s="58" t="s">
        <v>33</v>
      </c>
      <c r="C252" s="59">
        <v>2589</v>
      </c>
      <c r="D252" s="59">
        <v>37</v>
      </c>
      <c r="E252" s="59">
        <v>11</v>
      </c>
      <c r="F252" s="60">
        <v>48</v>
      </c>
      <c r="G252" s="61">
        <v>1.4200000000000001E-2</v>
      </c>
      <c r="H252" s="61">
        <v>0.30869999999999997</v>
      </c>
      <c r="I252" s="62">
        <v>1.3</v>
      </c>
      <c r="J252" s="63" t="s">
        <v>34</v>
      </c>
      <c r="K252" s="64">
        <v>5678</v>
      </c>
      <c r="L252" s="64">
        <v>48</v>
      </c>
      <c r="M252" s="64">
        <v>3</v>
      </c>
      <c r="N252" s="65">
        <v>148</v>
      </c>
      <c r="O252" s="66">
        <v>8.3999999999999995E-3</v>
      </c>
      <c r="P252" s="66">
        <v>7.0999999999999994E-2</v>
      </c>
      <c r="Q252" s="67">
        <v>3.1</v>
      </c>
    </row>
    <row r="253" spans="1:17" ht="15" x14ac:dyDescent="0.2">
      <c r="A253" s="57">
        <v>43717</v>
      </c>
      <c r="B253" s="58" t="s">
        <v>33</v>
      </c>
      <c r="C253" s="59">
        <v>3038</v>
      </c>
      <c r="D253" s="59">
        <v>60</v>
      </c>
      <c r="E253" s="59">
        <v>13</v>
      </c>
      <c r="F253" s="60">
        <v>64</v>
      </c>
      <c r="G253" s="61">
        <v>1.9800000000000002E-2</v>
      </c>
      <c r="H253" s="61">
        <v>0.21659999999999999</v>
      </c>
      <c r="I253" s="62">
        <v>1.07</v>
      </c>
      <c r="J253" s="63" t="s">
        <v>34</v>
      </c>
      <c r="K253" s="64">
        <v>4637</v>
      </c>
      <c r="L253" s="64">
        <v>80</v>
      </c>
      <c r="M253" s="64">
        <v>9</v>
      </c>
      <c r="N253" s="65">
        <v>125</v>
      </c>
      <c r="O253" s="66">
        <v>1.72E-2</v>
      </c>
      <c r="P253" s="66">
        <v>0.11269999999999999</v>
      </c>
      <c r="Q253" s="67">
        <v>1.57</v>
      </c>
    </row>
    <row r="254" spans="1:17" ht="15" x14ac:dyDescent="0.2">
      <c r="A254" s="57">
        <v>43718</v>
      </c>
      <c r="B254" s="58" t="s">
        <v>33</v>
      </c>
      <c r="C254" s="59">
        <v>3091</v>
      </c>
      <c r="D254" s="59">
        <v>56</v>
      </c>
      <c r="E254" s="59">
        <v>15</v>
      </c>
      <c r="F254" s="60">
        <v>43</v>
      </c>
      <c r="G254" s="61">
        <v>1.8200000000000001E-2</v>
      </c>
      <c r="H254" s="61">
        <v>0.27129999999999999</v>
      </c>
      <c r="I254" s="62">
        <v>0.76</v>
      </c>
      <c r="J254" s="63" t="s">
        <v>34</v>
      </c>
      <c r="K254" s="64">
        <v>5245</v>
      </c>
      <c r="L254" s="64">
        <v>45</v>
      </c>
      <c r="M254" s="64">
        <v>7</v>
      </c>
      <c r="N254" s="65">
        <v>140</v>
      </c>
      <c r="O254" s="66">
        <v>8.5000000000000006E-3</v>
      </c>
      <c r="P254" s="66">
        <v>0.16189999999999999</v>
      </c>
      <c r="Q254" s="67">
        <v>3.14</v>
      </c>
    </row>
    <row r="255" spans="1:17" ht="15" x14ac:dyDescent="0.2">
      <c r="A255" s="57">
        <v>43719</v>
      </c>
      <c r="B255" s="58" t="s">
        <v>33</v>
      </c>
      <c r="C255" s="59">
        <v>1970</v>
      </c>
      <c r="D255" s="59">
        <v>65</v>
      </c>
      <c r="E255" s="59">
        <v>18</v>
      </c>
      <c r="F255" s="60">
        <v>120</v>
      </c>
      <c r="G255" s="61">
        <v>3.27E-2</v>
      </c>
      <c r="H255" s="61">
        <v>0.27750000000000002</v>
      </c>
      <c r="I255" s="62">
        <v>1.86</v>
      </c>
      <c r="J255" s="63" t="s">
        <v>34</v>
      </c>
      <c r="K255" s="64">
        <v>4046</v>
      </c>
      <c r="L255" s="64">
        <v>56</v>
      </c>
      <c r="M255" s="64">
        <v>8</v>
      </c>
      <c r="N255" s="65">
        <v>153</v>
      </c>
      <c r="O255" s="66">
        <v>1.37E-2</v>
      </c>
      <c r="P255" s="66">
        <v>0.1401</v>
      </c>
      <c r="Q255" s="67">
        <v>2.76</v>
      </c>
    </row>
    <row r="256" spans="1:17" ht="15" x14ac:dyDescent="0.2">
      <c r="A256" s="57">
        <v>43720</v>
      </c>
      <c r="B256" s="58" t="s">
        <v>33</v>
      </c>
      <c r="C256" s="59">
        <v>2874</v>
      </c>
      <c r="D256" s="59">
        <v>33</v>
      </c>
      <c r="E256" s="59">
        <v>9</v>
      </c>
      <c r="F256" s="60">
        <v>60</v>
      </c>
      <c r="G256" s="61">
        <v>1.14E-2</v>
      </c>
      <c r="H256" s="61">
        <v>0.26119999999999999</v>
      </c>
      <c r="I256" s="62">
        <v>1.82</v>
      </c>
      <c r="J256" s="63" t="s">
        <v>34</v>
      </c>
      <c r="K256" s="64">
        <v>3804</v>
      </c>
      <c r="L256" s="64">
        <v>44</v>
      </c>
      <c r="M256" s="64">
        <v>6</v>
      </c>
      <c r="N256" s="65">
        <v>112</v>
      </c>
      <c r="O256" s="66">
        <v>1.1599999999999999E-2</v>
      </c>
      <c r="P256" s="66">
        <v>0.14069999999999999</v>
      </c>
      <c r="Q256" s="67">
        <v>2.5499999999999998</v>
      </c>
    </row>
    <row r="257" spans="1:17" ht="15" x14ac:dyDescent="0.2">
      <c r="A257" s="57">
        <v>43721</v>
      </c>
      <c r="B257" s="58" t="s">
        <v>33</v>
      </c>
      <c r="C257" s="59">
        <v>1478</v>
      </c>
      <c r="D257" s="59">
        <v>40</v>
      </c>
      <c r="E257" s="59">
        <v>9</v>
      </c>
      <c r="F257" s="60">
        <v>130</v>
      </c>
      <c r="G257" s="61">
        <v>2.7199999999999998E-2</v>
      </c>
      <c r="H257" s="61">
        <v>0.22489999999999999</v>
      </c>
      <c r="I257" s="62">
        <v>3.23</v>
      </c>
      <c r="J257" s="63" t="s">
        <v>34</v>
      </c>
      <c r="K257" s="64">
        <v>4080</v>
      </c>
      <c r="L257" s="64">
        <v>70</v>
      </c>
      <c r="M257" s="64">
        <v>4</v>
      </c>
      <c r="N257" s="65">
        <v>124</v>
      </c>
      <c r="O257" s="66">
        <v>1.7000000000000001E-2</v>
      </c>
      <c r="P257" s="66">
        <v>6.4399999999999999E-2</v>
      </c>
      <c r="Q257" s="67">
        <v>1.78</v>
      </c>
    </row>
    <row r="258" spans="1:17" ht="15" x14ac:dyDescent="0.2">
      <c r="A258" s="57">
        <v>43722</v>
      </c>
      <c r="B258" s="58" t="s">
        <v>33</v>
      </c>
      <c r="C258" s="59">
        <v>1534</v>
      </c>
      <c r="D258" s="59">
        <v>44</v>
      </c>
      <c r="E258" s="59">
        <v>12</v>
      </c>
      <c r="F258" s="60">
        <v>72</v>
      </c>
      <c r="G258" s="61">
        <v>2.8899999999999999E-2</v>
      </c>
      <c r="H258" s="61">
        <v>0.26769999999999999</v>
      </c>
      <c r="I258" s="62">
        <v>1.63</v>
      </c>
      <c r="J258" s="63" t="s">
        <v>34</v>
      </c>
      <c r="K258" s="64">
        <v>4955</v>
      </c>
      <c r="L258" s="64">
        <v>64</v>
      </c>
      <c r="M258" s="64">
        <v>5</v>
      </c>
      <c r="N258" s="65">
        <v>178</v>
      </c>
      <c r="O258" s="66">
        <v>1.29E-2</v>
      </c>
      <c r="P258" s="66">
        <v>8.1299999999999997E-2</v>
      </c>
      <c r="Q258" s="67">
        <v>2.78</v>
      </c>
    </row>
    <row r="259" spans="1:17" ht="15" x14ac:dyDescent="0.2">
      <c r="A259" s="57">
        <v>43723</v>
      </c>
      <c r="B259" s="58" t="s">
        <v>33</v>
      </c>
      <c r="C259" s="59">
        <v>2764</v>
      </c>
      <c r="D259" s="59">
        <v>30</v>
      </c>
      <c r="E259" s="59">
        <v>10</v>
      </c>
      <c r="F259" s="60">
        <v>128</v>
      </c>
      <c r="G259" s="61">
        <v>1.0999999999999999E-2</v>
      </c>
      <c r="H259" s="61">
        <v>0.33200000000000002</v>
      </c>
      <c r="I259" s="62">
        <v>4.2300000000000004</v>
      </c>
      <c r="J259" s="63" t="s">
        <v>34</v>
      </c>
      <c r="K259" s="64">
        <v>5355</v>
      </c>
      <c r="L259" s="64">
        <v>65</v>
      </c>
      <c r="M259" s="64">
        <v>4</v>
      </c>
      <c r="N259" s="65">
        <v>78</v>
      </c>
      <c r="O259" s="66">
        <v>1.21E-2</v>
      </c>
      <c r="P259" s="66">
        <v>6.54E-2</v>
      </c>
      <c r="Q259" s="67">
        <v>1.2</v>
      </c>
    </row>
    <row r="260" spans="1:17" ht="15" x14ac:dyDescent="0.2">
      <c r="A260" s="57">
        <v>43724</v>
      </c>
      <c r="B260" s="58" t="s">
        <v>33</v>
      </c>
      <c r="C260" s="59">
        <v>1667</v>
      </c>
      <c r="D260" s="59">
        <v>43</v>
      </c>
      <c r="E260" s="59">
        <v>13</v>
      </c>
      <c r="F260" s="60">
        <v>107</v>
      </c>
      <c r="G260" s="61">
        <v>2.5899999999999999E-2</v>
      </c>
      <c r="H260" s="61">
        <v>0.2928</v>
      </c>
      <c r="I260" s="62">
        <v>2.4700000000000002</v>
      </c>
      <c r="J260" s="63" t="s">
        <v>34</v>
      </c>
      <c r="K260" s="64">
        <v>4012</v>
      </c>
      <c r="L260" s="64">
        <v>61</v>
      </c>
      <c r="M260" s="64">
        <v>8</v>
      </c>
      <c r="N260" s="65">
        <v>136</v>
      </c>
      <c r="O260" s="66">
        <v>1.5299999999999999E-2</v>
      </c>
      <c r="P260" s="66">
        <v>0.13170000000000001</v>
      </c>
      <c r="Q260" s="67">
        <v>2.21</v>
      </c>
    </row>
    <row r="261" spans="1:17" ht="15" x14ac:dyDescent="0.2">
      <c r="A261" s="57">
        <v>43725</v>
      </c>
      <c r="B261" s="58" t="s">
        <v>33</v>
      </c>
      <c r="C261" s="59">
        <v>2563</v>
      </c>
      <c r="D261" s="59">
        <v>56</v>
      </c>
      <c r="E261" s="59">
        <v>14</v>
      </c>
      <c r="F261" s="60">
        <v>66</v>
      </c>
      <c r="G261" s="61">
        <v>2.1700000000000001E-2</v>
      </c>
      <c r="H261" s="61">
        <v>0.25390000000000001</v>
      </c>
      <c r="I261" s="62">
        <v>1.18</v>
      </c>
      <c r="J261" s="63" t="s">
        <v>34</v>
      </c>
      <c r="K261" s="64">
        <v>5225</v>
      </c>
      <c r="L261" s="64">
        <v>84</v>
      </c>
      <c r="M261" s="64">
        <v>5</v>
      </c>
      <c r="N261" s="65">
        <v>192</v>
      </c>
      <c r="O261" s="66">
        <v>1.6E-2</v>
      </c>
      <c r="P261" s="66">
        <v>6.1899999999999997E-2</v>
      </c>
      <c r="Q261" s="67">
        <v>2.29</v>
      </c>
    </row>
    <row r="262" spans="1:17" ht="15" x14ac:dyDescent="0.2">
      <c r="A262" s="57">
        <v>43726</v>
      </c>
      <c r="B262" s="58" t="s">
        <v>33</v>
      </c>
      <c r="C262" s="59">
        <v>2158</v>
      </c>
      <c r="D262" s="59">
        <v>53</v>
      </c>
      <c r="E262" s="59">
        <v>15</v>
      </c>
      <c r="F262" s="60">
        <v>116</v>
      </c>
      <c r="G262" s="61">
        <v>2.4400000000000002E-2</v>
      </c>
      <c r="H262" s="61">
        <v>0.27600000000000002</v>
      </c>
      <c r="I262" s="62">
        <v>2.21</v>
      </c>
      <c r="J262" s="63" t="s">
        <v>34</v>
      </c>
      <c r="K262" s="64">
        <v>4810</v>
      </c>
      <c r="L262" s="64">
        <v>78</v>
      </c>
      <c r="M262" s="64">
        <v>7</v>
      </c>
      <c r="N262" s="65">
        <v>142</v>
      </c>
      <c r="O262" s="66">
        <v>1.6299999999999999E-2</v>
      </c>
      <c r="P262" s="66">
        <v>8.8300000000000003E-2</v>
      </c>
      <c r="Q262" s="67">
        <v>1.81</v>
      </c>
    </row>
    <row r="263" spans="1:17" ht="15" x14ac:dyDescent="0.2">
      <c r="A263" s="57">
        <v>43727</v>
      </c>
      <c r="B263" s="58" t="s">
        <v>33</v>
      </c>
      <c r="C263" s="59">
        <v>2958</v>
      </c>
      <c r="D263" s="59">
        <v>57</v>
      </c>
      <c r="E263" s="59">
        <v>14</v>
      </c>
      <c r="F263" s="60">
        <v>86</v>
      </c>
      <c r="G263" s="61">
        <v>1.9400000000000001E-2</v>
      </c>
      <c r="H263" s="61">
        <v>0.25240000000000001</v>
      </c>
      <c r="I263" s="62">
        <v>1.49</v>
      </c>
      <c r="J263" s="63" t="s">
        <v>34</v>
      </c>
      <c r="K263" s="64">
        <v>4777</v>
      </c>
      <c r="L263" s="64">
        <v>78</v>
      </c>
      <c r="M263" s="64">
        <v>6</v>
      </c>
      <c r="N263" s="65">
        <v>123</v>
      </c>
      <c r="O263" s="66">
        <v>1.6400000000000001E-2</v>
      </c>
      <c r="P263" s="66">
        <v>7.5600000000000001E-2</v>
      </c>
      <c r="Q263" s="67">
        <v>1.58</v>
      </c>
    </row>
    <row r="264" spans="1:17" ht="15" x14ac:dyDescent="0.2">
      <c r="A264" s="57">
        <v>43728</v>
      </c>
      <c r="B264" s="58" t="s">
        <v>33</v>
      </c>
      <c r="C264" s="59">
        <v>2322</v>
      </c>
      <c r="D264" s="59">
        <v>57</v>
      </c>
      <c r="E264" s="59">
        <v>14</v>
      </c>
      <c r="F264" s="60">
        <v>48</v>
      </c>
      <c r="G264" s="61">
        <v>2.4400000000000002E-2</v>
      </c>
      <c r="H264" s="61">
        <v>0.25290000000000001</v>
      </c>
      <c r="I264" s="62">
        <v>0.85</v>
      </c>
      <c r="J264" s="63" t="s">
        <v>34</v>
      </c>
      <c r="K264" s="64">
        <v>4938</v>
      </c>
      <c r="L264" s="64">
        <v>44</v>
      </c>
      <c r="M264" s="64">
        <v>5</v>
      </c>
      <c r="N264" s="65">
        <v>109</v>
      </c>
      <c r="O264" s="66">
        <v>8.8999999999999999E-3</v>
      </c>
      <c r="P264" s="66">
        <v>0.1183</v>
      </c>
      <c r="Q264" s="67">
        <v>2.48</v>
      </c>
    </row>
    <row r="265" spans="1:17" ht="15" x14ac:dyDescent="0.2">
      <c r="A265" s="57">
        <v>43729</v>
      </c>
      <c r="B265" s="58" t="s">
        <v>33</v>
      </c>
      <c r="C265" s="59">
        <v>1188</v>
      </c>
      <c r="D265" s="59">
        <v>38</v>
      </c>
      <c r="E265" s="59">
        <v>9</v>
      </c>
      <c r="F265" s="60">
        <v>127</v>
      </c>
      <c r="G265" s="61">
        <v>3.1699999999999999E-2</v>
      </c>
      <c r="H265" s="61">
        <v>0.22650000000000001</v>
      </c>
      <c r="I265" s="62">
        <v>3.36</v>
      </c>
      <c r="J265" s="63" t="s">
        <v>34</v>
      </c>
      <c r="K265" s="64">
        <v>5430</v>
      </c>
      <c r="L265" s="64">
        <v>51</v>
      </c>
      <c r="M265" s="64">
        <v>7</v>
      </c>
      <c r="N265" s="65">
        <v>137</v>
      </c>
      <c r="O265" s="66">
        <v>9.2999999999999992E-3</v>
      </c>
      <c r="P265" s="66">
        <v>0.12889999999999999</v>
      </c>
      <c r="Q265" s="67">
        <v>2.7</v>
      </c>
    </row>
    <row r="266" spans="1:17" ht="15" x14ac:dyDescent="0.2">
      <c r="A266" s="57">
        <v>43730</v>
      </c>
      <c r="B266" s="58" t="s">
        <v>33</v>
      </c>
      <c r="C266" s="59">
        <v>2971</v>
      </c>
      <c r="D266" s="59">
        <v>36</v>
      </c>
      <c r="E266" s="59">
        <v>8</v>
      </c>
      <c r="F266" s="60">
        <v>118</v>
      </c>
      <c r="G266" s="61">
        <v>1.23E-2</v>
      </c>
      <c r="H266" s="61">
        <v>0.22750000000000001</v>
      </c>
      <c r="I266" s="62">
        <v>3.23</v>
      </c>
      <c r="J266" s="63" t="s">
        <v>34</v>
      </c>
      <c r="K266" s="64">
        <v>5534</v>
      </c>
      <c r="L266" s="64">
        <v>60</v>
      </c>
      <c r="M266" s="64">
        <v>8</v>
      </c>
      <c r="N266" s="65">
        <v>144</v>
      </c>
      <c r="O266" s="66">
        <v>1.09E-2</v>
      </c>
      <c r="P266" s="66">
        <v>0.1331</v>
      </c>
      <c r="Q266" s="67">
        <v>2.39</v>
      </c>
    </row>
    <row r="267" spans="1:17" ht="15" x14ac:dyDescent="0.2">
      <c r="A267" s="57">
        <v>43731</v>
      </c>
      <c r="B267" s="58" t="s">
        <v>33</v>
      </c>
      <c r="C267" s="59">
        <v>2024</v>
      </c>
      <c r="D267" s="59">
        <v>34</v>
      </c>
      <c r="E267" s="59">
        <v>8</v>
      </c>
      <c r="F267" s="60">
        <v>113</v>
      </c>
      <c r="G267" s="61">
        <v>1.67E-2</v>
      </c>
      <c r="H267" s="61">
        <v>0.2296</v>
      </c>
      <c r="I267" s="62">
        <v>3.36</v>
      </c>
      <c r="J267" s="63" t="s">
        <v>34</v>
      </c>
      <c r="K267" s="64">
        <v>4264</v>
      </c>
      <c r="L267" s="64">
        <v>78</v>
      </c>
      <c r="M267" s="64">
        <v>6</v>
      </c>
      <c r="N267" s="65">
        <v>191</v>
      </c>
      <c r="O267" s="66">
        <v>1.83E-2</v>
      </c>
      <c r="P267" s="66">
        <v>7.5600000000000001E-2</v>
      </c>
      <c r="Q267" s="67">
        <v>2.4500000000000002</v>
      </c>
    </row>
    <row r="268" spans="1:17" ht="15" x14ac:dyDescent="0.2">
      <c r="A268" s="57">
        <v>43732</v>
      </c>
      <c r="B268" s="58" t="s">
        <v>33</v>
      </c>
      <c r="C268" s="59">
        <v>1813</v>
      </c>
      <c r="D268" s="59">
        <v>36</v>
      </c>
      <c r="E268" s="59">
        <v>12</v>
      </c>
      <c r="F268" s="60">
        <v>104</v>
      </c>
      <c r="G268" s="61">
        <v>1.9599999999999999E-2</v>
      </c>
      <c r="H268" s="61">
        <v>0.34039999999999998</v>
      </c>
      <c r="I268" s="62">
        <v>2.92</v>
      </c>
      <c r="J268" s="63" t="s">
        <v>34</v>
      </c>
      <c r="K268" s="64">
        <v>4363</v>
      </c>
      <c r="L268" s="64">
        <v>75</v>
      </c>
      <c r="M268" s="64">
        <v>9</v>
      </c>
      <c r="N268" s="65">
        <v>182</v>
      </c>
      <c r="O268" s="66">
        <v>1.7299999999999999E-2</v>
      </c>
      <c r="P268" s="66">
        <v>0.1163</v>
      </c>
      <c r="Q268" s="67">
        <v>2.41</v>
      </c>
    </row>
    <row r="269" spans="1:17" ht="15" x14ac:dyDescent="0.2">
      <c r="A269" s="57">
        <v>43733</v>
      </c>
      <c r="B269" s="58" t="s">
        <v>33</v>
      </c>
      <c r="C269" s="59">
        <v>3081</v>
      </c>
      <c r="D269" s="59">
        <v>47</v>
      </c>
      <c r="E269" s="59">
        <v>12</v>
      </c>
      <c r="F269" s="60">
        <v>130</v>
      </c>
      <c r="G269" s="61">
        <v>1.5100000000000001E-2</v>
      </c>
      <c r="H269" s="61">
        <v>0.26450000000000001</v>
      </c>
      <c r="I269" s="62">
        <v>2.79</v>
      </c>
      <c r="J269" s="63" t="s">
        <v>34</v>
      </c>
      <c r="K269" s="64">
        <v>4354</v>
      </c>
      <c r="L269" s="64">
        <v>58</v>
      </c>
      <c r="M269" s="64">
        <v>5</v>
      </c>
      <c r="N269" s="65">
        <v>168</v>
      </c>
      <c r="O269" s="66">
        <v>1.34E-2</v>
      </c>
      <c r="P269" s="66">
        <v>8.43E-2</v>
      </c>
      <c r="Q269" s="67">
        <v>2.88</v>
      </c>
    </row>
    <row r="270" spans="1:17" ht="15" x14ac:dyDescent="0.2">
      <c r="A270" s="57">
        <v>43734</v>
      </c>
      <c r="B270" s="58" t="s">
        <v>33</v>
      </c>
      <c r="C270" s="59">
        <v>2719</v>
      </c>
      <c r="D270" s="59">
        <v>57</v>
      </c>
      <c r="E270" s="59">
        <v>16</v>
      </c>
      <c r="F270" s="60">
        <v>56</v>
      </c>
      <c r="G270" s="61">
        <v>2.0799999999999999E-2</v>
      </c>
      <c r="H270" s="61">
        <v>0.2883</v>
      </c>
      <c r="I270" s="62">
        <v>1</v>
      </c>
      <c r="J270" s="63" t="s">
        <v>34</v>
      </c>
      <c r="K270" s="64">
        <v>5484</v>
      </c>
      <c r="L270" s="64">
        <v>65</v>
      </c>
      <c r="M270" s="64">
        <v>8</v>
      </c>
      <c r="N270" s="65">
        <v>91</v>
      </c>
      <c r="O270" s="66">
        <v>1.18E-2</v>
      </c>
      <c r="P270" s="66">
        <v>0.12720000000000001</v>
      </c>
      <c r="Q270" s="67">
        <v>1.4</v>
      </c>
    </row>
    <row r="271" spans="1:17" ht="15" x14ac:dyDescent="0.2">
      <c r="A271" s="57">
        <v>43735</v>
      </c>
      <c r="B271" s="58" t="s">
        <v>33</v>
      </c>
      <c r="C271" s="59">
        <v>1665</v>
      </c>
      <c r="D271" s="59">
        <v>62</v>
      </c>
      <c r="E271" s="59">
        <v>17</v>
      </c>
      <c r="F271" s="60">
        <v>71</v>
      </c>
      <c r="G271" s="61">
        <v>3.7100000000000001E-2</v>
      </c>
      <c r="H271" s="61">
        <v>0.28089999999999998</v>
      </c>
      <c r="I271" s="62">
        <v>1.1499999999999999</v>
      </c>
      <c r="J271" s="63" t="s">
        <v>34</v>
      </c>
      <c r="K271" s="64">
        <v>5190</v>
      </c>
      <c r="L271" s="64">
        <v>66</v>
      </c>
      <c r="M271" s="64">
        <v>4</v>
      </c>
      <c r="N271" s="65">
        <v>153</v>
      </c>
      <c r="O271" s="66">
        <v>1.2699999999999999E-2</v>
      </c>
      <c r="P271" s="66">
        <v>6.5199999999999994E-2</v>
      </c>
      <c r="Q271" s="67">
        <v>2.33</v>
      </c>
    </row>
    <row r="272" spans="1:17" ht="15" x14ac:dyDescent="0.2">
      <c r="A272" s="57">
        <v>43736</v>
      </c>
      <c r="B272" s="58" t="s">
        <v>33</v>
      </c>
      <c r="C272" s="59">
        <v>1576</v>
      </c>
      <c r="D272" s="59">
        <v>30</v>
      </c>
      <c r="E272" s="59">
        <v>8</v>
      </c>
      <c r="F272" s="60">
        <v>55</v>
      </c>
      <c r="G272" s="61">
        <v>1.9E-2</v>
      </c>
      <c r="H272" s="61">
        <v>0.26669999999999999</v>
      </c>
      <c r="I272" s="62">
        <v>1.82</v>
      </c>
      <c r="J272" s="63" t="s">
        <v>34</v>
      </c>
      <c r="K272" s="64">
        <v>3961</v>
      </c>
      <c r="L272" s="64">
        <v>81</v>
      </c>
      <c r="M272" s="64">
        <v>6</v>
      </c>
      <c r="N272" s="65">
        <v>125</v>
      </c>
      <c r="O272" s="66">
        <v>2.0400000000000001E-2</v>
      </c>
      <c r="P272" s="66">
        <v>7.4800000000000005E-2</v>
      </c>
      <c r="Q272" s="67">
        <v>1.55</v>
      </c>
    </row>
    <row r="273" spans="1:17" ht="15" x14ac:dyDescent="0.2">
      <c r="A273" s="57">
        <v>43737</v>
      </c>
      <c r="B273" s="58" t="s">
        <v>33</v>
      </c>
      <c r="C273" s="59">
        <v>2437</v>
      </c>
      <c r="D273" s="59">
        <v>61</v>
      </c>
      <c r="E273" s="59">
        <v>16</v>
      </c>
      <c r="F273" s="60">
        <v>115</v>
      </c>
      <c r="G273" s="61">
        <v>2.4899999999999999E-2</v>
      </c>
      <c r="H273" s="61">
        <v>0.26600000000000001</v>
      </c>
      <c r="I273" s="62">
        <v>1.89</v>
      </c>
      <c r="J273" s="63" t="s">
        <v>34</v>
      </c>
      <c r="K273" s="64">
        <v>3950</v>
      </c>
      <c r="L273" s="64">
        <v>38</v>
      </c>
      <c r="M273" s="64">
        <v>4</v>
      </c>
      <c r="N273" s="65">
        <v>177</v>
      </c>
      <c r="O273" s="66">
        <v>9.5999999999999992E-3</v>
      </c>
      <c r="P273" s="66">
        <v>0.1026</v>
      </c>
      <c r="Q273" s="67">
        <v>4.67</v>
      </c>
    </row>
    <row r="274" spans="1:17" ht="15" x14ac:dyDescent="0.2">
      <c r="A274" s="57">
        <v>43738</v>
      </c>
      <c r="B274" s="58" t="s">
        <v>33</v>
      </c>
      <c r="C274" s="59">
        <v>2860</v>
      </c>
      <c r="D274" s="59">
        <v>52</v>
      </c>
      <c r="E274" s="59">
        <v>14</v>
      </c>
      <c r="F274" s="60">
        <v>57</v>
      </c>
      <c r="G274" s="61">
        <v>1.8100000000000002E-2</v>
      </c>
      <c r="H274" s="61">
        <v>0.27710000000000001</v>
      </c>
      <c r="I274" s="62">
        <v>1.1000000000000001</v>
      </c>
      <c r="J274" s="63" t="s">
        <v>34</v>
      </c>
      <c r="K274" s="64">
        <v>4488</v>
      </c>
      <c r="L274" s="64">
        <v>60</v>
      </c>
      <c r="M274" s="64">
        <v>6</v>
      </c>
      <c r="N274" s="65">
        <v>134</v>
      </c>
      <c r="O274" s="66">
        <v>1.3299999999999999E-2</v>
      </c>
      <c r="P274" s="66">
        <v>0.10009999999999999</v>
      </c>
      <c r="Q274" s="67">
        <v>2.2400000000000002</v>
      </c>
    </row>
    <row r="275" spans="1:17" ht="15" x14ac:dyDescent="0.2">
      <c r="A275" s="57">
        <v>43739</v>
      </c>
      <c r="B275" s="58" t="s">
        <v>35</v>
      </c>
      <c r="C275" s="59">
        <v>2145</v>
      </c>
      <c r="D275" s="59">
        <v>62</v>
      </c>
      <c r="E275" s="59">
        <v>17</v>
      </c>
      <c r="F275" s="60">
        <v>60</v>
      </c>
      <c r="G275" s="61">
        <v>2.9100000000000001E-2</v>
      </c>
      <c r="H275" s="61">
        <v>0.28029999999999999</v>
      </c>
      <c r="I275" s="62">
        <v>0.97</v>
      </c>
      <c r="J275" s="63" t="s">
        <v>36</v>
      </c>
      <c r="K275" s="64">
        <v>5320</v>
      </c>
      <c r="L275" s="64">
        <v>53</v>
      </c>
      <c r="M275" s="64">
        <v>6</v>
      </c>
      <c r="N275" s="65">
        <v>118</v>
      </c>
      <c r="O275" s="66">
        <v>0.01</v>
      </c>
      <c r="P275" s="66">
        <v>0.10630000000000001</v>
      </c>
      <c r="Q275" s="67">
        <v>2.21</v>
      </c>
    </row>
    <row r="276" spans="1:17" ht="15" x14ac:dyDescent="0.2">
      <c r="A276" s="57">
        <v>43740</v>
      </c>
      <c r="B276" s="58" t="s">
        <v>35</v>
      </c>
      <c r="C276" s="59">
        <v>3218</v>
      </c>
      <c r="D276" s="59">
        <v>56</v>
      </c>
      <c r="E276" s="59">
        <v>12</v>
      </c>
      <c r="F276" s="60">
        <v>119</v>
      </c>
      <c r="G276" s="61">
        <v>1.7299999999999999E-2</v>
      </c>
      <c r="H276" s="61">
        <v>0.21790000000000001</v>
      </c>
      <c r="I276" s="62">
        <v>2.14</v>
      </c>
      <c r="J276" s="63" t="s">
        <v>36</v>
      </c>
      <c r="K276" s="64">
        <v>5026</v>
      </c>
      <c r="L276" s="64">
        <v>71</v>
      </c>
      <c r="M276" s="64">
        <v>7</v>
      </c>
      <c r="N276" s="65">
        <v>150</v>
      </c>
      <c r="O276" s="66">
        <v>1.4200000000000001E-2</v>
      </c>
      <c r="P276" s="66">
        <v>9.2100000000000001E-2</v>
      </c>
      <c r="Q276" s="67">
        <v>2.1</v>
      </c>
    </row>
    <row r="277" spans="1:17" ht="15" x14ac:dyDescent="0.2">
      <c r="A277" s="57">
        <v>43741</v>
      </c>
      <c r="B277" s="58" t="s">
        <v>35</v>
      </c>
      <c r="C277" s="59">
        <v>1641</v>
      </c>
      <c r="D277" s="59">
        <v>58</v>
      </c>
      <c r="E277" s="59">
        <v>16</v>
      </c>
      <c r="F277" s="60">
        <v>94</v>
      </c>
      <c r="G277" s="61">
        <v>3.56E-2</v>
      </c>
      <c r="H277" s="61">
        <v>0.26850000000000002</v>
      </c>
      <c r="I277" s="62">
        <v>1.62</v>
      </c>
      <c r="J277" s="63" t="s">
        <v>36</v>
      </c>
      <c r="K277" s="64">
        <v>5053</v>
      </c>
      <c r="L277" s="64">
        <v>50</v>
      </c>
      <c r="M277" s="64">
        <v>7</v>
      </c>
      <c r="N277" s="65">
        <v>180</v>
      </c>
      <c r="O277" s="66">
        <v>0.01</v>
      </c>
      <c r="P277" s="66">
        <v>0.12939999999999999</v>
      </c>
      <c r="Q277" s="67">
        <v>3.57</v>
      </c>
    </row>
    <row r="278" spans="1:17" ht="15" x14ac:dyDescent="0.2">
      <c r="A278" s="57">
        <v>43742</v>
      </c>
      <c r="B278" s="58" t="s">
        <v>35</v>
      </c>
      <c r="C278" s="59">
        <v>2525</v>
      </c>
      <c r="D278" s="59">
        <v>69</v>
      </c>
      <c r="E278" s="59">
        <v>19</v>
      </c>
      <c r="F278" s="60">
        <v>82</v>
      </c>
      <c r="G278" s="61">
        <v>2.7199999999999998E-2</v>
      </c>
      <c r="H278" s="61">
        <v>0.2727</v>
      </c>
      <c r="I278" s="62">
        <v>1.19</v>
      </c>
      <c r="J278" s="63" t="s">
        <v>36</v>
      </c>
      <c r="K278" s="64">
        <v>4484</v>
      </c>
      <c r="L278" s="64">
        <v>43</v>
      </c>
      <c r="M278" s="64">
        <v>5</v>
      </c>
      <c r="N278" s="65">
        <v>92</v>
      </c>
      <c r="O278" s="66">
        <v>9.4999999999999998E-3</v>
      </c>
      <c r="P278" s="66">
        <v>0.1203</v>
      </c>
      <c r="Q278" s="67">
        <v>2.16</v>
      </c>
    </row>
    <row r="279" spans="1:17" ht="15" x14ac:dyDescent="0.2">
      <c r="A279" s="57">
        <v>43743</v>
      </c>
      <c r="B279" s="58" t="s">
        <v>35</v>
      </c>
      <c r="C279" s="59">
        <v>2496</v>
      </c>
      <c r="D279" s="59">
        <v>57</v>
      </c>
      <c r="E279" s="59">
        <v>13</v>
      </c>
      <c r="F279" s="60">
        <v>122</v>
      </c>
      <c r="G279" s="61">
        <v>2.2800000000000001E-2</v>
      </c>
      <c r="H279" s="61">
        <v>0.23519999999999999</v>
      </c>
      <c r="I279" s="62">
        <v>2.16</v>
      </c>
      <c r="J279" s="63" t="s">
        <v>36</v>
      </c>
      <c r="K279" s="64">
        <v>5098</v>
      </c>
      <c r="L279" s="64">
        <v>77</v>
      </c>
      <c r="M279" s="64">
        <v>5</v>
      </c>
      <c r="N279" s="65">
        <v>95</v>
      </c>
      <c r="O279" s="66">
        <v>1.52E-2</v>
      </c>
      <c r="P279" s="66">
        <v>6.2899999999999998E-2</v>
      </c>
      <c r="Q279" s="67">
        <v>1.22</v>
      </c>
    </row>
    <row r="280" spans="1:17" ht="15" x14ac:dyDescent="0.2">
      <c r="A280" s="57">
        <v>43744</v>
      </c>
      <c r="B280" s="58" t="s">
        <v>35</v>
      </c>
      <c r="C280" s="59">
        <v>1707</v>
      </c>
      <c r="D280" s="59">
        <v>25</v>
      </c>
      <c r="E280" s="59">
        <v>9</v>
      </c>
      <c r="F280" s="60">
        <v>115</v>
      </c>
      <c r="G280" s="61">
        <v>1.49E-2</v>
      </c>
      <c r="H280" s="61">
        <v>0.35749999999999998</v>
      </c>
      <c r="I280" s="62">
        <v>4.53</v>
      </c>
      <c r="J280" s="63" t="s">
        <v>36</v>
      </c>
      <c r="K280" s="64">
        <v>5652</v>
      </c>
      <c r="L280" s="64">
        <v>40</v>
      </c>
      <c r="M280" s="64">
        <v>5</v>
      </c>
      <c r="N280" s="65">
        <v>185</v>
      </c>
      <c r="O280" s="66">
        <v>7.1000000000000004E-3</v>
      </c>
      <c r="P280" s="66">
        <v>0.12470000000000001</v>
      </c>
      <c r="Q280" s="67">
        <v>4.62</v>
      </c>
    </row>
    <row r="281" spans="1:17" ht="15" x14ac:dyDescent="0.2">
      <c r="A281" s="57">
        <v>43745</v>
      </c>
      <c r="B281" s="58" t="s">
        <v>35</v>
      </c>
      <c r="C281" s="59">
        <v>2237</v>
      </c>
      <c r="D281" s="59">
        <v>35</v>
      </c>
      <c r="E281" s="59">
        <v>9</v>
      </c>
      <c r="F281" s="60">
        <v>113</v>
      </c>
      <c r="G281" s="61">
        <v>1.5699999999999999E-2</v>
      </c>
      <c r="H281" s="61">
        <v>0.25700000000000001</v>
      </c>
      <c r="I281" s="62">
        <v>3.22</v>
      </c>
      <c r="J281" s="63" t="s">
        <v>36</v>
      </c>
      <c r="K281" s="64">
        <v>3906</v>
      </c>
      <c r="L281" s="64">
        <v>70</v>
      </c>
      <c r="M281" s="64">
        <v>6</v>
      </c>
      <c r="N281" s="65">
        <v>129</v>
      </c>
      <c r="O281" s="66">
        <v>1.78E-2</v>
      </c>
      <c r="P281" s="66">
        <v>9.2999999999999999E-2</v>
      </c>
      <c r="Q281" s="67">
        <v>1.85</v>
      </c>
    </row>
    <row r="282" spans="1:17" ht="15" x14ac:dyDescent="0.2">
      <c r="A282" s="57">
        <v>43746</v>
      </c>
      <c r="B282" s="58" t="s">
        <v>35</v>
      </c>
      <c r="C282" s="59">
        <v>3106</v>
      </c>
      <c r="D282" s="59">
        <v>42</v>
      </c>
      <c r="E282" s="59">
        <v>9</v>
      </c>
      <c r="F282" s="60">
        <v>48</v>
      </c>
      <c r="G282" s="61">
        <v>1.34E-2</v>
      </c>
      <c r="H282" s="61">
        <v>0.224</v>
      </c>
      <c r="I282" s="62">
        <v>1.1599999999999999</v>
      </c>
      <c r="J282" s="63" t="s">
        <v>36</v>
      </c>
      <c r="K282" s="64">
        <v>4218</v>
      </c>
      <c r="L282" s="64">
        <v>71</v>
      </c>
      <c r="M282" s="64">
        <v>7</v>
      </c>
      <c r="N282" s="65">
        <v>143</v>
      </c>
      <c r="O282" s="66">
        <v>1.6899999999999998E-2</v>
      </c>
      <c r="P282" s="66">
        <v>9.1999999999999998E-2</v>
      </c>
      <c r="Q282" s="67">
        <v>2</v>
      </c>
    </row>
    <row r="283" spans="1:17" ht="15" x14ac:dyDescent="0.2">
      <c r="A283" s="57">
        <v>43747</v>
      </c>
      <c r="B283" s="58" t="s">
        <v>35</v>
      </c>
      <c r="C283" s="59">
        <v>2815</v>
      </c>
      <c r="D283" s="59">
        <v>55</v>
      </c>
      <c r="E283" s="59">
        <v>15</v>
      </c>
      <c r="F283" s="60">
        <v>62</v>
      </c>
      <c r="G283" s="61">
        <v>1.95E-2</v>
      </c>
      <c r="H283" s="61">
        <v>0.27289999999999998</v>
      </c>
      <c r="I283" s="62">
        <v>1.1399999999999999</v>
      </c>
      <c r="J283" s="63" t="s">
        <v>36</v>
      </c>
      <c r="K283" s="64">
        <v>4545</v>
      </c>
      <c r="L283" s="64">
        <v>66</v>
      </c>
      <c r="M283" s="64">
        <v>5</v>
      </c>
      <c r="N283" s="65">
        <v>162</v>
      </c>
      <c r="O283" s="66">
        <v>1.4500000000000001E-2</v>
      </c>
      <c r="P283" s="66">
        <v>8.0399999999999999E-2</v>
      </c>
      <c r="Q283" s="67">
        <v>2.46</v>
      </c>
    </row>
    <row r="284" spans="1:17" ht="15" x14ac:dyDescent="0.2">
      <c r="A284" s="57">
        <v>43748</v>
      </c>
      <c r="B284" s="58" t="s">
        <v>35</v>
      </c>
      <c r="C284" s="59">
        <v>1916</v>
      </c>
      <c r="D284" s="59">
        <v>36</v>
      </c>
      <c r="E284" s="59">
        <v>11</v>
      </c>
      <c r="F284" s="60">
        <v>53</v>
      </c>
      <c r="G284" s="61">
        <v>1.8700000000000001E-2</v>
      </c>
      <c r="H284" s="61">
        <v>0.31140000000000001</v>
      </c>
      <c r="I284" s="62">
        <v>1.47</v>
      </c>
      <c r="J284" s="63" t="s">
        <v>36</v>
      </c>
      <c r="K284" s="64">
        <v>4817</v>
      </c>
      <c r="L284" s="64">
        <v>80</v>
      </c>
      <c r="M284" s="64">
        <v>6</v>
      </c>
      <c r="N284" s="65">
        <v>168</v>
      </c>
      <c r="O284" s="66">
        <v>1.66E-2</v>
      </c>
      <c r="P284" s="66">
        <v>7.4999999999999997E-2</v>
      </c>
      <c r="Q284" s="67">
        <v>2.09</v>
      </c>
    </row>
    <row r="285" spans="1:17" ht="15" x14ac:dyDescent="0.2">
      <c r="A285" s="57">
        <v>43749</v>
      </c>
      <c r="B285" s="58" t="s">
        <v>35</v>
      </c>
      <c r="C285" s="59">
        <v>1656</v>
      </c>
      <c r="D285" s="59">
        <v>28</v>
      </c>
      <c r="E285" s="59">
        <v>8</v>
      </c>
      <c r="F285" s="60">
        <v>106</v>
      </c>
      <c r="G285" s="61">
        <v>1.67E-2</v>
      </c>
      <c r="H285" s="61">
        <v>0.2722</v>
      </c>
      <c r="I285" s="62">
        <v>3.83</v>
      </c>
      <c r="J285" s="63" t="s">
        <v>36</v>
      </c>
      <c r="K285" s="64">
        <v>4758</v>
      </c>
      <c r="L285" s="64">
        <v>43</v>
      </c>
      <c r="M285" s="64">
        <v>6</v>
      </c>
      <c r="N285" s="65">
        <v>99</v>
      </c>
      <c r="O285" s="66">
        <v>8.9999999999999993E-3</v>
      </c>
      <c r="P285" s="66">
        <v>0.1431</v>
      </c>
      <c r="Q285" s="67">
        <v>2.31</v>
      </c>
    </row>
    <row r="286" spans="1:17" ht="15" x14ac:dyDescent="0.2">
      <c r="A286" s="57">
        <v>43750</v>
      </c>
      <c r="B286" s="58" t="s">
        <v>35</v>
      </c>
      <c r="C286" s="59">
        <v>3055</v>
      </c>
      <c r="D286" s="59">
        <v>39</v>
      </c>
      <c r="E286" s="59">
        <v>10</v>
      </c>
      <c r="F286" s="60">
        <v>57</v>
      </c>
      <c r="G286" s="61">
        <v>1.2699999999999999E-2</v>
      </c>
      <c r="H286" s="61">
        <v>0.25140000000000001</v>
      </c>
      <c r="I286" s="62">
        <v>1.46</v>
      </c>
      <c r="J286" s="63" t="s">
        <v>36</v>
      </c>
      <c r="K286" s="64">
        <v>4744</v>
      </c>
      <c r="L286" s="64">
        <v>50</v>
      </c>
      <c r="M286" s="64">
        <v>4</v>
      </c>
      <c r="N286" s="65">
        <v>82</v>
      </c>
      <c r="O286" s="66">
        <v>1.0500000000000001E-2</v>
      </c>
      <c r="P286" s="66">
        <v>9.0200000000000002E-2</v>
      </c>
      <c r="Q286" s="67">
        <v>1.66</v>
      </c>
    </row>
    <row r="287" spans="1:17" ht="15" x14ac:dyDescent="0.2">
      <c r="A287" s="57">
        <v>43751</v>
      </c>
      <c r="B287" s="58" t="s">
        <v>35</v>
      </c>
      <c r="C287" s="59">
        <v>2107</v>
      </c>
      <c r="D287" s="59">
        <v>36</v>
      </c>
      <c r="E287" s="59">
        <v>8</v>
      </c>
      <c r="F287" s="60">
        <v>122</v>
      </c>
      <c r="G287" s="61">
        <v>1.7100000000000001E-2</v>
      </c>
      <c r="H287" s="61">
        <v>0.2278</v>
      </c>
      <c r="I287" s="62">
        <v>3.38</v>
      </c>
      <c r="J287" s="63" t="s">
        <v>36</v>
      </c>
      <c r="K287" s="64">
        <v>5185</v>
      </c>
      <c r="L287" s="64">
        <v>89</v>
      </c>
      <c r="M287" s="64">
        <v>6</v>
      </c>
      <c r="N287" s="65">
        <v>164</v>
      </c>
      <c r="O287" s="66">
        <v>1.7100000000000001E-2</v>
      </c>
      <c r="P287" s="66">
        <v>7.2499999999999995E-2</v>
      </c>
      <c r="Q287" s="67">
        <v>1.84</v>
      </c>
    </row>
    <row r="288" spans="1:17" ht="15" x14ac:dyDescent="0.2">
      <c r="A288" s="57">
        <v>43752</v>
      </c>
      <c r="B288" s="58" t="s">
        <v>35</v>
      </c>
      <c r="C288" s="59">
        <v>2876</v>
      </c>
      <c r="D288" s="59">
        <v>58</v>
      </c>
      <c r="E288" s="59">
        <v>13</v>
      </c>
      <c r="F288" s="60">
        <v>134</v>
      </c>
      <c r="G288" s="61">
        <v>2.01E-2</v>
      </c>
      <c r="H288" s="61">
        <v>0.21729999999999999</v>
      </c>
      <c r="I288" s="62">
        <v>2.3199999999999998</v>
      </c>
      <c r="J288" s="63" t="s">
        <v>36</v>
      </c>
      <c r="K288" s="64">
        <v>5002</v>
      </c>
      <c r="L288" s="64">
        <v>68</v>
      </c>
      <c r="M288" s="64">
        <v>8</v>
      </c>
      <c r="N288" s="65">
        <v>104</v>
      </c>
      <c r="O288" s="66">
        <v>1.37E-2</v>
      </c>
      <c r="P288" s="66">
        <v>0.123</v>
      </c>
      <c r="Q288" s="67">
        <v>1.53</v>
      </c>
    </row>
    <row r="289" spans="1:17" ht="15" x14ac:dyDescent="0.2">
      <c r="A289" s="57">
        <v>43753</v>
      </c>
      <c r="B289" s="58" t="s">
        <v>35</v>
      </c>
      <c r="C289" s="59">
        <v>2093</v>
      </c>
      <c r="D289" s="59">
        <v>44</v>
      </c>
      <c r="E289" s="59">
        <v>11</v>
      </c>
      <c r="F289" s="60">
        <v>114</v>
      </c>
      <c r="G289" s="61">
        <v>2.12E-2</v>
      </c>
      <c r="H289" s="61">
        <v>0.245</v>
      </c>
      <c r="I289" s="62">
        <v>2.56</v>
      </c>
      <c r="J289" s="63" t="s">
        <v>36</v>
      </c>
      <c r="K289" s="64">
        <v>5443</v>
      </c>
      <c r="L289" s="64">
        <v>52</v>
      </c>
      <c r="M289" s="64">
        <v>4</v>
      </c>
      <c r="N289" s="65">
        <v>153</v>
      </c>
      <c r="O289" s="66">
        <v>9.5999999999999992E-3</v>
      </c>
      <c r="P289" s="66">
        <v>6.9099999999999995E-2</v>
      </c>
      <c r="Q289" s="67">
        <v>2.93</v>
      </c>
    </row>
    <row r="290" spans="1:17" ht="15" x14ac:dyDescent="0.2">
      <c r="A290" s="57">
        <v>43754</v>
      </c>
      <c r="B290" s="58" t="s">
        <v>35</v>
      </c>
      <c r="C290" s="59">
        <v>1829</v>
      </c>
      <c r="D290" s="59">
        <v>51</v>
      </c>
      <c r="E290" s="59">
        <v>12</v>
      </c>
      <c r="F290" s="60">
        <v>81</v>
      </c>
      <c r="G290" s="61">
        <v>2.7699999999999999E-2</v>
      </c>
      <c r="H290" s="61">
        <v>0.23949999999999999</v>
      </c>
      <c r="I290" s="62">
        <v>1.61</v>
      </c>
      <c r="J290" s="63" t="s">
        <v>36</v>
      </c>
      <c r="K290" s="64">
        <v>3920</v>
      </c>
      <c r="L290" s="64">
        <v>51</v>
      </c>
      <c r="M290" s="64">
        <v>8</v>
      </c>
      <c r="N290" s="65">
        <v>87</v>
      </c>
      <c r="O290" s="66">
        <v>1.3100000000000001E-2</v>
      </c>
      <c r="P290" s="66">
        <v>0.14760000000000001</v>
      </c>
      <c r="Q290" s="67">
        <v>1.7</v>
      </c>
    </row>
    <row r="291" spans="1:17" ht="15" x14ac:dyDescent="0.2">
      <c r="A291" s="57">
        <v>43755</v>
      </c>
      <c r="B291" s="58" t="s">
        <v>35</v>
      </c>
      <c r="C291" s="59">
        <v>1268</v>
      </c>
      <c r="D291" s="59">
        <v>46</v>
      </c>
      <c r="E291" s="59">
        <v>14</v>
      </c>
      <c r="F291" s="60">
        <v>51</v>
      </c>
      <c r="G291" s="61">
        <v>3.6400000000000002E-2</v>
      </c>
      <c r="H291" s="61">
        <v>0.3085</v>
      </c>
      <c r="I291" s="62">
        <v>1.1100000000000001</v>
      </c>
      <c r="J291" s="63" t="s">
        <v>36</v>
      </c>
      <c r="K291" s="64">
        <v>5167</v>
      </c>
      <c r="L291" s="64">
        <v>40</v>
      </c>
      <c r="M291" s="64">
        <v>7</v>
      </c>
      <c r="N291" s="65">
        <v>104</v>
      </c>
      <c r="O291" s="66">
        <v>7.7999999999999996E-3</v>
      </c>
      <c r="P291" s="66">
        <v>0.17449999999999999</v>
      </c>
      <c r="Q291" s="67">
        <v>2.58</v>
      </c>
    </row>
    <row r="292" spans="1:17" ht="15" x14ac:dyDescent="0.2">
      <c r="A292" s="57">
        <v>43756</v>
      </c>
      <c r="B292" s="58" t="s">
        <v>35</v>
      </c>
      <c r="C292" s="59">
        <v>1291</v>
      </c>
      <c r="D292" s="59">
        <v>51</v>
      </c>
      <c r="E292" s="59">
        <v>11</v>
      </c>
      <c r="F292" s="60">
        <v>124</v>
      </c>
      <c r="G292" s="61">
        <v>3.9600000000000003E-2</v>
      </c>
      <c r="H292" s="61">
        <v>0.21959999999999999</v>
      </c>
      <c r="I292" s="62">
        <v>2.4300000000000002</v>
      </c>
      <c r="J292" s="63" t="s">
        <v>36</v>
      </c>
      <c r="K292" s="64">
        <v>5279</v>
      </c>
      <c r="L292" s="64">
        <v>40</v>
      </c>
      <c r="M292" s="64">
        <v>3</v>
      </c>
      <c r="N292" s="65">
        <v>110</v>
      </c>
      <c r="O292" s="66">
        <v>7.6E-3</v>
      </c>
      <c r="P292" s="66">
        <v>7.4999999999999997E-2</v>
      </c>
      <c r="Q292" s="67">
        <v>2.76</v>
      </c>
    </row>
    <row r="293" spans="1:17" ht="15" x14ac:dyDescent="0.2">
      <c r="A293" s="57">
        <v>43757</v>
      </c>
      <c r="B293" s="58" t="s">
        <v>35</v>
      </c>
      <c r="C293" s="59">
        <v>2031</v>
      </c>
      <c r="D293" s="59">
        <v>53</v>
      </c>
      <c r="E293" s="59">
        <v>13</v>
      </c>
      <c r="F293" s="60">
        <v>120</v>
      </c>
      <c r="G293" s="61">
        <v>2.5999999999999999E-2</v>
      </c>
      <c r="H293" s="61">
        <v>0.23799999999999999</v>
      </c>
      <c r="I293" s="62">
        <v>2.27</v>
      </c>
      <c r="J293" s="63" t="s">
        <v>36</v>
      </c>
      <c r="K293" s="64">
        <v>3751</v>
      </c>
      <c r="L293" s="64">
        <v>50</v>
      </c>
      <c r="M293" s="64">
        <v>5</v>
      </c>
      <c r="N293" s="65">
        <v>139</v>
      </c>
      <c r="O293" s="66">
        <v>1.35E-2</v>
      </c>
      <c r="P293" s="66">
        <v>8.9599999999999999E-2</v>
      </c>
      <c r="Q293" s="67">
        <v>2.76</v>
      </c>
    </row>
    <row r="294" spans="1:17" ht="15" x14ac:dyDescent="0.2">
      <c r="A294" s="57">
        <v>43758</v>
      </c>
      <c r="B294" s="58" t="s">
        <v>35</v>
      </c>
      <c r="C294" s="59">
        <v>2565</v>
      </c>
      <c r="D294" s="59">
        <v>49</v>
      </c>
      <c r="E294" s="59">
        <v>13</v>
      </c>
      <c r="F294" s="60">
        <v>126</v>
      </c>
      <c r="G294" s="61">
        <v>1.9099999999999999E-2</v>
      </c>
      <c r="H294" s="61">
        <v>0.2611</v>
      </c>
      <c r="I294" s="62">
        <v>2.56</v>
      </c>
      <c r="J294" s="63" t="s">
        <v>36</v>
      </c>
      <c r="K294" s="64">
        <v>3800</v>
      </c>
      <c r="L294" s="64">
        <v>65</v>
      </c>
      <c r="M294" s="64">
        <v>5</v>
      </c>
      <c r="N294" s="65">
        <v>88</v>
      </c>
      <c r="O294" s="66">
        <v>1.7100000000000001E-2</v>
      </c>
      <c r="P294" s="66">
        <v>8.09E-2</v>
      </c>
      <c r="Q294" s="67">
        <v>1.35</v>
      </c>
    </row>
    <row r="295" spans="1:17" ht="15" x14ac:dyDescent="0.2">
      <c r="A295" s="57">
        <v>43759</v>
      </c>
      <c r="B295" s="58" t="s">
        <v>35</v>
      </c>
      <c r="C295" s="59">
        <v>2765</v>
      </c>
      <c r="D295" s="59">
        <v>65</v>
      </c>
      <c r="E295" s="59">
        <v>16</v>
      </c>
      <c r="F295" s="60">
        <v>92</v>
      </c>
      <c r="G295" s="61">
        <v>2.3599999999999999E-2</v>
      </c>
      <c r="H295" s="61">
        <v>0.246</v>
      </c>
      <c r="I295" s="62">
        <v>1.41</v>
      </c>
      <c r="J295" s="63" t="s">
        <v>36</v>
      </c>
      <c r="K295" s="64">
        <v>4981</v>
      </c>
      <c r="L295" s="64">
        <v>47</v>
      </c>
      <c r="M295" s="64">
        <v>7</v>
      </c>
      <c r="N295" s="65">
        <v>109</v>
      </c>
      <c r="O295" s="66">
        <v>9.4999999999999998E-3</v>
      </c>
      <c r="P295" s="66">
        <v>0.1555</v>
      </c>
      <c r="Q295" s="67">
        <v>2.2999999999999998</v>
      </c>
    </row>
    <row r="296" spans="1:17" ht="15" x14ac:dyDescent="0.2">
      <c r="A296" s="57">
        <v>43760</v>
      </c>
      <c r="B296" s="58" t="s">
        <v>35</v>
      </c>
      <c r="C296" s="59">
        <v>1654</v>
      </c>
      <c r="D296" s="59">
        <v>63</v>
      </c>
      <c r="E296" s="59">
        <v>18</v>
      </c>
      <c r="F296" s="60">
        <v>43</v>
      </c>
      <c r="G296" s="61">
        <v>3.7999999999999999E-2</v>
      </c>
      <c r="H296" s="61">
        <v>0.27960000000000002</v>
      </c>
      <c r="I296" s="62">
        <v>0.68</v>
      </c>
      <c r="J296" s="63" t="s">
        <v>36</v>
      </c>
      <c r="K296" s="64">
        <v>5566</v>
      </c>
      <c r="L296" s="64">
        <v>77</v>
      </c>
      <c r="M296" s="64">
        <v>5</v>
      </c>
      <c r="N296" s="65">
        <v>74</v>
      </c>
      <c r="O296" s="66">
        <v>1.3899999999999999E-2</v>
      </c>
      <c r="P296" s="66">
        <v>6.3E-2</v>
      </c>
      <c r="Q296" s="67">
        <v>0.96</v>
      </c>
    </row>
    <row r="297" spans="1:17" ht="15" x14ac:dyDescent="0.2">
      <c r="A297" s="57">
        <v>43761</v>
      </c>
      <c r="B297" s="58" t="s">
        <v>35</v>
      </c>
      <c r="C297" s="59">
        <v>2006</v>
      </c>
      <c r="D297" s="59">
        <v>70</v>
      </c>
      <c r="E297" s="59">
        <v>17</v>
      </c>
      <c r="F297" s="60">
        <v>99</v>
      </c>
      <c r="G297" s="61">
        <v>3.4799999999999998E-2</v>
      </c>
      <c r="H297" s="61">
        <v>0.2429</v>
      </c>
      <c r="I297" s="62">
        <v>1.41</v>
      </c>
      <c r="J297" s="63" t="s">
        <v>36</v>
      </c>
      <c r="K297" s="64">
        <v>5283</v>
      </c>
      <c r="L297" s="64">
        <v>55</v>
      </c>
      <c r="M297" s="64">
        <v>6</v>
      </c>
      <c r="N297" s="65">
        <v>99</v>
      </c>
      <c r="O297" s="66">
        <v>1.0500000000000001E-2</v>
      </c>
      <c r="P297" s="66">
        <v>0.1042</v>
      </c>
      <c r="Q297" s="67">
        <v>1.79</v>
      </c>
    </row>
    <row r="298" spans="1:17" ht="15" x14ac:dyDescent="0.2">
      <c r="A298" s="57">
        <v>43762</v>
      </c>
      <c r="B298" s="58" t="s">
        <v>35</v>
      </c>
      <c r="C298" s="59">
        <v>2372</v>
      </c>
      <c r="D298" s="59">
        <v>43</v>
      </c>
      <c r="E298" s="59">
        <v>11</v>
      </c>
      <c r="F298" s="60">
        <v>89</v>
      </c>
      <c r="G298" s="61">
        <v>1.7999999999999999E-2</v>
      </c>
      <c r="H298" s="61">
        <v>0.24690000000000001</v>
      </c>
      <c r="I298" s="62">
        <v>2.09</v>
      </c>
      <c r="J298" s="63" t="s">
        <v>36</v>
      </c>
      <c r="K298" s="64">
        <v>5473</v>
      </c>
      <c r="L298" s="64">
        <v>74</v>
      </c>
      <c r="M298" s="64">
        <v>6</v>
      </c>
      <c r="N298" s="65">
        <v>193</v>
      </c>
      <c r="O298" s="66">
        <v>1.35E-2</v>
      </c>
      <c r="P298" s="66">
        <v>7.6999999999999999E-2</v>
      </c>
      <c r="Q298" s="67">
        <v>2.6</v>
      </c>
    </row>
    <row r="299" spans="1:17" ht="15" x14ac:dyDescent="0.2">
      <c r="A299" s="57">
        <v>43763</v>
      </c>
      <c r="B299" s="58" t="s">
        <v>35</v>
      </c>
      <c r="C299" s="59">
        <v>1932</v>
      </c>
      <c r="D299" s="59">
        <v>46</v>
      </c>
      <c r="E299" s="59">
        <v>13</v>
      </c>
      <c r="F299" s="60">
        <v>84</v>
      </c>
      <c r="G299" s="61">
        <v>2.4E-2</v>
      </c>
      <c r="H299" s="61">
        <v>0.28639999999999999</v>
      </c>
      <c r="I299" s="62">
        <v>1.82</v>
      </c>
      <c r="J299" s="63" t="s">
        <v>36</v>
      </c>
      <c r="K299" s="64">
        <v>4361</v>
      </c>
      <c r="L299" s="64">
        <v>76</v>
      </c>
      <c r="M299" s="64">
        <v>8</v>
      </c>
      <c r="N299" s="65">
        <v>153</v>
      </c>
      <c r="O299" s="66">
        <v>1.7500000000000002E-2</v>
      </c>
      <c r="P299" s="66">
        <v>0.10249999999999999</v>
      </c>
      <c r="Q299" s="67">
        <v>2.0099999999999998</v>
      </c>
    </row>
    <row r="300" spans="1:17" ht="15" x14ac:dyDescent="0.2">
      <c r="A300" s="57">
        <v>43764</v>
      </c>
      <c r="B300" s="58" t="s">
        <v>35</v>
      </c>
      <c r="C300" s="59">
        <v>2905</v>
      </c>
      <c r="D300" s="59">
        <v>62</v>
      </c>
      <c r="E300" s="59">
        <v>13</v>
      </c>
      <c r="F300" s="60">
        <v>124</v>
      </c>
      <c r="G300" s="61">
        <v>2.1499999999999998E-2</v>
      </c>
      <c r="H300" s="61">
        <v>0.216</v>
      </c>
      <c r="I300" s="62">
        <v>1.98</v>
      </c>
      <c r="J300" s="63" t="s">
        <v>36</v>
      </c>
      <c r="K300" s="64">
        <v>5096</v>
      </c>
      <c r="L300" s="64">
        <v>52</v>
      </c>
      <c r="M300" s="64">
        <v>8</v>
      </c>
      <c r="N300" s="65">
        <v>149</v>
      </c>
      <c r="O300" s="66">
        <v>1.03E-2</v>
      </c>
      <c r="P300" s="66">
        <v>0.1457</v>
      </c>
      <c r="Q300" s="67">
        <v>2.85</v>
      </c>
    </row>
    <row r="301" spans="1:17" ht="15" x14ac:dyDescent="0.2">
      <c r="A301" s="57">
        <v>43765</v>
      </c>
      <c r="B301" s="58" t="s">
        <v>35</v>
      </c>
      <c r="C301" s="59">
        <v>1429</v>
      </c>
      <c r="D301" s="59">
        <v>56</v>
      </c>
      <c r="E301" s="59">
        <v>12</v>
      </c>
      <c r="F301" s="60">
        <v>124</v>
      </c>
      <c r="G301" s="61">
        <v>3.95E-2</v>
      </c>
      <c r="H301" s="61">
        <v>0.2177</v>
      </c>
      <c r="I301" s="62">
        <v>2.2000000000000002</v>
      </c>
      <c r="J301" s="63" t="s">
        <v>36</v>
      </c>
      <c r="K301" s="64">
        <v>4569</v>
      </c>
      <c r="L301" s="64">
        <v>67</v>
      </c>
      <c r="M301" s="64">
        <v>7</v>
      </c>
      <c r="N301" s="65">
        <v>77</v>
      </c>
      <c r="O301" s="66">
        <v>1.47E-2</v>
      </c>
      <c r="P301" s="66">
        <v>0.1094</v>
      </c>
      <c r="Q301" s="67">
        <v>1.1399999999999999</v>
      </c>
    </row>
    <row r="302" spans="1:17" ht="15" x14ac:dyDescent="0.2">
      <c r="A302" s="57">
        <v>43766</v>
      </c>
      <c r="B302" s="58" t="s">
        <v>35</v>
      </c>
      <c r="C302" s="59">
        <v>1618</v>
      </c>
      <c r="D302" s="59">
        <v>54</v>
      </c>
      <c r="E302" s="59">
        <v>16</v>
      </c>
      <c r="F302" s="60">
        <v>126</v>
      </c>
      <c r="G302" s="61">
        <v>3.3399999999999999E-2</v>
      </c>
      <c r="H302" s="61">
        <v>0.29239999999999999</v>
      </c>
      <c r="I302" s="62">
        <v>2.33</v>
      </c>
      <c r="J302" s="63" t="s">
        <v>36</v>
      </c>
      <c r="K302" s="64">
        <v>3770</v>
      </c>
      <c r="L302" s="64">
        <v>48</v>
      </c>
      <c r="M302" s="64">
        <v>4</v>
      </c>
      <c r="N302" s="65">
        <v>144</v>
      </c>
      <c r="O302" s="66">
        <v>1.29E-2</v>
      </c>
      <c r="P302" s="66">
        <v>9.1300000000000006E-2</v>
      </c>
      <c r="Q302" s="67">
        <v>2.97</v>
      </c>
    </row>
    <row r="303" spans="1:17" ht="15" x14ac:dyDescent="0.2">
      <c r="A303" s="57">
        <v>43767</v>
      </c>
      <c r="B303" s="58" t="s">
        <v>35</v>
      </c>
      <c r="C303" s="59">
        <v>1476</v>
      </c>
      <c r="D303" s="59">
        <v>34</v>
      </c>
      <c r="E303" s="59">
        <v>10</v>
      </c>
      <c r="F303" s="60">
        <v>130</v>
      </c>
      <c r="G303" s="61">
        <v>2.3199999999999998E-2</v>
      </c>
      <c r="H303" s="61">
        <v>0.28770000000000001</v>
      </c>
      <c r="I303" s="62">
        <v>3.81</v>
      </c>
      <c r="J303" s="63" t="s">
        <v>36</v>
      </c>
      <c r="K303" s="64">
        <v>4597</v>
      </c>
      <c r="L303" s="64">
        <v>63</v>
      </c>
      <c r="M303" s="64">
        <v>7</v>
      </c>
      <c r="N303" s="65">
        <v>82</v>
      </c>
      <c r="O303" s="66">
        <v>1.37E-2</v>
      </c>
      <c r="P303" s="66">
        <v>0.1135</v>
      </c>
      <c r="Q303" s="67">
        <v>1.3</v>
      </c>
    </row>
    <row r="304" spans="1:17" ht="15" x14ac:dyDescent="0.2">
      <c r="A304" s="57">
        <v>43768</v>
      </c>
      <c r="B304" s="58" t="s">
        <v>35</v>
      </c>
      <c r="C304" s="59">
        <v>2399</v>
      </c>
      <c r="D304" s="59">
        <v>64</v>
      </c>
      <c r="E304" s="59">
        <v>18</v>
      </c>
      <c r="F304" s="60">
        <v>70</v>
      </c>
      <c r="G304" s="61">
        <v>2.6499999999999999E-2</v>
      </c>
      <c r="H304" s="61">
        <v>0.27860000000000001</v>
      </c>
      <c r="I304" s="62">
        <v>1.1100000000000001</v>
      </c>
      <c r="J304" s="63" t="s">
        <v>36</v>
      </c>
      <c r="K304" s="64">
        <v>4576</v>
      </c>
      <c r="L304" s="64">
        <v>54</v>
      </c>
      <c r="M304" s="64">
        <v>6</v>
      </c>
      <c r="N304" s="65">
        <v>179</v>
      </c>
      <c r="O304" s="66">
        <v>1.17E-2</v>
      </c>
      <c r="P304" s="66">
        <v>0.106</v>
      </c>
      <c r="Q304" s="67">
        <v>3.34</v>
      </c>
    </row>
    <row r="305" spans="1:17" ht="15" x14ac:dyDescent="0.2">
      <c r="A305" s="57">
        <v>43769</v>
      </c>
      <c r="B305" s="58" t="s">
        <v>35</v>
      </c>
      <c r="C305" s="59">
        <v>2902</v>
      </c>
      <c r="D305" s="59">
        <v>64</v>
      </c>
      <c r="E305" s="59">
        <v>18</v>
      </c>
      <c r="F305" s="60">
        <v>85</v>
      </c>
      <c r="G305" s="61">
        <v>2.2100000000000002E-2</v>
      </c>
      <c r="H305" s="61">
        <v>0.27800000000000002</v>
      </c>
      <c r="I305" s="62">
        <v>1.32</v>
      </c>
      <c r="J305" s="63" t="s">
        <v>36</v>
      </c>
      <c r="K305" s="64">
        <v>4039</v>
      </c>
      <c r="L305" s="64">
        <v>38</v>
      </c>
      <c r="M305" s="64">
        <v>5</v>
      </c>
      <c r="N305" s="65">
        <v>189</v>
      </c>
      <c r="O305" s="66">
        <v>9.4000000000000004E-3</v>
      </c>
      <c r="P305" s="66">
        <v>0.1293</v>
      </c>
      <c r="Q305" s="67">
        <v>4.99</v>
      </c>
    </row>
    <row r="306" spans="1:17" ht="15" x14ac:dyDescent="0.2">
      <c r="A306" s="57">
        <v>43770</v>
      </c>
      <c r="B306" s="58" t="s">
        <v>37</v>
      </c>
      <c r="C306" s="59">
        <v>1642</v>
      </c>
      <c r="D306" s="59">
        <v>71</v>
      </c>
      <c r="E306" s="59">
        <v>16</v>
      </c>
      <c r="F306" s="60">
        <v>48</v>
      </c>
      <c r="G306" s="61">
        <v>4.3099999999999999E-2</v>
      </c>
      <c r="H306" s="61">
        <v>0.2283</v>
      </c>
      <c r="I306" s="62">
        <v>0.68</v>
      </c>
      <c r="J306" s="63" t="s">
        <v>38</v>
      </c>
      <c r="K306" s="64">
        <v>4442</v>
      </c>
      <c r="L306" s="64">
        <v>75</v>
      </c>
      <c r="M306" s="64">
        <v>8</v>
      </c>
      <c r="N306" s="65">
        <v>102</v>
      </c>
      <c r="O306" s="66">
        <v>1.7000000000000001E-2</v>
      </c>
      <c r="P306" s="66">
        <v>0.10299999999999999</v>
      </c>
      <c r="Q306" s="67">
        <v>1.36</v>
      </c>
    </row>
    <row r="307" spans="1:17" ht="15" x14ac:dyDescent="0.2">
      <c r="A307" s="57">
        <v>43771</v>
      </c>
      <c r="B307" s="58" t="s">
        <v>37</v>
      </c>
      <c r="C307" s="59">
        <v>2591</v>
      </c>
      <c r="D307" s="59">
        <v>28</v>
      </c>
      <c r="E307" s="59">
        <v>10</v>
      </c>
      <c r="F307" s="60">
        <v>127</v>
      </c>
      <c r="G307" s="61">
        <v>1.0699999999999999E-2</v>
      </c>
      <c r="H307" s="61">
        <v>0.34489999999999998</v>
      </c>
      <c r="I307" s="62">
        <v>4.59</v>
      </c>
      <c r="J307" s="63" t="s">
        <v>38</v>
      </c>
      <c r="K307" s="64">
        <v>3796</v>
      </c>
      <c r="L307" s="64">
        <v>73</v>
      </c>
      <c r="M307" s="64">
        <v>6</v>
      </c>
      <c r="N307" s="65">
        <v>115</v>
      </c>
      <c r="O307" s="66">
        <v>1.9300000000000001E-2</v>
      </c>
      <c r="P307" s="66">
        <v>7.7299999999999994E-2</v>
      </c>
      <c r="Q307" s="67">
        <v>1.57</v>
      </c>
    </row>
    <row r="308" spans="1:17" ht="15" x14ac:dyDescent="0.2">
      <c r="A308" s="57">
        <v>43772</v>
      </c>
      <c r="B308" s="58" t="s">
        <v>37</v>
      </c>
      <c r="C308" s="59">
        <v>1648</v>
      </c>
      <c r="D308" s="59">
        <v>39</v>
      </c>
      <c r="E308" s="59">
        <v>11</v>
      </c>
      <c r="F308" s="60">
        <v>83</v>
      </c>
      <c r="G308" s="61">
        <v>2.3900000000000001E-2</v>
      </c>
      <c r="H308" s="61">
        <v>0.27610000000000001</v>
      </c>
      <c r="I308" s="62">
        <v>2.11</v>
      </c>
      <c r="J308" s="63" t="s">
        <v>38</v>
      </c>
      <c r="K308" s="64">
        <v>4531</v>
      </c>
      <c r="L308" s="64">
        <v>52</v>
      </c>
      <c r="M308" s="64">
        <v>4</v>
      </c>
      <c r="N308" s="65">
        <v>142</v>
      </c>
      <c r="O308" s="66">
        <v>1.15E-2</v>
      </c>
      <c r="P308" s="66">
        <v>6.9099999999999995E-2</v>
      </c>
      <c r="Q308" s="67">
        <v>2.72</v>
      </c>
    </row>
    <row r="309" spans="1:17" ht="15" x14ac:dyDescent="0.2">
      <c r="A309" s="57">
        <v>43773</v>
      </c>
      <c r="B309" s="58" t="s">
        <v>37</v>
      </c>
      <c r="C309" s="59">
        <v>2429</v>
      </c>
      <c r="D309" s="59">
        <v>53</v>
      </c>
      <c r="E309" s="59">
        <v>13</v>
      </c>
      <c r="F309" s="60">
        <v>102</v>
      </c>
      <c r="G309" s="61">
        <v>2.1700000000000001E-2</v>
      </c>
      <c r="H309" s="61">
        <v>0.23799999999999999</v>
      </c>
      <c r="I309" s="62">
        <v>1.94</v>
      </c>
      <c r="J309" s="63" t="s">
        <v>38</v>
      </c>
      <c r="K309" s="64">
        <v>5122</v>
      </c>
      <c r="L309" s="64">
        <v>49</v>
      </c>
      <c r="M309" s="64">
        <v>6</v>
      </c>
      <c r="N309" s="65">
        <v>97</v>
      </c>
      <c r="O309" s="66">
        <v>9.5999999999999992E-3</v>
      </c>
      <c r="P309" s="66">
        <v>0.13100000000000001</v>
      </c>
      <c r="Q309" s="67">
        <v>1.95</v>
      </c>
    </row>
    <row r="310" spans="1:17" ht="15" x14ac:dyDescent="0.2">
      <c r="A310" s="57">
        <v>43774</v>
      </c>
      <c r="B310" s="58" t="s">
        <v>37</v>
      </c>
      <c r="C310" s="59">
        <v>1739</v>
      </c>
      <c r="D310" s="59">
        <v>35</v>
      </c>
      <c r="E310" s="59">
        <v>9</v>
      </c>
      <c r="F310" s="60">
        <v>95</v>
      </c>
      <c r="G310" s="61">
        <v>2.01E-2</v>
      </c>
      <c r="H310" s="61">
        <v>0.25729999999999997</v>
      </c>
      <c r="I310" s="62">
        <v>2.72</v>
      </c>
      <c r="J310" s="63" t="s">
        <v>38</v>
      </c>
      <c r="K310" s="64">
        <v>5622</v>
      </c>
      <c r="L310" s="64">
        <v>47</v>
      </c>
      <c r="M310" s="64">
        <v>3</v>
      </c>
      <c r="N310" s="65">
        <v>135</v>
      </c>
      <c r="O310" s="66">
        <v>8.3000000000000001E-3</v>
      </c>
      <c r="P310" s="66">
        <v>7.1400000000000005E-2</v>
      </c>
      <c r="Q310" s="67">
        <v>2.88</v>
      </c>
    </row>
    <row r="311" spans="1:17" ht="15" x14ac:dyDescent="0.2">
      <c r="A311" s="57">
        <v>43775</v>
      </c>
      <c r="B311" s="58" t="s">
        <v>37</v>
      </c>
      <c r="C311" s="59">
        <v>2857</v>
      </c>
      <c r="D311" s="59">
        <v>46</v>
      </c>
      <c r="E311" s="59">
        <v>11</v>
      </c>
      <c r="F311" s="60">
        <v>73</v>
      </c>
      <c r="G311" s="61">
        <v>1.6E-2</v>
      </c>
      <c r="H311" s="61">
        <v>0.24390000000000001</v>
      </c>
      <c r="I311" s="62">
        <v>1.59</v>
      </c>
      <c r="J311" s="63" t="s">
        <v>38</v>
      </c>
      <c r="K311" s="64">
        <v>4832</v>
      </c>
      <c r="L311" s="64">
        <v>65</v>
      </c>
      <c r="M311" s="64">
        <v>8</v>
      </c>
      <c r="N311" s="65">
        <v>166</v>
      </c>
      <c r="O311" s="66">
        <v>1.34E-2</v>
      </c>
      <c r="P311" s="66">
        <v>0.127</v>
      </c>
      <c r="Q311" s="67">
        <v>2.56</v>
      </c>
    </row>
    <row r="312" spans="1:17" ht="15" x14ac:dyDescent="0.2">
      <c r="A312" s="57">
        <v>43776</v>
      </c>
      <c r="B312" s="58" t="s">
        <v>37</v>
      </c>
      <c r="C312" s="59">
        <v>2722</v>
      </c>
      <c r="D312" s="59">
        <v>33</v>
      </c>
      <c r="E312" s="59">
        <v>8</v>
      </c>
      <c r="F312" s="60">
        <v>69</v>
      </c>
      <c r="G312" s="61">
        <v>1.2E-2</v>
      </c>
      <c r="H312" s="61">
        <v>0.23050000000000001</v>
      </c>
      <c r="I312" s="62">
        <v>2.1</v>
      </c>
      <c r="J312" s="63" t="s">
        <v>38</v>
      </c>
      <c r="K312" s="64">
        <v>5555</v>
      </c>
      <c r="L312" s="64">
        <v>79</v>
      </c>
      <c r="M312" s="64">
        <v>9</v>
      </c>
      <c r="N312" s="65">
        <v>111</v>
      </c>
      <c r="O312" s="66">
        <v>1.4200000000000001E-2</v>
      </c>
      <c r="P312" s="66">
        <v>0.1132</v>
      </c>
      <c r="Q312" s="67">
        <v>1.4</v>
      </c>
    </row>
    <row r="313" spans="1:17" ht="15" x14ac:dyDescent="0.2">
      <c r="A313" s="57">
        <v>43777</v>
      </c>
      <c r="B313" s="58" t="s">
        <v>37</v>
      </c>
      <c r="C313" s="59">
        <v>1606</v>
      </c>
      <c r="D313" s="59">
        <v>40</v>
      </c>
      <c r="E313" s="59">
        <v>11</v>
      </c>
      <c r="F313" s="60">
        <v>61</v>
      </c>
      <c r="G313" s="61">
        <v>2.4899999999999999E-2</v>
      </c>
      <c r="H313" s="61">
        <v>0.27500000000000002</v>
      </c>
      <c r="I313" s="62">
        <v>1.53</v>
      </c>
      <c r="J313" s="63" t="s">
        <v>38</v>
      </c>
      <c r="K313" s="64">
        <v>5263</v>
      </c>
      <c r="L313" s="64">
        <v>43</v>
      </c>
      <c r="M313" s="64">
        <v>5</v>
      </c>
      <c r="N313" s="65">
        <v>111</v>
      </c>
      <c r="O313" s="66">
        <v>8.2000000000000007E-3</v>
      </c>
      <c r="P313" s="66">
        <v>0.11990000000000001</v>
      </c>
      <c r="Q313" s="67">
        <v>2.59</v>
      </c>
    </row>
    <row r="314" spans="1:17" ht="15" x14ac:dyDescent="0.2">
      <c r="A314" s="57">
        <v>43778</v>
      </c>
      <c r="B314" s="58" t="s">
        <v>37</v>
      </c>
      <c r="C314" s="59">
        <v>1523</v>
      </c>
      <c r="D314" s="59">
        <v>38</v>
      </c>
      <c r="E314" s="59">
        <v>13</v>
      </c>
      <c r="F314" s="60">
        <v>83</v>
      </c>
      <c r="G314" s="61">
        <v>2.4799999999999999E-2</v>
      </c>
      <c r="H314" s="61">
        <v>0.33229999999999998</v>
      </c>
      <c r="I314" s="62">
        <v>2.19</v>
      </c>
      <c r="J314" s="63" t="s">
        <v>38</v>
      </c>
      <c r="K314" s="64">
        <v>4655</v>
      </c>
      <c r="L314" s="64">
        <v>58</v>
      </c>
      <c r="M314" s="64">
        <v>4</v>
      </c>
      <c r="N314" s="65">
        <v>117</v>
      </c>
      <c r="O314" s="66">
        <v>1.2500000000000001E-2</v>
      </c>
      <c r="P314" s="66">
        <v>6.7100000000000007E-2</v>
      </c>
      <c r="Q314" s="67">
        <v>2</v>
      </c>
    </row>
    <row r="315" spans="1:17" ht="15" x14ac:dyDescent="0.2">
      <c r="A315" s="57">
        <v>43779</v>
      </c>
      <c r="B315" s="58" t="s">
        <v>37</v>
      </c>
      <c r="C315" s="59">
        <v>2297</v>
      </c>
      <c r="D315" s="59">
        <v>57</v>
      </c>
      <c r="E315" s="59">
        <v>12</v>
      </c>
      <c r="F315" s="60">
        <v>135</v>
      </c>
      <c r="G315" s="61">
        <v>2.47E-2</v>
      </c>
      <c r="H315" s="61">
        <v>0.21759999999999999</v>
      </c>
      <c r="I315" s="62">
        <v>2.38</v>
      </c>
      <c r="J315" s="63" t="s">
        <v>38</v>
      </c>
      <c r="K315" s="64">
        <v>4561</v>
      </c>
      <c r="L315" s="64">
        <v>52</v>
      </c>
      <c r="M315" s="64">
        <v>4</v>
      </c>
      <c r="N315" s="65">
        <v>73</v>
      </c>
      <c r="O315" s="66">
        <v>1.14E-2</v>
      </c>
      <c r="P315" s="66">
        <v>6.9199999999999998E-2</v>
      </c>
      <c r="Q315" s="67">
        <v>1.4</v>
      </c>
    </row>
    <row r="316" spans="1:17" ht="15" x14ac:dyDescent="0.2">
      <c r="A316" s="57">
        <v>43780</v>
      </c>
      <c r="B316" s="58" t="s">
        <v>37</v>
      </c>
      <c r="C316" s="59">
        <v>2912</v>
      </c>
      <c r="D316" s="59">
        <v>65</v>
      </c>
      <c r="E316" s="59">
        <v>16</v>
      </c>
      <c r="F316" s="60">
        <v>43</v>
      </c>
      <c r="G316" s="61">
        <v>2.2200000000000001E-2</v>
      </c>
      <c r="H316" s="61">
        <v>0.24629999999999999</v>
      </c>
      <c r="I316" s="62">
        <v>0.66</v>
      </c>
      <c r="J316" s="63" t="s">
        <v>38</v>
      </c>
      <c r="K316" s="64">
        <v>5432</v>
      </c>
      <c r="L316" s="64">
        <v>44</v>
      </c>
      <c r="M316" s="64">
        <v>4</v>
      </c>
      <c r="N316" s="65">
        <v>189</v>
      </c>
      <c r="O316" s="66">
        <v>8.0999999999999996E-3</v>
      </c>
      <c r="P316" s="66">
        <v>9.5699999999999993E-2</v>
      </c>
      <c r="Q316" s="67">
        <v>4.32</v>
      </c>
    </row>
    <row r="317" spans="1:17" ht="15" x14ac:dyDescent="0.2">
      <c r="A317" s="57">
        <v>43781</v>
      </c>
      <c r="B317" s="58" t="s">
        <v>37</v>
      </c>
      <c r="C317" s="59">
        <v>1655</v>
      </c>
      <c r="D317" s="59">
        <v>61</v>
      </c>
      <c r="E317" s="59">
        <v>14</v>
      </c>
      <c r="F317" s="60">
        <v>38</v>
      </c>
      <c r="G317" s="61">
        <v>3.7100000000000001E-2</v>
      </c>
      <c r="H317" s="61">
        <v>0.2326</v>
      </c>
      <c r="I317" s="62">
        <v>0.61</v>
      </c>
      <c r="J317" s="63" t="s">
        <v>38</v>
      </c>
      <c r="K317" s="64">
        <v>4704</v>
      </c>
      <c r="L317" s="64">
        <v>44</v>
      </c>
      <c r="M317" s="64">
        <v>4</v>
      </c>
      <c r="N317" s="65">
        <v>174</v>
      </c>
      <c r="O317" s="66">
        <v>9.2999999999999992E-3</v>
      </c>
      <c r="P317" s="66">
        <v>9.5699999999999993E-2</v>
      </c>
      <c r="Q317" s="67">
        <v>3.96</v>
      </c>
    </row>
    <row r="318" spans="1:17" ht="15" x14ac:dyDescent="0.2">
      <c r="A318" s="57">
        <v>43782</v>
      </c>
      <c r="B318" s="58" t="s">
        <v>37</v>
      </c>
      <c r="C318" s="59">
        <v>2377</v>
      </c>
      <c r="D318" s="59">
        <v>43</v>
      </c>
      <c r="E318" s="59">
        <v>11</v>
      </c>
      <c r="F318" s="60">
        <v>112</v>
      </c>
      <c r="G318" s="61">
        <v>1.8100000000000002E-2</v>
      </c>
      <c r="H318" s="61">
        <v>0.2465</v>
      </c>
      <c r="I318" s="62">
        <v>2.61</v>
      </c>
      <c r="J318" s="63" t="s">
        <v>38</v>
      </c>
      <c r="K318" s="64">
        <v>4493</v>
      </c>
      <c r="L318" s="64">
        <v>61</v>
      </c>
      <c r="M318" s="64">
        <v>5</v>
      </c>
      <c r="N318" s="65">
        <v>181</v>
      </c>
      <c r="O318" s="66">
        <v>1.35E-2</v>
      </c>
      <c r="P318" s="66">
        <v>8.2900000000000001E-2</v>
      </c>
      <c r="Q318" s="67">
        <v>2.99</v>
      </c>
    </row>
    <row r="319" spans="1:17" ht="15" x14ac:dyDescent="0.2">
      <c r="A319" s="57">
        <v>43783</v>
      </c>
      <c r="B319" s="58" t="s">
        <v>37</v>
      </c>
      <c r="C319" s="59">
        <v>1272</v>
      </c>
      <c r="D319" s="59">
        <v>48</v>
      </c>
      <c r="E319" s="59">
        <v>12</v>
      </c>
      <c r="F319" s="60">
        <v>94</v>
      </c>
      <c r="G319" s="61">
        <v>3.73E-2</v>
      </c>
      <c r="H319" s="61">
        <v>0.24210000000000001</v>
      </c>
      <c r="I319" s="62">
        <v>1.99</v>
      </c>
      <c r="J319" s="63" t="s">
        <v>38</v>
      </c>
      <c r="K319" s="64">
        <v>5203</v>
      </c>
      <c r="L319" s="64">
        <v>84</v>
      </c>
      <c r="M319" s="64">
        <v>6</v>
      </c>
      <c r="N319" s="65">
        <v>95</v>
      </c>
      <c r="O319" s="66">
        <v>1.61E-2</v>
      </c>
      <c r="P319" s="66">
        <v>7.3899999999999993E-2</v>
      </c>
      <c r="Q319" s="67">
        <v>1.1299999999999999</v>
      </c>
    </row>
    <row r="320" spans="1:17" ht="15" x14ac:dyDescent="0.2">
      <c r="A320" s="57">
        <v>43784</v>
      </c>
      <c r="B320" s="58" t="s">
        <v>37</v>
      </c>
      <c r="C320" s="59">
        <v>2725</v>
      </c>
      <c r="D320" s="59">
        <v>64</v>
      </c>
      <c r="E320" s="59">
        <v>17</v>
      </c>
      <c r="F320" s="60">
        <v>88</v>
      </c>
      <c r="G320" s="61">
        <v>2.3300000000000001E-2</v>
      </c>
      <c r="H320" s="61">
        <v>0.26290000000000002</v>
      </c>
      <c r="I320" s="62">
        <v>1.38</v>
      </c>
      <c r="J320" s="63" t="s">
        <v>38</v>
      </c>
      <c r="K320" s="64">
        <v>3816</v>
      </c>
      <c r="L320" s="64">
        <v>53</v>
      </c>
      <c r="M320" s="64">
        <v>7</v>
      </c>
      <c r="N320" s="65">
        <v>131</v>
      </c>
      <c r="O320" s="66">
        <v>1.4E-2</v>
      </c>
      <c r="P320" s="66">
        <v>0.1249</v>
      </c>
      <c r="Q320" s="67">
        <v>2.46</v>
      </c>
    </row>
    <row r="321" spans="1:17" ht="15" x14ac:dyDescent="0.2">
      <c r="A321" s="57">
        <v>43785</v>
      </c>
      <c r="B321" s="58" t="s">
        <v>37</v>
      </c>
      <c r="C321" s="59">
        <v>2339</v>
      </c>
      <c r="D321" s="59">
        <v>37</v>
      </c>
      <c r="E321" s="59">
        <v>12</v>
      </c>
      <c r="F321" s="60">
        <v>106</v>
      </c>
      <c r="G321" s="61">
        <v>1.5800000000000002E-2</v>
      </c>
      <c r="H321" s="61">
        <v>0.33550000000000002</v>
      </c>
      <c r="I321" s="62">
        <v>2.88</v>
      </c>
      <c r="J321" s="63" t="s">
        <v>38</v>
      </c>
      <c r="K321" s="64">
        <v>4171</v>
      </c>
      <c r="L321" s="64">
        <v>60</v>
      </c>
      <c r="M321" s="64">
        <v>6</v>
      </c>
      <c r="N321" s="65">
        <v>172</v>
      </c>
      <c r="O321" s="66">
        <v>1.44E-2</v>
      </c>
      <c r="P321" s="66">
        <v>0.1</v>
      </c>
      <c r="Q321" s="67">
        <v>2.86</v>
      </c>
    </row>
    <row r="322" spans="1:17" ht="15" x14ac:dyDescent="0.2">
      <c r="A322" s="57">
        <v>43786</v>
      </c>
      <c r="B322" s="58" t="s">
        <v>37</v>
      </c>
      <c r="C322" s="59">
        <v>1956</v>
      </c>
      <c r="D322" s="59">
        <v>51</v>
      </c>
      <c r="E322" s="59">
        <v>11</v>
      </c>
      <c r="F322" s="60">
        <v>80</v>
      </c>
      <c r="G322" s="61">
        <v>2.5899999999999999E-2</v>
      </c>
      <c r="H322" s="61">
        <v>0.21970000000000001</v>
      </c>
      <c r="I322" s="62">
        <v>1.59</v>
      </c>
      <c r="J322" s="63" t="s">
        <v>38</v>
      </c>
      <c r="K322" s="64">
        <v>3837</v>
      </c>
      <c r="L322" s="64">
        <v>79</v>
      </c>
      <c r="M322" s="64">
        <v>8</v>
      </c>
      <c r="N322" s="65">
        <v>126</v>
      </c>
      <c r="O322" s="66">
        <v>2.06E-2</v>
      </c>
      <c r="P322" s="66">
        <v>0.10059999999999999</v>
      </c>
      <c r="Q322" s="67">
        <v>1.59</v>
      </c>
    </row>
    <row r="323" spans="1:17" ht="15" x14ac:dyDescent="0.2">
      <c r="A323" s="57">
        <v>43787</v>
      </c>
      <c r="B323" s="58" t="s">
        <v>37</v>
      </c>
      <c r="C323" s="59">
        <v>2681</v>
      </c>
      <c r="D323" s="59">
        <v>59</v>
      </c>
      <c r="E323" s="59">
        <v>14</v>
      </c>
      <c r="F323" s="60">
        <v>83</v>
      </c>
      <c r="G323" s="61">
        <v>2.1899999999999999E-2</v>
      </c>
      <c r="H323" s="61">
        <v>0.23400000000000001</v>
      </c>
      <c r="I323" s="62">
        <v>1.41</v>
      </c>
      <c r="J323" s="63" t="s">
        <v>38</v>
      </c>
      <c r="K323" s="64">
        <v>4892</v>
      </c>
      <c r="L323" s="64">
        <v>85</v>
      </c>
      <c r="M323" s="64">
        <v>8</v>
      </c>
      <c r="N323" s="65">
        <v>130</v>
      </c>
      <c r="O323" s="66">
        <v>1.7399999999999999E-2</v>
      </c>
      <c r="P323" s="66">
        <v>9.7100000000000006E-2</v>
      </c>
      <c r="Q323" s="67">
        <v>1.53</v>
      </c>
    </row>
    <row r="324" spans="1:17" ht="15" x14ac:dyDescent="0.2">
      <c r="A324" s="57">
        <v>43788</v>
      </c>
      <c r="B324" s="58" t="s">
        <v>37</v>
      </c>
      <c r="C324" s="59">
        <v>2919</v>
      </c>
      <c r="D324" s="59">
        <v>59</v>
      </c>
      <c r="E324" s="59">
        <v>16</v>
      </c>
      <c r="F324" s="60">
        <v>103</v>
      </c>
      <c r="G324" s="61">
        <v>2.0199999999999999E-2</v>
      </c>
      <c r="H324" s="61">
        <v>0.26779999999999998</v>
      </c>
      <c r="I324" s="62">
        <v>1.74</v>
      </c>
      <c r="J324" s="63" t="s">
        <v>38</v>
      </c>
      <c r="K324" s="64">
        <v>5701</v>
      </c>
      <c r="L324" s="64">
        <v>74</v>
      </c>
      <c r="M324" s="64">
        <v>8</v>
      </c>
      <c r="N324" s="65">
        <v>86</v>
      </c>
      <c r="O324" s="66">
        <v>1.2999999999999999E-2</v>
      </c>
      <c r="P324" s="66">
        <v>0.1041</v>
      </c>
      <c r="Q324" s="67">
        <v>1.1599999999999999</v>
      </c>
    </row>
    <row r="325" spans="1:17" ht="15" x14ac:dyDescent="0.2">
      <c r="A325" s="57">
        <v>43789</v>
      </c>
      <c r="B325" s="58" t="s">
        <v>37</v>
      </c>
      <c r="C325" s="59">
        <v>1404</v>
      </c>
      <c r="D325" s="59">
        <v>34</v>
      </c>
      <c r="E325" s="59">
        <v>9</v>
      </c>
      <c r="F325" s="60">
        <v>91</v>
      </c>
      <c r="G325" s="61">
        <v>2.41E-2</v>
      </c>
      <c r="H325" s="61">
        <v>0.25900000000000001</v>
      </c>
      <c r="I325" s="62">
        <v>2.68</v>
      </c>
      <c r="J325" s="63" t="s">
        <v>38</v>
      </c>
      <c r="K325" s="64">
        <v>5067</v>
      </c>
      <c r="L325" s="64">
        <v>69</v>
      </c>
      <c r="M325" s="64">
        <v>5</v>
      </c>
      <c r="N325" s="65">
        <v>197</v>
      </c>
      <c r="O325" s="66">
        <v>1.37E-2</v>
      </c>
      <c r="P325" s="66">
        <v>7.8799999999999995E-2</v>
      </c>
      <c r="Q325" s="67">
        <v>2.84</v>
      </c>
    </row>
    <row r="326" spans="1:17" ht="15" x14ac:dyDescent="0.2">
      <c r="A326" s="57">
        <v>43790</v>
      </c>
      <c r="B326" s="58" t="s">
        <v>37</v>
      </c>
      <c r="C326" s="59">
        <v>1455</v>
      </c>
      <c r="D326" s="59">
        <v>57</v>
      </c>
      <c r="E326" s="59">
        <v>12</v>
      </c>
      <c r="F326" s="60">
        <v>76</v>
      </c>
      <c r="G326" s="61">
        <v>3.9300000000000002E-2</v>
      </c>
      <c r="H326" s="61">
        <v>0.2175</v>
      </c>
      <c r="I326" s="62">
        <v>1.34</v>
      </c>
      <c r="J326" s="63" t="s">
        <v>38</v>
      </c>
      <c r="K326" s="64">
        <v>3825</v>
      </c>
      <c r="L326" s="64">
        <v>51</v>
      </c>
      <c r="M326" s="64">
        <v>5</v>
      </c>
      <c r="N326" s="65">
        <v>114</v>
      </c>
      <c r="O326" s="66">
        <v>1.32E-2</v>
      </c>
      <c r="P326" s="66">
        <v>8.9499999999999996E-2</v>
      </c>
      <c r="Q326" s="67">
        <v>2.25</v>
      </c>
    </row>
    <row r="327" spans="1:17" ht="15" x14ac:dyDescent="0.2">
      <c r="A327" s="57">
        <v>43791</v>
      </c>
      <c r="B327" s="58" t="s">
        <v>37</v>
      </c>
      <c r="C327" s="59">
        <v>2134</v>
      </c>
      <c r="D327" s="59">
        <v>36</v>
      </c>
      <c r="E327" s="59">
        <v>10</v>
      </c>
      <c r="F327" s="60">
        <v>72</v>
      </c>
      <c r="G327" s="61">
        <v>1.66E-2</v>
      </c>
      <c r="H327" s="61">
        <v>0.28449999999999998</v>
      </c>
      <c r="I327" s="62">
        <v>2.04</v>
      </c>
      <c r="J327" s="63" t="s">
        <v>38</v>
      </c>
      <c r="K327" s="64">
        <v>4358</v>
      </c>
      <c r="L327" s="64">
        <v>51</v>
      </c>
      <c r="M327" s="64">
        <v>6</v>
      </c>
      <c r="N327" s="65">
        <v>187</v>
      </c>
      <c r="O327" s="66">
        <v>1.18E-2</v>
      </c>
      <c r="P327" s="66">
        <v>0.10829999999999999</v>
      </c>
      <c r="Q327" s="67">
        <v>3.63</v>
      </c>
    </row>
    <row r="328" spans="1:17" ht="15" x14ac:dyDescent="0.2">
      <c r="A328" s="57">
        <v>43792</v>
      </c>
      <c r="B328" s="58" t="s">
        <v>37</v>
      </c>
      <c r="C328" s="59">
        <v>2523</v>
      </c>
      <c r="D328" s="59">
        <v>57</v>
      </c>
      <c r="E328" s="59">
        <v>16</v>
      </c>
      <c r="F328" s="60">
        <v>125</v>
      </c>
      <c r="G328" s="61">
        <v>2.2499999999999999E-2</v>
      </c>
      <c r="H328" s="61">
        <v>0.28799999999999998</v>
      </c>
      <c r="I328" s="62">
        <v>2.19</v>
      </c>
      <c r="J328" s="63" t="s">
        <v>38</v>
      </c>
      <c r="K328" s="64">
        <v>4019</v>
      </c>
      <c r="L328" s="64">
        <v>81</v>
      </c>
      <c r="M328" s="64">
        <v>8</v>
      </c>
      <c r="N328" s="65">
        <v>87</v>
      </c>
      <c r="O328" s="66">
        <v>2.0199999999999999E-2</v>
      </c>
      <c r="P328" s="66">
        <v>9.9299999999999999E-2</v>
      </c>
      <c r="Q328" s="67">
        <v>1.07</v>
      </c>
    </row>
    <row r="329" spans="1:17" ht="15" x14ac:dyDescent="0.2">
      <c r="A329" s="57">
        <v>43793</v>
      </c>
      <c r="B329" s="58" t="s">
        <v>37</v>
      </c>
      <c r="C329" s="59">
        <v>3000</v>
      </c>
      <c r="D329" s="59">
        <v>55</v>
      </c>
      <c r="E329" s="59">
        <v>16</v>
      </c>
      <c r="F329" s="60">
        <v>60</v>
      </c>
      <c r="G329" s="61">
        <v>1.8499999999999999E-2</v>
      </c>
      <c r="H329" s="61">
        <v>0.2903</v>
      </c>
      <c r="I329" s="62">
        <v>1.0900000000000001</v>
      </c>
      <c r="J329" s="63" t="s">
        <v>38</v>
      </c>
      <c r="K329" s="64">
        <v>5525</v>
      </c>
      <c r="L329" s="64">
        <v>70</v>
      </c>
      <c r="M329" s="64">
        <v>7</v>
      </c>
      <c r="N329" s="65">
        <v>142</v>
      </c>
      <c r="O329" s="66">
        <v>1.26E-2</v>
      </c>
      <c r="P329" s="66">
        <v>0.1075</v>
      </c>
      <c r="Q329" s="67">
        <v>2.0299999999999998</v>
      </c>
    </row>
    <row r="330" spans="1:17" ht="15" x14ac:dyDescent="0.2">
      <c r="A330" s="57">
        <v>43794</v>
      </c>
      <c r="B330" s="58" t="s">
        <v>37</v>
      </c>
      <c r="C330" s="59">
        <v>2489</v>
      </c>
      <c r="D330" s="59">
        <v>32</v>
      </c>
      <c r="E330" s="59">
        <v>8</v>
      </c>
      <c r="F330" s="60">
        <v>59</v>
      </c>
      <c r="G330" s="61">
        <v>1.29E-2</v>
      </c>
      <c r="H330" s="61">
        <v>0.2621</v>
      </c>
      <c r="I330" s="62">
        <v>1.82</v>
      </c>
      <c r="J330" s="63" t="s">
        <v>38</v>
      </c>
      <c r="K330" s="64">
        <v>5011</v>
      </c>
      <c r="L330" s="64">
        <v>58</v>
      </c>
      <c r="M330" s="64">
        <v>5</v>
      </c>
      <c r="N330" s="65">
        <v>128</v>
      </c>
      <c r="O330" s="66">
        <v>1.1599999999999999E-2</v>
      </c>
      <c r="P330" s="66">
        <v>8.4500000000000006E-2</v>
      </c>
      <c r="Q330" s="67">
        <v>2.21</v>
      </c>
    </row>
    <row r="331" spans="1:17" ht="15" x14ac:dyDescent="0.2">
      <c r="A331" s="57">
        <v>43795</v>
      </c>
      <c r="B331" s="58" t="s">
        <v>37</v>
      </c>
      <c r="C331" s="59">
        <v>1936</v>
      </c>
      <c r="D331" s="59">
        <v>56</v>
      </c>
      <c r="E331" s="59">
        <v>12</v>
      </c>
      <c r="F331" s="60">
        <v>142</v>
      </c>
      <c r="G331" s="61">
        <v>2.8899999999999999E-2</v>
      </c>
      <c r="H331" s="61">
        <v>0.21790000000000001</v>
      </c>
      <c r="I331" s="62">
        <v>2.5299999999999998</v>
      </c>
      <c r="J331" s="63" t="s">
        <v>38</v>
      </c>
      <c r="K331" s="64">
        <v>4646</v>
      </c>
      <c r="L331" s="64">
        <v>77</v>
      </c>
      <c r="M331" s="64">
        <v>5</v>
      </c>
      <c r="N331" s="65">
        <v>187</v>
      </c>
      <c r="O331" s="66">
        <v>1.66E-2</v>
      </c>
      <c r="P331" s="66">
        <v>6.3E-2</v>
      </c>
      <c r="Q331" s="67">
        <v>2.42</v>
      </c>
    </row>
    <row r="332" spans="1:17" ht="15" x14ac:dyDescent="0.2">
      <c r="A332" s="57">
        <v>43796</v>
      </c>
      <c r="B332" s="58" t="s">
        <v>37</v>
      </c>
      <c r="C332" s="59">
        <v>1960</v>
      </c>
      <c r="D332" s="59">
        <v>68</v>
      </c>
      <c r="E332" s="59">
        <v>15</v>
      </c>
      <c r="F332" s="60">
        <v>109</v>
      </c>
      <c r="G332" s="61">
        <v>3.4500000000000003E-2</v>
      </c>
      <c r="H332" s="61">
        <v>0.21479999999999999</v>
      </c>
      <c r="I332" s="62">
        <v>1.61</v>
      </c>
      <c r="J332" s="63" t="s">
        <v>38</v>
      </c>
      <c r="K332" s="64">
        <v>4721</v>
      </c>
      <c r="L332" s="64">
        <v>58</v>
      </c>
      <c r="M332" s="64">
        <v>8</v>
      </c>
      <c r="N332" s="65">
        <v>162</v>
      </c>
      <c r="O332" s="66">
        <v>1.23E-2</v>
      </c>
      <c r="P332" s="66">
        <v>0.13600000000000001</v>
      </c>
      <c r="Q332" s="67">
        <v>2.79</v>
      </c>
    </row>
    <row r="333" spans="1:17" ht="15" x14ac:dyDescent="0.2">
      <c r="A333" s="57">
        <v>43797</v>
      </c>
      <c r="B333" s="58" t="s">
        <v>37</v>
      </c>
      <c r="C333" s="59">
        <v>2821</v>
      </c>
      <c r="D333" s="59">
        <v>49</v>
      </c>
      <c r="E333" s="59">
        <v>11</v>
      </c>
      <c r="F333" s="60">
        <v>55</v>
      </c>
      <c r="G333" s="61">
        <v>1.7500000000000002E-2</v>
      </c>
      <c r="H333" s="61">
        <v>0.2203</v>
      </c>
      <c r="I333" s="62">
        <v>1.1200000000000001</v>
      </c>
      <c r="J333" s="63" t="s">
        <v>38</v>
      </c>
      <c r="K333" s="64">
        <v>4151</v>
      </c>
      <c r="L333" s="64">
        <v>46</v>
      </c>
      <c r="M333" s="64">
        <v>3</v>
      </c>
      <c r="N333" s="65">
        <v>119</v>
      </c>
      <c r="O333" s="66">
        <v>1.0999999999999999E-2</v>
      </c>
      <c r="P333" s="66">
        <v>7.1900000000000006E-2</v>
      </c>
      <c r="Q333" s="67">
        <v>2.6</v>
      </c>
    </row>
    <row r="334" spans="1:17" ht="15" x14ac:dyDescent="0.2">
      <c r="A334" s="57">
        <v>43798</v>
      </c>
      <c r="B334" s="58" t="s">
        <v>37</v>
      </c>
      <c r="C334" s="59">
        <v>2040</v>
      </c>
      <c r="D334" s="59">
        <v>40</v>
      </c>
      <c r="E334" s="59">
        <v>11</v>
      </c>
      <c r="F334" s="60">
        <v>64</v>
      </c>
      <c r="G334" s="61">
        <v>1.9800000000000002E-2</v>
      </c>
      <c r="H334" s="61">
        <v>0.27429999999999999</v>
      </c>
      <c r="I334" s="62">
        <v>1.59</v>
      </c>
      <c r="J334" s="63" t="s">
        <v>38</v>
      </c>
      <c r="K334" s="64">
        <v>5211</v>
      </c>
      <c r="L334" s="64">
        <v>41</v>
      </c>
      <c r="M334" s="64">
        <v>7</v>
      </c>
      <c r="N334" s="65">
        <v>159</v>
      </c>
      <c r="O334" s="66">
        <v>7.7999999999999996E-3</v>
      </c>
      <c r="P334" s="66">
        <v>0.1724</v>
      </c>
      <c r="Q334" s="67">
        <v>3.89</v>
      </c>
    </row>
    <row r="335" spans="1:17" ht="15" x14ac:dyDescent="0.2">
      <c r="A335" s="57">
        <v>43799</v>
      </c>
      <c r="B335" s="58" t="s">
        <v>37</v>
      </c>
      <c r="C335" s="59">
        <v>2114</v>
      </c>
      <c r="D335" s="59">
        <v>56</v>
      </c>
      <c r="E335" s="59">
        <v>13</v>
      </c>
      <c r="F335" s="60">
        <v>71</v>
      </c>
      <c r="G335" s="61">
        <v>2.6700000000000002E-2</v>
      </c>
      <c r="H335" s="61">
        <v>0.23549999999999999</v>
      </c>
      <c r="I335" s="62">
        <v>1.26</v>
      </c>
      <c r="J335" s="63" t="s">
        <v>38</v>
      </c>
      <c r="K335" s="64">
        <v>4983</v>
      </c>
      <c r="L335" s="64">
        <v>68</v>
      </c>
      <c r="M335" s="64">
        <v>5</v>
      </c>
      <c r="N335" s="65">
        <v>103</v>
      </c>
      <c r="O335" s="66">
        <v>1.3599999999999999E-2</v>
      </c>
      <c r="P335" s="66">
        <v>7.9600000000000004E-2</v>
      </c>
      <c r="Q335" s="67">
        <v>1.52</v>
      </c>
    </row>
    <row r="336" spans="1:17" ht="15" x14ac:dyDescent="0.2">
      <c r="A336" s="57">
        <v>43800</v>
      </c>
      <c r="B336" s="58" t="s">
        <v>39</v>
      </c>
      <c r="C336" s="59">
        <v>1669</v>
      </c>
      <c r="D336" s="59">
        <v>59</v>
      </c>
      <c r="E336" s="59">
        <v>17</v>
      </c>
      <c r="F336" s="60">
        <v>66</v>
      </c>
      <c r="G336" s="61">
        <v>3.5099999999999999E-2</v>
      </c>
      <c r="H336" s="61">
        <v>0.28549999999999998</v>
      </c>
      <c r="I336" s="62">
        <v>1.1399999999999999</v>
      </c>
      <c r="J336" s="63" t="s">
        <v>40</v>
      </c>
      <c r="K336" s="64">
        <v>4597</v>
      </c>
      <c r="L336" s="64">
        <v>67</v>
      </c>
      <c r="M336" s="64">
        <v>5</v>
      </c>
      <c r="N336" s="65">
        <v>166</v>
      </c>
      <c r="O336" s="66">
        <v>1.4500000000000001E-2</v>
      </c>
      <c r="P336" s="66">
        <v>0.08</v>
      </c>
      <c r="Q336" s="67">
        <v>2.4900000000000002</v>
      </c>
    </row>
    <row r="337" spans="1:17" ht="15" x14ac:dyDescent="0.2">
      <c r="A337" s="57">
        <v>43801</v>
      </c>
      <c r="B337" s="58" t="s">
        <v>39</v>
      </c>
      <c r="C337" s="59">
        <v>2770</v>
      </c>
      <c r="D337" s="59">
        <v>37</v>
      </c>
      <c r="E337" s="59">
        <v>11</v>
      </c>
      <c r="F337" s="60">
        <v>99</v>
      </c>
      <c r="G337" s="61">
        <v>1.32E-2</v>
      </c>
      <c r="H337" s="61">
        <v>0.309</v>
      </c>
      <c r="I337" s="62">
        <v>2.71</v>
      </c>
      <c r="J337" s="63" t="s">
        <v>40</v>
      </c>
      <c r="K337" s="64">
        <v>4870</v>
      </c>
      <c r="L337" s="64">
        <v>45</v>
      </c>
      <c r="M337" s="64">
        <v>3</v>
      </c>
      <c r="N337" s="65">
        <v>131</v>
      </c>
      <c r="O337" s="66">
        <v>9.2999999999999992E-3</v>
      </c>
      <c r="P337" s="66">
        <v>7.1999999999999995E-2</v>
      </c>
      <c r="Q337" s="67">
        <v>2.88</v>
      </c>
    </row>
    <row r="338" spans="1:17" ht="15" x14ac:dyDescent="0.2">
      <c r="A338" s="57">
        <v>43802</v>
      </c>
      <c r="B338" s="58" t="s">
        <v>39</v>
      </c>
      <c r="C338" s="59">
        <v>2496</v>
      </c>
      <c r="D338" s="59">
        <v>67</v>
      </c>
      <c r="E338" s="59">
        <v>18</v>
      </c>
      <c r="F338" s="60">
        <v>99</v>
      </c>
      <c r="G338" s="61">
        <v>2.6800000000000001E-2</v>
      </c>
      <c r="H338" s="61">
        <v>0.2747</v>
      </c>
      <c r="I338" s="62">
        <v>1.47</v>
      </c>
      <c r="J338" s="63" t="s">
        <v>40</v>
      </c>
      <c r="K338" s="64">
        <v>5171</v>
      </c>
      <c r="L338" s="64">
        <v>42</v>
      </c>
      <c r="M338" s="64">
        <v>6</v>
      </c>
      <c r="N338" s="65">
        <v>92</v>
      </c>
      <c r="O338" s="66">
        <v>8.0999999999999996E-3</v>
      </c>
      <c r="P338" s="66">
        <v>0.14599999999999999</v>
      </c>
      <c r="Q338" s="67">
        <v>2.21</v>
      </c>
    </row>
    <row r="339" spans="1:17" ht="15" x14ac:dyDescent="0.2">
      <c r="A339" s="57">
        <v>43803</v>
      </c>
      <c r="B339" s="58" t="s">
        <v>39</v>
      </c>
      <c r="C339" s="59">
        <v>2428</v>
      </c>
      <c r="D339" s="59">
        <v>36</v>
      </c>
      <c r="E339" s="59">
        <v>9</v>
      </c>
      <c r="F339" s="60">
        <v>142</v>
      </c>
      <c r="G339" s="61">
        <v>1.49E-2</v>
      </c>
      <c r="H339" s="61">
        <v>0.25519999999999998</v>
      </c>
      <c r="I339" s="62">
        <v>3.92</v>
      </c>
      <c r="J339" s="63" t="s">
        <v>40</v>
      </c>
      <c r="K339" s="64">
        <v>4823</v>
      </c>
      <c r="L339" s="64">
        <v>50</v>
      </c>
      <c r="M339" s="64">
        <v>5</v>
      </c>
      <c r="N339" s="65">
        <v>112</v>
      </c>
      <c r="O339" s="66">
        <v>1.04E-2</v>
      </c>
      <c r="P339" s="66">
        <v>8.9800000000000005E-2</v>
      </c>
      <c r="Q339" s="67">
        <v>2.23</v>
      </c>
    </row>
    <row r="340" spans="1:17" ht="15" x14ac:dyDescent="0.2">
      <c r="A340" s="57">
        <v>43804</v>
      </c>
      <c r="B340" s="58" t="s">
        <v>39</v>
      </c>
      <c r="C340" s="59">
        <v>1686</v>
      </c>
      <c r="D340" s="59">
        <v>33</v>
      </c>
      <c r="E340" s="59">
        <v>8</v>
      </c>
      <c r="F340" s="60">
        <v>112</v>
      </c>
      <c r="G340" s="61">
        <v>1.95E-2</v>
      </c>
      <c r="H340" s="61">
        <v>0.23039999999999999</v>
      </c>
      <c r="I340" s="62">
        <v>3.4</v>
      </c>
      <c r="J340" s="63" t="s">
        <v>40</v>
      </c>
      <c r="K340" s="64">
        <v>5370</v>
      </c>
      <c r="L340" s="64">
        <v>75</v>
      </c>
      <c r="M340" s="64">
        <v>9</v>
      </c>
      <c r="N340" s="65">
        <v>82</v>
      </c>
      <c r="O340" s="66">
        <v>1.3899999999999999E-2</v>
      </c>
      <c r="P340" s="66">
        <v>0.1171</v>
      </c>
      <c r="Q340" s="67">
        <v>1.1000000000000001</v>
      </c>
    </row>
    <row r="341" spans="1:17" ht="15" x14ac:dyDescent="0.2">
      <c r="A341" s="57">
        <v>43805</v>
      </c>
      <c r="B341" s="58" t="s">
        <v>39</v>
      </c>
      <c r="C341" s="59">
        <v>2314</v>
      </c>
      <c r="D341" s="59">
        <v>37</v>
      </c>
      <c r="E341" s="59">
        <v>10</v>
      </c>
      <c r="F341" s="60">
        <v>52</v>
      </c>
      <c r="G341" s="61">
        <v>1.5800000000000002E-2</v>
      </c>
      <c r="H341" s="61">
        <v>0.28199999999999997</v>
      </c>
      <c r="I341" s="62">
        <v>1.43</v>
      </c>
      <c r="J341" s="63" t="s">
        <v>40</v>
      </c>
      <c r="K341" s="64">
        <v>4406</v>
      </c>
      <c r="L341" s="64">
        <v>59</v>
      </c>
      <c r="M341" s="64">
        <v>6</v>
      </c>
      <c r="N341" s="65">
        <v>98</v>
      </c>
      <c r="O341" s="66">
        <v>1.34E-2</v>
      </c>
      <c r="P341" s="66">
        <v>0.1008</v>
      </c>
      <c r="Q341" s="67">
        <v>1.66</v>
      </c>
    </row>
    <row r="342" spans="1:17" ht="15" x14ac:dyDescent="0.2">
      <c r="A342" s="57">
        <v>43806</v>
      </c>
      <c r="B342" s="58" t="s">
        <v>39</v>
      </c>
      <c r="C342" s="59">
        <v>2386</v>
      </c>
      <c r="D342" s="59">
        <v>45</v>
      </c>
      <c r="E342" s="59">
        <v>12</v>
      </c>
      <c r="F342" s="60">
        <v>126</v>
      </c>
      <c r="G342" s="61">
        <v>1.9E-2</v>
      </c>
      <c r="H342" s="61">
        <v>0.2661</v>
      </c>
      <c r="I342" s="62">
        <v>2.76</v>
      </c>
      <c r="J342" s="63" t="s">
        <v>40</v>
      </c>
      <c r="K342" s="64">
        <v>5321</v>
      </c>
      <c r="L342" s="64">
        <v>70</v>
      </c>
      <c r="M342" s="64">
        <v>5</v>
      </c>
      <c r="N342" s="65">
        <v>135</v>
      </c>
      <c r="O342" s="66">
        <v>1.32E-2</v>
      </c>
      <c r="P342" s="66">
        <v>6.4299999999999996E-2</v>
      </c>
      <c r="Q342" s="67">
        <v>1.93</v>
      </c>
    </row>
    <row r="343" spans="1:17" ht="15" x14ac:dyDescent="0.2">
      <c r="A343" s="57">
        <v>43807</v>
      </c>
      <c r="B343" s="58" t="s">
        <v>39</v>
      </c>
      <c r="C343" s="59">
        <v>2675</v>
      </c>
      <c r="D343" s="59">
        <v>67</v>
      </c>
      <c r="E343" s="59">
        <v>15</v>
      </c>
      <c r="F343" s="60">
        <v>117</v>
      </c>
      <c r="G343" s="61">
        <v>2.4899999999999999E-2</v>
      </c>
      <c r="H343" s="61">
        <v>0.23</v>
      </c>
      <c r="I343" s="62">
        <v>1.76</v>
      </c>
      <c r="J343" s="63" t="s">
        <v>40</v>
      </c>
      <c r="K343" s="64">
        <v>4837</v>
      </c>
      <c r="L343" s="64">
        <v>44</v>
      </c>
      <c r="M343" s="64">
        <v>3</v>
      </c>
      <c r="N343" s="65">
        <v>177</v>
      </c>
      <c r="O343" s="66">
        <v>8.9999999999999993E-3</v>
      </c>
      <c r="P343" s="66">
        <v>7.2900000000000006E-2</v>
      </c>
      <c r="Q343" s="67">
        <v>4.04</v>
      </c>
    </row>
    <row r="344" spans="1:17" ht="15" x14ac:dyDescent="0.2">
      <c r="A344" s="57">
        <v>43808</v>
      </c>
      <c r="B344" s="58" t="s">
        <v>39</v>
      </c>
      <c r="C344" s="59">
        <v>2874</v>
      </c>
      <c r="D344" s="59">
        <v>36</v>
      </c>
      <c r="E344" s="59">
        <v>9</v>
      </c>
      <c r="F344" s="60">
        <v>121</v>
      </c>
      <c r="G344" s="61">
        <v>1.24E-2</v>
      </c>
      <c r="H344" s="61">
        <v>0.25600000000000001</v>
      </c>
      <c r="I344" s="62">
        <v>3.38</v>
      </c>
      <c r="J344" s="63" t="s">
        <v>40</v>
      </c>
      <c r="K344" s="64">
        <v>4022</v>
      </c>
      <c r="L344" s="64">
        <v>85</v>
      </c>
      <c r="M344" s="64">
        <v>7</v>
      </c>
      <c r="N344" s="65">
        <v>186</v>
      </c>
      <c r="O344" s="66">
        <v>2.1100000000000001E-2</v>
      </c>
      <c r="P344" s="66">
        <v>8.5300000000000001E-2</v>
      </c>
      <c r="Q344" s="67">
        <v>2.19</v>
      </c>
    </row>
    <row r="345" spans="1:17" ht="15" x14ac:dyDescent="0.2">
      <c r="A345" s="57">
        <v>43809</v>
      </c>
      <c r="B345" s="58" t="s">
        <v>39</v>
      </c>
      <c r="C345" s="59">
        <v>1556</v>
      </c>
      <c r="D345" s="59">
        <v>67</v>
      </c>
      <c r="E345" s="59">
        <v>14</v>
      </c>
      <c r="F345" s="60">
        <v>102</v>
      </c>
      <c r="G345" s="61">
        <v>4.3299999999999998E-2</v>
      </c>
      <c r="H345" s="61">
        <v>0.21479999999999999</v>
      </c>
      <c r="I345" s="62">
        <v>1.51</v>
      </c>
      <c r="J345" s="63" t="s">
        <v>40</v>
      </c>
      <c r="K345" s="64">
        <v>4718</v>
      </c>
      <c r="L345" s="64">
        <v>31</v>
      </c>
      <c r="M345" s="64">
        <v>4</v>
      </c>
      <c r="N345" s="65">
        <v>139</v>
      </c>
      <c r="O345" s="66">
        <v>6.6E-3</v>
      </c>
      <c r="P345" s="66">
        <v>0.11409999999999999</v>
      </c>
      <c r="Q345" s="67">
        <v>4.46</v>
      </c>
    </row>
    <row r="346" spans="1:17" ht="15" x14ac:dyDescent="0.2">
      <c r="A346" s="57">
        <v>43810</v>
      </c>
      <c r="B346" s="58" t="s">
        <v>39</v>
      </c>
      <c r="C346" s="59">
        <v>2281</v>
      </c>
      <c r="D346" s="59">
        <v>61</v>
      </c>
      <c r="E346" s="59">
        <v>15</v>
      </c>
      <c r="F346" s="60">
        <v>60</v>
      </c>
      <c r="G346" s="61">
        <v>2.6700000000000002E-2</v>
      </c>
      <c r="H346" s="61">
        <v>0.2492</v>
      </c>
      <c r="I346" s="62">
        <v>0.98</v>
      </c>
      <c r="J346" s="63" t="s">
        <v>40</v>
      </c>
      <c r="K346" s="64">
        <v>5335</v>
      </c>
      <c r="L346" s="64">
        <v>50</v>
      </c>
      <c r="M346" s="64">
        <v>5</v>
      </c>
      <c r="N346" s="65">
        <v>148</v>
      </c>
      <c r="O346" s="66">
        <v>9.2999999999999992E-3</v>
      </c>
      <c r="P346" s="66">
        <v>0.1104</v>
      </c>
      <c r="Q346" s="67">
        <v>2.97</v>
      </c>
    </row>
    <row r="347" spans="1:17" ht="15" x14ac:dyDescent="0.2">
      <c r="A347" s="57">
        <v>43811</v>
      </c>
      <c r="B347" s="58" t="s">
        <v>39</v>
      </c>
      <c r="C347" s="59">
        <v>1419</v>
      </c>
      <c r="D347" s="59">
        <v>53</v>
      </c>
      <c r="E347" s="59">
        <v>13</v>
      </c>
      <c r="F347" s="60">
        <v>56</v>
      </c>
      <c r="G347" s="61">
        <v>3.6999999999999998E-2</v>
      </c>
      <c r="H347" s="61">
        <v>0.23810000000000001</v>
      </c>
      <c r="I347" s="62">
        <v>1.06</v>
      </c>
      <c r="J347" s="63" t="s">
        <v>40</v>
      </c>
      <c r="K347" s="64">
        <v>5167</v>
      </c>
      <c r="L347" s="64">
        <v>54</v>
      </c>
      <c r="M347" s="64">
        <v>4</v>
      </c>
      <c r="N347" s="65">
        <v>145</v>
      </c>
      <c r="O347" s="66">
        <v>1.0500000000000001E-2</v>
      </c>
      <c r="P347" s="66">
        <v>6.8500000000000005E-2</v>
      </c>
      <c r="Q347" s="67">
        <v>2.68</v>
      </c>
    </row>
    <row r="348" spans="1:17" ht="15" x14ac:dyDescent="0.2">
      <c r="A348" s="57">
        <v>43812</v>
      </c>
      <c r="B348" s="58" t="s">
        <v>39</v>
      </c>
      <c r="C348" s="59">
        <v>1213</v>
      </c>
      <c r="D348" s="59">
        <v>64</v>
      </c>
      <c r="E348" s="59">
        <v>14</v>
      </c>
      <c r="F348" s="60">
        <v>142</v>
      </c>
      <c r="G348" s="61">
        <v>5.2900000000000003E-2</v>
      </c>
      <c r="H348" s="61">
        <v>0.21560000000000001</v>
      </c>
      <c r="I348" s="62">
        <v>2.21</v>
      </c>
      <c r="J348" s="63" t="s">
        <v>40</v>
      </c>
      <c r="K348" s="64">
        <v>5190</v>
      </c>
      <c r="L348" s="64">
        <v>55</v>
      </c>
      <c r="M348" s="64">
        <v>7</v>
      </c>
      <c r="N348" s="65">
        <v>148</v>
      </c>
      <c r="O348" s="66">
        <v>1.06E-2</v>
      </c>
      <c r="P348" s="66">
        <v>0.1225</v>
      </c>
      <c r="Q348" s="67">
        <v>2.68</v>
      </c>
    </row>
    <row r="349" spans="1:17" ht="15" x14ac:dyDescent="0.2">
      <c r="A349" s="57">
        <v>43813</v>
      </c>
      <c r="B349" s="58" t="s">
        <v>39</v>
      </c>
      <c r="C349" s="59">
        <v>1140</v>
      </c>
      <c r="D349" s="59">
        <v>46</v>
      </c>
      <c r="E349" s="59">
        <v>13</v>
      </c>
      <c r="F349" s="60">
        <v>46</v>
      </c>
      <c r="G349" s="61">
        <v>3.9899999999999998E-2</v>
      </c>
      <c r="H349" s="61">
        <v>0.28789999999999999</v>
      </c>
      <c r="I349" s="62">
        <v>1</v>
      </c>
      <c r="J349" s="63" t="s">
        <v>40</v>
      </c>
      <c r="K349" s="64">
        <v>4786</v>
      </c>
      <c r="L349" s="64">
        <v>59</v>
      </c>
      <c r="M349" s="64">
        <v>5</v>
      </c>
      <c r="N349" s="65">
        <v>97</v>
      </c>
      <c r="O349" s="66">
        <v>1.23E-2</v>
      </c>
      <c r="P349" s="66">
        <v>8.4000000000000005E-2</v>
      </c>
      <c r="Q349" s="67">
        <v>1.65</v>
      </c>
    </row>
    <row r="350" spans="1:17" ht="15" x14ac:dyDescent="0.2">
      <c r="A350" s="57">
        <v>43814</v>
      </c>
      <c r="B350" s="58" t="s">
        <v>39</v>
      </c>
      <c r="C350" s="59">
        <v>2247</v>
      </c>
      <c r="D350" s="59">
        <v>45</v>
      </c>
      <c r="E350" s="59">
        <v>11</v>
      </c>
      <c r="F350" s="60">
        <v>129</v>
      </c>
      <c r="G350" s="61">
        <v>0.02</v>
      </c>
      <c r="H350" s="61">
        <v>0.24440000000000001</v>
      </c>
      <c r="I350" s="62">
        <v>2.86</v>
      </c>
      <c r="J350" s="63" t="s">
        <v>40</v>
      </c>
      <c r="K350" s="64">
        <v>5500</v>
      </c>
      <c r="L350" s="64">
        <v>77</v>
      </c>
      <c r="M350" s="64">
        <v>5</v>
      </c>
      <c r="N350" s="65">
        <v>101</v>
      </c>
      <c r="O350" s="66">
        <v>1.4E-2</v>
      </c>
      <c r="P350" s="66">
        <v>6.3E-2</v>
      </c>
      <c r="Q350" s="67">
        <v>1.31</v>
      </c>
    </row>
    <row r="351" spans="1:17" ht="15" x14ac:dyDescent="0.2">
      <c r="A351" s="57">
        <v>43815</v>
      </c>
      <c r="B351" s="58" t="s">
        <v>39</v>
      </c>
      <c r="C351" s="59">
        <v>2930</v>
      </c>
      <c r="D351" s="59">
        <v>72</v>
      </c>
      <c r="E351" s="59">
        <v>16</v>
      </c>
      <c r="F351" s="60">
        <v>124</v>
      </c>
      <c r="G351" s="61">
        <v>2.46E-2</v>
      </c>
      <c r="H351" s="61">
        <v>0.22770000000000001</v>
      </c>
      <c r="I351" s="62">
        <v>1.72</v>
      </c>
      <c r="J351" s="63" t="s">
        <v>40</v>
      </c>
      <c r="K351" s="64">
        <v>4089</v>
      </c>
      <c r="L351" s="64">
        <v>89</v>
      </c>
      <c r="M351" s="64">
        <v>5</v>
      </c>
      <c r="N351" s="65">
        <v>118</v>
      </c>
      <c r="O351" s="66">
        <v>2.1700000000000001E-2</v>
      </c>
      <c r="P351" s="66">
        <v>6.13E-2</v>
      </c>
      <c r="Q351" s="67">
        <v>1.33</v>
      </c>
    </row>
    <row r="352" spans="1:17" ht="15" x14ac:dyDescent="0.2">
      <c r="A352" s="57">
        <v>43816</v>
      </c>
      <c r="B352" s="58" t="s">
        <v>39</v>
      </c>
      <c r="C352" s="59">
        <v>3060</v>
      </c>
      <c r="D352" s="59">
        <v>40</v>
      </c>
      <c r="E352" s="59">
        <v>11</v>
      </c>
      <c r="F352" s="60">
        <v>84</v>
      </c>
      <c r="G352" s="61">
        <v>1.3100000000000001E-2</v>
      </c>
      <c r="H352" s="61">
        <v>0.27460000000000001</v>
      </c>
      <c r="I352" s="62">
        <v>2.08</v>
      </c>
      <c r="J352" s="63" t="s">
        <v>40</v>
      </c>
      <c r="K352" s="64">
        <v>5468</v>
      </c>
      <c r="L352" s="64">
        <v>64</v>
      </c>
      <c r="M352" s="64">
        <v>6</v>
      </c>
      <c r="N352" s="65">
        <v>166</v>
      </c>
      <c r="O352" s="66">
        <v>1.17E-2</v>
      </c>
      <c r="P352" s="66">
        <v>9.7000000000000003E-2</v>
      </c>
      <c r="Q352" s="67">
        <v>2.59</v>
      </c>
    </row>
    <row r="353" spans="1:17" ht="15" x14ac:dyDescent="0.2">
      <c r="A353" s="57">
        <v>43817</v>
      </c>
      <c r="B353" s="58" t="s">
        <v>39</v>
      </c>
      <c r="C353" s="59">
        <v>2030</v>
      </c>
      <c r="D353" s="59">
        <v>54</v>
      </c>
      <c r="E353" s="59">
        <v>13</v>
      </c>
      <c r="F353" s="60">
        <v>122</v>
      </c>
      <c r="G353" s="61">
        <v>2.6800000000000001E-2</v>
      </c>
      <c r="H353" s="61">
        <v>0.23680000000000001</v>
      </c>
      <c r="I353" s="62">
        <v>2.25</v>
      </c>
      <c r="J353" s="63" t="s">
        <v>40</v>
      </c>
      <c r="K353" s="64">
        <v>5461</v>
      </c>
      <c r="L353" s="64">
        <v>57</v>
      </c>
      <c r="M353" s="64">
        <v>5</v>
      </c>
      <c r="N353" s="65">
        <v>130</v>
      </c>
      <c r="O353" s="66">
        <v>1.0500000000000001E-2</v>
      </c>
      <c r="P353" s="66">
        <v>8.4900000000000003E-2</v>
      </c>
      <c r="Q353" s="67">
        <v>2.27</v>
      </c>
    </row>
    <row r="354" spans="1:17" ht="15" x14ac:dyDescent="0.2">
      <c r="A354" s="57">
        <v>43818</v>
      </c>
      <c r="B354" s="58" t="s">
        <v>39</v>
      </c>
      <c r="C354" s="59">
        <v>3116</v>
      </c>
      <c r="D354" s="59">
        <v>58</v>
      </c>
      <c r="E354" s="59">
        <v>13</v>
      </c>
      <c r="F354" s="60">
        <v>135</v>
      </c>
      <c r="G354" s="61">
        <v>1.8700000000000001E-2</v>
      </c>
      <c r="H354" s="61">
        <v>0.2172</v>
      </c>
      <c r="I354" s="62">
        <v>2.31</v>
      </c>
      <c r="J354" s="63" t="s">
        <v>40</v>
      </c>
      <c r="K354" s="64">
        <v>4993</v>
      </c>
      <c r="L354" s="64">
        <v>74</v>
      </c>
      <c r="M354" s="64">
        <v>7</v>
      </c>
      <c r="N354" s="65">
        <v>150</v>
      </c>
      <c r="O354" s="66">
        <v>1.49E-2</v>
      </c>
      <c r="P354" s="66">
        <v>9.0499999999999997E-2</v>
      </c>
      <c r="Q354" s="67">
        <v>2.02</v>
      </c>
    </row>
    <row r="355" spans="1:17" ht="15" x14ac:dyDescent="0.2">
      <c r="A355" s="57">
        <v>43819</v>
      </c>
      <c r="B355" s="58" t="s">
        <v>39</v>
      </c>
      <c r="C355" s="59">
        <v>2478</v>
      </c>
      <c r="D355" s="59">
        <v>39</v>
      </c>
      <c r="E355" s="59">
        <v>12</v>
      </c>
      <c r="F355" s="60">
        <v>50</v>
      </c>
      <c r="G355" s="61">
        <v>1.55E-2</v>
      </c>
      <c r="H355" s="61">
        <v>0.3039</v>
      </c>
      <c r="I355" s="62">
        <v>1.31</v>
      </c>
      <c r="J355" s="63" t="s">
        <v>40</v>
      </c>
      <c r="K355" s="64">
        <v>5760</v>
      </c>
      <c r="L355" s="64">
        <v>59</v>
      </c>
      <c r="M355" s="64">
        <v>7</v>
      </c>
      <c r="N355" s="65">
        <v>129</v>
      </c>
      <c r="O355" s="66">
        <v>1.03E-2</v>
      </c>
      <c r="P355" s="66">
        <v>0.1176</v>
      </c>
      <c r="Q355" s="67">
        <v>2.17</v>
      </c>
    </row>
    <row r="356" spans="1:17" ht="15" x14ac:dyDescent="0.2">
      <c r="A356" s="57">
        <v>43820</v>
      </c>
      <c r="B356" s="58" t="s">
        <v>39</v>
      </c>
      <c r="C356" s="59">
        <v>2146</v>
      </c>
      <c r="D356" s="59">
        <v>62</v>
      </c>
      <c r="E356" s="59">
        <v>13</v>
      </c>
      <c r="F356" s="60">
        <v>83</v>
      </c>
      <c r="G356" s="61">
        <v>2.8799999999999999E-2</v>
      </c>
      <c r="H356" s="61">
        <v>0.2162</v>
      </c>
      <c r="I356" s="62">
        <v>1.34</v>
      </c>
      <c r="J356" s="63" t="s">
        <v>40</v>
      </c>
      <c r="K356" s="64">
        <v>5210</v>
      </c>
      <c r="L356" s="64">
        <v>41</v>
      </c>
      <c r="M356" s="64">
        <v>3</v>
      </c>
      <c r="N356" s="65">
        <v>136</v>
      </c>
      <c r="O356" s="66">
        <v>7.9000000000000008E-3</v>
      </c>
      <c r="P356" s="66">
        <v>7.4200000000000002E-2</v>
      </c>
      <c r="Q356" s="67">
        <v>3.3</v>
      </c>
    </row>
    <row r="357" spans="1:17" ht="15" x14ac:dyDescent="0.2">
      <c r="A357" s="57">
        <v>43821</v>
      </c>
      <c r="B357" s="58" t="s">
        <v>39</v>
      </c>
      <c r="C357" s="59">
        <v>2448</v>
      </c>
      <c r="D357" s="59">
        <v>73</v>
      </c>
      <c r="E357" s="59">
        <v>18</v>
      </c>
      <c r="F357" s="60">
        <v>134</v>
      </c>
      <c r="G357" s="61">
        <v>2.98E-2</v>
      </c>
      <c r="H357" s="61">
        <v>0.2412</v>
      </c>
      <c r="I357" s="62">
        <v>1.84</v>
      </c>
      <c r="J357" s="63" t="s">
        <v>40</v>
      </c>
      <c r="K357" s="64">
        <v>4462</v>
      </c>
      <c r="L357" s="64">
        <v>64</v>
      </c>
      <c r="M357" s="64">
        <v>8</v>
      </c>
      <c r="N357" s="65">
        <v>86</v>
      </c>
      <c r="O357" s="66">
        <v>1.43E-2</v>
      </c>
      <c r="P357" s="66">
        <v>0.12820000000000001</v>
      </c>
      <c r="Q357" s="67">
        <v>1.35</v>
      </c>
    </row>
    <row r="358" spans="1:17" ht="15" x14ac:dyDescent="0.2">
      <c r="A358" s="57">
        <v>43822</v>
      </c>
      <c r="B358" s="58" t="s">
        <v>39</v>
      </c>
      <c r="C358" s="59">
        <v>2759</v>
      </c>
      <c r="D358" s="59">
        <v>48</v>
      </c>
      <c r="E358" s="59">
        <v>12</v>
      </c>
      <c r="F358" s="60">
        <v>139</v>
      </c>
      <c r="G358" s="61">
        <v>1.7399999999999999E-2</v>
      </c>
      <c r="H358" s="61">
        <v>0.24179999999999999</v>
      </c>
      <c r="I358" s="62">
        <v>2.89</v>
      </c>
      <c r="J358" s="63" t="s">
        <v>40</v>
      </c>
      <c r="K358" s="64">
        <v>4581</v>
      </c>
      <c r="L358" s="64">
        <v>45</v>
      </c>
      <c r="M358" s="64">
        <v>3</v>
      </c>
      <c r="N358" s="65">
        <v>80</v>
      </c>
      <c r="O358" s="66">
        <v>9.7999999999999997E-3</v>
      </c>
      <c r="P358" s="66">
        <v>7.22E-2</v>
      </c>
      <c r="Q358" s="67">
        <v>1.78</v>
      </c>
    </row>
    <row r="359" spans="1:17" ht="15" x14ac:dyDescent="0.2">
      <c r="A359" s="57">
        <v>43823</v>
      </c>
      <c r="B359" s="58" t="s">
        <v>39</v>
      </c>
      <c r="C359" s="59">
        <v>2031</v>
      </c>
      <c r="D359" s="59">
        <v>63</v>
      </c>
      <c r="E359" s="59">
        <v>17</v>
      </c>
      <c r="F359" s="60">
        <v>87</v>
      </c>
      <c r="G359" s="61">
        <v>3.1E-2</v>
      </c>
      <c r="H359" s="61">
        <v>0.26350000000000001</v>
      </c>
      <c r="I359" s="62">
        <v>1.38</v>
      </c>
      <c r="J359" s="63" t="s">
        <v>40</v>
      </c>
      <c r="K359" s="64">
        <v>4235</v>
      </c>
      <c r="L359" s="64">
        <v>34</v>
      </c>
      <c r="M359" s="64">
        <v>6</v>
      </c>
      <c r="N359" s="65">
        <v>108</v>
      </c>
      <c r="O359" s="66">
        <v>8.0999999999999996E-3</v>
      </c>
      <c r="P359" s="66">
        <v>0.1668</v>
      </c>
      <c r="Q359" s="67">
        <v>3.16</v>
      </c>
    </row>
    <row r="360" spans="1:17" ht="15" x14ac:dyDescent="0.2">
      <c r="A360" s="57">
        <v>43824</v>
      </c>
      <c r="B360" s="58" t="s">
        <v>39</v>
      </c>
      <c r="C360" s="59">
        <v>2386</v>
      </c>
      <c r="D360" s="59">
        <v>63</v>
      </c>
      <c r="E360" s="59">
        <v>18</v>
      </c>
      <c r="F360" s="60">
        <v>77</v>
      </c>
      <c r="G360" s="61">
        <v>2.64E-2</v>
      </c>
      <c r="H360" s="61">
        <v>0.27950000000000003</v>
      </c>
      <c r="I360" s="62">
        <v>1.22</v>
      </c>
      <c r="J360" s="63" t="s">
        <v>40</v>
      </c>
      <c r="K360" s="64">
        <v>5018</v>
      </c>
      <c r="L360" s="64">
        <v>77</v>
      </c>
      <c r="M360" s="64">
        <v>5</v>
      </c>
      <c r="N360" s="65">
        <v>146</v>
      </c>
      <c r="O360" s="66">
        <v>1.54E-2</v>
      </c>
      <c r="P360" s="66">
        <v>6.2899999999999998E-2</v>
      </c>
      <c r="Q360" s="67">
        <v>1.88</v>
      </c>
    </row>
    <row r="361" spans="1:17" ht="15" x14ac:dyDescent="0.2">
      <c r="A361" s="57">
        <v>43825</v>
      </c>
      <c r="B361" s="58" t="s">
        <v>39</v>
      </c>
      <c r="C361" s="59">
        <v>1338</v>
      </c>
      <c r="D361" s="59">
        <v>33</v>
      </c>
      <c r="E361" s="59">
        <v>12</v>
      </c>
      <c r="F361" s="60">
        <v>119</v>
      </c>
      <c r="G361" s="61">
        <v>2.4799999999999999E-2</v>
      </c>
      <c r="H361" s="61">
        <v>0.35060000000000002</v>
      </c>
      <c r="I361" s="62">
        <v>3.6</v>
      </c>
      <c r="J361" s="63" t="s">
        <v>40</v>
      </c>
      <c r="K361" s="64">
        <v>4758</v>
      </c>
      <c r="L361" s="64">
        <v>38</v>
      </c>
      <c r="M361" s="64">
        <v>7</v>
      </c>
      <c r="N361" s="65">
        <v>91</v>
      </c>
      <c r="O361" s="66">
        <v>8.0000000000000002E-3</v>
      </c>
      <c r="P361" s="66">
        <v>0.18090000000000001</v>
      </c>
      <c r="Q361" s="67">
        <v>2.37</v>
      </c>
    </row>
    <row r="362" spans="1:17" ht="15" x14ac:dyDescent="0.2">
      <c r="A362" s="57">
        <v>43826</v>
      </c>
      <c r="B362" s="58" t="s">
        <v>39</v>
      </c>
      <c r="C362" s="59">
        <v>3240</v>
      </c>
      <c r="D362" s="59">
        <v>51</v>
      </c>
      <c r="E362" s="59">
        <v>13</v>
      </c>
      <c r="F362" s="60">
        <v>63</v>
      </c>
      <c r="G362" s="61">
        <v>1.5699999999999999E-2</v>
      </c>
      <c r="H362" s="61">
        <v>0.25890000000000002</v>
      </c>
      <c r="I362" s="62">
        <v>1.24</v>
      </c>
      <c r="J362" s="63" t="s">
        <v>40</v>
      </c>
      <c r="K362" s="64">
        <v>5332</v>
      </c>
      <c r="L362" s="64">
        <v>72</v>
      </c>
      <c r="M362" s="64">
        <v>9</v>
      </c>
      <c r="N362" s="65">
        <v>76</v>
      </c>
      <c r="O362" s="66">
        <v>1.35E-2</v>
      </c>
      <c r="P362" s="66">
        <v>0.1192</v>
      </c>
      <c r="Q362" s="67">
        <v>1.06</v>
      </c>
    </row>
    <row r="363" spans="1:17" ht="15" x14ac:dyDescent="0.2">
      <c r="A363" s="57">
        <v>43827</v>
      </c>
      <c r="B363" s="58" t="s">
        <v>39</v>
      </c>
      <c r="C363" s="59">
        <v>1510</v>
      </c>
      <c r="D363" s="59">
        <v>69</v>
      </c>
      <c r="E363" s="59">
        <v>18</v>
      </c>
      <c r="F363" s="60">
        <v>97</v>
      </c>
      <c r="G363" s="61">
        <v>4.5499999999999999E-2</v>
      </c>
      <c r="H363" s="61">
        <v>0.25819999999999999</v>
      </c>
      <c r="I363" s="62">
        <v>1.42</v>
      </c>
      <c r="J363" s="63" t="s">
        <v>40</v>
      </c>
      <c r="K363" s="64">
        <v>3887</v>
      </c>
      <c r="L363" s="64">
        <v>49</v>
      </c>
      <c r="M363" s="64">
        <v>6</v>
      </c>
      <c r="N363" s="65">
        <v>121</v>
      </c>
      <c r="O363" s="66">
        <v>1.2699999999999999E-2</v>
      </c>
      <c r="P363" s="66">
        <v>0.13100000000000001</v>
      </c>
      <c r="Q363" s="67">
        <v>2.46</v>
      </c>
    </row>
    <row r="364" spans="1:17" ht="15" x14ac:dyDescent="0.2">
      <c r="A364" s="57">
        <v>43828</v>
      </c>
      <c r="B364" s="58" t="s">
        <v>39</v>
      </c>
      <c r="C364" s="59">
        <v>2918</v>
      </c>
      <c r="D364" s="59">
        <v>44</v>
      </c>
      <c r="E364" s="59">
        <v>13</v>
      </c>
      <c r="F364" s="60">
        <v>49</v>
      </c>
      <c r="G364" s="61">
        <v>1.4999999999999999E-2</v>
      </c>
      <c r="H364" s="61">
        <v>0.29110000000000003</v>
      </c>
      <c r="I364" s="62">
        <v>1.1100000000000001</v>
      </c>
      <c r="J364" s="63" t="s">
        <v>40</v>
      </c>
      <c r="K364" s="64">
        <v>5327</v>
      </c>
      <c r="L364" s="64">
        <v>62</v>
      </c>
      <c r="M364" s="64">
        <v>6</v>
      </c>
      <c r="N364" s="65">
        <v>128</v>
      </c>
      <c r="O364" s="66">
        <v>1.1599999999999999E-2</v>
      </c>
      <c r="P364" s="66">
        <v>9.8500000000000004E-2</v>
      </c>
      <c r="Q364" s="67">
        <v>2.08</v>
      </c>
    </row>
    <row r="365" spans="1:17" ht="15" x14ac:dyDescent="0.2">
      <c r="A365" s="57">
        <v>43829</v>
      </c>
      <c r="B365" s="58" t="s">
        <v>39</v>
      </c>
      <c r="C365" s="59">
        <v>2212</v>
      </c>
      <c r="D365" s="59">
        <v>37</v>
      </c>
      <c r="E365" s="59">
        <v>8</v>
      </c>
      <c r="F365" s="60">
        <v>102</v>
      </c>
      <c r="G365" s="61">
        <v>1.6799999999999999E-2</v>
      </c>
      <c r="H365" s="61">
        <v>0.22700000000000001</v>
      </c>
      <c r="I365" s="62">
        <v>2.75</v>
      </c>
      <c r="J365" s="63" t="s">
        <v>40</v>
      </c>
      <c r="K365" s="64">
        <v>4020</v>
      </c>
      <c r="L365" s="64">
        <v>71</v>
      </c>
      <c r="M365" s="64">
        <v>6</v>
      </c>
      <c r="N365" s="65">
        <v>119</v>
      </c>
      <c r="O365" s="66">
        <v>1.7600000000000001E-2</v>
      </c>
      <c r="P365" s="66">
        <v>7.8299999999999995E-2</v>
      </c>
      <c r="Q365" s="67">
        <v>1.68</v>
      </c>
    </row>
    <row r="366" spans="1:17" ht="15" x14ac:dyDescent="0.2">
      <c r="A366" s="68">
        <v>43830</v>
      </c>
      <c r="B366" s="69" t="s">
        <v>39</v>
      </c>
      <c r="C366" s="70">
        <v>1470</v>
      </c>
      <c r="D366" s="70">
        <v>60</v>
      </c>
      <c r="E366" s="70">
        <v>17</v>
      </c>
      <c r="F366" s="71">
        <v>99</v>
      </c>
      <c r="G366" s="72">
        <v>4.0599999999999997E-2</v>
      </c>
      <c r="H366" s="72">
        <v>0.2838</v>
      </c>
      <c r="I366" s="73">
        <v>1.65</v>
      </c>
      <c r="J366" s="74" t="s">
        <v>40</v>
      </c>
      <c r="K366" s="75">
        <v>4592</v>
      </c>
      <c r="L366" s="75">
        <v>47</v>
      </c>
      <c r="M366" s="75">
        <v>6</v>
      </c>
      <c r="N366" s="76">
        <v>86</v>
      </c>
      <c r="O366" s="77">
        <v>1.01E-2</v>
      </c>
      <c r="P366" s="77">
        <v>0.13600000000000001</v>
      </c>
      <c r="Q366" s="78">
        <v>1.85</v>
      </c>
    </row>
  </sheetData>
  <mergeCells count="25">
    <mergeCell ref="V16:AB16"/>
    <mergeCell ref="V17:AB17"/>
    <mergeCell ref="V21:AB21"/>
    <mergeCell ref="V22:X22"/>
    <mergeCell ref="Y18:Z18"/>
    <mergeCell ref="AA18:AB18"/>
    <mergeCell ref="Y20:Z20"/>
    <mergeCell ref="AA20:AB20"/>
    <mergeCell ref="Y22:Z22"/>
    <mergeCell ref="AA22:AB22"/>
    <mergeCell ref="V18:X18"/>
    <mergeCell ref="V19:AB19"/>
    <mergeCell ref="V20:X20"/>
    <mergeCell ref="V27:AB27"/>
    <mergeCell ref="V28:X28"/>
    <mergeCell ref="Y28:Z28"/>
    <mergeCell ref="AA28:AB28"/>
    <mergeCell ref="V23:AB23"/>
    <mergeCell ref="V24:X24"/>
    <mergeCell ref="Y24:Z24"/>
    <mergeCell ref="AA24:AB24"/>
    <mergeCell ref="V25:AB25"/>
    <mergeCell ref="V26:X26"/>
    <mergeCell ref="Y26:Z26"/>
    <mergeCell ref="AA26:AB26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9003-ECAD-43ED-8390-1DB2935C5E70}">
  <dimension ref="A1:H420"/>
  <sheetViews>
    <sheetView topLeftCell="A17" workbookViewId="0">
      <selection activeCell="A20" sqref="A20:H35"/>
    </sheetView>
  </sheetViews>
  <sheetFormatPr defaultColWidth="15.7109375" defaultRowHeight="12.75" x14ac:dyDescent="0.2"/>
  <cols>
    <col min="1" max="1" width="12.140625" style="89" bestFit="1" customWidth="1"/>
    <col min="2" max="2" width="9.28515625" style="89" bestFit="1" customWidth="1"/>
    <col min="3" max="3" width="9.140625" style="89" bestFit="1" customWidth="1"/>
    <col min="4" max="4" width="10.85546875" style="89" bestFit="1" customWidth="1"/>
    <col min="5" max="5" width="14.85546875" style="89" bestFit="1" customWidth="1"/>
    <col min="6" max="6" width="13.85546875" style="89" bestFit="1" customWidth="1"/>
    <col min="7" max="7" width="19.85546875" style="89" bestFit="1" customWidth="1"/>
    <col min="8" max="8" width="14.42578125" style="89" bestFit="1" customWidth="1"/>
    <col min="9" max="16384" width="15.7109375" style="89"/>
  </cols>
  <sheetData>
    <row r="1" spans="1:8" x14ac:dyDescent="0.2">
      <c r="A1" s="92" t="s">
        <v>0</v>
      </c>
      <c r="B1" s="89" t="s">
        <v>63</v>
      </c>
    </row>
    <row r="3" spans="1:8" s="94" customFormat="1" ht="51" x14ac:dyDescent="0.2">
      <c r="A3" s="93" t="s">
        <v>58</v>
      </c>
      <c r="B3" s="94" t="s">
        <v>60</v>
      </c>
      <c r="C3" s="94" t="s">
        <v>61</v>
      </c>
      <c r="D3" s="94" t="s">
        <v>62</v>
      </c>
      <c r="E3" s="94" t="s">
        <v>71</v>
      </c>
      <c r="F3" s="94" t="s">
        <v>67</v>
      </c>
      <c r="G3" s="94" t="s">
        <v>68</v>
      </c>
      <c r="H3" s="94" t="s">
        <v>72</v>
      </c>
    </row>
    <row r="4" spans="1:8" x14ac:dyDescent="0.2">
      <c r="A4" s="89" t="s">
        <v>23</v>
      </c>
      <c r="B4" s="97">
        <v>64424</v>
      </c>
      <c r="C4" s="97">
        <v>1229</v>
      </c>
      <c r="D4" s="97">
        <v>334</v>
      </c>
      <c r="E4" s="95">
        <v>87.13333333333334</v>
      </c>
      <c r="F4" s="96">
        <v>2.157333333333333E-2</v>
      </c>
      <c r="G4" s="96">
        <v>0.27623333333333322</v>
      </c>
      <c r="H4" s="95">
        <v>2.3100000000000005</v>
      </c>
    </row>
    <row r="5" spans="1:8" x14ac:dyDescent="0.2">
      <c r="A5" s="89" t="s">
        <v>31</v>
      </c>
      <c r="B5" s="97">
        <v>70914</v>
      </c>
      <c r="C5" s="97">
        <v>1302</v>
      </c>
      <c r="D5" s="97">
        <v>349</v>
      </c>
      <c r="E5" s="95">
        <v>80.41935483870968</v>
      </c>
      <c r="F5" s="96">
        <v>2.0641935483870968E-2</v>
      </c>
      <c r="G5" s="96">
        <v>0.27343548387096772</v>
      </c>
      <c r="H5" s="95">
        <v>2.0641935483870966</v>
      </c>
    </row>
    <row r="6" spans="1:8" x14ac:dyDescent="0.2">
      <c r="A6" s="89" t="s">
        <v>39</v>
      </c>
      <c r="B6" s="97">
        <v>69226</v>
      </c>
      <c r="C6" s="97">
        <v>1619</v>
      </c>
      <c r="D6" s="97">
        <v>413</v>
      </c>
      <c r="E6" s="95">
        <v>97.838709677419359</v>
      </c>
      <c r="F6" s="96">
        <v>2.5545161290322586E-2</v>
      </c>
      <c r="G6" s="96">
        <v>0.25841612903225802</v>
      </c>
      <c r="H6" s="95">
        <v>1.9903225806451619</v>
      </c>
    </row>
    <row r="7" spans="1:8" x14ac:dyDescent="0.2">
      <c r="A7" s="89" t="s">
        <v>19</v>
      </c>
      <c r="B7" s="97">
        <v>63726</v>
      </c>
      <c r="C7" s="97">
        <v>1068</v>
      </c>
      <c r="D7" s="97">
        <v>298</v>
      </c>
      <c r="E7" s="95">
        <v>89.178571428571431</v>
      </c>
      <c r="F7" s="96">
        <v>1.8935714285714281E-2</v>
      </c>
      <c r="G7" s="96">
        <v>0.28559642857142864</v>
      </c>
      <c r="H7" s="95">
        <v>2.5374999999999992</v>
      </c>
    </row>
    <row r="8" spans="1:8" x14ac:dyDescent="0.2">
      <c r="A8" s="89" t="s">
        <v>17</v>
      </c>
      <c r="B8" s="97">
        <v>67666</v>
      </c>
      <c r="C8" s="97">
        <v>1194</v>
      </c>
      <c r="D8" s="97">
        <v>334</v>
      </c>
      <c r="E8" s="95">
        <v>83.677419354838705</v>
      </c>
      <c r="F8" s="96">
        <v>1.9048387096774189E-2</v>
      </c>
      <c r="G8" s="96">
        <v>0.29124193548387101</v>
      </c>
      <c r="H8" s="95">
        <v>2.5006451612903233</v>
      </c>
    </row>
    <row r="9" spans="1:8" x14ac:dyDescent="0.2">
      <c r="A9" s="89" t="s">
        <v>29</v>
      </c>
      <c r="B9" s="97">
        <v>64356</v>
      </c>
      <c r="C9" s="97">
        <v>1431</v>
      </c>
      <c r="D9" s="97">
        <v>375</v>
      </c>
      <c r="E9" s="95">
        <v>86.838709677419359</v>
      </c>
      <c r="F9" s="96">
        <v>2.455483870967742E-2</v>
      </c>
      <c r="G9" s="96">
        <v>0.26577096774193548</v>
      </c>
      <c r="H9" s="95">
        <v>2.0141935483870967</v>
      </c>
    </row>
    <row r="10" spans="1:8" x14ac:dyDescent="0.2">
      <c r="A10" s="89" t="s">
        <v>27</v>
      </c>
      <c r="B10" s="97">
        <v>60150</v>
      </c>
      <c r="C10" s="97">
        <v>1259</v>
      </c>
      <c r="D10" s="97">
        <v>343</v>
      </c>
      <c r="E10" s="95">
        <v>86.033333333333331</v>
      </c>
      <c r="F10" s="96">
        <v>2.1906666666666672E-2</v>
      </c>
      <c r="G10" s="96">
        <v>0.27423000000000003</v>
      </c>
      <c r="H10" s="95">
        <v>2.2016666666666671</v>
      </c>
    </row>
    <row r="11" spans="1:8" x14ac:dyDescent="0.2">
      <c r="A11" s="89" t="s">
        <v>21</v>
      </c>
      <c r="B11" s="97">
        <v>62847</v>
      </c>
      <c r="C11" s="97">
        <v>1266</v>
      </c>
      <c r="D11" s="97">
        <v>347</v>
      </c>
      <c r="E11" s="95">
        <v>93.645161290322577</v>
      </c>
      <c r="F11" s="96">
        <v>2.218064516129032E-2</v>
      </c>
      <c r="G11" s="96">
        <v>0.27658064516129038</v>
      </c>
      <c r="H11" s="95">
        <v>2.524193548387097</v>
      </c>
    </row>
    <row r="12" spans="1:8" x14ac:dyDescent="0.2">
      <c r="A12" s="89" t="s">
        <v>25</v>
      </c>
      <c r="B12" s="97">
        <v>69611</v>
      </c>
      <c r="C12" s="97">
        <v>1260</v>
      </c>
      <c r="D12" s="97">
        <v>341</v>
      </c>
      <c r="E12" s="95">
        <v>78.548387096774192</v>
      </c>
      <c r="F12" s="96">
        <v>1.9593548387096777E-2</v>
      </c>
      <c r="G12" s="96">
        <v>0.27296774193548384</v>
      </c>
      <c r="H12" s="95">
        <v>2.1574193548387099</v>
      </c>
    </row>
    <row r="13" spans="1:8" x14ac:dyDescent="0.2">
      <c r="A13" s="89" t="s">
        <v>37</v>
      </c>
      <c r="B13" s="97">
        <v>65766</v>
      </c>
      <c r="C13" s="97">
        <v>1467</v>
      </c>
      <c r="D13" s="97">
        <v>370</v>
      </c>
      <c r="E13" s="95">
        <v>84.9</v>
      </c>
      <c r="F13" s="96">
        <v>2.3499999999999997E-2</v>
      </c>
      <c r="G13" s="96">
        <v>0.25651666666666678</v>
      </c>
      <c r="H13" s="95">
        <v>1.8656666666666666</v>
      </c>
    </row>
    <row r="14" spans="1:8" x14ac:dyDescent="0.2">
      <c r="A14" s="89" t="s">
        <v>35</v>
      </c>
      <c r="B14" s="97">
        <v>68035</v>
      </c>
      <c r="C14" s="97">
        <v>1571</v>
      </c>
      <c r="D14" s="97">
        <v>405</v>
      </c>
      <c r="E14" s="95">
        <v>95.774193548387103</v>
      </c>
      <c r="F14" s="96">
        <v>2.4367741935483866E-2</v>
      </c>
      <c r="G14" s="96">
        <v>0.25967741935483862</v>
      </c>
      <c r="H14" s="95">
        <v>2.0416129032258064</v>
      </c>
    </row>
    <row r="15" spans="1:8" x14ac:dyDescent="0.2">
      <c r="A15" s="89" t="s">
        <v>33</v>
      </c>
      <c r="B15" s="97">
        <v>68865</v>
      </c>
      <c r="C15" s="97">
        <v>1412</v>
      </c>
      <c r="D15" s="97">
        <v>377</v>
      </c>
      <c r="E15" s="95">
        <v>89.4</v>
      </c>
      <c r="F15" s="96">
        <v>2.2040000000000001E-2</v>
      </c>
      <c r="G15" s="96">
        <v>0.26875333333333329</v>
      </c>
      <c r="H15" s="95">
        <v>2.0703333333333336</v>
      </c>
    </row>
    <row r="16" spans="1:8" x14ac:dyDescent="0.2">
      <c r="A16" s="89" t="s">
        <v>59</v>
      </c>
      <c r="B16" s="97">
        <v>795586</v>
      </c>
      <c r="C16" s="97">
        <v>16078</v>
      </c>
      <c r="D16" s="97">
        <v>4286</v>
      </c>
      <c r="E16" s="95">
        <v>87.780821917808225</v>
      </c>
      <c r="F16" s="96">
        <v>2.201287671232877E-2</v>
      </c>
      <c r="G16" s="96">
        <v>0.27153287671232884</v>
      </c>
      <c r="H16" s="95">
        <v>2.1878082191780823</v>
      </c>
    </row>
    <row r="20" spans="1:8" x14ac:dyDescent="0.2">
      <c r="A20" s="92" t="s">
        <v>0</v>
      </c>
      <c r="B20" s="89" t="s">
        <v>63</v>
      </c>
    </row>
    <row r="22" spans="1:8" s="94" customFormat="1" ht="66" customHeight="1" x14ac:dyDescent="0.2">
      <c r="A22" s="93" t="s">
        <v>58</v>
      </c>
      <c r="B22" s="94" t="s">
        <v>64</v>
      </c>
      <c r="C22" s="94" t="s">
        <v>65</v>
      </c>
      <c r="D22" s="94" t="s">
        <v>66</v>
      </c>
      <c r="E22" s="94" t="s">
        <v>73</v>
      </c>
      <c r="F22" s="94" t="s">
        <v>69</v>
      </c>
      <c r="G22" s="94" t="s">
        <v>70</v>
      </c>
      <c r="H22" s="94" t="s">
        <v>74</v>
      </c>
    </row>
    <row r="23" spans="1:8" x14ac:dyDescent="0.2">
      <c r="A23" s="89" t="s">
        <v>24</v>
      </c>
      <c r="B23" s="97">
        <v>139300</v>
      </c>
      <c r="C23" s="97">
        <v>1833</v>
      </c>
      <c r="D23" s="97">
        <v>189</v>
      </c>
      <c r="E23" s="95">
        <v>145.13333333333333</v>
      </c>
      <c r="F23" s="96">
        <v>1.3246666666666664E-2</v>
      </c>
      <c r="G23" s="96">
        <v>0.10537333333333332</v>
      </c>
      <c r="H23" s="95">
        <v>2.511333333333333</v>
      </c>
    </row>
    <row r="24" spans="1:8" x14ac:dyDescent="0.2">
      <c r="A24" s="89" t="s">
        <v>32</v>
      </c>
      <c r="B24" s="97">
        <v>148753</v>
      </c>
      <c r="C24" s="97">
        <v>1825</v>
      </c>
      <c r="D24" s="97">
        <v>183</v>
      </c>
      <c r="E24" s="95">
        <v>138.80645161290323</v>
      </c>
      <c r="F24" s="96">
        <v>1.2474193548387092E-2</v>
      </c>
      <c r="G24" s="96">
        <v>0.10450322580645161</v>
      </c>
      <c r="H24" s="95">
        <v>2.5164516129032259</v>
      </c>
    </row>
    <row r="25" spans="1:8" x14ac:dyDescent="0.2">
      <c r="A25" s="89" t="s">
        <v>40</v>
      </c>
      <c r="B25" s="97">
        <v>151306</v>
      </c>
      <c r="C25" s="97">
        <v>1806</v>
      </c>
      <c r="D25" s="97">
        <v>174</v>
      </c>
      <c r="E25" s="95">
        <v>123.45161290322581</v>
      </c>
      <c r="F25" s="96">
        <v>1.2074193548387098E-2</v>
      </c>
      <c r="G25" s="96">
        <v>9.968387096774195E-2</v>
      </c>
      <c r="H25" s="95">
        <v>2.2525806451612906</v>
      </c>
    </row>
    <row r="26" spans="1:8" x14ac:dyDescent="0.2">
      <c r="A26" s="89" t="s">
        <v>20</v>
      </c>
      <c r="B26" s="97">
        <v>131178</v>
      </c>
      <c r="C26" s="97">
        <v>1686</v>
      </c>
      <c r="D26" s="97">
        <v>170</v>
      </c>
      <c r="E26" s="95">
        <v>130.96428571428572</v>
      </c>
      <c r="F26" s="96">
        <v>1.285E-2</v>
      </c>
      <c r="G26" s="96">
        <v>0.102675</v>
      </c>
      <c r="H26" s="95">
        <v>2.340357142857143</v>
      </c>
    </row>
    <row r="27" spans="1:8" x14ac:dyDescent="0.2">
      <c r="A27" s="89" t="s">
        <v>18</v>
      </c>
      <c r="B27" s="97">
        <v>141493</v>
      </c>
      <c r="C27" s="97">
        <v>1844</v>
      </c>
      <c r="D27" s="97">
        <v>179</v>
      </c>
      <c r="E27" s="95">
        <v>138.19354838709677</v>
      </c>
      <c r="F27" s="96">
        <v>1.3290322580645162E-2</v>
      </c>
      <c r="G27" s="96">
        <v>9.9770967741935487E-2</v>
      </c>
      <c r="H27" s="95">
        <v>2.4851612903225808</v>
      </c>
    </row>
    <row r="28" spans="1:8" x14ac:dyDescent="0.2">
      <c r="A28" s="89" t="s">
        <v>30</v>
      </c>
      <c r="B28" s="97">
        <v>145078</v>
      </c>
      <c r="C28" s="97">
        <v>1968</v>
      </c>
      <c r="D28" s="97">
        <v>196</v>
      </c>
      <c r="E28" s="95">
        <v>136.25806451612902</v>
      </c>
      <c r="F28" s="96">
        <v>1.3606451612903227E-2</v>
      </c>
      <c r="G28" s="96">
        <v>0.10083870967741936</v>
      </c>
      <c r="H28" s="95">
        <v>2.2854838709677421</v>
      </c>
    </row>
    <row r="29" spans="1:8" x14ac:dyDescent="0.2">
      <c r="A29" s="89" t="s">
        <v>28</v>
      </c>
      <c r="B29" s="97">
        <v>142444</v>
      </c>
      <c r="C29" s="97">
        <v>1892</v>
      </c>
      <c r="D29" s="97">
        <v>187</v>
      </c>
      <c r="E29" s="95">
        <v>144.13333333333333</v>
      </c>
      <c r="F29" s="96">
        <v>1.3393333333333335E-2</v>
      </c>
      <c r="G29" s="96">
        <v>0.10064666666666669</v>
      </c>
      <c r="H29" s="95">
        <v>2.387</v>
      </c>
    </row>
    <row r="30" spans="1:8" x14ac:dyDescent="0.2">
      <c r="A30" s="89" t="s">
        <v>22</v>
      </c>
      <c r="B30" s="97">
        <v>144737</v>
      </c>
      <c r="C30" s="97">
        <v>1790</v>
      </c>
      <c r="D30" s="97">
        <v>178</v>
      </c>
      <c r="E30" s="95">
        <v>131.06451612903226</v>
      </c>
      <c r="F30" s="96">
        <v>1.2516129032258067E-2</v>
      </c>
      <c r="G30" s="96">
        <v>0.10302903225806453</v>
      </c>
      <c r="H30" s="95">
        <v>2.4690322580645168</v>
      </c>
    </row>
    <row r="31" spans="1:8" x14ac:dyDescent="0.2">
      <c r="A31" s="89" t="s">
        <v>26</v>
      </c>
      <c r="B31" s="97">
        <v>148489</v>
      </c>
      <c r="C31" s="97">
        <v>1834</v>
      </c>
      <c r="D31" s="97">
        <v>179</v>
      </c>
      <c r="E31" s="95">
        <v>129.61290322580646</v>
      </c>
      <c r="F31" s="96">
        <v>1.2538709677419354E-2</v>
      </c>
      <c r="G31" s="96">
        <v>0.10201935483870965</v>
      </c>
      <c r="H31" s="95">
        <v>2.33</v>
      </c>
    </row>
    <row r="32" spans="1:8" x14ac:dyDescent="0.2">
      <c r="A32" s="89" t="s">
        <v>38</v>
      </c>
      <c r="B32" s="97">
        <v>142145</v>
      </c>
      <c r="C32" s="97">
        <v>1847</v>
      </c>
      <c r="D32" s="97">
        <v>177</v>
      </c>
      <c r="E32" s="95">
        <v>134.6</v>
      </c>
      <c r="F32" s="96">
        <v>1.3206666666666665E-2</v>
      </c>
      <c r="G32" s="96">
        <v>9.7129999999999994E-2</v>
      </c>
      <c r="H32" s="95">
        <v>2.3226666666666671</v>
      </c>
    </row>
    <row r="33" spans="1:8" x14ac:dyDescent="0.2">
      <c r="A33" s="89" t="s">
        <v>36</v>
      </c>
      <c r="B33" s="97">
        <v>147479</v>
      </c>
      <c r="C33" s="97">
        <v>1820</v>
      </c>
      <c r="D33" s="97">
        <v>184</v>
      </c>
      <c r="E33" s="95">
        <v>129.03225806451613</v>
      </c>
      <c r="F33" s="96">
        <v>1.2529032258064518E-2</v>
      </c>
      <c r="G33" s="96">
        <v>0.10448387096774195</v>
      </c>
      <c r="H33" s="95">
        <v>2.3209677419354837</v>
      </c>
    </row>
    <row r="34" spans="1:8" x14ac:dyDescent="0.2">
      <c r="A34" s="89" t="s">
        <v>34</v>
      </c>
      <c r="B34" s="97">
        <v>139375</v>
      </c>
      <c r="C34" s="97">
        <v>1895</v>
      </c>
      <c r="D34" s="97">
        <v>187</v>
      </c>
      <c r="E34" s="95">
        <v>138.80000000000001</v>
      </c>
      <c r="F34" s="96">
        <v>1.3816666666666668E-2</v>
      </c>
      <c r="G34" s="96">
        <v>0.10197666666666663</v>
      </c>
      <c r="H34" s="95">
        <v>2.3103333333333333</v>
      </c>
    </row>
    <row r="35" spans="1:8" x14ac:dyDescent="0.2">
      <c r="A35" s="89" t="s">
        <v>59</v>
      </c>
      <c r="B35" s="97">
        <v>1721777</v>
      </c>
      <c r="C35" s="97">
        <v>22040</v>
      </c>
      <c r="D35" s="97">
        <v>2183</v>
      </c>
      <c r="E35" s="95">
        <v>134.97534246575341</v>
      </c>
      <c r="F35" s="96">
        <v>1.2957808219178087E-2</v>
      </c>
      <c r="G35" s="96">
        <v>0.10184356164383561</v>
      </c>
      <c r="H35" s="95">
        <v>2.3778630136986298</v>
      </c>
    </row>
    <row r="40" spans="1:8" x14ac:dyDescent="0.2">
      <c r="A40"/>
      <c r="B40"/>
    </row>
    <row r="44" spans="1:8" x14ac:dyDescent="0.2">
      <c r="A44"/>
      <c r="B44"/>
      <c r="C44"/>
      <c r="D44"/>
      <c r="E44"/>
      <c r="F44"/>
      <c r="G44"/>
      <c r="H44"/>
    </row>
    <row r="45" spans="1:8" x14ac:dyDescent="0.2">
      <c r="A45"/>
      <c r="B45"/>
      <c r="C45"/>
      <c r="D45"/>
      <c r="E45"/>
      <c r="F45"/>
      <c r="G45"/>
      <c r="H45"/>
    </row>
    <row r="46" spans="1:8" x14ac:dyDescent="0.2">
      <c r="A46"/>
      <c r="B46"/>
      <c r="C46"/>
      <c r="D46"/>
      <c r="E46"/>
      <c r="F46"/>
      <c r="G46"/>
      <c r="H46"/>
    </row>
    <row r="47" spans="1:8" x14ac:dyDescent="0.2">
      <c r="A47"/>
      <c r="B47"/>
      <c r="C47"/>
      <c r="D47"/>
      <c r="E47"/>
      <c r="F47"/>
      <c r="G47"/>
      <c r="H47"/>
    </row>
    <row r="48" spans="1:8" x14ac:dyDescent="0.2">
      <c r="A48"/>
      <c r="B48"/>
      <c r="C48"/>
      <c r="D48"/>
      <c r="E48"/>
      <c r="F48"/>
      <c r="G48"/>
      <c r="H48"/>
    </row>
    <row r="49" spans="1:8" x14ac:dyDescent="0.2">
      <c r="A49"/>
      <c r="B49"/>
      <c r="C49"/>
      <c r="D49"/>
      <c r="E49"/>
      <c r="F49"/>
      <c r="G49"/>
      <c r="H49"/>
    </row>
    <row r="50" spans="1:8" x14ac:dyDescent="0.2">
      <c r="A50"/>
      <c r="B50"/>
      <c r="C50"/>
      <c r="D50"/>
      <c r="E50"/>
      <c r="F50"/>
      <c r="G50"/>
      <c r="H50"/>
    </row>
    <row r="51" spans="1:8" x14ac:dyDescent="0.2">
      <c r="A51"/>
      <c r="B51"/>
      <c r="C51"/>
      <c r="D51"/>
      <c r="E51"/>
      <c r="F51"/>
      <c r="G51"/>
      <c r="H51"/>
    </row>
    <row r="52" spans="1:8" x14ac:dyDescent="0.2">
      <c r="A52"/>
      <c r="B52"/>
      <c r="C52"/>
      <c r="D52"/>
      <c r="E52"/>
      <c r="F52"/>
      <c r="G52"/>
      <c r="H52"/>
    </row>
    <row r="53" spans="1:8" x14ac:dyDescent="0.2">
      <c r="A53"/>
      <c r="B53"/>
      <c r="C53"/>
      <c r="D53"/>
      <c r="E53"/>
      <c r="F53"/>
      <c r="G53"/>
      <c r="H53"/>
    </row>
    <row r="54" spans="1:8" x14ac:dyDescent="0.2">
      <c r="A54"/>
      <c r="B54"/>
      <c r="C54"/>
      <c r="D54"/>
      <c r="E54"/>
      <c r="F54"/>
      <c r="G54"/>
      <c r="H54"/>
    </row>
    <row r="55" spans="1:8" x14ac:dyDescent="0.2">
      <c r="A55"/>
      <c r="B55"/>
      <c r="C55"/>
      <c r="D55"/>
      <c r="E55"/>
      <c r="F55"/>
      <c r="G55"/>
      <c r="H55"/>
    </row>
    <row r="56" spans="1:8" x14ac:dyDescent="0.2">
      <c r="A56"/>
      <c r="B56"/>
      <c r="C56"/>
      <c r="D56"/>
      <c r="E56"/>
      <c r="F56"/>
      <c r="G56"/>
      <c r="H56"/>
    </row>
    <row r="57" spans="1:8" x14ac:dyDescent="0.2">
      <c r="A57"/>
      <c r="B57"/>
      <c r="C57"/>
      <c r="D57"/>
      <c r="E57"/>
      <c r="F57"/>
      <c r="G57"/>
      <c r="H57"/>
    </row>
    <row r="58" spans="1:8" x14ac:dyDescent="0.2">
      <c r="A58"/>
      <c r="B58"/>
      <c r="C58"/>
    </row>
    <row r="59" spans="1:8" x14ac:dyDescent="0.2">
      <c r="A59"/>
      <c r="B59"/>
      <c r="C59"/>
    </row>
    <row r="60" spans="1:8" x14ac:dyDescent="0.2">
      <c r="A60"/>
    </row>
    <row r="61" spans="1:8" x14ac:dyDescent="0.2">
      <c r="A61"/>
    </row>
    <row r="62" spans="1:8" x14ac:dyDescent="0.2">
      <c r="A62"/>
    </row>
    <row r="63" spans="1:8" x14ac:dyDescent="0.2">
      <c r="A63"/>
    </row>
    <row r="64" spans="1:8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</sheetData>
  <conditionalFormatting pivot="1" sqref="B4:B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:G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3:B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3:C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23:D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23:E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23:H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:E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4:H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5D22-005A-4394-AE0C-6B3AD65F7D9C}">
  <dimension ref="A1:O6"/>
  <sheetViews>
    <sheetView showGridLines="0" workbookViewId="0">
      <selection activeCell="N61" sqref="N61"/>
    </sheetView>
  </sheetViews>
  <sheetFormatPr defaultRowHeight="12.75" x14ac:dyDescent="0.2"/>
  <sheetData>
    <row r="1" spans="1:15" x14ac:dyDescent="0.2">
      <c r="A1" s="102" t="s">
        <v>78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 x14ac:dyDescent="0.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</row>
    <row r="3" spans="1:15" x14ac:dyDescent="0.2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x14ac:dyDescent="0.2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</row>
    <row r="5" spans="1:15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1:15" x14ac:dyDescent="0.2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WorkSheet</vt:lpstr>
      <vt:lpstr>PivetTable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2022-10-29T20:12:37Z</dcterms:modified>
</cp:coreProperties>
</file>