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M:\Study\College\Graduation Project\ADAS\"/>
    </mc:Choice>
  </mc:AlternateContent>
  <xr:revisionPtr revIDLastSave="0" documentId="13_ncr:1_{A474AA5D-2843-42C2-B189-34AE22ED56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/>
  <c r="H31" i="1" s="1"/>
  <c r="H38" i="1"/>
  <c r="E33" i="1"/>
  <c r="S21" i="1"/>
  <c r="S20" i="1" s="1"/>
  <c r="S16" i="1"/>
  <c r="E14" i="1"/>
  <c r="H12" i="1"/>
  <c r="E20" i="1"/>
  <c r="H19" i="1"/>
  <c r="L41" i="1"/>
  <c r="L40" i="1" s="1"/>
  <c r="L39" i="1" s="1"/>
  <c r="O38" i="1"/>
  <c r="O39" i="1" s="1"/>
  <c r="L35" i="1"/>
  <c r="L36" i="1" s="1"/>
  <c r="L37" i="1" s="1"/>
  <c r="L33" i="1"/>
  <c r="O31" i="1" s="1"/>
  <c r="L11" i="1"/>
  <c r="L14" i="1" s="1"/>
  <c r="O11" i="1" s="1"/>
  <c r="V19" i="1"/>
  <c r="L20" i="1"/>
  <c r="O19" i="1"/>
  <c r="E64" i="1"/>
  <c r="E63" i="1" s="1"/>
  <c r="E62" i="1" s="1"/>
  <c r="H61" i="1"/>
  <c r="E58" i="1"/>
  <c r="E59" i="1" s="1"/>
  <c r="E60" i="1" s="1"/>
  <c r="E56" i="1"/>
  <c r="H54" i="1" s="1"/>
  <c r="H11" i="1" l="1"/>
  <c r="H30" i="1"/>
  <c r="E39" i="1"/>
  <c r="E41" i="1"/>
  <c r="S11" i="1"/>
  <c r="S14" i="1" s="1"/>
  <c r="V11" i="1" s="1"/>
  <c r="S22" i="1" s="1"/>
  <c r="E22" i="1"/>
  <c r="E16" i="1"/>
  <c r="E17" i="1" s="1"/>
  <c r="E18" i="1" s="1"/>
  <c r="S18" i="1"/>
  <c r="L16" i="1"/>
  <c r="L17" i="1" s="1"/>
  <c r="L18" i="1" s="1"/>
  <c r="L22" i="1"/>
  <c r="E35" i="1"/>
  <c r="E37" i="1"/>
</calcChain>
</file>

<file path=xl/sharedStrings.xml><?xml version="1.0" encoding="utf-8"?>
<sst xmlns="http://schemas.openxmlformats.org/spreadsheetml/2006/main" count="147" uniqueCount="35">
  <si>
    <t>STM32F103x8 Timer Calculations</t>
  </si>
  <si>
    <t>Variable</t>
  </si>
  <si>
    <t>Value</t>
  </si>
  <si>
    <t>Bus Clock (Hz)</t>
  </si>
  <si>
    <t>Register</t>
  </si>
  <si>
    <t>TIMx_ARR</t>
  </si>
  <si>
    <t>TIMx_PSC</t>
  </si>
  <si>
    <t>TIMx_CNT</t>
  </si>
  <si>
    <t>Max value</t>
  </si>
  <si>
    <t>The time-base unit Calculations</t>
  </si>
  <si>
    <t>Clock Tick time (us)</t>
  </si>
  <si>
    <t>Requirement</t>
  </si>
  <si>
    <t>Cownter mode</t>
  </si>
  <si>
    <t>Timer Tick time (us)</t>
  </si>
  <si>
    <t>Timer Frequncy (Hz)</t>
  </si>
  <si>
    <t>PSC × ARR</t>
  </si>
  <si>
    <t>Timer Frequncy (kHz)</t>
  </si>
  <si>
    <t>Timer Frequncy (MHz)</t>
  </si>
  <si>
    <t>OverFlow time (ms)</t>
  </si>
  <si>
    <t>Timer Tick time (ms)</t>
  </si>
  <si>
    <t>Timer Tick time (s)</t>
  </si>
  <si>
    <t>Color code</t>
  </si>
  <si>
    <t>color</t>
  </si>
  <si>
    <t>Output</t>
  </si>
  <si>
    <t>Input</t>
  </si>
  <si>
    <t>Limit</t>
  </si>
  <si>
    <t>PWM mode</t>
  </si>
  <si>
    <t>OverFlow time is known</t>
  </si>
  <si>
    <t>Tick time is known</t>
  </si>
  <si>
    <t>Clock Tick time (ms)</t>
  </si>
  <si>
    <t>System variables</t>
  </si>
  <si>
    <t>Timer Frequncy is known</t>
  </si>
  <si>
    <t>Tick time &amp;overflow time are known</t>
  </si>
  <si>
    <t>Timer Frequncy &amp; Overflow time are known</t>
  </si>
  <si>
    <t>todo PWM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</si>
</sst>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DLaM Display"/>
    </font>
    <font>
      <sz val="14"/>
      <color theme="1"/>
      <name val="ADLaM Display"/>
    </font>
    <font>
      <sz val="17"/>
      <color theme="1"/>
      <name val="ADLaM Display"/>
    </font>
    <font>
      <sz val="12"/>
      <color theme="1"/>
      <name val="ADLaM Display"/>
    </font>
    <font>
      <sz val="16"/>
      <color theme="0"/>
      <name val="ADLaM Display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A0372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200"/>
        <bgColor indexed="64"/>
      </patternFill>
    </fill>
    <fill>
      <patternFill patternType="solid">
        <fgColor theme="1" tint="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1" fontId="1" fillId="5" borderId="5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0" borderId="0" xfId="0" applyBorder="1"/>
    <xf numFmtId="0" fontId="0" fillId="7" borderId="0" xfId="0" applyFill="1" applyBorder="1"/>
    <xf numFmtId="0" fontId="2" fillId="8" borderId="11" xfId="0" applyFont="1" applyFill="1" applyBorder="1" applyAlignment="1">
      <alignment horizontal="center" vertical="center"/>
    </xf>
    <xf numFmtId="0" fontId="0" fillId="0" borderId="12" xfId="0" applyBorder="1"/>
    <xf numFmtId="0" fontId="2" fillId="8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1" fillId="4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14" xfId="0" applyBorder="1"/>
    <xf numFmtId="0" fontId="1" fillId="2" borderId="15" xfId="0" applyFont="1" applyFill="1" applyBorder="1" applyAlignment="1">
      <alignment horizontal="center" vertical="center"/>
    </xf>
    <xf numFmtId="0" fontId="0" fillId="7" borderId="14" xfId="0" applyFill="1" applyBorder="1"/>
    <xf numFmtId="0" fontId="1" fillId="2" borderId="1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6" borderId="24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1" fontId="1" fillId="5" borderId="0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6" borderId="25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1" fillId="5" borderId="1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10" borderId="0" xfId="0" applyFill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372C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4"/>
  <sheetViews>
    <sheetView tabSelected="1" topLeftCell="B1" zoomScale="85" zoomScaleNormal="85" workbookViewId="0">
      <selection activeCell="B12" sqref="B12"/>
    </sheetView>
  </sheetViews>
  <sheetFormatPr defaultRowHeight="15" x14ac:dyDescent="0.25"/>
  <cols>
    <col min="2" max="2" width="18.5703125" customWidth="1"/>
    <col min="3" max="3" width="16.140625" customWidth="1"/>
    <col min="4" max="4" width="27.140625" customWidth="1"/>
    <col min="5" max="5" width="20.42578125" customWidth="1"/>
    <col min="6" max="6" width="17.85546875" customWidth="1"/>
    <col min="7" max="7" width="22" customWidth="1"/>
    <col min="8" max="8" width="18.5703125" customWidth="1"/>
    <col min="11" max="11" width="25" customWidth="1"/>
    <col min="12" max="12" width="15.7109375" customWidth="1"/>
    <col min="13" max="13" width="9.5703125" customWidth="1"/>
    <col min="14" max="14" width="22.5703125" customWidth="1"/>
    <col min="15" max="15" width="21.42578125" customWidth="1"/>
    <col min="17" max="17" width="13.28515625" customWidth="1"/>
    <col min="18" max="18" width="25.5703125" customWidth="1"/>
    <col min="19" max="19" width="14.85546875" customWidth="1"/>
    <col min="21" max="21" width="22.85546875" customWidth="1"/>
    <col min="22" max="22" width="16.42578125" customWidth="1"/>
  </cols>
  <sheetData>
    <row r="2" spans="2:23" ht="15.75" thickBot="1" x14ac:dyDescent="0.3"/>
    <row r="3" spans="2:23" ht="16.5" x14ac:dyDescent="0.25">
      <c r="B3" s="63" t="s">
        <v>22</v>
      </c>
      <c r="C3" s="64" t="s">
        <v>21</v>
      </c>
      <c r="K3" s="2" t="s">
        <v>0</v>
      </c>
      <c r="L3" s="2"/>
      <c r="M3" s="2"/>
      <c r="N3" s="2"/>
      <c r="O3" s="2"/>
      <c r="P3" s="2"/>
    </row>
    <row r="4" spans="2:23" ht="16.5" x14ac:dyDescent="0.25">
      <c r="B4" s="65"/>
      <c r="C4" s="66" t="s">
        <v>23</v>
      </c>
      <c r="K4" s="2"/>
      <c r="L4" s="2"/>
      <c r="M4" s="2"/>
      <c r="N4" s="2"/>
      <c r="O4" s="2"/>
      <c r="P4" s="2"/>
    </row>
    <row r="5" spans="2:23" ht="16.5" x14ac:dyDescent="0.25">
      <c r="B5" s="67"/>
      <c r="C5" s="66" t="s">
        <v>24</v>
      </c>
      <c r="K5" s="2"/>
      <c r="L5" s="2"/>
      <c r="M5" s="2"/>
      <c r="N5" s="2"/>
      <c r="O5" s="2"/>
      <c r="P5" s="2"/>
    </row>
    <row r="6" spans="2:23" ht="17.25" thickBot="1" x14ac:dyDescent="0.3">
      <c r="B6" s="68"/>
      <c r="C6" s="69" t="s">
        <v>25</v>
      </c>
    </row>
    <row r="7" spans="2:23" ht="15.75" thickBot="1" x14ac:dyDescent="0.3"/>
    <row r="8" spans="2:23" ht="60.75" x14ac:dyDescent="0.25">
      <c r="D8" s="19" t="s">
        <v>12</v>
      </c>
      <c r="E8" s="60" t="s">
        <v>32</v>
      </c>
      <c r="F8" s="20"/>
      <c r="G8" s="21" t="s">
        <v>9</v>
      </c>
      <c r="H8" s="20"/>
      <c r="I8" s="22"/>
      <c r="K8" s="19" t="s">
        <v>12</v>
      </c>
      <c r="L8" s="60" t="s">
        <v>28</v>
      </c>
      <c r="M8" s="20"/>
      <c r="N8" s="21" t="s">
        <v>9</v>
      </c>
      <c r="O8" s="20"/>
      <c r="P8" s="22"/>
      <c r="R8" s="19" t="s">
        <v>12</v>
      </c>
      <c r="S8" s="60" t="s">
        <v>31</v>
      </c>
      <c r="T8" s="20"/>
      <c r="U8" s="21" t="s">
        <v>9</v>
      </c>
      <c r="V8" s="20"/>
      <c r="W8" s="22"/>
    </row>
    <row r="9" spans="2:23" ht="16.5" x14ac:dyDescent="0.25">
      <c r="D9" s="23"/>
      <c r="E9" s="17"/>
      <c r="F9" s="17"/>
      <c r="G9" s="17"/>
      <c r="H9" s="17"/>
      <c r="I9" s="24"/>
      <c r="K9" s="23"/>
      <c r="L9" s="17"/>
      <c r="M9" s="17"/>
      <c r="N9" s="17"/>
      <c r="O9" s="17"/>
      <c r="P9" s="24"/>
      <c r="R9" s="23"/>
      <c r="S9" s="17"/>
      <c r="T9" s="17"/>
      <c r="U9" s="17"/>
      <c r="V9" s="17"/>
      <c r="W9" s="24"/>
    </row>
    <row r="10" spans="2:23" ht="33" x14ac:dyDescent="0.25">
      <c r="D10" s="25" t="s">
        <v>11</v>
      </c>
      <c r="E10" s="1" t="s">
        <v>2</v>
      </c>
      <c r="F10" s="5"/>
      <c r="G10" s="8" t="s">
        <v>4</v>
      </c>
      <c r="H10" s="8" t="s">
        <v>2</v>
      </c>
      <c r="I10" s="26" t="s">
        <v>8</v>
      </c>
      <c r="K10" s="25" t="s">
        <v>11</v>
      </c>
      <c r="L10" s="1" t="s">
        <v>2</v>
      </c>
      <c r="M10" s="5"/>
      <c r="N10" s="8" t="s">
        <v>4</v>
      </c>
      <c r="O10" s="8" t="s">
        <v>2</v>
      </c>
      <c r="P10" s="26" t="s">
        <v>8</v>
      </c>
      <c r="R10" s="25" t="s">
        <v>11</v>
      </c>
      <c r="S10" s="1" t="s">
        <v>2</v>
      </c>
      <c r="T10" s="5"/>
      <c r="U10" s="8" t="s">
        <v>4</v>
      </c>
      <c r="V10" s="8" t="s">
        <v>2</v>
      </c>
      <c r="W10" s="26" t="s">
        <v>8</v>
      </c>
    </row>
    <row r="11" spans="2:23" ht="16.5" x14ac:dyDescent="0.25">
      <c r="D11" s="27" t="s">
        <v>18</v>
      </c>
      <c r="E11" s="16">
        <v>100</v>
      </c>
      <c r="F11" s="5"/>
      <c r="G11" s="9" t="s">
        <v>6</v>
      </c>
      <c r="H11" s="53">
        <f>E14/H12</f>
        <v>8000</v>
      </c>
      <c r="I11" s="52">
        <v>65535</v>
      </c>
      <c r="K11" s="27" t="s">
        <v>18</v>
      </c>
      <c r="L11" s="46">
        <f>L21*O12</f>
        <v>1000</v>
      </c>
      <c r="M11" s="5"/>
      <c r="N11" s="9" t="s">
        <v>6</v>
      </c>
      <c r="O11" s="51">
        <f>L14/O12</f>
        <v>80000</v>
      </c>
      <c r="P11" s="52">
        <v>65535</v>
      </c>
      <c r="R11" s="27" t="s">
        <v>18</v>
      </c>
      <c r="S11" s="46">
        <f>S21*V12</f>
        <v>10</v>
      </c>
      <c r="T11" s="5"/>
      <c r="U11" s="9" t="s">
        <v>6</v>
      </c>
      <c r="V11" s="51">
        <f>S14/V12</f>
        <v>800</v>
      </c>
      <c r="W11" s="52">
        <v>65535</v>
      </c>
    </row>
    <row r="12" spans="2:23" ht="16.5" x14ac:dyDescent="0.25">
      <c r="D12" s="28"/>
      <c r="E12" s="17"/>
      <c r="F12" s="5"/>
      <c r="G12" s="10" t="s">
        <v>5</v>
      </c>
      <c r="H12" s="51">
        <f>E11/E21</f>
        <v>100</v>
      </c>
      <c r="I12" s="52">
        <v>65535</v>
      </c>
      <c r="K12" s="28"/>
      <c r="L12" s="17"/>
      <c r="M12" s="5"/>
      <c r="N12" s="10" t="s">
        <v>5</v>
      </c>
      <c r="O12" s="54">
        <v>100</v>
      </c>
      <c r="P12" s="31">
        <v>65535</v>
      </c>
      <c r="R12" s="28"/>
      <c r="S12" s="17"/>
      <c r="T12" s="5"/>
      <c r="U12" s="10" t="s">
        <v>5</v>
      </c>
      <c r="V12" s="61">
        <v>100</v>
      </c>
      <c r="W12" s="52">
        <v>65535</v>
      </c>
    </row>
    <row r="13" spans="2:23" ht="16.5" x14ac:dyDescent="0.25">
      <c r="D13" s="30"/>
      <c r="E13" s="18"/>
      <c r="F13" s="5"/>
      <c r="G13" s="12"/>
      <c r="H13" s="13"/>
      <c r="I13" s="31"/>
      <c r="K13" s="30"/>
      <c r="L13" s="18"/>
      <c r="M13" s="5"/>
      <c r="N13" s="12"/>
      <c r="O13" s="13"/>
      <c r="P13" s="31"/>
      <c r="R13" s="30"/>
      <c r="S13" s="18"/>
      <c r="T13" s="5"/>
      <c r="U13" s="12"/>
      <c r="V13" s="13"/>
      <c r="W13" s="31"/>
    </row>
    <row r="14" spans="2:23" ht="16.5" x14ac:dyDescent="0.25">
      <c r="D14" s="32" t="s">
        <v>15</v>
      </c>
      <c r="E14" s="45">
        <f>E11*0.001*H18</f>
        <v>800000</v>
      </c>
      <c r="F14" s="5"/>
      <c r="G14" s="5"/>
      <c r="H14" s="5"/>
      <c r="I14" s="33"/>
      <c r="K14" s="32" t="s">
        <v>15</v>
      </c>
      <c r="L14" s="45">
        <f>L11*0.001*O18</f>
        <v>8000000</v>
      </c>
      <c r="M14" s="5"/>
      <c r="N14" s="5"/>
      <c r="O14" s="5"/>
      <c r="P14" s="33"/>
      <c r="R14" s="32" t="s">
        <v>15</v>
      </c>
      <c r="S14" s="45">
        <f>S11*0.001*V18</f>
        <v>80000</v>
      </c>
      <c r="T14" s="5"/>
      <c r="U14" s="5"/>
      <c r="V14" s="5"/>
      <c r="W14" s="33"/>
    </row>
    <row r="15" spans="2:23" ht="16.5" x14ac:dyDescent="0.25">
      <c r="D15" s="30"/>
      <c r="E15" s="18"/>
      <c r="F15" s="5"/>
      <c r="G15" s="5"/>
      <c r="H15" s="5"/>
      <c r="I15" s="33"/>
      <c r="K15" s="30"/>
      <c r="L15" s="18"/>
      <c r="M15" s="5"/>
      <c r="N15" s="5"/>
      <c r="O15" s="5"/>
      <c r="P15" s="33"/>
      <c r="R15" s="30"/>
      <c r="S15" s="18"/>
      <c r="T15" s="5"/>
      <c r="U15" s="5"/>
      <c r="V15" s="5"/>
      <c r="W15" s="33"/>
    </row>
    <row r="16" spans="2:23" ht="17.25" x14ac:dyDescent="0.25">
      <c r="D16" s="34" t="s">
        <v>14</v>
      </c>
      <c r="E16" s="3">
        <f>H18/H11</f>
        <v>1000</v>
      </c>
      <c r="F16" s="5"/>
      <c r="G16" s="50" t="s">
        <v>30</v>
      </c>
      <c r="H16" s="5"/>
      <c r="I16" s="33"/>
      <c r="K16" s="34" t="s">
        <v>14</v>
      </c>
      <c r="L16" s="3">
        <f>O18/O11</f>
        <v>100</v>
      </c>
      <c r="M16" s="5"/>
      <c r="N16" s="50" t="s">
        <v>30</v>
      </c>
      <c r="O16" s="5"/>
      <c r="P16" s="33"/>
      <c r="R16" s="34" t="s">
        <v>14</v>
      </c>
      <c r="S16" s="3">
        <f>S17*1000</f>
        <v>10000</v>
      </c>
      <c r="T16" s="5"/>
      <c r="U16" s="50" t="s">
        <v>30</v>
      </c>
      <c r="V16" s="5"/>
      <c r="W16" s="33"/>
    </row>
    <row r="17" spans="3:23" ht="16.5" x14ac:dyDescent="0.25">
      <c r="D17" s="35" t="s">
        <v>16</v>
      </c>
      <c r="E17" s="3">
        <f>E16/1000</f>
        <v>1</v>
      </c>
      <c r="F17" s="5"/>
      <c r="G17" s="1" t="s">
        <v>1</v>
      </c>
      <c r="H17" s="1" t="s">
        <v>2</v>
      </c>
      <c r="I17" s="33"/>
      <c r="K17" s="35" t="s">
        <v>16</v>
      </c>
      <c r="L17" s="3">
        <f>L16/1000</f>
        <v>0.1</v>
      </c>
      <c r="M17" s="5"/>
      <c r="N17" s="1" t="s">
        <v>1</v>
      </c>
      <c r="O17" s="1" t="s">
        <v>2</v>
      </c>
      <c r="P17" s="33"/>
      <c r="R17" s="35" t="s">
        <v>16</v>
      </c>
      <c r="S17" s="48">
        <v>10</v>
      </c>
      <c r="T17" s="5"/>
      <c r="U17" s="1" t="s">
        <v>1</v>
      </c>
      <c r="V17" s="1" t="s">
        <v>2</v>
      </c>
      <c r="W17" s="33"/>
    </row>
    <row r="18" spans="3:23" ht="16.5" x14ac:dyDescent="0.25">
      <c r="D18" s="36" t="s">
        <v>17</v>
      </c>
      <c r="E18" s="3">
        <f>E17/1000</f>
        <v>1E-3</v>
      </c>
      <c r="F18" s="5"/>
      <c r="G18" s="6" t="s">
        <v>3</v>
      </c>
      <c r="H18" s="14">
        <v>8000000</v>
      </c>
      <c r="I18" s="33"/>
      <c r="K18" s="36" t="s">
        <v>17</v>
      </c>
      <c r="L18" s="3">
        <f>L17/1000</f>
        <v>1E-4</v>
      </c>
      <c r="M18" s="5"/>
      <c r="N18" s="6" t="s">
        <v>3</v>
      </c>
      <c r="O18" s="14">
        <v>8000000</v>
      </c>
      <c r="P18" s="33"/>
      <c r="R18" s="36" t="s">
        <v>17</v>
      </c>
      <c r="S18" s="3">
        <f>S17/1000</f>
        <v>0.01</v>
      </c>
      <c r="T18" s="5"/>
      <c r="U18" s="6" t="s">
        <v>3</v>
      </c>
      <c r="V18" s="14">
        <v>8000000</v>
      </c>
      <c r="W18" s="33"/>
    </row>
    <row r="19" spans="3:23" ht="16.5" x14ac:dyDescent="0.25">
      <c r="D19" s="30"/>
      <c r="E19" s="18"/>
      <c r="F19" s="5"/>
      <c r="G19" s="7" t="s">
        <v>10</v>
      </c>
      <c r="H19" s="46">
        <f>1000000/H18</f>
        <v>0.125</v>
      </c>
      <c r="I19" s="33"/>
      <c r="K19" s="30"/>
      <c r="L19" s="18"/>
      <c r="M19" s="5"/>
      <c r="N19" s="7" t="s">
        <v>10</v>
      </c>
      <c r="O19" s="46">
        <f>1000000/O18</f>
        <v>0.125</v>
      </c>
      <c r="P19" s="33"/>
      <c r="R19" s="30"/>
      <c r="S19" s="18"/>
      <c r="T19" s="5"/>
      <c r="U19" s="7" t="s">
        <v>10</v>
      </c>
      <c r="V19" s="46">
        <f>1000000/V18</f>
        <v>0.125</v>
      </c>
      <c r="W19" s="33"/>
    </row>
    <row r="20" spans="3:23" ht="16.5" x14ac:dyDescent="0.25">
      <c r="D20" s="32" t="s">
        <v>13</v>
      </c>
      <c r="E20" s="15">
        <f>E21*1000</f>
        <v>1000</v>
      </c>
      <c r="F20" s="5"/>
      <c r="G20" s="5"/>
      <c r="H20" s="5"/>
      <c r="I20" s="33"/>
      <c r="K20" s="32" t="s">
        <v>13</v>
      </c>
      <c r="L20" s="15">
        <f>L21*1000</f>
        <v>10000</v>
      </c>
      <c r="M20" s="5"/>
      <c r="N20" s="5"/>
      <c r="O20" s="5"/>
      <c r="P20" s="33"/>
      <c r="R20" s="32" t="s">
        <v>13</v>
      </c>
      <c r="S20" s="15">
        <f>S21*1000</f>
        <v>100</v>
      </c>
      <c r="T20" s="5"/>
      <c r="U20" s="5"/>
      <c r="V20" s="5"/>
      <c r="W20" s="33"/>
    </row>
    <row r="21" spans="3:23" ht="16.5" x14ac:dyDescent="0.25">
      <c r="D21" s="32" t="s">
        <v>19</v>
      </c>
      <c r="E21" s="48">
        <v>1</v>
      </c>
      <c r="F21" s="5"/>
      <c r="G21" s="5"/>
      <c r="H21" s="5"/>
      <c r="I21" s="33"/>
      <c r="K21" s="32" t="s">
        <v>19</v>
      </c>
      <c r="L21" s="48">
        <v>10</v>
      </c>
      <c r="M21" s="5"/>
      <c r="N21" s="5"/>
      <c r="O21" s="5"/>
      <c r="P21" s="33"/>
      <c r="R21" s="32" t="s">
        <v>19</v>
      </c>
      <c r="S21" s="3">
        <f>1/S17</f>
        <v>0.1</v>
      </c>
      <c r="T21" s="5"/>
      <c r="U21" s="5"/>
      <c r="V21" s="5"/>
      <c r="W21" s="33"/>
    </row>
    <row r="22" spans="3:23" ht="17.25" thickBot="1" x14ac:dyDescent="0.3">
      <c r="D22" s="37" t="s">
        <v>20</v>
      </c>
      <c r="E22" s="38">
        <f>H11/H18</f>
        <v>1E-3</v>
      </c>
      <c r="F22" s="39"/>
      <c r="G22" s="39"/>
      <c r="H22" s="40"/>
      <c r="I22" s="41"/>
      <c r="K22" s="37" t="s">
        <v>20</v>
      </c>
      <c r="L22" s="38">
        <f>O11/O18</f>
        <v>0.01</v>
      </c>
      <c r="M22" s="39"/>
      <c r="N22" s="39"/>
      <c r="O22" s="40"/>
      <c r="P22" s="41"/>
      <c r="R22" s="37" t="s">
        <v>20</v>
      </c>
      <c r="S22" s="38">
        <f>V11/V18</f>
        <v>1E-4</v>
      </c>
      <c r="T22" s="39"/>
      <c r="U22" s="39"/>
      <c r="V22" s="40"/>
      <c r="W22" s="41"/>
    </row>
    <row r="26" spans="3:23" ht="15.75" thickBot="1" x14ac:dyDescent="0.3"/>
    <row r="27" spans="3:23" ht="60.75" x14ac:dyDescent="0.25">
      <c r="D27" s="19" t="s">
        <v>12</v>
      </c>
      <c r="E27" s="60" t="s">
        <v>33</v>
      </c>
      <c r="F27" s="20"/>
      <c r="G27" s="21" t="s">
        <v>9</v>
      </c>
      <c r="H27" s="20"/>
      <c r="I27" s="22"/>
      <c r="K27" s="19" t="s">
        <v>12</v>
      </c>
      <c r="L27" s="60" t="s">
        <v>27</v>
      </c>
      <c r="M27" s="20"/>
      <c r="N27" s="21" t="s">
        <v>9</v>
      </c>
      <c r="O27" s="20"/>
      <c r="P27" s="22"/>
    </row>
    <row r="28" spans="3:23" ht="16.5" x14ac:dyDescent="0.25">
      <c r="D28" s="23"/>
      <c r="E28" s="17"/>
      <c r="F28" s="17"/>
      <c r="G28" s="17"/>
      <c r="H28" s="17"/>
      <c r="I28" s="24"/>
      <c r="K28" s="23"/>
      <c r="L28" s="17"/>
      <c r="M28" s="17"/>
      <c r="N28" s="17"/>
      <c r="O28" s="17"/>
      <c r="P28" s="24"/>
    </row>
    <row r="29" spans="3:23" ht="33" x14ac:dyDescent="0.25">
      <c r="D29" s="25" t="s">
        <v>11</v>
      </c>
      <c r="E29" s="1" t="s">
        <v>2</v>
      </c>
      <c r="F29" s="5"/>
      <c r="G29" s="8" t="s">
        <v>4</v>
      </c>
      <c r="H29" s="8" t="s">
        <v>2</v>
      </c>
      <c r="I29" s="26" t="s">
        <v>8</v>
      </c>
      <c r="K29" s="25" t="s">
        <v>11</v>
      </c>
      <c r="L29" s="1" t="s">
        <v>2</v>
      </c>
      <c r="M29" s="5"/>
      <c r="N29" s="8" t="s">
        <v>4</v>
      </c>
      <c r="O29" s="8" t="s">
        <v>2</v>
      </c>
      <c r="P29" s="26" t="s">
        <v>8</v>
      </c>
    </row>
    <row r="30" spans="3:23" ht="16.5" x14ac:dyDescent="0.25">
      <c r="D30" s="27" t="s">
        <v>18</v>
      </c>
      <c r="E30" s="16">
        <v>100</v>
      </c>
      <c r="F30" s="5"/>
      <c r="G30" s="9" t="s">
        <v>6</v>
      </c>
      <c r="H30" s="53">
        <f>E33/H31</f>
        <v>8000</v>
      </c>
      <c r="I30" s="52">
        <v>65535</v>
      </c>
      <c r="K30" s="27" t="s">
        <v>18</v>
      </c>
      <c r="L30" s="16">
        <v>100</v>
      </c>
      <c r="M30" s="5"/>
      <c r="N30" s="9" t="s">
        <v>6</v>
      </c>
      <c r="O30" s="61">
        <v>100</v>
      </c>
      <c r="P30" s="52">
        <v>65535</v>
      </c>
    </row>
    <row r="31" spans="3:23" ht="16.5" x14ac:dyDescent="0.25">
      <c r="C31" s="17"/>
      <c r="D31" s="28"/>
      <c r="E31" s="17"/>
      <c r="F31" s="5"/>
      <c r="G31" s="10" t="s">
        <v>5</v>
      </c>
      <c r="H31" s="51">
        <f>E30/E40</f>
        <v>100</v>
      </c>
      <c r="I31" s="52">
        <v>65535</v>
      </c>
      <c r="K31" s="28"/>
      <c r="L31" s="17"/>
      <c r="M31" s="5"/>
      <c r="N31" s="10" t="s">
        <v>5</v>
      </c>
      <c r="O31" s="51">
        <f>L33/O30</f>
        <v>8000</v>
      </c>
      <c r="P31" s="52">
        <v>65535</v>
      </c>
    </row>
    <row r="32" spans="3:23" ht="16.5" x14ac:dyDescent="0.25">
      <c r="D32" s="30"/>
      <c r="E32" s="18"/>
      <c r="F32" s="5"/>
      <c r="G32" s="12"/>
      <c r="H32" s="13"/>
      <c r="I32" s="31"/>
      <c r="K32" s="30"/>
      <c r="L32" s="18"/>
      <c r="M32" s="5"/>
      <c r="N32" s="12" t="s">
        <v>7</v>
      </c>
      <c r="O32" s="13">
        <v>0</v>
      </c>
      <c r="P32" s="31">
        <v>65535</v>
      </c>
    </row>
    <row r="33" spans="4:16" ht="16.5" x14ac:dyDescent="0.25">
      <c r="D33" s="32" t="s">
        <v>15</v>
      </c>
      <c r="E33" s="45">
        <f>E30*0.001*H37</f>
        <v>800000</v>
      </c>
      <c r="F33" s="5"/>
      <c r="G33" s="5"/>
      <c r="H33" s="5"/>
      <c r="I33" s="33"/>
      <c r="K33" s="32" t="s">
        <v>15</v>
      </c>
      <c r="L33" s="45">
        <f>L30*0.001*O37</f>
        <v>800000</v>
      </c>
      <c r="M33" s="5"/>
      <c r="N33" s="5"/>
      <c r="O33" s="5"/>
      <c r="P33" s="33"/>
    </row>
    <row r="34" spans="4:16" ht="16.5" x14ac:dyDescent="0.25">
      <c r="D34" s="30"/>
      <c r="E34" s="18"/>
      <c r="F34" s="5"/>
      <c r="G34" s="5"/>
      <c r="H34" s="5"/>
      <c r="I34" s="33"/>
      <c r="K34" s="30"/>
      <c r="L34" s="18"/>
      <c r="M34" s="5"/>
      <c r="N34" s="5"/>
      <c r="O34" s="5"/>
      <c r="P34" s="33"/>
    </row>
    <row r="35" spans="4:16" ht="17.25" x14ac:dyDescent="0.25">
      <c r="D35" s="34" t="s">
        <v>14</v>
      </c>
      <c r="E35" s="3">
        <f>1000*E36</f>
        <v>1000</v>
      </c>
      <c r="F35" s="5"/>
      <c r="G35" s="50" t="s">
        <v>30</v>
      </c>
      <c r="H35" s="5"/>
      <c r="I35" s="33"/>
      <c r="K35" s="34" t="s">
        <v>14</v>
      </c>
      <c r="L35" s="3">
        <f>O37/O30</f>
        <v>80000</v>
      </c>
      <c r="M35" s="5"/>
      <c r="N35" s="50" t="s">
        <v>30</v>
      </c>
      <c r="O35" s="5"/>
      <c r="P35" s="33"/>
    </row>
    <row r="36" spans="4:16" ht="16.5" x14ac:dyDescent="0.25">
      <c r="D36" s="35" t="s">
        <v>16</v>
      </c>
      <c r="E36" s="48">
        <v>1</v>
      </c>
      <c r="F36" s="5"/>
      <c r="G36" s="1" t="s">
        <v>1</v>
      </c>
      <c r="H36" s="1" t="s">
        <v>2</v>
      </c>
      <c r="I36" s="33"/>
      <c r="K36" s="35" t="s">
        <v>16</v>
      </c>
      <c r="L36" s="3">
        <f>L35/1000</f>
        <v>80</v>
      </c>
      <c r="M36" s="5"/>
      <c r="N36" s="49" t="s">
        <v>1</v>
      </c>
      <c r="O36" s="1" t="s">
        <v>2</v>
      </c>
      <c r="P36" s="33"/>
    </row>
    <row r="37" spans="4:16" ht="16.5" x14ac:dyDescent="0.25">
      <c r="D37" s="36" t="s">
        <v>17</v>
      </c>
      <c r="E37" s="3">
        <f>E36/1000</f>
        <v>1E-3</v>
      </c>
      <c r="F37" s="5"/>
      <c r="G37" s="6" t="s">
        <v>3</v>
      </c>
      <c r="H37" s="14">
        <v>8000000</v>
      </c>
      <c r="I37" s="33"/>
      <c r="K37" s="36" t="s">
        <v>17</v>
      </c>
      <c r="L37" s="3">
        <f>L36/1000</f>
        <v>0.08</v>
      </c>
      <c r="M37" s="5"/>
      <c r="N37" s="7" t="s">
        <v>3</v>
      </c>
      <c r="O37" s="14">
        <v>8000000</v>
      </c>
      <c r="P37" s="33"/>
    </row>
    <row r="38" spans="4:16" ht="16.5" x14ac:dyDescent="0.25">
      <c r="D38" s="30"/>
      <c r="E38" s="18"/>
      <c r="F38" s="5"/>
      <c r="G38" s="7" t="s">
        <v>10</v>
      </c>
      <c r="H38" s="46">
        <f>1000000/H37</f>
        <v>0.125</v>
      </c>
      <c r="I38" s="33"/>
      <c r="K38" s="30"/>
      <c r="L38" s="18"/>
      <c r="M38" s="5"/>
      <c r="N38" s="7" t="s">
        <v>10</v>
      </c>
      <c r="O38" s="15">
        <f>1000000/O37</f>
        <v>0.125</v>
      </c>
      <c r="P38" s="33"/>
    </row>
    <row r="39" spans="4:16" ht="16.5" x14ac:dyDescent="0.25">
      <c r="D39" s="32" t="s">
        <v>13</v>
      </c>
      <c r="E39" s="15">
        <f>E40*1000</f>
        <v>1000</v>
      </c>
      <c r="F39" s="5"/>
      <c r="G39" s="5"/>
      <c r="H39" s="5"/>
      <c r="I39" s="33"/>
      <c r="K39" s="32" t="s">
        <v>13</v>
      </c>
      <c r="L39" s="3">
        <f>L40*1000</f>
        <v>12.5</v>
      </c>
      <c r="M39" s="5"/>
      <c r="N39" s="7" t="s">
        <v>29</v>
      </c>
      <c r="O39" s="15">
        <f>O38/1000</f>
        <v>1.25E-4</v>
      </c>
      <c r="P39" s="33"/>
    </row>
    <row r="40" spans="4:16" ht="16.5" x14ac:dyDescent="0.25">
      <c r="D40" s="32" t="s">
        <v>19</v>
      </c>
      <c r="E40" s="3">
        <f>1/E36</f>
        <v>1</v>
      </c>
      <c r="F40" s="5"/>
      <c r="G40" s="5"/>
      <c r="H40" s="5"/>
      <c r="I40" s="33"/>
      <c r="K40" s="32" t="s">
        <v>19</v>
      </c>
      <c r="L40" s="3">
        <f>L41*1000</f>
        <v>1.2500000000000001E-2</v>
      </c>
      <c r="M40" s="5"/>
      <c r="N40" s="5"/>
      <c r="O40" s="5"/>
      <c r="P40" s="33"/>
    </row>
    <row r="41" spans="4:16" ht="17.25" thickBot="1" x14ac:dyDescent="0.3">
      <c r="D41" s="37" t="s">
        <v>20</v>
      </c>
      <c r="E41" s="38">
        <f>H30/H37</f>
        <v>1E-3</v>
      </c>
      <c r="F41" s="39"/>
      <c r="G41" s="39"/>
      <c r="H41" s="40"/>
      <c r="I41" s="41"/>
      <c r="K41" s="37" t="s">
        <v>20</v>
      </c>
      <c r="L41" s="38">
        <f>O30/O37</f>
        <v>1.2500000000000001E-5</v>
      </c>
      <c r="M41" s="39"/>
      <c r="N41" s="39"/>
      <c r="O41" s="40"/>
      <c r="P41" s="41"/>
    </row>
    <row r="45" spans="4:16" s="62" customFormat="1" x14ac:dyDescent="0.25"/>
    <row r="46" spans="4:16" s="62" customFormat="1" x14ac:dyDescent="0.25"/>
    <row r="48" spans="4:16" ht="21.75" x14ac:dyDescent="0.35">
      <c r="D48" s="59" t="s">
        <v>34</v>
      </c>
    </row>
    <row r="49" spans="4:9" ht="15.75" thickBot="1" x14ac:dyDescent="0.3"/>
    <row r="50" spans="4:9" ht="60.75" x14ac:dyDescent="0.25">
      <c r="D50" s="19" t="s">
        <v>26</v>
      </c>
      <c r="E50" s="47"/>
      <c r="F50" s="20"/>
      <c r="G50" s="21" t="s">
        <v>9</v>
      </c>
      <c r="H50" s="20"/>
      <c r="I50" s="22"/>
    </row>
    <row r="51" spans="4:9" ht="16.5" x14ac:dyDescent="0.25">
      <c r="D51" s="23"/>
      <c r="E51" s="17"/>
      <c r="F51" s="17"/>
      <c r="G51" s="17"/>
      <c r="H51" s="17"/>
      <c r="I51" s="24"/>
    </row>
    <row r="52" spans="4:9" ht="33" x14ac:dyDescent="0.25">
      <c r="D52" s="55" t="s">
        <v>11</v>
      </c>
      <c r="E52" s="42" t="s">
        <v>2</v>
      </c>
      <c r="F52" s="5"/>
      <c r="G52" s="42" t="s">
        <v>4</v>
      </c>
      <c r="H52" s="42" t="s">
        <v>2</v>
      </c>
      <c r="I52" s="56" t="s">
        <v>8</v>
      </c>
    </row>
    <row r="53" spans="4:9" ht="16.5" x14ac:dyDescent="0.25">
      <c r="D53" s="23" t="s">
        <v>18</v>
      </c>
      <c r="E53" s="43">
        <v>100</v>
      </c>
      <c r="F53" s="5"/>
      <c r="G53" s="5" t="s">
        <v>6</v>
      </c>
      <c r="H53" s="43">
        <v>100</v>
      </c>
      <c r="I53" s="29">
        <v>65535</v>
      </c>
    </row>
    <row r="54" spans="4:9" ht="16.5" x14ac:dyDescent="0.25">
      <c r="D54" s="28"/>
      <c r="E54" s="17"/>
      <c r="F54" s="5"/>
      <c r="G54" s="5" t="s">
        <v>5</v>
      </c>
      <c r="H54" s="11">
        <f>E56/H53</f>
        <v>8000</v>
      </c>
      <c r="I54" s="29">
        <v>65535</v>
      </c>
    </row>
    <row r="55" spans="4:9" ht="16.5" x14ac:dyDescent="0.25">
      <c r="D55" s="30"/>
      <c r="E55" s="18"/>
      <c r="F55" s="5"/>
      <c r="G55" s="5" t="s">
        <v>7</v>
      </c>
      <c r="H55" s="5">
        <v>0</v>
      </c>
      <c r="I55" s="29">
        <v>65535</v>
      </c>
    </row>
    <row r="56" spans="4:9" ht="16.5" x14ac:dyDescent="0.25">
      <c r="D56" s="23" t="s">
        <v>15</v>
      </c>
      <c r="E56" s="4">
        <f>E53*0.001*H60</f>
        <v>800000</v>
      </c>
      <c r="F56" s="5"/>
      <c r="G56" s="5"/>
      <c r="H56" s="5"/>
      <c r="I56" s="33"/>
    </row>
    <row r="57" spans="4:9" ht="16.5" x14ac:dyDescent="0.25">
      <c r="D57" s="30"/>
      <c r="E57" s="18"/>
      <c r="F57" s="5"/>
      <c r="G57" s="5"/>
      <c r="H57" s="5"/>
      <c r="I57" s="33"/>
    </row>
    <row r="58" spans="4:9" ht="17.25" x14ac:dyDescent="0.25">
      <c r="D58" s="23" t="s">
        <v>14</v>
      </c>
      <c r="E58" s="4">
        <f>H60/H53</f>
        <v>80000</v>
      </c>
      <c r="F58" s="5"/>
      <c r="G58" s="50" t="s">
        <v>30</v>
      </c>
      <c r="H58" s="5"/>
      <c r="I58" s="33"/>
    </row>
    <row r="59" spans="4:9" ht="16.5" x14ac:dyDescent="0.25">
      <c r="D59" s="23" t="s">
        <v>16</v>
      </c>
      <c r="E59" s="4">
        <f>E58/1000</f>
        <v>80</v>
      </c>
      <c r="F59" s="5"/>
      <c r="G59" s="42" t="s">
        <v>1</v>
      </c>
      <c r="H59" s="42" t="s">
        <v>2</v>
      </c>
      <c r="I59" s="33"/>
    </row>
    <row r="60" spans="4:9" ht="16.5" x14ac:dyDescent="0.25">
      <c r="D60" s="23" t="s">
        <v>17</v>
      </c>
      <c r="E60" s="4">
        <f>E59/1000</f>
        <v>0.08</v>
      </c>
      <c r="F60" s="5"/>
      <c r="G60" s="5" t="s">
        <v>3</v>
      </c>
      <c r="H60" s="44">
        <v>8000000</v>
      </c>
      <c r="I60" s="33"/>
    </row>
    <row r="61" spans="4:9" ht="16.5" x14ac:dyDescent="0.25">
      <c r="D61" s="30"/>
      <c r="E61" s="18"/>
      <c r="F61" s="5"/>
      <c r="G61" s="5" t="s">
        <v>10</v>
      </c>
      <c r="H61" s="11">
        <f>1000000/H60</f>
        <v>0.125</v>
      </c>
      <c r="I61" s="33"/>
    </row>
    <row r="62" spans="4:9" ht="16.5" x14ac:dyDescent="0.25">
      <c r="D62" s="23" t="s">
        <v>13</v>
      </c>
      <c r="E62" s="4">
        <f>E63*1000</f>
        <v>12.5</v>
      </c>
      <c r="F62" s="5"/>
      <c r="G62" s="5"/>
      <c r="H62" s="5"/>
      <c r="I62" s="33"/>
    </row>
    <row r="63" spans="4:9" ht="16.5" x14ac:dyDescent="0.25">
      <c r="D63" s="23" t="s">
        <v>19</v>
      </c>
      <c r="E63" s="4">
        <f>E64*1000</f>
        <v>1.2500000000000001E-2</v>
      </c>
      <c r="F63" s="5"/>
      <c r="G63" s="5"/>
      <c r="H63" s="5"/>
      <c r="I63" s="33"/>
    </row>
    <row r="64" spans="4:9" ht="17.25" thickBot="1" x14ac:dyDescent="0.3">
      <c r="D64" s="57" t="s">
        <v>20</v>
      </c>
      <c r="E64" s="58">
        <f>H53/H60</f>
        <v>1.2500000000000001E-5</v>
      </c>
      <c r="F64" s="39"/>
      <c r="G64" s="39"/>
      <c r="H64" s="40"/>
      <c r="I64" s="41"/>
    </row>
  </sheetData>
  <mergeCells count="1">
    <mergeCell ref="K3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Nabil</dc:creator>
  <cp:lastModifiedBy>Mohammed Nabil</cp:lastModifiedBy>
  <dcterms:created xsi:type="dcterms:W3CDTF">2015-06-05T18:17:20Z</dcterms:created>
  <dcterms:modified xsi:type="dcterms:W3CDTF">2023-12-05T20:26:06Z</dcterms:modified>
</cp:coreProperties>
</file>