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195" windowHeight="4020" tabRatio="776"/>
  </bookViews>
  <sheets>
    <sheet name="About" sheetId="1" r:id="rId1"/>
    <sheet name="AEO Table 4" sheetId="4" r:id="rId2"/>
    <sheet name="AEO Table 5" sheetId="5" r:id="rId3"/>
    <sheet name="District Heat" sheetId="19" r:id="rId4"/>
    <sheet name="BCEU-residential-heating" sheetId="18" r:id="rId5"/>
    <sheet name="BCEU-residential-cooling-vent" sheetId="20" r:id="rId6"/>
    <sheet name="BCEU-residential-lighting" sheetId="11" r:id="rId7"/>
    <sheet name="BCEU-residential-appliances" sheetId="12" r:id="rId8"/>
    <sheet name="BCEU-residential-other" sheetId="13" r:id="rId9"/>
    <sheet name="BCEU-commercial-heating" sheetId="21" r:id="rId10"/>
    <sheet name="BCEU-commercial-cooling-vent" sheetId="14" r:id="rId11"/>
    <sheet name="BCEU-commercial-lighting" sheetId="15" r:id="rId12"/>
    <sheet name="BCEU-commercial-appliances" sheetId="16" r:id="rId13"/>
    <sheet name="BCEU-commercial-other" sheetId="17" r:id="rId14"/>
  </sheets>
  <calcPr calcId="145621"/>
</workbook>
</file>

<file path=xl/calcChain.xml><?xml version="1.0" encoding="utf-8"?>
<calcChain xmlns="http://schemas.openxmlformats.org/spreadsheetml/2006/main">
  <c r="D9" i="19" l="1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AD9" i="19"/>
  <c r="C9" i="19"/>
  <c r="B9" i="19"/>
  <c r="B2" i="14" l="1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B2" i="21" l="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Z2" i="21"/>
  <c r="AA2" i="21"/>
  <c r="AB2" i="21"/>
  <c r="AC2" i="21"/>
  <c r="AD2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AD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AD5" i="21"/>
  <c r="AD1" i="21"/>
  <c r="AC1" i="21"/>
  <c r="AB1" i="21"/>
  <c r="AA1" i="21"/>
  <c r="Z1" i="21"/>
  <c r="Y1" i="21"/>
  <c r="X1" i="21"/>
  <c r="W1" i="21"/>
  <c r="V1" i="21"/>
  <c r="U1" i="21"/>
  <c r="T1" i="21"/>
  <c r="S1" i="21"/>
  <c r="R1" i="21"/>
  <c r="Q1" i="21"/>
  <c r="P1" i="21"/>
  <c r="O1" i="21"/>
  <c r="N1" i="21"/>
  <c r="M1" i="21"/>
  <c r="L1" i="21"/>
  <c r="K1" i="21"/>
  <c r="J1" i="21"/>
  <c r="I1" i="21"/>
  <c r="H1" i="21"/>
  <c r="G1" i="21"/>
  <c r="F1" i="21"/>
  <c r="E1" i="21"/>
  <c r="D1" i="21"/>
  <c r="C1" i="21"/>
  <c r="B1" i="21"/>
  <c r="B2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Z2" i="20"/>
  <c r="AA2" i="20"/>
  <c r="AB2" i="20"/>
  <c r="AC2" i="20"/>
  <c r="AD2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D1" i="20"/>
  <c r="AC1" i="20"/>
  <c r="AB1" i="20"/>
  <c r="AA1" i="20"/>
  <c r="Z1" i="20"/>
  <c r="Y1" i="20"/>
  <c r="X1" i="20"/>
  <c r="W1" i="20"/>
  <c r="V1" i="20"/>
  <c r="U1" i="20"/>
  <c r="T1" i="20"/>
  <c r="S1" i="20"/>
  <c r="R1" i="20"/>
  <c r="Q1" i="20"/>
  <c r="P1" i="20"/>
  <c r="O1" i="20"/>
  <c r="N1" i="20"/>
  <c r="M1" i="20"/>
  <c r="L1" i="20"/>
  <c r="K1" i="20"/>
  <c r="J1" i="20"/>
  <c r="I1" i="20"/>
  <c r="H1" i="20"/>
  <c r="G1" i="20"/>
  <c r="F1" i="20"/>
  <c r="E1" i="20"/>
  <c r="D1" i="20"/>
  <c r="C1" i="20"/>
  <c r="B1" i="20"/>
  <c r="B3" i="19"/>
  <c r="C6" i="21" l="1"/>
  <c r="B6" i="21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B4" i="18"/>
  <c r="AD2" i="18"/>
  <c r="B2" i="1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AD1" i="18"/>
  <c r="AC1" i="18"/>
  <c r="AB1" i="18"/>
  <c r="AA1" i="18"/>
  <c r="Z1" i="18"/>
  <c r="Y1" i="18"/>
  <c r="X1" i="18"/>
  <c r="W1" i="18"/>
  <c r="V1" i="18"/>
  <c r="U1" i="18"/>
  <c r="T1" i="18"/>
  <c r="S1" i="18"/>
  <c r="R1" i="18"/>
  <c r="Q1" i="18"/>
  <c r="P1" i="18"/>
  <c r="O1" i="18"/>
  <c r="N1" i="18"/>
  <c r="M1" i="18"/>
  <c r="L1" i="18"/>
  <c r="K1" i="18"/>
  <c r="J1" i="18"/>
  <c r="I1" i="18"/>
  <c r="H1" i="18"/>
  <c r="G1" i="18"/>
  <c r="F1" i="18"/>
  <c r="E1" i="18"/>
  <c r="D1" i="18"/>
  <c r="C1" i="18"/>
  <c r="B1" i="18"/>
  <c r="D6" i="21" l="1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B3" i="17"/>
  <c r="C3" i="17"/>
  <c r="E6" i="21" l="1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B2" i="17"/>
  <c r="B4" i="17"/>
  <c r="B5" i="17"/>
  <c r="C5" i="17"/>
  <c r="C4" i="17"/>
  <c r="C2" i="17"/>
  <c r="AD1" i="17"/>
  <c r="AC1" i="17"/>
  <c r="AB1" i="17"/>
  <c r="AA1" i="17"/>
  <c r="Z1" i="17"/>
  <c r="Y1" i="17"/>
  <c r="X1" i="17"/>
  <c r="W1" i="17"/>
  <c r="V1" i="17"/>
  <c r="U1" i="17"/>
  <c r="T1" i="17"/>
  <c r="S1" i="17"/>
  <c r="R1" i="17"/>
  <c r="Q1" i="17"/>
  <c r="P1" i="17"/>
  <c r="O1" i="17"/>
  <c r="N1" i="17"/>
  <c r="M1" i="17"/>
  <c r="L1" i="17"/>
  <c r="K1" i="17"/>
  <c r="J1" i="17"/>
  <c r="I1" i="17"/>
  <c r="H1" i="17"/>
  <c r="G1" i="17"/>
  <c r="F1" i="17"/>
  <c r="E1" i="17"/>
  <c r="D1" i="17"/>
  <c r="C1" i="17"/>
  <c r="B1" i="17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B2" i="16"/>
  <c r="B4" i="16"/>
  <c r="B5" i="16"/>
  <c r="C5" i="16"/>
  <c r="C4" i="16"/>
  <c r="C2" i="16"/>
  <c r="AD1" i="16"/>
  <c r="AC1" i="16"/>
  <c r="AB1" i="16"/>
  <c r="AA1" i="16"/>
  <c r="Z1" i="16"/>
  <c r="Y1" i="16"/>
  <c r="X1" i="16"/>
  <c r="W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C1" i="16"/>
  <c r="B1" i="16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B2" i="15"/>
  <c r="C2" i="15"/>
  <c r="AD1" i="15"/>
  <c r="AC1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C1" i="15"/>
  <c r="B1" i="15"/>
  <c r="AD1" i="14"/>
  <c r="AC1" i="14"/>
  <c r="AB1" i="14"/>
  <c r="AA1" i="14"/>
  <c r="Z1" i="14"/>
  <c r="Y1" i="14"/>
  <c r="X1" i="14"/>
  <c r="W1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C1" i="14"/>
  <c r="B1" i="14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B2" i="13"/>
  <c r="B4" i="13"/>
  <c r="B5" i="13"/>
  <c r="C5" i="13"/>
  <c r="C4" i="13"/>
  <c r="C2" i="13"/>
  <c r="AD1" i="13"/>
  <c r="AC1" i="13"/>
  <c r="AB1" i="13"/>
  <c r="AA1" i="13"/>
  <c r="Z1" i="13"/>
  <c r="Y1" i="13"/>
  <c r="X1" i="13"/>
  <c r="W1" i="13"/>
  <c r="V1" i="13"/>
  <c r="U1" i="13"/>
  <c r="T1" i="13"/>
  <c r="S1" i="13"/>
  <c r="R1" i="13"/>
  <c r="Q1" i="13"/>
  <c r="P1" i="13"/>
  <c r="O1" i="13"/>
  <c r="N1" i="13"/>
  <c r="M1" i="13"/>
  <c r="L1" i="13"/>
  <c r="K1" i="13"/>
  <c r="J1" i="13"/>
  <c r="I1" i="13"/>
  <c r="H1" i="13"/>
  <c r="G1" i="13"/>
  <c r="F1" i="13"/>
  <c r="E1" i="13"/>
  <c r="D1" i="13"/>
  <c r="C1" i="13"/>
  <c r="B1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B2" i="12"/>
  <c r="B4" i="12"/>
  <c r="B5" i="12"/>
  <c r="AD1" i="12"/>
  <c r="AC1" i="12"/>
  <c r="AB1" i="12"/>
  <c r="AA1" i="12"/>
  <c r="Z1" i="12"/>
  <c r="Y1" i="12"/>
  <c r="X1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C1" i="12"/>
  <c r="B1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B2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F6" i="21" l="1"/>
  <c r="G6" i="21" l="1"/>
  <c r="H6" i="21" l="1"/>
  <c r="I6" i="21" l="1"/>
  <c r="J6" i="21" l="1"/>
  <c r="K6" i="21" l="1"/>
  <c r="L6" i="21" l="1"/>
  <c r="M6" i="21" l="1"/>
  <c r="N6" i="21" l="1"/>
  <c r="O6" i="21" l="1"/>
  <c r="P6" i="21" l="1"/>
  <c r="Q6" i="21" l="1"/>
  <c r="R6" i="21" l="1"/>
  <c r="S6" i="21" l="1"/>
  <c r="T6" i="21" l="1"/>
  <c r="U6" i="21" l="1"/>
  <c r="V6" i="21" l="1"/>
  <c r="W6" i="21" l="1"/>
  <c r="X6" i="21" l="1"/>
  <c r="Y6" i="21" l="1"/>
  <c r="Z6" i="21" l="1"/>
  <c r="AA6" i="21" l="1"/>
  <c r="AB6" i="21" l="1"/>
  <c r="AD6" i="21" l="1"/>
  <c r="AC6" i="21"/>
</calcChain>
</file>

<file path=xl/sharedStrings.xml><?xml version="1.0" encoding="utf-8"?>
<sst xmlns="http://schemas.openxmlformats.org/spreadsheetml/2006/main" count="428" uniqueCount="192">
  <si>
    <t>Sources:</t>
  </si>
  <si>
    <t>5. Commercial Sector Key Indicators and Consumption</t>
  </si>
  <si>
    <t>(quadrillion Btu, unless otherwise noted)</t>
  </si>
  <si>
    <t/>
  </si>
  <si>
    <t xml:space="preserve"> Key Indicators and Consumption</t>
  </si>
  <si>
    <t>Key Indicators</t>
  </si>
  <si>
    <t xml:space="preserve"> Total Floorspace (billion square feet)</t>
  </si>
  <si>
    <t xml:space="preserve">   Surviving</t>
  </si>
  <si>
    <t xml:space="preserve">   New Additions</t>
  </si>
  <si>
    <t xml:space="preserve">     Total</t>
  </si>
  <si>
    <t xml:space="preserve"> Energy Consumption Intensity</t>
  </si>
  <si>
    <t xml:space="preserve"> (thousand Btu per square foot)</t>
  </si>
  <si>
    <t xml:space="preserve">   Delivered Energy Consumption</t>
  </si>
  <si>
    <t xml:space="preserve">   Electricity Related Losses</t>
  </si>
  <si>
    <t xml:space="preserve">   Total Energy Consumption</t>
  </si>
  <si>
    <t>Delivered Energy Consumption by Fuel</t>
  </si>
  <si>
    <t xml:space="preserve"> Purchased Electricity</t>
  </si>
  <si>
    <t xml:space="preserve">   Space Heating 1/</t>
  </si>
  <si>
    <t xml:space="preserve">   Space Cooling 1/</t>
  </si>
  <si>
    <t xml:space="preserve">   Water Heating 1/</t>
  </si>
  <si>
    <t xml:space="preserve">   Ventilation</t>
  </si>
  <si>
    <t xml:space="preserve">   Cooking</t>
  </si>
  <si>
    <t xml:space="preserve">   Lighting</t>
  </si>
  <si>
    <t xml:space="preserve">   Refrigeration</t>
  </si>
  <si>
    <t xml:space="preserve">   Office Equipment (PC)</t>
  </si>
  <si>
    <t xml:space="preserve">   Office Equipment (non-PC)</t>
  </si>
  <si>
    <t xml:space="preserve">   Other Uses 2/</t>
  </si>
  <si>
    <t xml:space="preserve">     Delivered Energy</t>
  </si>
  <si>
    <t xml:space="preserve"> Natural Gas</t>
  </si>
  <si>
    <t xml:space="preserve">   Other Uses 3/</t>
  </si>
  <si>
    <t xml:space="preserve"> Distillate Fuel Oil</t>
  </si>
  <si>
    <t xml:space="preserve">   Other Uses 4/</t>
  </si>
  <si>
    <t xml:space="preserve"> Marketed Renewables (biomass)</t>
  </si>
  <si>
    <t xml:space="preserve"> Other Fuels 5/</t>
  </si>
  <si>
    <t>Delivered Energy Consumption by End Use</t>
  </si>
  <si>
    <t xml:space="preserve">   Other Uses 6/</t>
  </si>
  <si>
    <t>Electricity Related Losses</t>
  </si>
  <si>
    <t>Total Energy Consumption by End Use</t>
  </si>
  <si>
    <t>Nonmarketed Renewable Fuels 7/</t>
  </si>
  <si>
    <t xml:space="preserve">  Solar Thermal</t>
  </si>
  <si>
    <t xml:space="preserve">  Solar Photovoltaic</t>
  </si>
  <si>
    <t xml:space="preserve">  Wind</t>
  </si>
  <si>
    <t xml:space="preserve">    Total</t>
  </si>
  <si>
    <t>Heating Degree Days</t>
  </si>
  <si>
    <t xml:space="preserve">   New England</t>
  </si>
  <si>
    <t xml:space="preserve">   Middle Atlantic</t>
  </si>
  <si>
    <t xml:space="preserve">   East North Central</t>
  </si>
  <si>
    <t xml:space="preserve">   West North Central</t>
  </si>
  <si>
    <t xml:space="preserve">   South Atlantic</t>
  </si>
  <si>
    <t xml:space="preserve">   East South Central</t>
  </si>
  <si>
    <t xml:space="preserve">   West South Central</t>
  </si>
  <si>
    <t xml:space="preserve">   Mountain</t>
  </si>
  <si>
    <t xml:space="preserve">   Pacific</t>
  </si>
  <si>
    <t xml:space="preserve">      United States</t>
  </si>
  <si>
    <t>Cooling Degree Days</t>
  </si>
  <si>
    <t xml:space="preserve">   1/ Includes fuel consumption for district services.</t>
  </si>
  <si>
    <t xml:space="preserve">   2/ Includes (but is not limited to) miscellaneous uses such as transformers, medical imaging and other medical equipment, elevators,</t>
  </si>
  <si>
    <t>escalators, off-road electric vehicles, laboratory fume hoods, laundry equipment, coffee brewers, and water services.</t>
  </si>
  <si>
    <t>performed in commercial buildings.</t>
  </si>
  <si>
    <t xml:space="preserve">   4/ Includes miscellaneous uses, such as cooking, emergency generators, and combined heat and power in commercial buildings.</t>
  </si>
  <si>
    <t xml:space="preserve">   5/ Includes residual fuel oil, propane, coal, motor gasoline, and kerosene.</t>
  </si>
  <si>
    <t xml:space="preserve">   6/ Includes (but is not limited to) miscellaneous uses such as transformers, medical imaging and other medical equipment, elevators,</t>
  </si>
  <si>
    <t xml:space="preserve">   Btu = British thermal unit.</t>
  </si>
  <si>
    <t xml:space="preserve">   PC = Personal computer.</t>
  </si>
  <si>
    <t xml:space="preserve">   - - = Not applicable.</t>
  </si>
  <si>
    <t>are model results and may differ from official EIA data reports.</t>
  </si>
  <si>
    <t>state-level data from the National Oceanic and Atmospheric Administration's Climatic Data Center and Climate Prediction Center.</t>
  </si>
  <si>
    <t>4. Residential Sector Key Indicators and Consumption</t>
  </si>
  <si>
    <t xml:space="preserve"> Households (millions)</t>
  </si>
  <si>
    <t xml:space="preserve">   Single-Family</t>
  </si>
  <si>
    <t xml:space="preserve">   Multifamily</t>
  </si>
  <si>
    <t xml:space="preserve">   Mobile Homes</t>
  </si>
  <si>
    <t xml:space="preserve"> Average House Square Footage</t>
  </si>
  <si>
    <t xml:space="preserve"> Energy Intensity</t>
  </si>
  <si>
    <t xml:space="preserve"> (million Btu per household)</t>
  </si>
  <si>
    <t xml:space="preserve">  Delivered Energy Consumption</t>
  </si>
  <si>
    <t xml:space="preserve">  Total Energy Consumption</t>
  </si>
  <si>
    <t xml:space="preserve">   Space Heating</t>
  </si>
  <si>
    <t xml:space="preserve">   Space Cooling</t>
  </si>
  <si>
    <t xml:space="preserve">   Water Heating</t>
  </si>
  <si>
    <t xml:space="preserve">   Clothes Dryers</t>
  </si>
  <si>
    <t xml:space="preserve">   Freezers</t>
  </si>
  <si>
    <t xml:space="preserve">   Clothes Washers 1/</t>
  </si>
  <si>
    <t xml:space="preserve">   Dishwashers 1/</t>
  </si>
  <si>
    <t xml:space="preserve">   Televisions and Related Equipment 2/</t>
  </si>
  <si>
    <t xml:space="preserve">   Computers and Related Equipment 3/</t>
  </si>
  <si>
    <t xml:space="preserve">   Furnace Fans and Boiler Circulation Pumps</t>
  </si>
  <si>
    <t xml:space="preserve">   Other Uses 5/</t>
  </si>
  <si>
    <t xml:space="preserve"> Propane</t>
  </si>
  <si>
    <t xml:space="preserve"> Marketed Renewables (wood) 7/</t>
  </si>
  <si>
    <t xml:space="preserve"> Kerosene</t>
  </si>
  <si>
    <t xml:space="preserve"> Space Heating</t>
  </si>
  <si>
    <t xml:space="preserve"> Space Cooling</t>
  </si>
  <si>
    <t xml:space="preserve"> Water Heating</t>
  </si>
  <si>
    <t xml:space="preserve"> Refrigeration</t>
  </si>
  <si>
    <t xml:space="preserve"> Cooking</t>
  </si>
  <si>
    <t xml:space="preserve"> Clothes Dryers</t>
  </si>
  <si>
    <t xml:space="preserve"> Freezers</t>
  </si>
  <si>
    <t xml:space="preserve"> Lighting</t>
  </si>
  <si>
    <t xml:space="preserve"> Clothes Washers 1/</t>
  </si>
  <si>
    <t xml:space="preserve"> Dishwashers 1/</t>
  </si>
  <si>
    <t xml:space="preserve"> Televisions and Related Equipment 2/</t>
  </si>
  <si>
    <t xml:space="preserve"> Computers and Related Equipment 3/</t>
  </si>
  <si>
    <t xml:space="preserve"> Furnace Fans and Boiler Circulation Pumps</t>
  </si>
  <si>
    <t xml:space="preserve"> Other Uses 8/</t>
  </si>
  <si>
    <t xml:space="preserve">   Delivered Energy</t>
  </si>
  <si>
    <t xml:space="preserve">   Total</t>
  </si>
  <si>
    <t>Nonmarketed Renewables 9/</t>
  </si>
  <si>
    <t xml:space="preserve">  Geothermal Heat Pumps</t>
  </si>
  <si>
    <t xml:space="preserve">  Solar Hot Water Heating</t>
  </si>
  <si>
    <t xml:space="preserve">   1/ Does not include water heating portion of load.</t>
  </si>
  <si>
    <t xml:space="preserve">   2/ Includes televisions, set-top boxes, home theater systems, DVD players, and video game consoles.</t>
  </si>
  <si>
    <t xml:space="preserve">   3/ Includes desktop and laptop computers, monitors, and networking equipment.</t>
  </si>
  <si>
    <t xml:space="preserve">   4/ Includes small electric devices, heating elements, and motors not listed above.  Electric vehicles are included in the</t>
  </si>
  <si>
    <t>transportation sector.</t>
  </si>
  <si>
    <t xml:space="preserve">   5/ Includes such appliances as outdoor grills, exterior lights, pool heaters, spa heaters, and backup electricity generators.</t>
  </si>
  <si>
    <t xml:space="preserve">   6/ Includes such appliances as pool heaters, spa heaters, and backup electricity generators.</t>
  </si>
  <si>
    <t xml:space="preserve">   7/ Includes wood used for primary and secondary heating in wood stoves or fireplaces as reported in the Residential Energy Consumption</t>
  </si>
  <si>
    <t>Survey 2009.</t>
  </si>
  <si>
    <t xml:space="preserve">   8/ Includes small electric devices, heating elements, outdoor grills, exterior lights, pool heaters, spa heaters, backup electricity</t>
  </si>
  <si>
    <t>generators, and motors not listed above.  Electric vehicles are included in the transportation sector.</t>
  </si>
  <si>
    <t>U.S. Energy Information Administration</t>
  </si>
  <si>
    <t>Table 4</t>
  </si>
  <si>
    <t>Table 5</t>
  </si>
  <si>
    <t>Year</t>
  </si>
  <si>
    <t>electricity (BTU)</t>
  </si>
  <si>
    <t>coal (BTU)</t>
  </si>
  <si>
    <t>natural gas (BTU)</t>
  </si>
  <si>
    <t>petroleum diesel (BTU)</t>
  </si>
  <si>
    <t>BCEU BAU Components Energy Use</t>
  </si>
  <si>
    <t>heat (BTU)</t>
  </si>
  <si>
    <t>Commercial (except heat)</t>
  </si>
  <si>
    <t>heat</t>
  </si>
  <si>
    <t>Residential (except heat)</t>
  </si>
  <si>
    <t>Euroheat &amp; Power</t>
  </si>
  <si>
    <t>n/a</t>
  </si>
  <si>
    <t>DHC &amp; Statistics: United States</t>
  </si>
  <si>
    <t>http://www.euroheat.org/United-States-156.aspx</t>
  </si>
  <si>
    <t>Total District Heat sales in 2011</t>
  </si>
  <si>
    <t>Notes:</t>
  </si>
  <si>
    <t>residential and commercial buildings.  Most district heating systems in the U.S.</t>
  </si>
  <si>
    <t>either supply universities, hospitals, or downtowns, all of which are dominated</t>
  </si>
  <si>
    <t>by commercial rather than residential buildings.  Accordingly, we assume all</t>
  </si>
  <si>
    <t>heat demand is commercial, and we scale 2011 heat demand up at the same</t>
  </si>
  <si>
    <t>rate as overall energy demand for heating purposes.</t>
  </si>
  <si>
    <t>2011 District Heat sales</t>
  </si>
  <si>
    <t>TJ</t>
  </si>
  <si>
    <t>BTU per TJ</t>
  </si>
  <si>
    <t>BTU/TJ</t>
  </si>
  <si>
    <t>BTU</t>
  </si>
  <si>
    <t>Heat demand</t>
  </si>
  <si>
    <t>Since all of the energy use in Table 5 appears to be assigned to particular fuels</t>
  </si>
  <si>
    <t>or electricity, we assume that heat consumption is additional to the quantities</t>
  </si>
  <si>
    <t>specified in Table 5.  We assign all of it to the "heating" building component, although</t>
  </si>
  <si>
    <t>in reality, some might be used for tasks such as sterilization of hospital equipment.</t>
  </si>
  <si>
    <t>Notes on Coal</t>
  </si>
  <si>
    <t>The AEO tables do not include a breakdown of coal or where it is used.</t>
  </si>
  <si>
    <t>Table 5 (commercial buildings), footnote 5 indicates that "other fuels" includes</t>
  </si>
  <si>
    <t>coal (as well as residual fuel oil, propane, motor gasoline, and kerosene).</t>
  </si>
  <si>
    <t>Accordingly, we make the following assumptions.</t>
  </si>
  <si>
    <t>Coal is only used in commercial buildings.</t>
  </si>
  <si>
    <t>Coal is only used for "other components" (not heating, lighting, etc.)</t>
  </si>
  <si>
    <t>Coal composes the following fraction of "other fuels":</t>
  </si>
  <si>
    <t>Notes on Heat</t>
  </si>
  <si>
    <t>The AEO does not include the consumption of heat as an energy carrier</t>
  </si>
  <si>
    <t>(district heat).  We have another source that gives us overall demand for heat</t>
  </si>
  <si>
    <t>in 2011, but we don't have future projections, nor a breakdown between</t>
  </si>
  <si>
    <t>Notes on Component Categorization</t>
  </si>
  <si>
    <t>Water heaters are categorized as appliances, not as part of the "heating"</t>
  </si>
  <si>
    <t>component.  The "heating" component refers to heating of air and is affected by</t>
  </si>
  <si>
    <t>the building envelope, whereas appliances are not affected by envelope.</t>
  </si>
  <si>
    <t>The two plug load categories ("televisions and related equipment" and</t>
  </si>
  <si>
    <t>"computers and related equipment" in Table 4, "office equipment (PC)" and</t>
  </si>
  <si>
    <t>"other component" category, not to appliances.</t>
  </si>
  <si>
    <t>office equipment (non-PC)" in Table 5) are assigned to the</t>
  </si>
  <si>
    <t>2013-</t>
  </si>
  <si>
    <t xml:space="preserve">   9/ Consumption determined by using the fossil fuel equivalent of 9,516 Btu per kilowatthour.</t>
  </si>
  <si>
    <t xml:space="preserve">   Note:  Totals may not equal sum of components due to independent rounding.  Data for 2012 and 2013</t>
  </si>
  <si>
    <t xml:space="preserve">   Source:  2012 and 2013 consumption based on:  U.S. Energy Information Administration (EIA),</t>
  </si>
  <si>
    <t>Monthly Energy Review, DOE/EIA-0035(2014/08) (Washington, DC, August 2014).  2012 and 2013 degree days based on</t>
  </si>
  <si>
    <t>Projections:  EIA, AEO2015 National Energy Modeling System run ref2015.d021915a.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</si>
  <si>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</si>
  <si>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water services, emergency generators,</t>
  </si>
  <si>
    <t>combined heat and power in commercial buildings, manufacturing performed in commercial buildings, and cooking (distillate), plus</t>
  </si>
  <si>
    <t>residual fuel oil, propane, coal, motor gasoline, kerosene, and marketed renewable fuels (biomass).</t>
  </si>
  <si>
    <t xml:space="preserve">   7/ Consumption determined by using the fossil fuel equivalent of 9,516 Btu per kilowatthour.</t>
  </si>
  <si>
    <t xml:space="preserve">   Source:  2012 and 2013 consumption based on: U.S. Energy Information Administration (EIA),</t>
  </si>
  <si>
    <t>We assume that the 2011 heat sales are the same as 2012, then for future years, we</t>
  </si>
  <si>
    <t>scale it up by the rate of overall energy demand for heating in commercial buildings:</t>
  </si>
  <si>
    <t>Annual Energy Outlook 2015</t>
  </si>
  <si>
    <t>http://www.eia.gov/forecasts/aeo/excel/aeotab_5.xlsx</t>
  </si>
  <si>
    <t>http://www.eia.gov/forecasts/aeo/excel/aeotab_4.xlsx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</si>
</sst>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2" fillId="0" borderId="2" applyNumberFormat="0" applyFont="0" applyProtection="0">
      <alignment wrapText="1"/>
    </xf>
    <xf numFmtId="0" fontId="3" fillId="0" borderId="3" applyNumberFormat="0" applyProtection="0">
      <alignment wrapText="1"/>
    </xf>
    <xf numFmtId="0" fontId="2" fillId="0" borderId="4" applyNumberFormat="0" applyProtection="0">
      <alignment vertical="top" wrapText="1"/>
    </xf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5" fillId="0" borderId="0" xfId="7"/>
    <xf numFmtId="0" fontId="0" fillId="0" borderId="0" xfId="0" applyFont="1"/>
    <xf numFmtId="11" fontId="0" fillId="0" borderId="0" xfId="0" applyNumberFormat="1"/>
    <xf numFmtId="166" fontId="0" fillId="0" borderId="0" xfId="0" applyNumberFormat="1"/>
    <xf numFmtId="0" fontId="6" fillId="0" borderId="0" xfId="3" applyFont="1" applyFill="1" applyBorder="1" applyAlignment="1">
      <alignment horizontal="left"/>
    </xf>
    <xf numFmtId="0" fontId="7" fillId="0" borderId="0" xfId="1" applyFont="1"/>
    <xf numFmtId="0" fontId="0" fillId="0" borderId="0" xfId="0" applyAlignment="1" applyProtection="1">
      <alignment horizontal="left"/>
    </xf>
    <xf numFmtId="0" fontId="8" fillId="0" borderId="0" xfId="0" applyFont="1" applyAlignment="1" applyProtection="1">
      <alignment horizontal="right"/>
    </xf>
    <xf numFmtId="0" fontId="8" fillId="0" borderId="5" xfId="2" applyFont="1" applyFill="1" applyBorder="1" applyAlignment="1">
      <alignment wrapText="1"/>
    </xf>
    <xf numFmtId="0" fontId="8" fillId="0" borderId="6" xfId="5" applyFont="1" applyFill="1" applyBorder="1" applyAlignment="1">
      <alignment wrapText="1"/>
    </xf>
    <xf numFmtId="0" fontId="0" fillId="0" borderId="7" xfId="4" applyFont="1" applyFill="1" applyBorder="1" applyAlignment="1">
      <alignment wrapText="1"/>
    </xf>
    <xf numFmtId="2" fontId="0" fillId="0" borderId="2" xfId="4" applyNumberFormat="1" applyFont="1" applyFill="1" applyAlignment="1">
      <alignment horizontal="right" wrapText="1"/>
    </xf>
    <xf numFmtId="165" fontId="0" fillId="0" borderId="2" xfId="4" applyNumberFormat="1" applyFont="1" applyFill="1" applyAlignment="1">
      <alignment horizontal="right" wrapText="1"/>
    </xf>
    <xf numFmtId="2" fontId="3" fillId="0" borderId="3" xfId="5" applyNumberFormat="1" applyFill="1" applyAlignment="1">
      <alignment horizontal="right" wrapText="1"/>
    </xf>
    <xf numFmtId="165" fontId="3" fillId="0" borderId="3" xfId="5" applyNumberFormat="1" applyFill="1" applyAlignment="1">
      <alignment horizontal="right" wrapText="1"/>
    </xf>
    <xf numFmtId="1" fontId="3" fillId="0" borderId="3" xfId="5" applyNumberFormat="1" applyFill="1" applyAlignment="1">
      <alignment horizontal="right" wrapText="1"/>
    </xf>
    <xf numFmtId="164" fontId="0" fillId="0" borderId="2" xfId="4" applyNumberFormat="1" applyFont="1" applyFill="1" applyAlignment="1">
      <alignment horizontal="right" wrapText="1"/>
    </xf>
    <xf numFmtId="1" fontId="0" fillId="0" borderId="2" xfId="4" applyNumberFormat="1" applyFont="1" applyFill="1" applyAlignment="1">
      <alignment horizontal="right" wrapText="1"/>
    </xf>
    <xf numFmtId="0" fontId="9" fillId="0" borderId="0" xfId="0" applyFont="1"/>
    <xf numFmtId="164" fontId="3" fillId="0" borderId="3" xfId="5" applyNumberFormat="1" applyFill="1" applyAlignment="1">
      <alignment horizontal="right" wrapText="1"/>
    </xf>
    <xf numFmtId="0" fontId="7" fillId="0" borderId="8" xfId="6" applyFont="1" applyFill="1" applyBorder="1" applyAlignment="1">
      <alignment wrapText="1"/>
    </xf>
  </cellXfs>
  <cellStyles count="8">
    <cellStyle name="Body: normal cell" xfId="4"/>
    <cellStyle name="Font: Calibri, 9pt regular" xfId="1"/>
    <cellStyle name="Footnotes: top row" xfId="6"/>
    <cellStyle name="Header: bottom row" xfId="2"/>
    <cellStyle name="Hyperlink" xfId="7" builtinId="8"/>
    <cellStyle name="Normal" xfId="0" builtinId="0"/>
    <cellStyle name="Parent row" xfId="5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uroheat.org/United-States-156.asp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42578125" customWidth="1"/>
    <col min="2" max="2" width="61.42578125" customWidth="1"/>
    <col min="3" max="3" width="19.28515625" customWidth="1"/>
  </cols>
  <sheetData>
    <row r="1" spans="1:2" x14ac:dyDescent="0.25">
      <c r="A1" s="1" t="s">
        <v>129</v>
      </c>
    </row>
    <row r="3" spans="1:2" x14ac:dyDescent="0.25">
      <c r="A3" s="1" t="s">
        <v>0</v>
      </c>
      <c r="B3" s="2" t="s">
        <v>133</v>
      </c>
    </row>
    <row r="4" spans="1:2" x14ac:dyDescent="0.25">
      <c r="B4" t="s">
        <v>121</v>
      </c>
    </row>
    <row r="5" spans="1:2" x14ac:dyDescent="0.25">
      <c r="B5" s="5">
        <v>2015</v>
      </c>
    </row>
    <row r="6" spans="1:2" x14ac:dyDescent="0.25">
      <c r="B6" t="s">
        <v>189</v>
      </c>
    </row>
    <row r="7" spans="1:2" x14ac:dyDescent="0.25">
      <c r="B7" s="6" t="s">
        <v>191</v>
      </c>
    </row>
    <row r="8" spans="1:2" x14ac:dyDescent="0.25">
      <c r="B8" t="s">
        <v>122</v>
      </c>
    </row>
    <row r="10" spans="1:2" x14ac:dyDescent="0.25">
      <c r="B10" s="2" t="s">
        <v>131</v>
      </c>
    </row>
    <row r="11" spans="1:2" x14ac:dyDescent="0.25">
      <c r="B11" t="s">
        <v>121</v>
      </c>
    </row>
    <row r="12" spans="1:2" x14ac:dyDescent="0.25">
      <c r="B12" s="5">
        <v>2015</v>
      </c>
    </row>
    <row r="13" spans="1:2" x14ac:dyDescent="0.25">
      <c r="B13" t="s">
        <v>189</v>
      </c>
    </row>
    <row r="14" spans="1:2" x14ac:dyDescent="0.25">
      <c r="B14" s="6" t="s">
        <v>190</v>
      </c>
    </row>
    <row r="15" spans="1:2" x14ac:dyDescent="0.25">
      <c r="B15" t="s">
        <v>123</v>
      </c>
    </row>
    <row r="17" spans="1:2" x14ac:dyDescent="0.25">
      <c r="B17" s="2" t="s">
        <v>132</v>
      </c>
    </row>
    <row r="18" spans="1:2" x14ac:dyDescent="0.25">
      <c r="B18" t="s">
        <v>134</v>
      </c>
    </row>
    <row r="19" spans="1:2" x14ac:dyDescent="0.25">
      <c r="B19" t="s">
        <v>135</v>
      </c>
    </row>
    <row r="20" spans="1:2" x14ac:dyDescent="0.25">
      <c r="B20" t="s">
        <v>136</v>
      </c>
    </row>
    <row r="21" spans="1:2" x14ac:dyDescent="0.25">
      <c r="B21" s="6" t="s">
        <v>137</v>
      </c>
    </row>
    <row r="22" spans="1:2" x14ac:dyDescent="0.25">
      <c r="B22" t="s">
        <v>138</v>
      </c>
    </row>
    <row r="24" spans="1:2" x14ac:dyDescent="0.25">
      <c r="A24" s="1" t="s">
        <v>139</v>
      </c>
    </row>
    <row r="25" spans="1:2" x14ac:dyDescent="0.25">
      <c r="A25" s="1"/>
    </row>
    <row r="26" spans="1:2" x14ac:dyDescent="0.25">
      <c r="A26" s="1" t="s">
        <v>167</v>
      </c>
    </row>
    <row r="27" spans="1:2" x14ac:dyDescent="0.25">
      <c r="A27" s="7" t="s">
        <v>168</v>
      </c>
    </row>
    <row r="28" spans="1:2" x14ac:dyDescent="0.25">
      <c r="A28" s="7" t="s">
        <v>169</v>
      </c>
    </row>
    <row r="29" spans="1:2" x14ac:dyDescent="0.25">
      <c r="A29" s="7" t="s">
        <v>170</v>
      </c>
    </row>
    <row r="30" spans="1:2" x14ac:dyDescent="0.25">
      <c r="A30" s="7"/>
    </row>
    <row r="31" spans="1:2" x14ac:dyDescent="0.25">
      <c r="A31" s="7" t="s">
        <v>171</v>
      </c>
    </row>
    <row r="32" spans="1:2" x14ac:dyDescent="0.25">
      <c r="A32" s="7" t="s">
        <v>172</v>
      </c>
    </row>
    <row r="33" spans="1:3" x14ac:dyDescent="0.25">
      <c r="A33" s="7" t="s">
        <v>174</v>
      </c>
    </row>
    <row r="34" spans="1:3" x14ac:dyDescent="0.25">
      <c r="A34" s="7" t="s">
        <v>173</v>
      </c>
    </row>
    <row r="35" spans="1:3" x14ac:dyDescent="0.25">
      <c r="A35" s="7"/>
    </row>
    <row r="36" spans="1:3" x14ac:dyDescent="0.25">
      <c r="A36" s="1" t="s">
        <v>155</v>
      </c>
    </row>
    <row r="37" spans="1:3" x14ac:dyDescent="0.25">
      <c r="A37" s="7" t="s">
        <v>156</v>
      </c>
    </row>
    <row r="38" spans="1:3" x14ac:dyDescent="0.25">
      <c r="A38" s="7" t="s">
        <v>157</v>
      </c>
    </row>
    <row r="39" spans="1:3" x14ac:dyDescent="0.25">
      <c r="A39" s="7" t="s">
        <v>158</v>
      </c>
    </row>
    <row r="40" spans="1:3" x14ac:dyDescent="0.25">
      <c r="A40" s="7" t="s">
        <v>159</v>
      </c>
    </row>
    <row r="41" spans="1:3" x14ac:dyDescent="0.25">
      <c r="A41" s="7"/>
      <c r="B41" t="s">
        <v>160</v>
      </c>
    </row>
    <row r="42" spans="1:3" x14ac:dyDescent="0.25">
      <c r="A42" s="7"/>
      <c r="B42" t="s">
        <v>161</v>
      </c>
    </row>
    <row r="43" spans="1:3" x14ac:dyDescent="0.25">
      <c r="A43" s="7"/>
      <c r="B43" t="s">
        <v>162</v>
      </c>
      <c r="C43" s="4">
        <v>0.25</v>
      </c>
    </row>
    <row r="44" spans="1:3" x14ac:dyDescent="0.25">
      <c r="A44" s="7"/>
      <c r="C44" s="3"/>
    </row>
    <row r="45" spans="1:3" x14ac:dyDescent="0.25">
      <c r="A45" s="1" t="s">
        <v>163</v>
      </c>
      <c r="C45" s="3"/>
    </row>
    <row r="46" spans="1:3" x14ac:dyDescent="0.25">
      <c r="A46" s="7" t="s">
        <v>164</v>
      </c>
    </row>
    <row r="47" spans="1:3" x14ac:dyDescent="0.25">
      <c r="A47" s="7" t="s">
        <v>165</v>
      </c>
    </row>
    <row r="48" spans="1:3" x14ac:dyDescent="0.25">
      <c r="A48" s="7" t="s">
        <v>166</v>
      </c>
    </row>
    <row r="49" spans="1:1" x14ac:dyDescent="0.25">
      <c r="A49" s="7" t="s">
        <v>140</v>
      </c>
    </row>
    <row r="50" spans="1:1" x14ac:dyDescent="0.25">
      <c r="A50" t="s">
        <v>141</v>
      </c>
    </row>
    <row r="51" spans="1:1" x14ac:dyDescent="0.25">
      <c r="A51" t="s">
        <v>142</v>
      </c>
    </row>
    <row r="52" spans="1:1" x14ac:dyDescent="0.25">
      <c r="A52" t="s">
        <v>143</v>
      </c>
    </row>
    <row r="53" spans="1:1" x14ac:dyDescent="0.25">
      <c r="A53" t="s">
        <v>144</v>
      </c>
    </row>
    <row r="55" spans="1:1" x14ac:dyDescent="0.25">
      <c r="A55" t="s">
        <v>151</v>
      </c>
    </row>
    <row r="56" spans="1:1" x14ac:dyDescent="0.25">
      <c r="A56" t="s">
        <v>152</v>
      </c>
    </row>
    <row r="57" spans="1:1" x14ac:dyDescent="0.25">
      <c r="A57" t="s">
        <v>153</v>
      </c>
    </row>
    <row r="58" spans="1:1" x14ac:dyDescent="0.25">
      <c r="A58" t="s">
        <v>154</v>
      </c>
    </row>
  </sheetData>
  <hyperlinks>
    <hyperlink ref="B21" r:id="rId1"/>
  </hyperlinks>
  <pageMargins left="0.7" right="0.7" top="0.75" bottom="0.75" header="0.3" footer="0.3"/>
  <pageSetup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85546875" customWidth="1"/>
    <col min="3" max="3" width="9.140625" customWidth="1"/>
  </cols>
  <sheetData>
    <row r="1" spans="1:30" x14ac:dyDescent="0.25">
      <c r="A1" s="1" t="s">
        <v>124</v>
      </c>
      <c r="B1" s="1">
        <f>'AEO Table 4'!B4</f>
        <v>2012</v>
      </c>
      <c r="C1" s="1">
        <f>'AEO Table 4'!C4</f>
        <v>2013</v>
      </c>
      <c r="D1" s="1">
        <f>'AEO Table 4'!D4</f>
        <v>2014</v>
      </c>
      <c r="E1" s="1">
        <f>'AEO Table 4'!E4</f>
        <v>2015</v>
      </c>
      <c r="F1" s="1">
        <f>'AEO Table 4'!F4</f>
        <v>2016</v>
      </c>
      <c r="G1" s="1">
        <f>'AEO Table 4'!G4</f>
        <v>2017</v>
      </c>
      <c r="H1" s="1">
        <f>'AEO Table 4'!H4</f>
        <v>2018</v>
      </c>
      <c r="I1" s="1">
        <f>'AEO Table 4'!I4</f>
        <v>2019</v>
      </c>
      <c r="J1" s="1">
        <f>'AEO Table 4'!J4</f>
        <v>2020</v>
      </c>
      <c r="K1" s="1">
        <f>'AEO Table 4'!K4</f>
        <v>2021</v>
      </c>
      <c r="L1" s="1">
        <f>'AEO Table 4'!L4</f>
        <v>2022</v>
      </c>
      <c r="M1" s="1">
        <f>'AEO Table 4'!M4</f>
        <v>2023</v>
      </c>
      <c r="N1" s="1">
        <f>'AEO Table 4'!N4</f>
        <v>2024</v>
      </c>
      <c r="O1" s="1">
        <f>'AEO Table 4'!O4</f>
        <v>2025</v>
      </c>
      <c r="P1" s="1">
        <f>'AEO Table 4'!P4</f>
        <v>2026</v>
      </c>
      <c r="Q1" s="1">
        <f>'AEO Table 4'!Q4</f>
        <v>2027</v>
      </c>
      <c r="R1" s="1">
        <f>'AEO Table 4'!R4</f>
        <v>2028</v>
      </c>
      <c r="S1" s="1">
        <f>'AEO Table 4'!S4</f>
        <v>2029</v>
      </c>
      <c r="T1" s="1">
        <f>'AEO Table 4'!T4</f>
        <v>2030</v>
      </c>
      <c r="U1" s="1">
        <f>'AEO Table 4'!U4</f>
        <v>2031</v>
      </c>
      <c r="V1" s="1">
        <f>'AEO Table 4'!V4</f>
        <v>2032</v>
      </c>
      <c r="W1" s="1">
        <f>'AEO Table 4'!W4</f>
        <v>2033</v>
      </c>
      <c r="X1" s="1">
        <f>'AEO Table 4'!X4</f>
        <v>2034</v>
      </c>
      <c r="Y1" s="1">
        <f>'AEO Table 4'!Y4</f>
        <v>2035</v>
      </c>
      <c r="Z1" s="1">
        <f>'AEO Table 4'!Z4</f>
        <v>2036</v>
      </c>
      <c r="AA1" s="1">
        <f>'AEO Table 4'!AA4</f>
        <v>2037</v>
      </c>
      <c r="AB1" s="1">
        <f>'AEO Table 4'!AB4</f>
        <v>2038</v>
      </c>
      <c r="AC1" s="1">
        <f>'AEO Table 4'!AC4</f>
        <v>2039</v>
      </c>
      <c r="AD1" s="1">
        <f>'AEO Table 4'!AD4</f>
        <v>2040</v>
      </c>
    </row>
    <row r="2" spans="1:30" x14ac:dyDescent="0.25">
      <c r="A2" s="1" t="s">
        <v>125</v>
      </c>
      <c r="B2">
        <f>'AEO Table 5'!B22*10^15</f>
        <v>136142000000000.02</v>
      </c>
      <c r="C2">
        <f>'AEO Table 5'!C22*10^15</f>
        <v>161854000000000</v>
      </c>
      <c r="D2">
        <f>'AEO Table 5'!D22*10^15</f>
        <v>168029000000000</v>
      </c>
      <c r="E2">
        <f>'AEO Table 5'!E22*10^15</f>
        <v>150479000000000</v>
      </c>
      <c r="F2">
        <f>'AEO Table 5'!F22*10^15</f>
        <v>146034000000000</v>
      </c>
      <c r="G2">
        <f>'AEO Table 5'!G22*10^15</f>
        <v>143769000000000</v>
      </c>
      <c r="H2">
        <f>'AEO Table 5'!H22*10^15</f>
        <v>141858000000000</v>
      </c>
      <c r="I2">
        <f>'AEO Table 5'!I22*10^15</f>
        <v>139953000000000</v>
      </c>
      <c r="J2">
        <f>'AEO Table 5'!J22*10^15</f>
        <v>137877000000000</v>
      </c>
      <c r="K2">
        <f>'AEO Table 5'!K22*10^15</f>
        <v>135638000000000.02</v>
      </c>
      <c r="L2">
        <f>'AEO Table 5'!L22*10^15</f>
        <v>133648999999999.98</v>
      </c>
      <c r="M2">
        <f>'AEO Table 5'!M22*10^15</f>
        <v>131830000000000</v>
      </c>
      <c r="N2">
        <f>'AEO Table 5'!N22*10^15</f>
        <v>130185000000000</v>
      </c>
      <c r="O2">
        <f>'AEO Table 5'!O22*10^15</f>
        <v>128423000000000.02</v>
      </c>
      <c r="P2">
        <f>'AEO Table 5'!P22*10^15</f>
        <v>126752000000000</v>
      </c>
      <c r="Q2">
        <f>'AEO Table 5'!Q22*10^15</f>
        <v>125108000000000</v>
      </c>
      <c r="R2">
        <f>'AEO Table 5'!R22*10^15</f>
        <v>123455000000000</v>
      </c>
      <c r="S2">
        <f>'AEO Table 5'!S22*10^15</f>
        <v>121928000000000</v>
      </c>
      <c r="T2">
        <f>'AEO Table 5'!T22*10^15</f>
        <v>120406000000000</v>
      </c>
      <c r="U2">
        <f>'AEO Table 5'!U22*10^15</f>
        <v>118977000000000</v>
      </c>
      <c r="V2">
        <f>'AEO Table 5'!V22*10^15</f>
        <v>117546000000000</v>
      </c>
      <c r="W2">
        <f>'AEO Table 5'!W22*10^15</f>
        <v>116135000000000</v>
      </c>
      <c r="X2">
        <f>'AEO Table 5'!X22*10^15</f>
        <v>114778000000000</v>
      </c>
      <c r="Y2">
        <f>'AEO Table 5'!Y22*10^15</f>
        <v>113508000000000</v>
      </c>
      <c r="Z2">
        <f>'AEO Table 5'!Z22*10^15</f>
        <v>112402000000000</v>
      </c>
      <c r="AA2">
        <f>'AEO Table 5'!AA22*10^15</f>
        <v>111323000000000</v>
      </c>
      <c r="AB2">
        <f>'AEO Table 5'!AB22*10^15</f>
        <v>110161000000000</v>
      </c>
      <c r="AC2">
        <f>'AEO Table 5'!AC22*10^15</f>
        <v>108964000000000</v>
      </c>
      <c r="AD2">
        <f>'AEO Table 5'!AD22*10^15</f>
        <v>107761000000000</v>
      </c>
    </row>
    <row r="3" spans="1:30" x14ac:dyDescent="0.25">
      <c r="A3" s="1" t="s">
        <v>126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 s="1" t="s">
        <v>127</v>
      </c>
      <c r="B4">
        <f>'AEO Table 5'!B35*10^15</f>
        <v>1508629000000000</v>
      </c>
      <c r="C4">
        <f>'AEO Table 5'!C35*10^15</f>
        <v>1855536000000000</v>
      </c>
      <c r="D4">
        <f>'AEO Table 5'!D35*10^15</f>
        <v>1962120000000000</v>
      </c>
      <c r="E4">
        <f>'AEO Table 5'!E35*10^15</f>
        <v>1760292000000000</v>
      </c>
      <c r="F4">
        <f>'AEO Table 5'!F35*10^15</f>
        <v>1723956000000000</v>
      </c>
      <c r="G4">
        <f>'AEO Table 5'!G35*10^15</f>
        <v>1725144000000000</v>
      </c>
      <c r="H4">
        <f>'AEO Table 5'!H35*10^15</f>
        <v>1725560000000000</v>
      </c>
      <c r="I4">
        <f>'AEO Table 5'!I35*10^15</f>
        <v>1712484000000000</v>
      </c>
      <c r="J4">
        <f>'AEO Table 5'!J35*10^15</f>
        <v>1689386000000000</v>
      </c>
      <c r="K4">
        <f>'AEO Table 5'!K35*10^15</f>
        <v>1667186000000000</v>
      </c>
      <c r="L4">
        <f>'AEO Table 5'!L35*10^15</f>
        <v>1651616000000000</v>
      </c>
      <c r="M4">
        <f>'AEO Table 5'!M35*10^15</f>
        <v>1639226000000000</v>
      </c>
      <c r="N4">
        <f>'AEO Table 5'!N35*10^15</f>
        <v>1627959000000000</v>
      </c>
      <c r="O4">
        <f>'AEO Table 5'!O35*10^15</f>
        <v>1616223000000000</v>
      </c>
      <c r="P4">
        <f>'AEO Table 5'!P35*10^15</f>
        <v>1603536000000000</v>
      </c>
      <c r="Q4">
        <f>'AEO Table 5'!Q35*10^15</f>
        <v>1594862000000000</v>
      </c>
      <c r="R4">
        <f>'AEO Table 5'!R35*10^15</f>
        <v>1590422000000000</v>
      </c>
      <c r="S4">
        <f>'AEO Table 5'!S35*10^15</f>
        <v>1586422000000000</v>
      </c>
      <c r="T4">
        <f>'AEO Table 5'!T35*10^15</f>
        <v>1580858000000000</v>
      </c>
      <c r="U4">
        <f>'AEO Table 5'!U35*10^15</f>
        <v>1569999000000000</v>
      </c>
      <c r="V4">
        <f>'AEO Table 5'!V35*10^15</f>
        <v>1555790000000000</v>
      </c>
      <c r="W4">
        <f>'AEO Table 5'!W35*10^15</f>
        <v>1540658000000000</v>
      </c>
      <c r="X4">
        <f>'AEO Table 5'!X35*10^15</f>
        <v>1524814000000000</v>
      </c>
      <c r="Y4">
        <f>'AEO Table 5'!Y35*10^15</f>
        <v>1509145000000000</v>
      </c>
      <c r="Z4">
        <f>'AEO Table 5'!Z35*10^15</f>
        <v>1493697000000000</v>
      </c>
      <c r="AA4">
        <f>'AEO Table 5'!AA35*10^15</f>
        <v>1477681000000000</v>
      </c>
      <c r="AB4">
        <f>'AEO Table 5'!AB35*10^15</f>
        <v>1459086000000000</v>
      </c>
      <c r="AC4">
        <f>'AEO Table 5'!AC35*10^15</f>
        <v>1436172000000000</v>
      </c>
      <c r="AD4">
        <f>'AEO Table 5'!AD35*10^15</f>
        <v>1410841000000000</v>
      </c>
    </row>
    <row r="5" spans="1:30" x14ac:dyDescent="0.25">
      <c r="A5" s="1" t="s">
        <v>128</v>
      </c>
      <c r="B5">
        <f>'AEO Table 5'!B43*10^15</f>
        <v>130919000000000</v>
      </c>
      <c r="C5">
        <f>'AEO Table 5'!C43*10^15</f>
        <v>150764000000000</v>
      </c>
      <c r="D5">
        <f>'AEO Table 5'!D43*10^15</f>
        <v>159949000000000</v>
      </c>
      <c r="E5">
        <f>'AEO Table 5'!E43*10^15</f>
        <v>152552000000000</v>
      </c>
      <c r="F5">
        <f>'AEO Table 5'!F43*10^15</f>
        <v>149811000000000</v>
      </c>
      <c r="G5">
        <f>'AEO Table 5'!G43*10^15</f>
        <v>148710000000000</v>
      </c>
      <c r="H5">
        <f>'AEO Table 5'!H43*10^15</f>
        <v>146194000000000</v>
      </c>
      <c r="I5">
        <f>'AEO Table 5'!I43*10^15</f>
        <v>144082000000000</v>
      </c>
      <c r="J5">
        <f>'AEO Table 5'!J43*10^15</f>
        <v>141806000000000</v>
      </c>
      <c r="K5">
        <f>'AEO Table 5'!K43*10^15</f>
        <v>139388000000000.02</v>
      </c>
      <c r="L5">
        <f>'AEO Table 5'!L43*10^15</f>
        <v>136819000000000</v>
      </c>
      <c r="M5">
        <f>'AEO Table 5'!M43*10^15</f>
        <v>134222000000000.02</v>
      </c>
      <c r="N5">
        <f>'AEO Table 5'!N43*10^15</f>
        <v>131660000000000</v>
      </c>
      <c r="O5">
        <f>'AEO Table 5'!O43*10^15</f>
        <v>129136000000000</v>
      </c>
      <c r="P5">
        <f>'AEO Table 5'!P43*10^15</f>
        <v>126611000000000</v>
      </c>
      <c r="Q5">
        <f>'AEO Table 5'!Q43*10^15</f>
        <v>124068000000000</v>
      </c>
      <c r="R5">
        <f>'AEO Table 5'!R43*10^15</f>
        <v>121537000000000</v>
      </c>
      <c r="S5">
        <f>'AEO Table 5'!S43*10^15</f>
        <v>119079000000000</v>
      </c>
      <c r="T5">
        <f>'AEO Table 5'!T43*10^15</f>
        <v>116641000000000</v>
      </c>
      <c r="U5">
        <f>'AEO Table 5'!U43*10^15</f>
        <v>114263000000000</v>
      </c>
      <c r="V5">
        <f>'AEO Table 5'!V43*10^15</f>
        <v>111965000000000</v>
      </c>
      <c r="W5">
        <f>'AEO Table 5'!W43*10^15</f>
        <v>109714000000000</v>
      </c>
      <c r="X5">
        <f>'AEO Table 5'!X43*10^15</f>
        <v>107511000000000</v>
      </c>
      <c r="Y5">
        <f>'AEO Table 5'!Y43*10^15</f>
        <v>105393000000000</v>
      </c>
      <c r="Z5">
        <f>'AEO Table 5'!Z43*10^15</f>
        <v>103355000000000</v>
      </c>
      <c r="AA5">
        <f>'AEO Table 5'!AA43*10^15</f>
        <v>101360000000000</v>
      </c>
      <c r="AB5">
        <f>'AEO Table 5'!AB43*10^15</f>
        <v>99345000000000</v>
      </c>
      <c r="AC5">
        <f>'AEO Table 5'!AC43*10^15</f>
        <v>97373000000000</v>
      </c>
      <c r="AD5">
        <f>'AEO Table 5'!AD43*10^15</f>
        <v>95442000000000</v>
      </c>
    </row>
    <row r="6" spans="1:30" x14ac:dyDescent="0.25">
      <c r="A6" s="1" t="s">
        <v>130</v>
      </c>
      <c r="B6" s="8">
        <f>'District Heat'!B9</f>
        <v>346728563204160</v>
      </c>
      <c r="C6" s="8">
        <f>'District Heat'!C9</f>
        <v>423362509501539.81</v>
      </c>
      <c r="D6" s="8">
        <f>'District Heat'!D9</f>
        <v>447173798584300.87</v>
      </c>
      <c r="E6" s="8">
        <f>'District Heat'!E9</f>
        <v>402892970741569.25</v>
      </c>
      <c r="F6" s="8">
        <f>'District Heat'!F9</f>
        <v>394394490006567.81</v>
      </c>
      <c r="G6" s="8">
        <f>'District Heat'!G9</f>
        <v>393969399995307.12</v>
      </c>
      <c r="H6" s="8">
        <f>'District Heat'!H9</f>
        <v>393186390833545.37</v>
      </c>
      <c r="I6" s="8">
        <f>'District Heat'!I9</f>
        <v>389848545793357.12</v>
      </c>
      <c r="J6" s="8">
        <f>'District Heat'!J9</f>
        <v>384488545421696.44</v>
      </c>
      <c r="K6" s="8">
        <f>'District Heat'!K9</f>
        <v>379244531943324.12</v>
      </c>
      <c r="L6" s="8">
        <f>'District Heat'!L9</f>
        <v>375314060268236.37</v>
      </c>
      <c r="M6" s="8">
        <f>'District Heat'!M9</f>
        <v>372032646561651.37</v>
      </c>
      <c r="N6" s="8">
        <f>'District Heat'!N9</f>
        <v>369011129412249.62</v>
      </c>
      <c r="O6" s="8">
        <f>'District Heat'!O9</f>
        <v>365882412255414.69</v>
      </c>
      <c r="P6" s="8">
        <f>'District Heat'!P9</f>
        <v>362585767946680.75</v>
      </c>
      <c r="Q6" s="8">
        <f>'District Heat'!Q9</f>
        <v>360074280705139.69</v>
      </c>
      <c r="R6" s="8">
        <f>'District Heat'!R9</f>
        <v>358390713375287</v>
      </c>
      <c r="S6" s="8">
        <f>'District Heat'!S9</f>
        <v>356831529296317.56</v>
      </c>
      <c r="T6" s="8">
        <f>'District Heat'!T9</f>
        <v>354971638456970.81</v>
      </c>
      <c r="U6" s="8">
        <f>'District Heat'!U9</f>
        <v>352107894724702.06</v>
      </c>
      <c r="V6" s="8">
        <f>'District Heat'!V9</f>
        <v>348605246758696.69</v>
      </c>
      <c r="W6" s="8">
        <f>'District Heat'!W9</f>
        <v>344935452697312.62</v>
      </c>
      <c r="X6" s="8">
        <f>'District Heat'!X9</f>
        <v>341146547516558.37</v>
      </c>
      <c r="Y6" s="8">
        <f>'District Heat'!Y9</f>
        <v>337425398988954.06</v>
      </c>
      <c r="Z6" s="8">
        <f>'District Heat'!Z9</f>
        <v>333795048281853.37</v>
      </c>
      <c r="AA6" s="8">
        <f>'District Heat'!AA9</f>
        <v>330067456037955.19</v>
      </c>
      <c r="AB6" s="8">
        <f>'District Heat'!AB9</f>
        <v>325816360661218.44</v>
      </c>
      <c r="AC6" s="8">
        <f>'District Heat'!AC9</f>
        <v>320723286355425.12</v>
      </c>
      <c r="AD6" s="8">
        <f>'District Heat'!AD9</f>
        <v>315165092891697.56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85546875" customWidth="1"/>
    <col min="3" max="3" width="9.140625" customWidth="1"/>
  </cols>
  <sheetData>
    <row r="1" spans="1:30" x14ac:dyDescent="0.25">
      <c r="A1" s="1" t="s">
        <v>124</v>
      </c>
      <c r="B1" s="1">
        <f>'AEO Table 4'!B4</f>
        <v>2012</v>
      </c>
      <c r="C1" s="1">
        <f>'AEO Table 4'!C4</f>
        <v>2013</v>
      </c>
      <c r="D1" s="1">
        <f>'AEO Table 4'!D4</f>
        <v>2014</v>
      </c>
      <c r="E1" s="1">
        <f>'AEO Table 4'!E4</f>
        <v>2015</v>
      </c>
      <c r="F1" s="1">
        <f>'AEO Table 4'!F4</f>
        <v>2016</v>
      </c>
      <c r="G1" s="1">
        <f>'AEO Table 4'!G4</f>
        <v>2017</v>
      </c>
      <c r="H1" s="1">
        <f>'AEO Table 4'!H4</f>
        <v>2018</v>
      </c>
      <c r="I1" s="1">
        <f>'AEO Table 4'!I4</f>
        <v>2019</v>
      </c>
      <c r="J1" s="1">
        <f>'AEO Table 4'!J4</f>
        <v>2020</v>
      </c>
      <c r="K1" s="1">
        <f>'AEO Table 4'!K4</f>
        <v>2021</v>
      </c>
      <c r="L1" s="1">
        <f>'AEO Table 4'!L4</f>
        <v>2022</v>
      </c>
      <c r="M1" s="1">
        <f>'AEO Table 4'!M4</f>
        <v>2023</v>
      </c>
      <c r="N1" s="1">
        <f>'AEO Table 4'!N4</f>
        <v>2024</v>
      </c>
      <c r="O1" s="1">
        <f>'AEO Table 4'!O4</f>
        <v>2025</v>
      </c>
      <c r="P1" s="1">
        <f>'AEO Table 4'!P4</f>
        <v>2026</v>
      </c>
      <c r="Q1" s="1">
        <f>'AEO Table 4'!Q4</f>
        <v>2027</v>
      </c>
      <c r="R1" s="1">
        <f>'AEO Table 4'!R4</f>
        <v>2028</v>
      </c>
      <c r="S1" s="1">
        <f>'AEO Table 4'!S4</f>
        <v>2029</v>
      </c>
      <c r="T1" s="1">
        <f>'AEO Table 4'!T4</f>
        <v>2030</v>
      </c>
      <c r="U1" s="1">
        <f>'AEO Table 4'!U4</f>
        <v>2031</v>
      </c>
      <c r="V1" s="1">
        <f>'AEO Table 4'!V4</f>
        <v>2032</v>
      </c>
      <c r="W1" s="1">
        <f>'AEO Table 4'!W4</f>
        <v>2033</v>
      </c>
      <c r="X1" s="1">
        <f>'AEO Table 4'!X4</f>
        <v>2034</v>
      </c>
      <c r="Y1" s="1">
        <f>'AEO Table 4'!Y4</f>
        <v>2035</v>
      </c>
      <c r="Z1" s="1">
        <f>'AEO Table 4'!Z4</f>
        <v>2036</v>
      </c>
      <c r="AA1" s="1">
        <f>'AEO Table 4'!AA4</f>
        <v>2037</v>
      </c>
      <c r="AB1" s="1">
        <f>'AEO Table 4'!AB4</f>
        <v>2038</v>
      </c>
      <c r="AC1" s="1">
        <f>'AEO Table 4'!AC4</f>
        <v>2039</v>
      </c>
      <c r="AD1" s="1">
        <f>'AEO Table 4'!AD4</f>
        <v>2040</v>
      </c>
    </row>
    <row r="2" spans="1:30" x14ac:dyDescent="0.25">
      <c r="A2" s="1" t="s">
        <v>125</v>
      </c>
      <c r="B2">
        <f>SUM('AEO Table 5'!B23,'AEO Table 5'!B25)*10^15</f>
        <v>1082272000000000.1</v>
      </c>
      <c r="C2">
        <f>SUM('AEO Table 5'!C23,'AEO Table 5'!C25)*10^15</f>
        <v>1005979000000000</v>
      </c>
      <c r="D2">
        <f>SUM('AEO Table 5'!D23,'AEO Table 5'!D25)*10^15</f>
        <v>996796000000000</v>
      </c>
      <c r="E2">
        <f>SUM('AEO Table 5'!E23,'AEO Table 5'!E25)*10^15</f>
        <v>1026019000000000</v>
      </c>
      <c r="F2">
        <f>SUM('AEO Table 5'!F23,'AEO Table 5'!F25)*10^15</f>
        <v>1050273999999999.9</v>
      </c>
      <c r="G2">
        <f>SUM('AEO Table 5'!G23,'AEO Table 5'!G25)*10^15</f>
        <v>1054145000000000.1</v>
      </c>
      <c r="H2">
        <f>SUM('AEO Table 5'!H23,'AEO Table 5'!H25)*10^15</f>
        <v>1061507000000000</v>
      </c>
      <c r="I2">
        <f>SUM('AEO Table 5'!I23,'AEO Table 5'!I25)*10^15</f>
        <v>1069037000000000</v>
      </c>
      <c r="J2">
        <f>SUM('AEO Table 5'!J23,'AEO Table 5'!J25)*10^15</f>
        <v>1071761000000000</v>
      </c>
      <c r="K2">
        <f>SUM('AEO Table 5'!K23,'AEO Table 5'!K25)*10^15</f>
        <v>1072571000000000</v>
      </c>
      <c r="L2">
        <f>SUM('AEO Table 5'!L23,'AEO Table 5'!L25)*10^15</f>
        <v>1074494000000000</v>
      </c>
      <c r="M2">
        <f>SUM('AEO Table 5'!M23,'AEO Table 5'!M25)*10^15</f>
        <v>1076836999999999.9</v>
      </c>
      <c r="N2">
        <f>SUM('AEO Table 5'!N23,'AEO Table 5'!N25)*10^15</f>
        <v>1080522999999999.9</v>
      </c>
      <c r="O2">
        <f>SUM('AEO Table 5'!O23,'AEO Table 5'!O25)*10^15</f>
        <v>1083439000000000</v>
      </c>
      <c r="P2">
        <f>SUM('AEO Table 5'!P23,'AEO Table 5'!P25)*10^15</f>
        <v>1086624000000000</v>
      </c>
      <c r="Q2">
        <f>SUM('AEO Table 5'!Q23,'AEO Table 5'!Q25)*10^15</f>
        <v>1089315000000000</v>
      </c>
      <c r="R2">
        <f>SUM('AEO Table 5'!R23,'AEO Table 5'!R25)*10^15</f>
        <v>1092333000000000</v>
      </c>
      <c r="S2">
        <f>SUM('AEO Table 5'!S23,'AEO Table 5'!S25)*10^15</f>
        <v>1096776999999999.9</v>
      </c>
      <c r="T2">
        <f>SUM('AEO Table 5'!T23,'AEO Table 5'!T25)*10^15</f>
        <v>1099892000000000.1</v>
      </c>
      <c r="U2">
        <f>SUM('AEO Table 5'!U23,'AEO Table 5'!U25)*10^15</f>
        <v>1102971000000000.1</v>
      </c>
      <c r="V2">
        <f>SUM('AEO Table 5'!V23,'AEO Table 5'!V25)*10^15</f>
        <v>1105751000000000.1</v>
      </c>
      <c r="W2">
        <f>SUM('AEO Table 5'!W23,'AEO Table 5'!W25)*10^15</f>
        <v>1108233000000000</v>
      </c>
      <c r="X2">
        <f>SUM('AEO Table 5'!X23,'AEO Table 5'!X25)*10^15</f>
        <v>1111300000000000</v>
      </c>
      <c r="Y2">
        <f>SUM('AEO Table 5'!Y23,'AEO Table 5'!Y25)*10^15</f>
        <v>1115243000000000</v>
      </c>
      <c r="Z2">
        <f>SUM('AEO Table 5'!Z23,'AEO Table 5'!Z25)*10^15</f>
        <v>1120753000000000.1</v>
      </c>
      <c r="AA2">
        <f>SUM('AEO Table 5'!AA23,'AEO Table 5'!AA25)*10^15</f>
        <v>1126467000000000</v>
      </c>
      <c r="AB2">
        <f>SUM('AEO Table 5'!AB23,'AEO Table 5'!AB25)*10^15</f>
        <v>1131493000000000</v>
      </c>
      <c r="AC2">
        <f>SUM('AEO Table 5'!AC23,'AEO Table 5'!AC25)*10^15</f>
        <v>1135587999999999.7</v>
      </c>
      <c r="AD2">
        <f>SUM('AEO Table 5'!AD23,'AEO Table 5'!AD25)*10^15</f>
        <v>1137039999999999.7</v>
      </c>
    </row>
    <row r="3" spans="1:30" x14ac:dyDescent="0.25">
      <c r="A3" s="1" t="s">
        <v>126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 s="1" t="s">
        <v>127</v>
      </c>
      <c r="B4">
        <f>'AEO Table 5'!B36*10^15</f>
        <v>44322000000000</v>
      </c>
      <c r="C4">
        <f>'AEO Table 5'!C36*10^15</f>
        <v>35905000000000</v>
      </c>
      <c r="D4">
        <f>'AEO Table 5'!D36*10^15</f>
        <v>33223000000000.004</v>
      </c>
      <c r="E4">
        <f>'AEO Table 5'!E36*10^15</f>
        <v>37280000000000</v>
      </c>
      <c r="F4">
        <f>'AEO Table 5'!F36*10^15</f>
        <v>39388000000000</v>
      </c>
      <c r="G4">
        <f>'AEO Table 5'!G36*10^15</f>
        <v>39359000000000</v>
      </c>
      <c r="H4">
        <f>'AEO Table 5'!H36*10^15</f>
        <v>39257000000000</v>
      </c>
      <c r="I4">
        <f>'AEO Table 5'!I36*10^15</f>
        <v>38870000000000</v>
      </c>
      <c r="J4">
        <f>'AEO Table 5'!J36*10^15</f>
        <v>38280000000000</v>
      </c>
      <c r="K4">
        <f>'AEO Table 5'!K36*10^15</f>
        <v>37740000000000</v>
      </c>
      <c r="L4">
        <f>'AEO Table 5'!L36*10^15</f>
        <v>37379000000000</v>
      </c>
      <c r="M4">
        <f>'AEO Table 5'!M36*10^15</f>
        <v>37118000000000</v>
      </c>
      <c r="N4">
        <f>'AEO Table 5'!N36*10^15</f>
        <v>36879000000000</v>
      </c>
      <c r="O4">
        <f>'AEO Table 5'!O36*10^15</f>
        <v>36699000000000</v>
      </c>
      <c r="P4">
        <f>'AEO Table 5'!P36*10^15</f>
        <v>36559000000000</v>
      </c>
      <c r="Q4">
        <f>'AEO Table 5'!Q36*10^15</f>
        <v>36556000000000</v>
      </c>
      <c r="R4">
        <f>'AEO Table 5'!R36*10^15</f>
        <v>36655000000000</v>
      </c>
      <c r="S4">
        <f>'AEO Table 5'!S36*10^15</f>
        <v>36778000000000</v>
      </c>
      <c r="T4">
        <f>'AEO Table 5'!T36*10^15</f>
        <v>36953000000000</v>
      </c>
      <c r="U4">
        <f>'AEO Table 5'!U36*10^15</f>
        <v>36990000000000</v>
      </c>
      <c r="V4">
        <f>'AEO Table 5'!V36*10^15</f>
        <v>36968000000000</v>
      </c>
      <c r="W4">
        <f>'AEO Table 5'!W36*10^15</f>
        <v>36973000000000</v>
      </c>
      <c r="X4">
        <f>'AEO Table 5'!X36*10^15</f>
        <v>36939000000000</v>
      </c>
      <c r="Y4">
        <f>'AEO Table 5'!Y36*10^15</f>
        <v>36943000000000</v>
      </c>
      <c r="Z4">
        <f>'AEO Table 5'!Z36*10^15</f>
        <v>36957000000000</v>
      </c>
      <c r="AA4">
        <f>'AEO Table 5'!AA36*10^15</f>
        <v>36904000000000</v>
      </c>
      <c r="AB4">
        <f>'AEO Table 5'!AB36*10^15</f>
        <v>36817000000000</v>
      </c>
      <c r="AC4">
        <f>'AEO Table 5'!AC36*10^15</f>
        <v>36665000000000</v>
      </c>
      <c r="AD4">
        <f>'AEO Table 5'!AD36*10^15</f>
        <v>36508000000000</v>
      </c>
    </row>
    <row r="5" spans="1:30" x14ac:dyDescent="0.25">
      <c r="A5" s="1" t="s">
        <v>128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A6" s="1" t="s">
        <v>130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85546875" customWidth="1"/>
    <col min="3" max="3" width="9.140625" customWidth="1"/>
  </cols>
  <sheetData>
    <row r="1" spans="1:30" x14ac:dyDescent="0.25">
      <c r="A1" s="1" t="s">
        <v>124</v>
      </c>
      <c r="B1" s="1">
        <f>'AEO Table 4'!B4</f>
        <v>2012</v>
      </c>
      <c r="C1" s="1">
        <f>'AEO Table 4'!C4</f>
        <v>2013</v>
      </c>
      <c r="D1" s="1">
        <f>'AEO Table 4'!D4</f>
        <v>2014</v>
      </c>
      <c r="E1" s="1">
        <f>'AEO Table 4'!E4</f>
        <v>2015</v>
      </c>
      <c r="F1" s="1">
        <f>'AEO Table 4'!F4</f>
        <v>2016</v>
      </c>
      <c r="G1" s="1">
        <f>'AEO Table 4'!G4</f>
        <v>2017</v>
      </c>
      <c r="H1" s="1">
        <f>'AEO Table 4'!H4</f>
        <v>2018</v>
      </c>
      <c r="I1" s="1">
        <f>'AEO Table 4'!I4</f>
        <v>2019</v>
      </c>
      <c r="J1" s="1">
        <f>'AEO Table 4'!J4</f>
        <v>2020</v>
      </c>
      <c r="K1" s="1">
        <f>'AEO Table 4'!K4</f>
        <v>2021</v>
      </c>
      <c r="L1" s="1">
        <f>'AEO Table 4'!L4</f>
        <v>2022</v>
      </c>
      <c r="M1" s="1">
        <f>'AEO Table 4'!M4</f>
        <v>2023</v>
      </c>
      <c r="N1" s="1">
        <f>'AEO Table 4'!N4</f>
        <v>2024</v>
      </c>
      <c r="O1" s="1">
        <f>'AEO Table 4'!O4</f>
        <v>2025</v>
      </c>
      <c r="P1" s="1">
        <f>'AEO Table 4'!P4</f>
        <v>2026</v>
      </c>
      <c r="Q1" s="1">
        <f>'AEO Table 4'!Q4</f>
        <v>2027</v>
      </c>
      <c r="R1" s="1">
        <f>'AEO Table 4'!R4</f>
        <v>2028</v>
      </c>
      <c r="S1" s="1">
        <f>'AEO Table 4'!S4</f>
        <v>2029</v>
      </c>
      <c r="T1" s="1">
        <f>'AEO Table 4'!T4</f>
        <v>2030</v>
      </c>
      <c r="U1" s="1">
        <f>'AEO Table 4'!U4</f>
        <v>2031</v>
      </c>
      <c r="V1" s="1">
        <f>'AEO Table 4'!V4</f>
        <v>2032</v>
      </c>
      <c r="W1" s="1">
        <f>'AEO Table 4'!W4</f>
        <v>2033</v>
      </c>
      <c r="X1" s="1">
        <f>'AEO Table 4'!X4</f>
        <v>2034</v>
      </c>
      <c r="Y1" s="1">
        <f>'AEO Table 4'!Y4</f>
        <v>2035</v>
      </c>
      <c r="Z1" s="1">
        <f>'AEO Table 4'!Z4</f>
        <v>2036</v>
      </c>
      <c r="AA1" s="1">
        <f>'AEO Table 4'!AA4</f>
        <v>2037</v>
      </c>
      <c r="AB1" s="1">
        <f>'AEO Table 4'!AB4</f>
        <v>2038</v>
      </c>
      <c r="AC1" s="1">
        <f>'AEO Table 4'!AC4</f>
        <v>2039</v>
      </c>
      <c r="AD1" s="1">
        <f>'AEO Table 4'!AD4</f>
        <v>2040</v>
      </c>
    </row>
    <row r="2" spans="1:30" x14ac:dyDescent="0.25">
      <c r="A2" s="1" t="s">
        <v>125</v>
      </c>
      <c r="B2">
        <f>'AEO Table 5'!B27*10^15</f>
        <v>923724000000000</v>
      </c>
      <c r="C2">
        <f>'AEO Table 5'!C27*10^15</f>
        <v>907197000000000</v>
      </c>
      <c r="D2">
        <f>'AEO Table 5'!D27*10^15</f>
        <v>895439000000000</v>
      </c>
      <c r="E2">
        <f>'AEO Table 5'!E27*10^15</f>
        <v>887975000000000</v>
      </c>
      <c r="F2">
        <f>'AEO Table 5'!F27*10^15</f>
        <v>880547000000000</v>
      </c>
      <c r="G2">
        <f>'AEO Table 5'!G27*10^15</f>
        <v>876800000000000</v>
      </c>
      <c r="H2">
        <f>'AEO Table 5'!H27*10^15</f>
        <v>876899000000000</v>
      </c>
      <c r="I2">
        <f>'AEO Table 5'!I27*10^15</f>
        <v>878134000000000</v>
      </c>
      <c r="J2">
        <f>'AEO Table 5'!J27*10^15</f>
        <v>871052000000000</v>
      </c>
      <c r="K2">
        <f>'AEO Table 5'!K27*10^15</f>
        <v>863520000000000</v>
      </c>
      <c r="L2">
        <f>'AEO Table 5'!L27*10^15</f>
        <v>858086000000000</v>
      </c>
      <c r="M2">
        <f>'AEO Table 5'!M27*10^15</f>
        <v>853919000000000</v>
      </c>
      <c r="N2">
        <f>'AEO Table 5'!N27*10^15</f>
        <v>851790000000000</v>
      </c>
      <c r="O2">
        <f>'AEO Table 5'!O27*10^15</f>
        <v>848974000000000</v>
      </c>
      <c r="P2">
        <f>'AEO Table 5'!P27*10^15</f>
        <v>846645000000000</v>
      </c>
      <c r="Q2">
        <f>'AEO Table 5'!Q27*10^15</f>
        <v>844660000000000</v>
      </c>
      <c r="R2">
        <f>'AEO Table 5'!R27*10^15</f>
        <v>843068000000000</v>
      </c>
      <c r="S2">
        <f>'AEO Table 5'!S27*10^15</f>
        <v>842859000000000</v>
      </c>
      <c r="T2">
        <f>'AEO Table 5'!T27*10^15</f>
        <v>835293000000000</v>
      </c>
      <c r="U2">
        <f>'AEO Table 5'!U27*10^15</f>
        <v>829028000000000</v>
      </c>
      <c r="V2">
        <f>'AEO Table 5'!V27*10^15</f>
        <v>823400000000000</v>
      </c>
      <c r="W2">
        <f>'AEO Table 5'!W27*10^15</f>
        <v>818366000000000</v>
      </c>
      <c r="X2">
        <f>'AEO Table 5'!X27*10^15</f>
        <v>814086000000000</v>
      </c>
      <c r="Y2">
        <f>'AEO Table 5'!Y27*10^15</f>
        <v>811195000000000</v>
      </c>
      <c r="Z2">
        <f>'AEO Table 5'!Z27*10^15</f>
        <v>809945000000000</v>
      </c>
      <c r="AA2">
        <f>'AEO Table 5'!AA27*10^15</f>
        <v>809169000000000</v>
      </c>
      <c r="AB2">
        <f>'AEO Table 5'!AB27*10^15</f>
        <v>807891000000000</v>
      </c>
      <c r="AC2">
        <f>'AEO Table 5'!AC27*10^15</f>
        <v>805825000000000</v>
      </c>
      <c r="AD2">
        <f>'AEO Table 5'!AD27*10^15</f>
        <v>803046000000000</v>
      </c>
    </row>
    <row r="3" spans="1:30" x14ac:dyDescent="0.25">
      <c r="A3" s="1" t="s">
        <v>126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 s="1" t="s">
        <v>127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5">
      <c r="A5" s="1" t="s">
        <v>128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A6" s="1" t="s">
        <v>130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85546875" customWidth="1"/>
    <col min="3" max="3" width="9.140625" customWidth="1"/>
  </cols>
  <sheetData>
    <row r="1" spans="1:30" x14ac:dyDescent="0.25">
      <c r="A1" s="1" t="s">
        <v>124</v>
      </c>
      <c r="B1" s="1">
        <f>'AEO Table 4'!B4</f>
        <v>2012</v>
      </c>
      <c r="C1" s="1">
        <f>'AEO Table 4'!C4</f>
        <v>2013</v>
      </c>
      <c r="D1" s="1">
        <f>'AEO Table 4'!D4</f>
        <v>2014</v>
      </c>
      <c r="E1" s="1">
        <f>'AEO Table 4'!E4</f>
        <v>2015</v>
      </c>
      <c r="F1" s="1">
        <f>'AEO Table 4'!F4</f>
        <v>2016</v>
      </c>
      <c r="G1" s="1">
        <f>'AEO Table 4'!G4</f>
        <v>2017</v>
      </c>
      <c r="H1" s="1">
        <f>'AEO Table 4'!H4</f>
        <v>2018</v>
      </c>
      <c r="I1" s="1">
        <f>'AEO Table 4'!I4</f>
        <v>2019</v>
      </c>
      <c r="J1" s="1">
        <f>'AEO Table 4'!J4</f>
        <v>2020</v>
      </c>
      <c r="K1" s="1">
        <f>'AEO Table 4'!K4</f>
        <v>2021</v>
      </c>
      <c r="L1" s="1">
        <f>'AEO Table 4'!L4</f>
        <v>2022</v>
      </c>
      <c r="M1" s="1">
        <f>'AEO Table 4'!M4</f>
        <v>2023</v>
      </c>
      <c r="N1" s="1">
        <f>'AEO Table 4'!N4</f>
        <v>2024</v>
      </c>
      <c r="O1" s="1">
        <f>'AEO Table 4'!O4</f>
        <v>2025</v>
      </c>
      <c r="P1" s="1">
        <f>'AEO Table 4'!P4</f>
        <v>2026</v>
      </c>
      <c r="Q1" s="1">
        <f>'AEO Table 4'!Q4</f>
        <v>2027</v>
      </c>
      <c r="R1" s="1">
        <f>'AEO Table 4'!R4</f>
        <v>2028</v>
      </c>
      <c r="S1" s="1">
        <f>'AEO Table 4'!S4</f>
        <v>2029</v>
      </c>
      <c r="T1" s="1">
        <f>'AEO Table 4'!T4</f>
        <v>2030</v>
      </c>
      <c r="U1" s="1">
        <f>'AEO Table 4'!U4</f>
        <v>2031</v>
      </c>
      <c r="V1" s="1">
        <f>'AEO Table 4'!V4</f>
        <v>2032</v>
      </c>
      <c r="W1" s="1">
        <f>'AEO Table 4'!W4</f>
        <v>2033</v>
      </c>
      <c r="X1" s="1">
        <f>'AEO Table 4'!X4</f>
        <v>2034</v>
      </c>
      <c r="Y1" s="1">
        <f>'AEO Table 4'!Y4</f>
        <v>2035</v>
      </c>
      <c r="Z1" s="1">
        <f>'AEO Table 4'!Z4</f>
        <v>2036</v>
      </c>
      <c r="AA1" s="1">
        <f>'AEO Table 4'!AA4</f>
        <v>2037</v>
      </c>
      <c r="AB1" s="1">
        <f>'AEO Table 4'!AB4</f>
        <v>2038</v>
      </c>
      <c r="AC1" s="1">
        <f>'AEO Table 4'!AC4</f>
        <v>2039</v>
      </c>
      <c r="AD1" s="1">
        <f>'AEO Table 4'!AD4</f>
        <v>2040</v>
      </c>
    </row>
    <row r="2" spans="1:30" x14ac:dyDescent="0.25">
      <c r="A2" s="1" t="s">
        <v>125</v>
      </c>
      <c r="B2">
        <f>SUM('AEO Table 5'!B24,'AEO Table 5'!B26,'AEO Table 5'!B28)*10^15</f>
        <v>494812000000000</v>
      </c>
      <c r="C2">
        <f>SUM('AEO Table 5'!C24,'AEO Table 5'!C26,'AEO Table 5'!C28)*10^15</f>
        <v>487923000000000</v>
      </c>
      <c r="D2">
        <f>SUM('AEO Table 5'!D24,'AEO Table 5'!D26,'AEO Table 5'!D28)*10^15</f>
        <v>481019000000000</v>
      </c>
      <c r="E2">
        <f>SUM('AEO Table 5'!E24,'AEO Table 5'!E26,'AEO Table 5'!E28)*10^15</f>
        <v>475808000000000</v>
      </c>
      <c r="F2">
        <f>SUM('AEO Table 5'!F24,'AEO Table 5'!F26,'AEO Table 5'!F28)*10^15</f>
        <v>471460000000000</v>
      </c>
      <c r="G2">
        <f>SUM('AEO Table 5'!G24,'AEO Table 5'!G26,'AEO Table 5'!G28)*10^15</f>
        <v>461924000000000</v>
      </c>
      <c r="H2">
        <f>SUM('AEO Table 5'!H24,'AEO Table 5'!H26,'AEO Table 5'!H28)*10^15</f>
        <v>454210000000000</v>
      </c>
      <c r="I2">
        <f>SUM('AEO Table 5'!I24,'AEO Table 5'!I26,'AEO Table 5'!I28)*10^15</f>
        <v>447480999999999.94</v>
      </c>
      <c r="J2">
        <f>SUM('AEO Table 5'!J24,'AEO Table 5'!J26,'AEO Table 5'!J28)*10^15</f>
        <v>440863000000000</v>
      </c>
      <c r="K2">
        <f>SUM('AEO Table 5'!K24,'AEO Table 5'!K26,'AEO Table 5'!K28)*10^15</f>
        <v>434710000000000</v>
      </c>
      <c r="L2">
        <f>SUM('AEO Table 5'!L24,'AEO Table 5'!L26,'AEO Table 5'!L28)*10^15</f>
        <v>429483000000000</v>
      </c>
      <c r="M2">
        <f>SUM('AEO Table 5'!M24,'AEO Table 5'!M26,'AEO Table 5'!M28)*10^15</f>
        <v>425023000000000.06</v>
      </c>
      <c r="N2">
        <f>SUM('AEO Table 5'!N24,'AEO Table 5'!N26,'AEO Table 5'!N28)*10^15</f>
        <v>421463000000000</v>
      </c>
      <c r="O2">
        <f>SUM('AEO Table 5'!O24,'AEO Table 5'!O26,'AEO Table 5'!O28)*10^15</f>
        <v>418349000000000</v>
      </c>
      <c r="P2">
        <f>SUM('AEO Table 5'!P24,'AEO Table 5'!P26,'AEO Table 5'!P28)*10^15</f>
        <v>415857999999999.94</v>
      </c>
      <c r="Q2">
        <f>SUM('AEO Table 5'!Q24,'AEO Table 5'!Q26,'AEO Table 5'!Q28)*10^15</f>
        <v>413853999999999.94</v>
      </c>
      <c r="R2">
        <f>SUM('AEO Table 5'!R24,'AEO Table 5'!R26,'AEO Table 5'!R28)*10^15</f>
        <v>412301999999999.94</v>
      </c>
      <c r="S2">
        <f>SUM('AEO Table 5'!S24,'AEO Table 5'!S26,'AEO Table 5'!S28)*10^15</f>
        <v>411346000000000</v>
      </c>
      <c r="T2">
        <f>SUM('AEO Table 5'!T24,'AEO Table 5'!T26,'AEO Table 5'!T28)*10^15</f>
        <v>410427000000000</v>
      </c>
      <c r="U2">
        <f>SUM('AEO Table 5'!U24,'AEO Table 5'!U26,'AEO Table 5'!U28)*10^15</f>
        <v>409738000000000</v>
      </c>
      <c r="V2">
        <f>SUM('AEO Table 5'!V24,'AEO Table 5'!V26,'AEO Table 5'!V28)*10^15</f>
        <v>409170000000000</v>
      </c>
      <c r="W2">
        <f>SUM('AEO Table 5'!W24,'AEO Table 5'!W26,'AEO Table 5'!W28)*10^15</f>
        <v>408715000000000</v>
      </c>
      <c r="X2">
        <f>SUM('AEO Table 5'!X24,'AEO Table 5'!X26,'AEO Table 5'!X28)*10^15</f>
        <v>408472000000000</v>
      </c>
      <c r="Y2">
        <f>SUM('AEO Table 5'!Y24,'AEO Table 5'!Y26,'AEO Table 5'!Y28)*10^15</f>
        <v>408592000000000</v>
      </c>
      <c r="Z2">
        <f>SUM('AEO Table 5'!Z24,'AEO Table 5'!Z26,'AEO Table 5'!Z28)*10^15</f>
        <v>409185000000000</v>
      </c>
      <c r="AA2">
        <f>SUM('AEO Table 5'!AA24,'AEO Table 5'!AA26,'AEO Table 5'!AA28)*10^15</f>
        <v>409933000000000</v>
      </c>
      <c r="AB2">
        <f>SUM('AEO Table 5'!AB24,'AEO Table 5'!AB26,'AEO Table 5'!AB28)*10^15</f>
        <v>410570000000000</v>
      </c>
      <c r="AC2">
        <f>SUM('AEO Table 5'!AC24,'AEO Table 5'!AC26,'AEO Table 5'!AC28)*10^15</f>
        <v>411010000000000</v>
      </c>
      <c r="AD2">
        <f>SUM('AEO Table 5'!AD24,'AEO Table 5'!AD26,'AEO Table 5'!AD28)*10^15</f>
        <v>411243000000000</v>
      </c>
    </row>
    <row r="3" spans="1:30" x14ac:dyDescent="0.25">
      <c r="A3" s="1" t="s">
        <v>126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 s="1" t="s">
        <v>127</v>
      </c>
      <c r="B4">
        <f>SUM('AEO Table 5'!B37:B38)*10^15</f>
        <v>725624000000000</v>
      </c>
      <c r="C4">
        <f>SUM('AEO Table 5'!C37:C38)*10^15</f>
        <v>738539000000000</v>
      </c>
      <c r="D4">
        <f>SUM('AEO Table 5'!D37:D38)*10^15</f>
        <v>737420000000000</v>
      </c>
      <c r="E4">
        <f>SUM('AEO Table 5'!E37:E38)*10^15</f>
        <v>738024999999999.87</v>
      </c>
      <c r="F4">
        <f>SUM('AEO Table 5'!F37:F38)*10^15</f>
        <v>742229000000000</v>
      </c>
      <c r="G4">
        <f>SUM('AEO Table 5'!G37:G38)*10^15</f>
        <v>750100999999999.87</v>
      </c>
      <c r="H4">
        <f>SUM('AEO Table 5'!H37:H38)*10^15</f>
        <v>757798000000000</v>
      </c>
      <c r="I4">
        <f>SUM('AEO Table 5'!I37:I38)*10^15</f>
        <v>759981000000000</v>
      </c>
      <c r="J4">
        <f>SUM('AEO Table 5'!J37:J38)*10^15</f>
        <v>757806000000000</v>
      </c>
      <c r="K4">
        <f>SUM('AEO Table 5'!K37:K38)*10^15</f>
        <v>755922000000000</v>
      </c>
      <c r="L4">
        <f>SUM('AEO Table 5'!L37:L38)*10^15</f>
        <v>757095000000000</v>
      </c>
      <c r="M4">
        <f>SUM('AEO Table 5'!M37:M38)*10^15</f>
        <v>759977000000000</v>
      </c>
      <c r="N4">
        <f>SUM('AEO Table 5'!N37:N38)*10^15</f>
        <v>763345000000000</v>
      </c>
      <c r="O4">
        <f>SUM('AEO Table 5'!O37:O38)*10^15</f>
        <v>766817000000000</v>
      </c>
      <c r="P4">
        <f>SUM('AEO Table 5'!P37:P38)*10^15</f>
        <v>769973999999999.87</v>
      </c>
      <c r="Q4">
        <f>SUM('AEO Table 5'!Q37:Q38)*10^15</f>
        <v>775012000000000</v>
      </c>
      <c r="R4">
        <f>SUM('AEO Table 5'!R37:R38)*10^15</f>
        <v>782005000000000</v>
      </c>
      <c r="S4">
        <f>SUM('AEO Table 5'!S37:S38)*10^15</f>
        <v>789401000000000</v>
      </c>
      <c r="T4">
        <f>SUM('AEO Table 5'!T37:T38)*10^15</f>
        <v>796786999999999.87</v>
      </c>
      <c r="U4">
        <f>SUM('AEO Table 5'!U37:U38)*10^15</f>
        <v>801732000000000</v>
      </c>
      <c r="V4">
        <f>SUM('AEO Table 5'!V37:V38)*10^15</f>
        <v>805224000000000</v>
      </c>
      <c r="W4">
        <f>SUM('AEO Table 5'!W37:W38)*10^15</f>
        <v>808992000000000</v>
      </c>
      <c r="X4">
        <f>SUM('AEO Table 5'!X37:X38)*10^15</f>
        <v>812087000000000</v>
      </c>
      <c r="Y4">
        <f>SUM('AEO Table 5'!Y37:Y38)*10^15</f>
        <v>815981000000000</v>
      </c>
      <c r="Z4">
        <f>SUM('AEO Table 5'!Z37:Z38)*10^15</f>
        <v>819906000000000</v>
      </c>
      <c r="AA4">
        <f>SUM('AEO Table 5'!AA37:AA38)*10^15</f>
        <v>823153000000000</v>
      </c>
      <c r="AB4">
        <f>SUM('AEO Table 5'!AB37:AB38)*10^15</f>
        <v>825228000000000.12</v>
      </c>
      <c r="AC4">
        <f>SUM('AEO Table 5'!AC37:AC38)*10^15</f>
        <v>825189000000000</v>
      </c>
      <c r="AD4">
        <f>SUM('AEO Table 5'!AD37:AD38)*10^15</f>
        <v>823184000000000</v>
      </c>
    </row>
    <row r="5" spans="1:30" x14ac:dyDescent="0.25">
      <c r="A5" s="1" t="s">
        <v>128</v>
      </c>
      <c r="B5">
        <f>'AEO Table 5'!B44*10^15</f>
        <v>18638000000000</v>
      </c>
      <c r="C5">
        <f>'AEO Table 5'!C44*10^15</f>
        <v>18495000000000</v>
      </c>
      <c r="D5">
        <f>'AEO Table 5'!D44*10^15</f>
        <v>18627000000000</v>
      </c>
      <c r="E5">
        <f>'AEO Table 5'!E44*10^15</f>
        <v>19639000000000</v>
      </c>
      <c r="F5">
        <f>'AEO Table 5'!F44*10^15</f>
        <v>20090000000000</v>
      </c>
      <c r="G5">
        <f>'AEO Table 5'!G44*10^15</f>
        <v>20194000000000</v>
      </c>
      <c r="H5">
        <f>'AEO Table 5'!H44*10^15</f>
        <v>20110000000000</v>
      </c>
      <c r="I5">
        <f>'AEO Table 5'!I44*10^15</f>
        <v>20066000000000</v>
      </c>
      <c r="J5">
        <f>'AEO Table 5'!J44*10^15</f>
        <v>20000000000000</v>
      </c>
      <c r="K5">
        <f>'AEO Table 5'!K44*10^15</f>
        <v>19913000000000</v>
      </c>
      <c r="L5">
        <f>'AEO Table 5'!L44*10^15</f>
        <v>19814000000000</v>
      </c>
      <c r="M5">
        <f>'AEO Table 5'!M44*10^15</f>
        <v>19716000000000</v>
      </c>
      <c r="N5">
        <f>'AEO Table 5'!N44*10^15</f>
        <v>19618000000000</v>
      </c>
      <c r="O5">
        <f>'AEO Table 5'!O44*10^15</f>
        <v>19516000000000</v>
      </c>
      <c r="P5">
        <f>'AEO Table 5'!P44*10^15</f>
        <v>19405000000000</v>
      </c>
      <c r="Q5">
        <f>'AEO Table 5'!Q44*10^15</f>
        <v>19297000000000</v>
      </c>
      <c r="R5">
        <f>'AEO Table 5'!R44*10^15</f>
        <v>19184000000000</v>
      </c>
      <c r="S5">
        <f>'AEO Table 5'!S44*10^15</f>
        <v>19069000000000</v>
      </c>
      <c r="T5">
        <f>'AEO Table 5'!T44*10^15</f>
        <v>18951000000000</v>
      </c>
      <c r="U5">
        <f>'AEO Table 5'!U44*10^15</f>
        <v>18837000000000</v>
      </c>
      <c r="V5">
        <f>'AEO Table 5'!V44*10^15</f>
        <v>18723000000000</v>
      </c>
      <c r="W5">
        <f>'AEO Table 5'!W44*10^15</f>
        <v>18613000000000</v>
      </c>
      <c r="X5">
        <f>'AEO Table 5'!X44*10^15</f>
        <v>18506000000000</v>
      </c>
      <c r="Y5">
        <f>'AEO Table 5'!Y44*10^15</f>
        <v>18410000000000</v>
      </c>
      <c r="Z5">
        <f>'AEO Table 5'!Z44*10^15</f>
        <v>18323000000000</v>
      </c>
      <c r="AA5">
        <f>'AEO Table 5'!AA44*10^15</f>
        <v>18227000000000</v>
      </c>
      <c r="AB5">
        <f>'AEO Table 5'!AB44*10^15</f>
        <v>18111000000000</v>
      </c>
      <c r="AC5">
        <f>'AEO Table 5'!AC44*10^15</f>
        <v>17976000000000</v>
      </c>
      <c r="AD5">
        <f>'AEO Table 5'!AD44*10^15</f>
        <v>17828000000000</v>
      </c>
    </row>
    <row r="6" spans="1:30" x14ac:dyDescent="0.25">
      <c r="A6" s="1" t="s">
        <v>130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</sheetData>
  <pageMargins left="0.7" right="0.7" top="0.75" bottom="0.75" header="0.3" footer="0.3"/>
  <pageSetup orientation="portrait" horizontalDpi="1200" verticalDpi="1200" r:id="rId1"/>
  <ignoredErrors>
    <ignoredError sqref="A4 B4:AD4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85546875" customWidth="1"/>
    <col min="3" max="3" width="9.140625" customWidth="1"/>
  </cols>
  <sheetData>
    <row r="1" spans="1:30" x14ac:dyDescent="0.25">
      <c r="A1" s="1" t="s">
        <v>124</v>
      </c>
      <c r="B1" s="1">
        <f>'AEO Table 4'!B4</f>
        <v>2012</v>
      </c>
      <c r="C1" s="1">
        <f>'AEO Table 4'!C4</f>
        <v>2013</v>
      </c>
      <c r="D1" s="1">
        <f>'AEO Table 4'!D4</f>
        <v>2014</v>
      </c>
      <c r="E1" s="1">
        <f>'AEO Table 4'!E4</f>
        <v>2015</v>
      </c>
      <c r="F1" s="1">
        <f>'AEO Table 4'!F4</f>
        <v>2016</v>
      </c>
      <c r="G1" s="1">
        <f>'AEO Table 4'!G4</f>
        <v>2017</v>
      </c>
      <c r="H1" s="1">
        <f>'AEO Table 4'!H4</f>
        <v>2018</v>
      </c>
      <c r="I1" s="1">
        <f>'AEO Table 4'!I4</f>
        <v>2019</v>
      </c>
      <c r="J1" s="1">
        <f>'AEO Table 4'!J4</f>
        <v>2020</v>
      </c>
      <c r="K1" s="1">
        <f>'AEO Table 4'!K4</f>
        <v>2021</v>
      </c>
      <c r="L1" s="1">
        <f>'AEO Table 4'!L4</f>
        <v>2022</v>
      </c>
      <c r="M1" s="1">
        <f>'AEO Table 4'!M4</f>
        <v>2023</v>
      </c>
      <c r="N1" s="1">
        <f>'AEO Table 4'!N4</f>
        <v>2024</v>
      </c>
      <c r="O1" s="1">
        <f>'AEO Table 4'!O4</f>
        <v>2025</v>
      </c>
      <c r="P1" s="1">
        <f>'AEO Table 4'!P4</f>
        <v>2026</v>
      </c>
      <c r="Q1" s="1">
        <f>'AEO Table 4'!Q4</f>
        <v>2027</v>
      </c>
      <c r="R1" s="1">
        <f>'AEO Table 4'!R4</f>
        <v>2028</v>
      </c>
      <c r="S1" s="1">
        <f>'AEO Table 4'!S4</f>
        <v>2029</v>
      </c>
      <c r="T1" s="1">
        <f>'AEO Table 4'!T4</f>
        <v>2030</v>
      </c>
      <c r="U1" s="1">
        <f>'AEO Table 4'!U4</f>
        <v>2031</v>
      </c>
      <c r="V1" s="1">
        <f>'AEO Table 4'!V4</f>
        <v>2032</v>
      </c>
      <c r="W1" s="1">
        <f>'AEO Table 4'!W4</f>
        <v>2033</v>
      </c>
      <c r="X1" s="1">
        <f>'AEO Table 4'!X4</f>
        <v>2034</v>
      </c>
      <c r="Y1" s="1">
        <f>'AEO Table 4'!Y4</f>
        <v>2035</v>
      </c>
      <c r="Z1" s="1">
        <f>'AEO Table 4'!Z4</f>
        <v>2036</v>
      </c>
      <c r="AA1" s="1">
        <f>'AEO Table 4'!AA4</f>
        <v>2037</v>
      </c>
      <c r="AB1" s="1">
        <f>'AEO Table 4'!AB4</f>
        <v>2038</v>
      </c>
      <c r="AC1" s="1">
        <f>'AEO Table 4'!AC4</f>
        <v>2039</v>
      </c>
      <c r="AD1" s="1">
        <f>'AEO Table 4'!AD4</f>
        <v>2040</v>
      </c>
    </row>
    <row r="2" spans="1:30" x14ac:dyDescent="0.25">
      <c r="A2" s="1" t="s">
        <v>125</v>
      </c>
      <c r="B2">
        <f>SUM('AEO Table 5'!B29:B31)*10^15</f>
        <v>1891919999999999.7</v>
      </c>
      <c r="C2">
        <f>SUM('AEO Table 5'!C29:C31)*10^15</f>
        <v>2003836999999999.7</v>
      </c>
      <c r="D2">
        <f>SUM('AEO Table 5'!D29:D31)*10^15</f>
        <v>2090516999999999.7</v>
      </c>
      <c r="E2">
        <f>SUM('AEO Table 5'!E29:E31)*10^15</f>
        <v>2115766000000000.2</v>
      </c>
      <c r="F2">
        <f>SUM('AEO Table 5'!F29:F31)*10^15</f>
        <v>2147222000000000.3</v>
      </c>
      <c r="G2">
        <f>SUM('AEO Table 5'!G29:G31)*10^15</f>
        <v>2181884000000000.2</v>
      </c>
      <c r="H2">
        <f>SUM('AEO Table 5'!H29:H31)*10^15</f>
        <v>2219929000000000</v>
      </c>
      <c r="I2">
        <f>SUM('AEO Table 5'!I29:I31)*10^15</f>
        <v>2259054000000000</v>
      </c>
      <c r="J2">
        <f>SUM('AEO Table 5'!J29:J31)*10^15</f>
        <v>2298391000000000</v>
      </c>
      <c r="K2">
        <f>SUM('AEO Table 5'!K29:K31)*10^15</f>
        <v>2337476000000000</v>
      </c>
      <c r="L2">
        <f>SUM('AEO Table 5'!L29:L31)*10^15</f>
        <v>2378504000000000</v>
      </c>
      <c r="M2">
        <f>SUM('AEO Table 5'!M29:M31)*10^15</f>
        <v>2420602000000000</v>
      </c>
      <c r="N2">
        <f>SUM('AEO Table 5'!N29:N31)*10^15</f>
        <v>2464264000000000</v>
      </c>
      <c r="O2">
        <f>SUM('AEO Table 5'!O29:O31)*10^15</f>
        <v>2507390999999999.5</v>
      </c>
      <c r="P2">
        <f>SUM('AEO Table 5'!P29:P31)*10^15</f>
        <v>2551430000000000.5</v>
      </c>
      <c r="Q2">
        <f>SUM('AEO Table 5'!Q29:Q31)*10^15</f>
        <v>2594492000000000</v>
      </c>
      <c r="R2">
        <f>SUM('AEO Table 5'!R29:R31)*10^15</f>
        <v>2637899000000000</v>
      </c>
      <c r="S2">
        <f>SUM('AEO Table 5'!S29:S31)*10^15</f>
        <v>2681600000000000</v>
      </c>
      <c r="T2">
        <f>SUM('AEO Table 5'!T29:T31)*10^15</f>
        <v>2725494000000000</v>
      </c>
      <c r="U2">
        <f>SUM('AEO Table 5'!U29:U31)*10^15</f>
        <v>2769649000000000</v>
      </c>
      <c r="V2">
        <f>SUM('AEO Table 5'!V29:V31)*10^15</f>
        <v>2814556000000000</v>
      </c>
      <c r="W2">
        <f>SUM('AEO Table 5'!W29:W31)*10^15</f>
        <v>2859851000000000</v>
      </c>
      <c r="X2">
        <f>SUM('AEO Table 5'!X29:X31)*10^15</f>
        <v>2905662000000000</v>
      </c>
      <c r="Y2">
        <f>SUM('AEO Table 5'!Y29:Y31)*10^15</f>
        <v>2953845000000000</v>
      </c>
      <c r="Z2">
        <f>SUM('AEO Table 5'!Z29:Z31)*10^15</f>
        <v>3003755000000000</v>
      </c>
      <c r="AA2">
        <f>SUM('AEO Table 5'!AA29:AA31)*10^15</f>
        <v>3054519000000000</v>
      </c>
      <c r="AB2">
        <f>SUM('AEO Table 5'!AB29:AB31)*10^15</f>
        <v>3104571999999999.5</v>
      </c>
      <c r="AC2">
        <f>SUM('AEO Table 5'!AC29:AC31)*10^15</f>
        <v>3153555000000000</v>
      </c>
      <c r="AD2">
        <f>SUM('AEO Table 5'!AD29:AD31)*10^15</f>
        <v>3201094000000000</v>
      </c>
    </row>
    <row r="3" spans="1:30" x14ac:dyDescent="0.25">
      <c r="A3" s="1" t="s">
        <v>126</v>
      </c>
      <c r="B3">
        <f>About!$C43*'AEO Table 5'!B49*10^15</f>
        <v>64402500000000</v>
      </c>
      <c r="C3">
        <f>About!$C43*'AEO Table 5'!C49*10^15</f>
        <v>65877500000000.008</v>
      </c>
      <c r="D3">
        <f>About!$C43*'AEO Table 5'!D49*10^15</f>
        <v>68375000000000.008</v>
      </c>
      <c r="E3">
        <f>About!$C43*'AEO Table 5'!E49*10^15</f>
        <v>83203000000000</v>
      </c>
      <c r="F3">
        <f>About!$C43*'AEO Table 5'!F49*10^15</f>
        <v>80219500000000</v>
      </c>
      <c r="G3">
        <f>About!$C43*'AEO Table 5'!G49*10^15</f>
        <v>80577000000000</v>
      </c>
      <c r="H3">
        <f>About!$C43*'AEO Table 5'!H49*10^15</f>
        <v>81226250000000</v>
      </c>
      <c r="I3">
        <f>About!$C43*'AEO Table 5'!I49*10^15</f>
        <v>81737250000000</v>
      </c>
      <c r="J3">
        <f>About!$C43*'AEO Table 5'!J49*10^15</f>
        <v>82323000000000</v>
      </c>
      <c r="K3">
        <f>About!$C43*'AEO Table 5'!K49*10^15</f>
        <v>82816750000000</v>
      </c>
      <c r="L3">
        <f>About!$C43*'AEO Table 5'!L49*10^15</f>
        <v>83306750000000</v>
      </c>
      <c r="M3">
        <f>About!$C43*'AEO Table 5'!M49*10^15</f>
        <v>83678500000000</v>
      </c>
      <c r="N3">
        <f>About!$C43*'AEO Table 5'!N49*10^15</f>
        <v>84034750000000</v>
      </c>
      <c r="O3">
        <f>About!$C43*'AEO Table 5'!O49*10^15</f>
        <v>84361000000000</v>
      </c>
      <c r="P3">
        <f>About!$C43*'AEO Table 5'!P49*10^15</f>
        <v>84596750000000</v>
      </c>
      <c r="Q3">
        <f>About!$C43*'AEO Table 5'!Q49*10^15</f>
        <v>84851750000000</v>
      </c>
      <c r="R3">
        <f>About!$C43*'AEO Table 5'!R49*10^15</f>
        <v>85091250000000</v>
      </c>
      <c r="S3">
        <f>About!$C43*'AEO Table 5'!S49*10^15</f>
        <v>85283250000000</v>
      </c>
      <c r="T3">
        <f>About!$C43*'AEO Table 5'!T49*10^15</f>
        <v>85469500000000</v>
      </c>
      <c r="U3">
        <f>About!$C43*'AEO Table 5'!U49*10^15</f>
        <v>85602500000000</v>
      </c>
      <c r="V3">
        <f>About!$C43*'AEO Table 5'!V49*10^15</f>
        <v>85742750000000</v>
      </c>
      <c r="W3">
        <f>About!$C43*'AEO Table 5'!W49*10^15</f>
        <v>85985500000000</v>
      </c>
      <c r="X3">
        <f>About!$C43*'AEO Table 5'!X49*10^15</f>
        <v>86231000000000</v>
      </c>
      <c r="Y3">
        <f>About!$C43*'AEO Table 5'!Y49*10^15</f>
        <v>86538500000000</v>
      </c>
      <c r="Z3">
        <f>About!$C43*'AEO Table 5'!Z49*10^15</f>
        <v>86900750000000</v>
      </c>
      <c r="AA3">
        <f>About!$C43*'AEO Table 5'!AA49*10^15</f>
        <v>87301500000000</v>
      </c>
      <c r="AB3">
        <f>About!$C43*'AEO Table 5'!AB49*10^15</f>
        <v>87656750000000</v>
      </c>
      <c r="AC3">
        <f>About!$C43*'AEO Table 5'!AC49*10^15</f>
        <v>87765000000000</v>
      </c>
      <c r="AD3">
        <f>About!$C43*'AEO Table 5'!AD49*10^15</f>
        <v>87796000000000</v>
      </c>
    </row>
    <row r="4" spans="1:30" x14ac:dyDescent="0.25">
      <c r="A4" s="1" t="s">
        <v>127</v>
      </c>
      <c r="B4">
        <f>'AEO Table 5'!B39*10^15</f>
        <v>690275000000000</v>
      </c>
      <c r="C4">
        <f>'AEO Table 5'!C39*10^15</f>
        <v>740681000000000</v>
      </c>
      <c r="D4">
        <f>'AEO Table 5'!D39*10^15</f>
        <v>809628000000000</v>
      </c>
      <c r="E4">
        <f>'AEO Table 5'!E39*10^15</f>
        <v>780916000000000</v>
      </c>
      <c r="F4">
        <f>'AEO Table 5'!F39*10^15</f>
        <v>788569000000000</v>
      </c>
      <c r="G4">
        <f>'AEO Table 5'!G39*10^15</f>
        <v>795386000000000</v>
      </c>
      <c r="H4">
        <f>'AEO Table 5'!H39*10^15</f>
        <v>803011000000000</v>
      </c>
      <c r="I4">
        <f>'AEO Table 5'!I39*10^15</f>
        <v>807711000000000</v>
      </c>
      <c r="J4">
        <f>'AEO Table 5'!J39*10^15</f>
        <v>811577000000000</v>
      </c>
      <c r="K4">
        <f>'AEO Table 5'!K39*10^15</f>
        <v>817921000000000</v>
      </c>
      <c r="L4">
        <f>'AEO Table 5'!L39*10^15</f>
        <v>828228000000000</v>
      </c>
      <c r="M4">
        <f>'AEO Table 5'!M39*10^15</f>
        <v>841579000000000</v>
      </c>
      <c r="N4">
        <f>'AEO Table 5'!N39*10^15</f>
        <v>856969000000000</v>
      </c>
      <c r="O4">
        <f>'AEO Table 5'!O39*10^15</f>
        <v>874650000000000</v>
      </c>
      <c r="P4">
        <f>'AEO Table 5'!P39*10^15</f>
        <v>894260000000000</v>
      </c>
      <c r="Q4">
        <f>'AEO Table 5'!Q39*10^15</f>
        <v>918109000000000</v>
      </c>
      <c r="R4">
        <f>'AEO Table 5'!R39*10^15</f>
        <v>947089000000000</v>
      </c>
      <c r="S4">
        <f>'AEO Table 5'!S39*10^15</f>
        <v>978361000000000</v>
      </c>
      <c r="T4">
        <f>'AEO Table 5'!T39*10^15</f>
        <v>1012149000000000</v>
      </c>
      <c r="U4">
        <f>'AEO Table 5'!U39*10^15</f>
        <v>1045939000000000</v>
      </c>
      <c r="V4">
        <f>'AEO Table 5'!V39*10^15</f>
        <v>1081437000000000</v>
      </c>
      <c r="W4">
        <f>'AEO Table 5'!W39*10^15</f>
        <v>1119709000000000.1</v>
      </c>
      <c r="X4">
        <f>'AEO Table 5'!X39*10^15</f>
        <v>1160928000000000</v>
      </c>
      <c r="Y4">
        <f>'AEO Table 5'!Y39*10^15</f>
        <v>1205681000000000</v>
      </c>
      <c r="Z4">
        <f>'AEO Table 5'!Z39*10^15</f>
        <v>1251963000000000</v>
      </c>
      <c r="AA4">
        <f>'AEO Table 5'!AA39*10^15</f>
        <v>1298953000000000</v>
      </c>
      <c r="AB4">
        <f>'AEO Table 5'!AB39*10^15</f>
        <v>1346863000000000</v>
      </c>
      <c r="AC4">
        <f>'AEO Table 5'!AC39*10^15</f>
        <v>1394570000000000</v>
      </c>
      <c r="AD4">
        <f>'AEO Table 5'!AD39*10^15</f>
        <v>1443036000000000</v>
      </c>
    </row>
    <row r="5" spans="1:30" x14ac:dyDescent="0.25">
      <c r="A5" s="1" t="s">
        <v>128</v>
      </c>
      <c r="B5">
        <f>'AEO Table 5'!B45*10^15</f>
        <v>208743000000000</v>
      </c>
      <c r="C5">
        <f>'AEO Table 5'!C45*10^15</f>
        <v>197072000000000</v>
      </c>
      <c r="D5">
        <f>'AEO Table 5'!D45*10^15</f>
        <v>197184000000000</v>
      </c>
      <c r="E5">
        <f>'AEO Table 5'!E45*10^15</f>
        <v>173256000000000</v>
      </c>
      <c r="F5">
        <f>'AEO Table 5'!F45*10^15</f>
        <v>176763000000000</v>
      </c>
      <c r="G5">
        <f>'AEO Table 5'!G45*10^15</f>
        <v>177323000000000</v>
      </c>
      <c r="H5">
        <f>'AEO Table 5'!H45*10^15</f>
        <v>176541000000000</v>
      </c>
      <c r="I5">
        <f>'AEO Table 5'!I45*10^15</f>
        <v>176218000000000</v>
      </c>
      <c r="J5">
        <f>'AEO Table 5'!J45*10^15</f>
        <v>175822000000000</v>
      </c>
      <c r="K5">
        <f>'AEO Table 5'!K45*10^15</f>
        <v>175259000000000</v>
      </c>
      <c r="L5">
        <f>'AEO Table 5'!L45*10^15</f>
        <v>174541000000000</v>
      </c>
      <c r="M5">
        <f>'AEO Table 5'!M45*10^15</f>
        <v>173798000000000</v>
      </c>
      <c r="N5">
        <f>'AEO Table 5'!N45*10^15</f>
        <v>173074000000000</v>
      </c>
      <c r="O5">
        <f>'AEO Table 5'!O45*10^15</f>
        <v>172352000000000</v>
      </c>
      <c r="P5">
        <f>'AEO Table 5'!P45*10^15</f>
        <v>171610000000000</v>
      </c>
      <c r="Q5">
        <f>'AEO Table 5'!Q45*10^15</f>
        <v>170845000000000</v>
      </c>
      <c r="R5">
        <f>'AEO Table 5'!R45*10^15</f>
        <v>170076000000000</v>
      </c>
      <c r="S5">
        <f>'AEO Table 5'!S45*10^15</f>
        <v>169316000000000</v>
      </c>
      <c r="T5">
        <f>'AEO Table 5'!T45*10^15</f>
        <v>168562000000000</v>
      </c>
      <c r="U5">
        <f>'AEO Table 5'!U45*10^15</f>
        <v>167788000000000</v>
      </c>
      <c r="V5">
        <f>'AEO Table 5'!V45*10^15</f>
        <v>167017000000000</v>
      </c>
      <c r="W5">
        <f>'AEO Table 5'!W45*10^15</f>
        <v>166223000000000</v>
      </c>
      <c r="X5">
        <f>'AEO Table 5'!X45*10^15</f>
        <v>165439000000000</v>
      </c>
      <c r="Y5">
        <f>'AEO Table 5'!Y45*10^15</f>
        <v>164668000000000</v>
      </c>
      <c r="Z5">
        <f>'AEO Table 5'!Z45*10^15</f>
        <v>163909000000000</v>
      </c>
      <c r="AA5">
        <f>'AEO Table 5'!AA45*10^15</f>
        <v>163147000000000</v>
      </c>
      <c r="AB5">
        <f>'AEO Table 5'!AB45*10^15</f>
        <v>162346000000000</v>
      </c>
      <c r="AC5">
        <f>'AEO Table 5'!AC45*10^15</f>
        <v>161555000000000</v>
      </c>
      <c r="AD5">
        <f>'AEO Table 5'!AD45*10^15</f>
        <v>160791000000000</v>
      </c>
    </row>
    <row r="6" spans="1:30" x14ac:dyDescent="0.25">
      <c r="A6" s="1" t="s">
        <v>130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</sheetData>
  <pageMargins left="0.7" right="0.7" top="0.75" bottom="0.75" header="0.3" footer="0.3"/>
  <pageSetup orientation="portrait" horizontalDpi="1200" verticalDpi="1200" r:id="rId1"/>
  <ignoredErrors>
    <ignoredError sqref="A2 B2:AD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1"/>
  <sheetViews>
    <sheetView workbookViewId="0"/>
  </sheetViews>
  <sheetFormatPr defaultRowHeight="15" x14ac:dyDescent="0.25"/>
  <cols>
    <col min="1" max="1" width="45.7109375" customWidth="1"/>
  </cols>
  <sheetData>
    <row r="1" spans="1:31" ht="15" customHeight="1" x14ac:dyDescent="0.25">
      <c r="A1" s="10" t="s">
        <v>67</v>
      </c>
    </row>
    <row r="2" spans="1:31" ht="15" customHeight="1" x14ac:dyDescent="0.25">
      <c r="A2" s="11" t="s">
        <v>2</v>
      </c>
    </row>
    <row r="3" spans="1:31" ht="15" customHeight="1" x14ac:dyDescent="0.25">
      <c r="A3" s="11" t="s">
        <v>3</v>
      </c>
      <c r="B3" s="12" t="s">
        <v>3</v>
      </c>
      <c r="C3" s="12" t="s">
        <v>3</v>
      </c>
      <c r="D3" s="12" t="s">
        <v>3</v>
      </c>
      <c r="E3" s="12" t="s">
        <v>3</v>
      </c>
      <c r="F3" s="12" t="s">
        <v>3</v>
      </c>
      <c r="G3" s="12" t="s">
        <v>3</v>
      </c>
      <c r="H3" s="12" t="s">
        <v>3</v>
      </c>
      <c r="I3" s="12" t="s">
        <v>3</v>
      </c>
      <c r="J3" s="12" t="s">
        <v>3</v>
      </c>
      <c r="K3" s="12" t="s">
        <v>3</v>
      </c>
      <c r="L3" s="12" t="s">
        <v>3</v>
      </c>
      <c r="M3" s="12" t="s">
        <v>3</v>
      </c>
      <c r="N3" s="12" t="s">
        <v>3</v>
      </c>
      <c r="O3" s="12" t="s">
        <v>3</v>
      </c>
      <c r="P3" s="12" t="s">
        <v>3</v>
      </c>
      <c r="Q3" s="12" t="s">
        <v>3</v>
      </c>
      <c r="R3" s="12" t="s">
        <v>3</v>
      </c>
      <c r="S3" s="12" t="s">
        <v>3</v>
      </c>
      <c r="T3" s="12" t="s">
        <v>3</v>
      </c>
      <c r="U3" s="12" t="s">
        <v>3</v>
      </c>
      <c r="V3" s="12" t="s">
        <v>3</v>
      </c>
      <c r="W3" s="12" t="s">
        <v>3</v>
      </c>
      <c r="X3" s="12" t="s">
        <v>3</v>
      </c>
      <c r="Y3" s="12" t="s">
        <v>3</v>
      </c>
      <c r="Z3" s="12" t="s">
        <v>3</v>
      </c>
      <c r="AA3" s="12" t="s">
        <v>3</v>
      </c>
      <c r="AB3" s="12" t="s">
        <v>3</v>
      </c>
      <c r="AC3" s="12" t="s">
        <v>3</v>
      </c>
      <c r="AD3" s="12" t="s">
        <v>3</v>
      </c>
      <c r="AE3" s="13" t="s">
        <v>175</v>
      </c>
    </row>
    <row r="4" spans="1:31" ht="15" customHeight="1" thickBot="1" x14ac:dyDescent="0.3">
      <c r="A4" s="14" t="s">
        <v>4</v>
      </c>
      <c r="B4" s="14">
        <v>2012</v>
      </c>
      <c r="C4" s="14">
        <v>2013</v>
      </c>
      <c r="D4" s="14">
        <v>2014</v>
      </c>
      <c r="E4" s="14">
        <v>2015</v>
      </c>
      <c r="F4" s="14">
        <v>2016</v>
      </c>
      <c r="G4" s="14">
        <v>2017</v>
      </c>
      <c r="H4" s="14">
        <v>2018</v>
      </c>
      <c r="I4" s="14">
        <v>2019</v>
      </c>
      <c r="J4" s="14">
        <v>2020</v>
      </c>
      <c r="K4" s="14">
        <v>2021</v>
      </c>
      <c r="L4" s="14">
        <v>2022</v>
      </c>
      <c r="M4" s="14">
        <v>2023</v>
      </c>
      <c r="N4" s="14">
        <v>2024</v>
      </c>
      <c r="O4" s="14">
        <v>2025</v>
      </c>
      <c r="P4" s="14">
        <v>2026</v>
      </c>
      <c r="Q4" s="14">
        <v>2027</v>
      </c>
      <c r="R4" s="14">
        <v>2028</v>
      </c>
      <c r="S4" s="14">
        <v>2029</v>
      </c>
      <c r="T4" s="14">
        <v>2030</v>
      </c>
      <c r="U4" s="14">
        <v>2031</v>
      </c>
      <c r="V4" s="14">
        <v>2032</v>
      </c>
      <c r="W4" s="14">
        <v>2033</v>
      </c>
      <c r="X4" s="14">
        <v>2034</v>
      </c>
      <c r="Y4" s="14">
        <v>2035</v>
      </c>
      <c r="Z4" s="14">
        <v>2036</v>
      </c>
      <c r="AA4" s="14">
        <v>2037</v>
      </c>
      <c r="AB4" s="14">
        <v>2038</v>
      </c>
      <c r="AC4" s="14">
        <v>2039</v>
      </c>
      <c r="AD4" s="14">
        <v>2040</v>
      </c>
      <c r="AE4" s="14">
        <v>2040</v>
      </c>
    </row>
    <row r="5" spans="1:31" ht="15" customHeight="1" thickTop="1" x14ac:dyDescent="0.25"/>
    <row r="6" spans="1:31" ht="15" customHeight="1" x14ac:dyDescent="0.25">
      <c r="A6" s="15" t="s">
        <v>5</v>
      </c>
    </row>
    <row r="7" spans="1:31" ht="15" customHeight="1" x14ac:dyDescent="0.25">
      <c r="A7" s="15" t="s">
        <v>68</v>
      </c>
    </row>
    <row r="8" spans="1:31" ht="15" customHeight="1" x14ac:dyDescent="0.25">
      <c r="A8" s="16" t="s">
        <v>69</v>
      </c>
      <c r="B8" s="17">
        <v>79.286323999999993</v>
      </c>
      <c r="C8" s="17">
        <v>79.669539999999998</v>
      </c>
      <c r="D8" s="17">
        <v>80.067131000000003</v>
      </c>
      <c r="E8" s="17">
        <v>80.606300000000005</v>
      </c>
      <c r="F8" s="17">
        <v>81.249077</v>
      </c>
      <c r="G8" s="17">
        <v>82.043739000000002</v>
      </c>
      <c r="H8" s="17">
        <v>82.886466999999996</v>
      </c>
      <c r="I8" s="17">
        <v>83.716476</v>
      </c>
      <c r="J8" s="17">
        <v>84.548591999999999</v>
      </c>
      <c r="K8" s="17">
        <v>85.337776000000005</v>
      </c>
      <c r="L8" s="17">
        <v>86.104523</v>
      </c>
      <c r="M8" s="17">
        <v>86.857117000000002</v>
      </c>
      <c r="N8" s="17">
        <v>87.602576999999997</v>
      </c>
      <c r="O8" s="17">
        <v>88.370429999999999</v>
      </c>
      <c r="P8" s="17">
        <v>89.148726999999994</v>
      </c>
      <c r="Q8" s="17">
        <v>89.917381000000006</v>
      </c>
      <c r="R8" s="17">
        <v>90.642280999999997</v>
      </c>
      <c r="S8" s="17">
        <v>91.358124000000004</v>
      </c>
      <c r="T8" s="17">
        <v>92.079757999999998</v>
      </c>
      <c r="U8" s="17">
        <v>92.787407000000002</v>
      </c>
      <c r="V8" s="17">
        <v>93.447792000000007</v>
      </c>
      <c r="W8" s="17">
        <v>94.099997999999999</v>
      </c>
      <c r="X8" s="17">
        <v>94.751518000000004</v>
      </c>
      <c r="Y8" s="17">
        <v>95.409035000000003</v>
      </c>
      <c r="Z8" s="17">
        <v>96.059264999999996</v>
      </c>
      <c r="AA8" s="17">
        <v>96.704918000000006</v>
      </c>
      <c r="AB8" s="17">
        <v>97.347206</v>
      </c>
      <c r="AC8" s="17">
        <v>97.972960999999998</v>
      </c>
      <c r="AD8" s="17">
        <v>98.601768000000007</v>
      </c>
      <c r="AE8" s="18">
        <v>7.9279999999999993E-3</v>
      </c>
    </row>
    <row r="9" spans="1:31" ht="15" customHeight="1" x14ac:dyDescent="0.25">
      <c r="A9" s="16" t="s">
        <v>70</v>
      </c>
      <c r="B9" s="17">
        <v>28.239370000000001</v>
      </c>
      <c r="C9" s="17">
        <v>28.406755</v>
      </c>
      <c r="D9" s="17">
        <v>28.627268000000001</v>
      </c>
      <c r="E9" s="17">
        <v>28.930540000000001</v>
      </c>
      <c r="F9" s="17">
        <v>29.241268000000002</v>
      </c>
      <c r="G9" s="17">
        <v>29.520444999999999</v>
      </c>
      <c r="H9" s="17">
        <v>29.803366</v>
      </c>
      <c r="I9" s="17">
        <v>30.122005000000001</v>
      </c>
      <c r="J9" s="17">
        <v>30.448563</v>
      </c>
      <c r="K9" s="17">
        <v>30.763988000000001</v>
      </c>
      <c r="L9" s="17">
        <v>31.087349</v>
      </c>
      <c r="M9" s="17">
        <v>31.424852000000001</v>
      </c>
      <c r="N9" s="17">
        <v>31.784711999999999</v>
      </c>
      <c r="O9" s="17">
        <v>32.145488999999998</v>
      </c>
      <c r="P9" s="17">
        <v>32.499599000000003</v>
      </c>
      <c r="Q9" s="17">
        <v>32.845078000000001</v>
      </c>
      <c r="R9" s="17">
        <v>33.191406000000001</v>
      </c>
      <c r="S9" s="17">
        <v>33.545811</v>
      </c>
      <c r="T9" s="17">
        <v>33.907974000000003</v>
      </c>
      <c r="U9" s="17">
        <v>34.265560000000001</v>
      </c>
      <c r="V9" s="17">
        <v>34.622188999999999</v>
      </c>
      <c r="W9" s="17">
        <v>34.979697999999999</v>
      </c>
      <c r="X9" s="17">
        <v>35.340271000000001</v>
      </c>
      <c r="Y9" s="17">
        <v>35.703239000000004</v>
      </c>
      <c r="Z9" s="17">
        <v>36.071606000000003</v>
      </c>
      <c r="AA9" s="17">
        <v>36.441524999999999</v>
      </c>
      <c r="AB9" s="17">
        <v>36.810921</v>
      </c>
      <c r="AC9" s="17">
        <v>37.178780000000003</v>
      </c>
      <c r="AD9" s="17">
        <v>37.548347</v>
      </c>
      <c r="AE9" s="18">
        <v>1.0387E-2</v>
      </c>
    </row>
    <row r="10" spans="1:31" ht="15" customHeight="1" x14ac:dyDescent="0.25">
      <c r="A10" s="16" t="s">
        <v>71</v>
      </c>
      <c r="B10" s="17">
        <v>6.4084320000000004</v>
      </c>
      <c r="C10" s="17">
        <v>6.250629</v>
      </c>
      <c r="D10" s="17">
        <v>6.1013609999999998</v>
      </c>
      <c r="E10" s="17">
        <v>5.9667630000000003</v>
      </c>
      <c r="F10" s="17">
        <v>5.8338479999999997</v>
      </c>
      <c r="G10" s="17">
        <v>5.7231240000000003</v>
      </c>
      <c r="H10" s="17">
        <v>5.6376910000000002</v>
      </c>
      <c r="I10" s="17">
        <v>5.5677770000000004</v>
      </c>
      <c r="J10" s="17">
        <v>5.5107650000000001</v>
      </c>
      <c r="K10" s="17">
        <v>5.4571579999999997</v>
      </c>
      <c r="L10" s="17">
        <v>5.4093390000000001</v>
      </c>
      <c r="M10" s="17">
        <v>5.3682350000000003</v>
      </c>
      <c r="N10" s="17">
        <v>5.3344449999999997</v>
      </c>
      <c r="O10" s="17">
        <v>5.299963</v>
      </c>
      <c r="P10" s="17">
        <v>5.2605300000000002</v>
      </c>
      <c r="Q10" s="17">
        <v>5.2194599999999998</v>
      </c>
      <c r="R10" s="17">
        <v>5.1787609999999997</v>
      </c>
      <c r="S10" s="17">
        <v>5.1386589999999996</v>
      </c>
      <c r="T10" s="17">
        <v>5.0997669999999999</v>
      </c>
      <c r="U10" s="17">
        <v>5.0612430000000002</v>
      </c>
      <c r="V10" s="17">
        <v>5.0249490000000003</v>
      </c>
      <c r="W10" s="17">
        <v>4.9916790000000004</v>
      </c>
      <c r="X10" s="17">
        <v>4.9606450000000004</v>
      </c>
      <c r="Y10" s="17">
        <v>4.931711</v>
      </c>
      <c r="Z10" s="17">
        <v>4.9048600000000002</v>
      </c>
      <c r="AA10" s="17">
        <v>4.8790950000000004</v>
      </c>
      <c r="AB10" s="17">
        <v>4.854336</v>
      </c>
      <c r="AC10" s="17">
        <v>4.8312160000000004</v>
      </c>
      <c r="AD10" s="17">
        <v>4.8110249999999999</v>
      </c>
      <c r="AE10" s="18">
        <v>-9.6480000000000003E-3</v>
      </c>
    </row>
    <row r="11" spans="1:31" ht="15" customHeight="1" x14ac:dyDescent="0.25">
      <c r="A11" s="15" t="s">
        <v>9</v>
      </c>
      <c r="B11" s="19">
        <v>113.934128</v>
      </c>
      <c r="C11" s="19">
        <v>114.32692</v>
      </c>
      <c r="D11" s="19">
        <v>114.795761</v>
      </c>
      <c r="E11" s="19">
        <v>115.503601</v>
      </c>
      <c r="F11" s="19">
        <v>116.32418800000001</v>
      </c>
      <c r="G11" s="19">
        <v>117.287308</v>
      </c>
      <c r="H11" s="19">
        <v>118.327522</v>
      </c>
      <c r="I11" s="19">
        <v>119.406265</v>
      </c>
      <c r="J11" s="19">
        <v>120.507919</v>
      </c>
      <c r="K11" s="19">
        <v>121.558922</v>
      </c>
      <c r="L11" s="19">
        <v>122.601212</v>
      </c>
      <c r="M11" s="19">
        <v>123.6502</v>
      </c>
      <c r="N11" s="19">
        <v>124.721733</v>
      </c>
      <c r="O11" s="19">
        <v>125.81588000000001</v>
      </c>
      <c r="P11" s="19">
        <v>126.90885900000001</v>
      </c>
      <c r="Q11" s="19">
        <v>127.98191799999999</v>
      </c>
      <c r="R11" s="19">
        <v>129.012451</v>
      </c>
      <c r="S11" s="19">
        <v>130.042587</v>
      </c>
      <c r="T11" s="19">
        <v>131.08749399999999</v>
      </c>
      <c r="U11" s="19">
        <v>132.11421200000001</v>
      </c>
      <c r="V11" s="19">
        <v>133.09492499999999</v>
      </c>
      <c r="W11" s="19">
        <v>134.071381</v>
      </c>
      <c r="X11" s="19">
        <v>135.05244400000001</v>
      </c>
      <c r="Y11" s="19">
        <v>136.04399100000001</v>
      </c>
      <c r="Z11" s="19">
        <v>137.03573600000001</v>
      </c>
      <c r="AA11" s="19">
        <v>138.02552800000001</v>
      </c>
      <c r="AB11" s="19">
        <v>139.01246599999999</v>
      </c>
      <c r="AC11" s="19">
        <v>139.982956</v>
      </c>
      <c r="AD11" s="19">
        <v>140.96113600000001</v>
      </c>
      <c r="AE11" s="20">
        <v>7.7869999999999997E-3</v>
      </c>
    </row>
    <row r="12" spans="1:31" ht="15" customHeight="1" x14ac:dyDescent="0.25"/>
    <row r="13" spans="1:31" ht="15" customHeight="1" x14ac:dyDescent="0.25">
      <c r="A13" s="15" t="s">
        <v>72</v>
      </c>
      <c r="B13" s="21">
        <v>1670.101807</v>
      </c>
      <c r="C13" s="21">
        <v>1678.3287350000001</v>
      </c>
      <c r="D13" s="21">
        <v>1686.077393</v>
      </c>
      <c r="E13" s="21">
        <v>1693.5635990000001</v>
      </c>
      <c r="F13" s="21">
        <v>1701.3232419999999</v>
      </c>
      <c r="G13" s="21">
        <v>1709.712524</v>
      </c>
      <c r="H13" s="21">
        <v>1718.0180660000001</v>
      </c>
      <c r="I13" s="21">
        <v>1725.811279</v>
      </c>
      <c r="J13" s="21">
        <v>1733.3870850000001</v>
      </c>
      <c r="K13" s="21">
        <v>1740.7823490000001</v>
      </c>
      <c r="L13" s="21">
        <v>1747.9139399999999</v>
      </c>
      <c r="M13" s="21">
        <v>1754.7695309999999</v>
      </c>
      <c r="N13" s="21">
        <v>1761.3127440000001</v>
      </c>
      <c r="O13" s="21">
        <v>1767.876953</v>
      </c>
      <c r="P13" s="21">
        <v>1774.495361</v>
      </c>
      <c r="Q13" s="21">
        <v>1781.0882570000001</v>
      </c>
      <c r="R13" s="21">
        <v>1787.444702</v>
      </c>
      <c r="S13" s="21">
        <v>1793.646606</v>
      </c>
      <c r="T13" s="21">
        <v>1799.7529300000001</v>
      </c>
      <c r="U13" s="21">
        <v>1805.7913820000001</v>
      </c>
      <c r="V13" s="21">
        <v>1811.597168</v>
      </c>
      <c r="W13" s="21">
        <v>1817.3032229999999</v>
      </c>
      <c r="X13" s="21">
        <v>1822.9320070000001</v>
      </c>
      <c r="Y13" s="21">
        <v>1828.5147710000001</v>
      </c>
      <c r="Z13" s="21">
        <v>1833.982788</v>
      </c>
      <c r="AA13" s="21">
        <v>1839.3820800000001</v>
      </c>
      <c r="AB13" s="21">
        <v>1844.7342530000001</v>
      </c>
      <c r="AC13" s="21">
        <v>1849.990967</v>
      </c>
      <c r="AD13" s="21">
        <v>1855.200317</v>
      </c>
      <c r="AE13" s="20">
        <v>3.718E-3</v>
      </c>
    </row>
    <row r="14" spans="1:31" ht="15" customHeight="1" x14ac:dyDescent="0.25"/>
    <row r="15" spans="1:31" ht="15" customHeight="1" x14ac:dyDescent="0.25">
      <c r="A15" s="15" t="s">
        <v>73</v>
      </c>
    </row>
    <row r="16" spans="1:31" ht="15" customHeight="1" x14ac:dyDescent="0.25">
      <c r="A16" s="15" t="s">
        <v>74</v>
      </c>
    </row>
    <row r="17" spans="1:31" ht="15" customHeight="1" x14ac:dyDescent="0.25">
      <c r="A17" s="16" t="s">
        <v>75</v>
      </c>
      <c r="B17" s="22">
        <v>90.241851999999994</v>
      </c>
      <c r="C17" s="22">
        <v>98.986373999999998</v>
      </c>
      <c r="D17" s="22">
        <v>102.03964999999999</v>
      </c>
      <c r="E17" s="22">
        <v>94.410338999999993</v>
      </c>
      <c r="F17" s="22">
        <v>92.611992000000001</v>
      </c>
      <c r="G17" s="22">
        <v>91.707618999999994</v>
      </c>
      <c r="H17" s="22">
        <v>90.825637999999998</v>
      </c>
      <c r="I17" s="22">
        <v>89.820869000000002</v>
      </c>
      <c r="J17" s="22">
        <v>88.224486999999996</v>
      </c>
      <c r="K17" s="22">
        <v>86.958870000000005</v>
      </c>
      <c r="L17" s="22">
        <v>85.942183999999997</v>
      </c>
      <c r="M17" s="22">
        <v>85.075423999999998</v>
      </c>
      <c r="N17" s="22">
        <v>84.329346000000001</v>
      </c>
      <c r="O17" s="22">
        <v>83.541054000000003</v>
      </c>
      <c r="P17" s="22">
        <v>82.810012999999998</v>
      </c>
      <c r="Q17" s="22">
        <v>82.183700999999999</v>
      </c>
      <c r="R17" s="22">
        <v>81.659508000000002</v>
      </c>
      <c r="S17" s="22">
        <v>81.186165000000003</v>
      </c>
      <c r="T17" s="22">
        <v>80.618362000000005</v>
      </c>
      <c r="U17" s="22">
        <v>80.025977999999995</v>
      </c>
      <c r="V17" s="22">
        <v>79.403419</v>
      </c>
      <c r="W17" s="22">
        <v>78.793457000000004</v>
      </c>
      <c r="X17" s="22">
        <v>78.207611</v>
      </c>
      <c r="Y17" s="22">
        <v>77.646088000000006</v>
      </c>
      <c r="Z17" s="22">
        <v>77.106376999999995</v>
      </c>
      <c r="AA17" s="22">
        <v>76.590171999999995</v>
      </c>
      <c r="AB17" s="22">
        <v>76.062270999999996</v>
      </c>
      <c r="AC17" s="22">
        <v>75.521179000000004</v>
      </c>
      <c r="AD17" s="22">
        <v>74.997208000000001</v>
      </c>
      <c r="AE17" s="18">
        <v>-1.0226000000000001E-2</v>
      </c>
    </row>
    <row r="18" spans="1:31" ht="15" customHeight="1" x14ac:dyDescent="0.25">
      <c r="A18" s="16" t="s">
        <v>76</v>
      </c>
      <c r="B18" s="22">
        <v>174.26431299999999</v>
      </c>
      <c r="C18" s="22">
        <v>184.58917199999999</v>
      </c>
      <c r="D18" s="22">
        <v>188.51220699999999</v>
      </c>
      <c r="E18" s="22">
        <v>179.25054900000001</v>
      </c>
      <c r="F18" s="22">
        <v>176.610367</v>
      </c>
      <c r="G18" s="22">
        <v>174.28564499999999</v>
      </c>
      <c r="H18" s="22">
        <v>172.84816000000001</v>
      </c>
      <c r="I18" s="22">
        <v>171.848175</v>
      </c>
      <c r="J18" s="22">
        <v>169.13659699999999</v>
      </c>
      <c r="K18" s="22">
        <v>166.86578399999999</v>
      </c>
      <c r="L18" s="22">
        <v>165.033478</v>
      </c>
      <c r="M18" s="22">
        <v>163.62927199999999</v>
      </c>
      <c r="N18" s="22">
        <v>162.461105</v>
      </c>
      <c r="O18" s="22">
        <v>160.96987899999999</v>
      </c>
      <c r="P18" s="22">
        <v>159.737076</v>
      </c>
      <c r="Q18" s="22">
        <v>158.73564099999999</v>
      </c>
      <c r="R18" s="22">
        <v>157.83078</v>
      </c>
      <c r="S18" s="22">
        <v>157.10217299999999</v>
      </c>
      <c r="T18" s="22">
        <v>156.221802</v>
      </c>
      <c r="U18" s="22">
        <v>155.26364100000001</v>
      </c>
      <c r="V18" s="22">
        <v>154.371735</v>
      </c>
      <c r="W18" s="22">
        <v>153.504074</v>
      </c>
      <c r="X18" s="22">
        <v>152.680328</v>
      </c>
      <c r="Y18" s="22">
        <v>151.876068</v>
      </c>
      <c r="Z18" s="22">
        <v>151.14425700000001</v>
      </c>
      <c r="AA18" s="22">
        <v>150.46060199999999</v>
      </c>
      <c r="AB18" s="22">
        <v>149.790268</v>
      </c>
      <c r="AC18" s="22">
        <v>149.04135099999999</v>
      </c>
      <c r="AD18" s="22">
        <v>148.31127900000001</v>
      </c>
      <c r="AE18" s="18">
        <v>-8.0719999999999993E-3</v>
      </c>
    </row>
    <row r="19" spans="1:31" ht="15" customHeight="1" x14ac:dyDescent="0.25">
      <c r="A19" s="15" t="s">
        <v>11</v>
      </c>
    </row>
    <row r="20" spans="1:31" ht="15" customHeight="1" x14ac:dyDescent="0.25">
      <c r="A20" s="16" t="s">
        <v>75</v>
      </c>
      <c r="B20" s="22">
        <v>54.033740999999999</v>
      </c>
      <c r="C20" s="22">
        <v>58.979129999999998</v>
      </c>
      <c r="D20" s="22">
        <v>60.518962999999999</v>
      </c>
      <c r="E20" s="22">
        <v>55.746555000000001</v>
      </c>
      <c r="F20" s="22">
        <v>54.435271999999998</v>
      </c>
      <c r="G20" s="22">
        <v>53.639201999999997</v>
      </c>
      <c r="H20" s="22">
        <v>52.866523999999998</v>
      </c>
      <c r="I20" s="22">
        <v>52.045589</v>
      </c>
      <c r="J20" s="22">
        <v>50.897167000000003</v>
      </c>
      <c r="K20" s="22">
        <v>49.953899</v>
      </c>
      <c r="L20" s="22">
        <v>49.168430000000001</v>
      </c>
      <c r="M20" s="22">
        <v>48.482391</v>
      </c>
      <c r="N20" s="22">
        <v>47.878689000000001</v>
      </c>
      <c r="O20" s="22">
        <v>47.255015999999998</v>
      </c>
      <c r="P20" s="22">
        <v>46.666798</v>
      </c>
      <c r="Q20" s="22">
        <v>46.142406000000001</v>
      </c>
      <c r="R20" s="22">
        <v>45.685051000000001</v>
      </c>
      <c r="S20" s="22">
        <v>45.263190999999999</v>
      </c>
      <c r="T20" s="22">
        <v>44.794128000000001</v>
      </c>
      <c r="U20" s="22">
        <v>44.316291999999997</v>
      </c>
      <c r="V20" s="22">
        <v>43.830615999999999</v>
      </c>
      <c r="W20" s="22">
        <v>43.357353000000003</v>
      </c>
      <c r="X20" s="22">
        <v>42.902099999999997</v>
      </c>
      <c r="Y20" s="22">
        <v>42.464019999999998</v>
      </c>
      <c r="Z20" s="22">
        <v>42.043129</v>
      </c>
      <c r="AA20" s="22">
        <v>41.63908</v>
      </c>
      <c r="AB20" s="22">
        <v>41.232101</v>
      </c>
      <c r="AC20" s="22">
        <v>40.822456000000003</v>
      </c>
      <c r="AD20" s="22">
        <v>40.425395999999999</v>
      </c>
      <c r="AE20" s="18">
        <v>-1.3892E-2</v>
      </c>
    </row>
    <row r="21" spans="1:31" ht="15" customHeight="1" x14ac:dyDescent="0.25">
      <c r="A21" s="16" t="s">
        <v>76</v>
      </c>
      <c r="B21" s="22">
        <v>104.343529</v>
      </c>
      <c r="C21" s="22">
        <v>109.98391700000001</v>
      </c>
      <c r="D21" s="22">
        <v>111.80519099999999</v>
      </c>
      <c r="E21" s="22">
        <v>105.842232</v>
      </c>
      <c r="F21" s="22">
        <v>103.807648</v>
      </c>
      <c r="G21" s="22">
        <v>101.938568</v>
      </c>
      <c r="H21" s="22">
        <v>100.609047</v>
      </c>
      <c r="I21" s="22">
        <v>99.575294</v>
      </c>
      <c r="J21" s="22">
        <v>97.575774999999993</v>
      </c>
      <c r="K21" s="22">
        <v>95.856780999999998</v>
      </c>
      <c r="L21" s="22">
        <v>94.417396999999994</v>
      </c>
      <c r="M21" s="22">
        <v>93.248299000000003</v>
      </c>
      <c r="N21" s="22">
        <v>92.238647</v>
      </c>
      <c r="O21" s="22">
        <v>91.05265</v>
      </c>
      <c r="P21" s="22">
        <v>90.018310999999997</v>
      </c>
      <c r="Q21" s="22">
        <v>89.122840999999994</v>
      </c>
      <c r="R21" s="22">
        <v>88.299666999999999</v>
      </c>
      <c r="S21" s="22">
        <v>87.588142000000005</v>
      </c>
      <c r="T21" s="22">
        <v>86.801804000000004</v>
      </c>
      <c r="U21" s="22">
        <v>85.980934000000005</v>
      </c>
      <c r="V21" s="22">
        <v>85.213058000000004</v>
      </c>
      <c r="W21" s="22">
        <v>84.468056000000004</v>
      </c>
      <c r="X21" s="22">
        <v>83.755356000000006</v>
      </c>
      <c r="Y21" s="22">
        <v>83.059792000000002</v>
      </c>
      <c r="Z21" s="22">
        <v>82.413132000000004</v>
      </c>
      <c r="AA21" s="22">
        <v>81.799537999999998</v>
      </c>
      <c r="AB21" s="22">
        <v>81.198836999999997</v>
      </c>
      <c r="AC21" s="22">
        <v>80.563286000000005</v>
      </c>
      <c r="AD21" s="22">
        <v>79.943534999999997</v>
      </c>
      <c r="AE21" s="18">
        <v>-1.1745999999999999E-2</v>
      </c>
    </row>
    <row r="23" spans="1:31" ht="15" customHeight="1" x14ac:dyDescent="0.25">
      <c r="A23" s="15" t="s">
        <v>15</v>
      </c>
    </row>
    <row r="24" spans="1:31" ht="15" customHeight="1" x14ac:dyDescent="0.25">
      <c r="A24" s="15" t="s">
        <v>16</v>
      </c>
    </row>
    <row r="25" spans="1:31" ht="15" customHeight="1" x14ac:dyDescent="0.25">
      <c r="A25" s="16" t="s">
        <v>77</v>
      </c>
      <c r="B25" s="17">
        <v>0.28530800000000001</v>
      </c>
      <c r="C25" s="17">
        <v>0.40077800000000002</v>
      </c>
      <c r="D25" s="17">
        <v>0.44980199999999998</v>
      </c>
      <c r="E25" s="17">
        <v>0.37048900000000001</v>
      </c>
      <c r="F25" s="17">
        <v>0.353854</v>
      </c>
      <c r="G25" s="17">
        <v>0.35068899999999997</v>
      </c>
      <c r="H25" s="17">
        <v>0.34918399999999999</v>
      </c>
      <c r="I25" s="17">
        <v>0.34802499999999997</v>
      </c>
      <c r="J25" s="17">
        <v>0.34587800000000002</v>
      </c>
      <c r="K25" s="17">
        <v>0.34305400000000003</v>
      </c>
      <c r="L25" s="17">
        <v>0.34070600000000001</v>
      </c>
      <c r="M25" s="17">
        <v>0.33877099999999999</v>
      </c>
      <c r="N25" s="17">
        <v>0.33732200000000001</v>
      </c>
      <c r="O25" s="17">
        <v>0.33562700000000001</v>
      </c>
      <c r="P25" s="17">
        <v>0.33394299999999999</v>
      </c>
      <c r="Q25" s="17">
        <v>0.33231500000000003</v>
      </c>
      <c r="R25" s="17">
        <v>0.33086500000000002</v>
      </c>
      <c r="S25" s="17">
        <v>0.32955800000000002</v>
      </c>
      <c r="T25" s="17">
        <v>0.32826</v>
      </c>
      <c r="U25" s="17">
        <v>0.32685599999999998</v>
      </c>
      <c r="V25" s="17">
        <v>0.32495200000000002</v>
      </c>
      <c r="W25" s="17">
        <v>0.32292300000000002</v>
      </c>
      <c r="X25" s="17">
        <v>0.32093300000000002</v>
      </c>
      <c r="Y25" s="17">
        <v>0.31892999999999999</v>
      </c>
      <c r="Z25" s="17">
        <v>0.31703399999999998</v>
      </c>
      <c r="AA25" s="17">
        <v>0.315139</v>
      </c>
      <c r="AB25" s="17">
        <v>0.31292999999999999</v>
      </c>
      <c r="AC25" s="17">
        <v>0.31056099999999998</v>
      </c>
      <c r="AD25" s="17">
        <v>0.30805900000000003</v>
      </c>
      <c r="AE25" s="18">
        <v>-9.698E-3</v>
      </c>
    </row>
    <row r="26" spans="1:31" ht="15" customHeight="1" x14ac:dyDescent="0.25">
      <c r="A26" s="16" t="s">
        <v>78</v>
      </c>
      <c r="B26" s="17">
        <v>0.83385200000000004</v>
      </c>
      <c r="C26" s="17">
        <v>0.66397499999999998</v>
      </c>
      <c r="D26" s="17">
        <v>0.64424800000000004</v>
      </c>
      <c r="E26" s="17">
        <v>0.713781</v>
      </c>
      <c r="F26" s="17">
        <v>0.75714800000000004</v>
      </c>
      <c r="G26" s="17">
        <v>0.76120299999999996</v>
      </c>
      <c r="H26" s="17">
        <v>0.76937599999999995</v>
      </c>
      <c r="I26" s="17">
        <v>0.77835799999999999</v>
      </c>
      <c r="J26" s="17">
        <v>0.78511699999999995</v>
      </c>
      <c r="K26" s="17">
        <v>0.79035500000000003</v>
      </c>
      <c r="L26" s="17">
        <v>0.79668000000000005</v>
      </c>
      <c r="M26" s="17">
        <v>0.80394299999999996</v>
      </c>
      <c r="N26" s="17">
        <v>0.81280200000000002</v>
      </c>
      <c r="O26" s="17">
        <v>0.82235400000000003</v>
      </c>
      <c r="P26" s="17">
        <v>0.83280299999999996</v>
      </c>
      <c r="Q26" s="17">
        <v>0.84343999999999997</v>
      </c>
      <c r="R26" s="17">
        <v>0.85501700000000003</v>
      </c>
      <c r="S26" s="17">
        <v>0.86810200000000004</v>
      </c>
      <c r="T26" s="17">
        <v>0.882081</v>
      </c>
      <c r="U26" s="17">
        <v>0.895814</v>
      </c>
      <c r="V26" s="17">
        <v>0.90818699999999997</v>
      </c>
      <c r="W26" s="17">
        <v>0.92001699999999997</v>
      </c>
      <c r="X26" s="17">
        <v>0.93199600000000005</v>
      </c>
      <c r="Y26" s="17">
        <v>0.944048</v>
      </c>
      <c r="Z26" s="17">
        <v>0.95656600000000003</v>
      </c>
      <c r="AA26" s="17">
        <v>0.969001</v>
      </c>
      <c r="AB26" s="17">
        <v>0.98087000000000002</v>
      </c>
      <c r="AC26" s="17">
        <v>0.99185500000000004</v>
      </c>
      <c r="AD26" s="17">
        <v>1.0024919999999999</v>
      </c>
      <c r="AE26" s="18">
        <v>1.5376000000000001E-2</v>
      </c>
    </row>
    <row r="27" spans="1:31" ht="15" customHeight="1" x14ac:dyDescent="0.25">
      <c r="A27" s="16" t="s">
        <v>79</v>
      </c>
      <c r="B27" s="17">
        <v>0.441301</v>
      </c>
      <c r="C27" s="17">
        <v>0.44489200000000001</v>
      </c>
      <c r="D27" s="17">
        <v>0.450685</v>
      </c>
      <c r="E27" s="17">
        <v>0.45388200000000001</v>
      </c>
      <c r="F27" s="17">
        <v>0.45521800000000001</v>
      </c>
      <c r="G27" s="17">
        <v>0.45718999999999999</v>
      </c>
      <c r="H27" s="17">
        <v>0.46022099999999999</v>
      </c>
      <c r="I27" s="17">
        <v>0.46365899999999999</v>
      </c>
      <c r="J27" s="17">
        <v>0.46499499999999999</v>
      </c>
      <c r="K27" s="17">
        <v>0.46584199999999998</v>
      </c>
      <c r="L27" s="17">
        <v>0.467026</v>
      </c>
      <c r="M27" s="17">
        <v>0.46857199999999999</v>
      </c>
      <c r="N27" s="17">
        <v>0.47049800000000003</v>
      </c>
      <c r="O27" s="17">
        <v>0.47211500000000001</v>
      </c>
      <c r="P27" s="17">
        <v>0.47378100000000001</v>
      </c>
      <c r="Q27" s="17">
        <v>0.47538599999999998</v>
      </c>
      <c r="R27" s="17">
        <v>0.47696699999999997</v>
      </c>
      <c r="S27" s="17">
        <v>0.47871599999999997</v>
      </c>
      <c r="T27" s="17">
        <v>0.48012100000000002</v>
      </c>
      <c r="U27" s="17">
        <v>0.48105500000000001</v>
      </c>
      <c r="V27" s="17">
        <v>0.48122500000000001</v>
      </c>
      <c r="W27" s="17">
        <v>0.48061700000000002</v>
      </c>
      <c r="X27" s="17">
        <v>0.47961199999999998</v>
      </c>
      <c r="Y27" s="17">
        <v>0.47843000000000002</v>
      </c>
      <c r="Z27" s="17">
        <v>0.477294</v>
      </c>
      <c r="AA27" s="17">
        <v>0.47630299999999998</v>
      </c>
      <c r="AB27" s="17">
        <v>0.47544900000000001</v>
      </c>
      <c r="AC27" s="17">
        <v>0.474968</v>
      </c>
      <c r="AD27" s="17">
        <v>0.475078</v>
      </c>
      <c r="AE27" s="18">
        <v>2.434E-3</v>
      </c>
    </row>
    <row r="28" spans="1:31" ht="15" customHeight="1" x14ac:dyDescent="0.25">
      <c r="A28" s="16" t="s">
        <v>23</v>
      </c>
      <c r="B28" s="17">
        <v>0.36892900000000001</v>
      </c>
      <c r="C28" s="17">
        <v>0.36451099999999997</v>
      </c>
      <c r="D28" s="17">
        <v>0.35997699999999999</v>
      </c>
      <c r="E28" s="17">
        <v>0.35592299999999999</v>
      </c>
      <c r="F28" s="17">
        <v>0.35201100000000002</v>
      </c>
      <c r="G28" s="17">
        <v>0.34838999999999998</v>
      </c>
      <c r="H28" s="17">
        <v>0.34527200000000002</v>
      </c>
      <c r="I28" s="17">
        <v>0.34253</v>
      </c>
      <c r="J28" s="17">
        <v>0.340144</v>
      </c>
      <c r="K28" s="17">
        <v>0.337924</v>
      </c>
      <c r="L28" s="17">
        <v>0.335984</v>
      </c>
      <c r="M28" s="17">
        <v>0.33436700000000003</v>
      </c>
      <c r="N28" s="17">
        <v>0.333146</v>
      </c>
      <c r="O28" s="17">
        <v>0.33241799999999999</v>
      </c>
      <c r="P28" s="17">
        <v>0.332117</v>
      </c>
      <c r="Q28" s="17">
        <v>0.33219199999999999</v>
      </c>
      <c r="R28" s="17">
        <v>0.33256799999999997</v>
      </c>
      <c r="S28" s="17">
        <v>0.33335300000000001</v>
      </c>
      <c r="T28" s="17">
        <v>0.334592</v>
      </c>
      <c r="U28" s="17">
        <v>0.33617999999999998</v>
      </c>
      <c r="V28" s="17">
        <v>0.33804499999999998</v>
      </c>
      <c r="W28" s="17">
        <v>0.34028999999999998</v>
      </c>
      <c r="X28" s="17">
        <v>0.34295700000000001</v>
      </c>
      <c r="Y28" s="17">
        <v>0.34608299999999997</v>
      </c>
      <c r="Z28" s="17">
        <v>0.34961999999999999</v>
      </c>
      <c r="AA28" s="17">
        <v>0.35315000000000002</v>
      </c>
      <c r="AB28" s="17">
        <v>0.35666199999999998</v>
      </c>
      <c r="AC28" s="17">
        <v>0.36010300000000001</v>
      </c>
      <c r="AD28" s="17">
        <v>0.363535</v>
      </c>
      <c r="AE28" s="18">
        <v>-9.8999999999999994E-5</v>
      </c>
    </row>
    <row r="29" spans="1:31" ht="15" customHeight="1" x14ac:dyDescent="0.25">
      <c r="A29" s="16" t="s">
        <v>21</v>
      </c>
      <c r="B29" s="17">
        <v>0.10602</v>
      </c>
      <c r="C29" s="17">
        <v>0.10637099999999999</v>
      </c>
      <c r="D29" s="17">
        <v>0.107102</v>
      </c>
      <c r="E29" s="17">
        <v>0.108116</v>
      </c>
      <c r="F29" s="17">
        <v>0.109264</v>
      </c>
      <c r="G29" s="17">
        <v>0.11057400000000001</v>
      </c>
      <c r="H29" s="17">
        <v>0.111967</v>
      </c>
      <c r="I29" s="17">
        <v>0.113401</v>
      </c>
      <c r="J29" s="17">
        <v>0.114857</v>
      </c>
      <c r="K29" s="17">
        <v>0.11625099999999999</v>
      </c>
      <c r="L29" s="17">
        <v>0.117631</v>
      </c>
      <c r="M29" s="17">
        <v>0.119015</v>
      </c>
      <c r="N29" s="17">
        <v>0.120424</v>
      </c>
      <c r="O29" s="17">
        <v>0.12185600000000001</v>
      </c>
      <c r="P29" s="17">
        <v>0.123284</v>
      </c>
      <c r="Q29" s="17">
        <v>0.124683</v>
      </c>
      <c r="R29" s="17">
        <v>0.126031</v>
      </c>
      <c r="S29" s="17">
        <v>0.12737699999999999</v>
      </c>
      <c r="T29" s="17">
        <v>0.12873699999999999</v>
      </c>
      <c r="U29" s="17">
        <v>0.130075</v>
      </c>
      <c r="V29" s="17">
        <v>0.131358</v>
      </c>
      <c r="W29" s="17">
        <v>0.132637</v>
      </c>
      <c r="X29" s="17">
        <v>0.13392100000000001</v>
      </c>
      <c r="Y29" s="17">
        <v>0.135217</v>
      </c>
      <c r="Z29" s="17">
        <v>0.136514</v>
      </c>
      <c r="AA29" s="17">
        <v>0.13780899999999999</v>
      </c>
      <c r="AB29" s="17">
        <v>0.1391</v>
      </c>
      <c r="AC29" s="17">
        <v>0.140372</v>
      </c>
      <c r="AD29" s="17">
        <v>0.141654</v>
      </c>
      <c r="AE29" s="18">
        <v>1.0666E-2</v>
      </c>
    </row>
    <row r="30" spans="1:31" ht="15" customHeight="1" x14ac:dyDescent="0.25">
      <c r="A30" s="16" t="s">
        <v>80</v>
      </c>
      <c r="B30" s="17">
        <v>0.20144000000000001</v>
      </c>
      <c r="C30" s="17">
        <v>0.20230899999999999</v>
      </c>
      <c r="D30" s="17">
        <v>0.20425099999999999</v>
      </c>
      <c r="E30" s="17">
        <v>0.205569</v>
      </c>
      <c r="F30" s="17">
        <v>0.20627300000000001</v>
      </c>
      <c r="G30" s="17">
        <v>0.20734</v>
      </c>
      <c r="H30" s="17">
        <v>0.20918200000000001</v>
      </c>
      <c r="I30" s="17">
        <v>0.21113399999999999</v>
      </c>
      <c r="J30" s="17">
        <v>0.212224</v>
      </c>
      <c r="K30" s="17">
        <v>0.212871</v>
      </c>
      <c r="L30" s="17">
        <v>0.21380199999999999</v>
      </c>
      <c r="M30" s="17">
        <v>0.215007</v>
      </c>
      <c r="N30" s="17">
        <v>0.21654799999999999</v>
      </c>
      <c r="O30" s="17">
        <v>0.218028</v>
      </c>
      <c r="P30" s="17">
        <v>0.219608</v>
      </c>
      <c r="Q30" s="17">
        <v>0.22126699999999999</v>
      </c>
      <c r="R30" s="17">
        <v>0.22304199999999999</v>
      </c>
      <c r="S30" s="17">
        <v>0.22509000000000001</v>
      </c>
      <c r="T30" s="17">
        <v>0.227293</v>
      </c>
      <c r="U30" s="17">
        <v>0.22942799999999999</v>
      </c>
      <c r="V30" s="17">
        <v>0.23134299999999999</v>
      </c>
      <c r="W30" s="17">
        <v>0.23321500000000001</v>
      </c>
      <c r="X30" s="17">
        <v>0.23513700000000001</v>
      </c>
      <c r="Y30" s="17">
        <v>0.23715900000000001</v>
      </c>
      <c r="Z30" s="17">
        <v>0.23926900000000001</v>
      </c>
      <c r="AA30" s="17">
        <v>0.24137700000000001</v>
      </c>
      <c r="AB30" s="17">
        <v>0.24332699999999999</v>
      </c>
      <c r="AC30" s="17">
        <v>0.24510699999999999</v>
      </c>
      <c r="AD30" s="17">
        <v>0.246809</v>
      </c>
      <c r="AE30" s="18">
        <v>7.391E-3</v>
      </c>
    </row>
    <row r="31" spans="1:31" ht="15" customHeight="1" x14ac:dyDescent="0.25">
      <c r="A31" s="16" t="s">
        <v>81</v>
      </c>
      <c r="B31" s="17">
        <v>7.7752000000000002E-2</v>
      </c>
      <c r="C31" s="17">
        <v>7.7201000000000006E-2</v>
      </c>
      <c r="D31" s="17">
        <v>7.6284000000000005E-2</v>
      </c>
      <c r="E31" s="17">
        <v>7.5467999999999993E-2</v>
      </c>
      <c r="F31" s="17">
        <v>7.4709999999999999E-2</v>
      </c>
      <c r="G31" s="17">
        <v>7.4018E-2</v>
      </c>
      <c r="H31" s="17">
        <v>7.3328000000000004E-2</v>
      </c>
      <c r="I31" s="17">
        <v>7.2604000000000002E-2</v>
      </c>
      <c r="J31" s="17">
        <v>7.1846999999999994E-2</v>
      </c>
      <c r="K31" s="17">
        <v>7.1035000000000001E-2</v>
      </c>
      <c r="L31" s="17">
        <v>7.0253999999999997E-2</v>
      </c>
      <c r="M31" s="17">
        <v>6.9509000000000001E-2</v>
      </c>
      <c r="N31" s="17">
        <v>6.8808999999999995E-2</v>
      </c>
      <c r="O31" s="17">
        <v>6.8163000000000001E-2</v>
      </c>
      <c r="P31" s="17">
        <v>6.7558000000000007E-2</v>
      </c>
      <c r="Q31" s="17">
        <v>6.6989999999999994E-2</v>
      </c>
      <c r="R31" s="17">
        <v>6.6447000000000006E-2</v>
      </c>
      <c r="S31" s="17">
        <v>6.5948000000000007E-2</v>
      </c>
      <c r="T31" s="17">
        <v>6.5513000000000002E-2</v>
      </c>
      <c r="U31" s="17">
        <v>6.5126000000000003E-2</v>
      </c>
      <c r="V31" s="17">
        <v>6.4773999999999998E-2</v>
      </c>
      <c r="W31" s="17">
        <v>6.4477999999999994E-2</v>
      </c>
      <c r="X31" s="17">
        <v>6.4241000000000006E-2</v>
      </c>
      <c r="Y31" s="17">
        <v>6.4082E-2</v>
      </c>
      <c r="Z31" s="17">
        <v>6.3989000000000004E-2</v>
      </c>
      <c r="AA31" s="17">
        <v>6.3975000000000004E-2</v>
      </c>
      <c r="AB31" s="17">
        <v>6.4047000000000007E-2</v>
      </c>
      <c r="AC31" s="17">
        <v>6.4199000000000006E-2</v>
      </c>
      <c r="AD31" s="17">
        <v>6.4445000000000002E-2</v>
      </c>
      <c r="AE31" s="18">
        <v>-6.6670000000000002E-3</v>
      </c>
    </row>
    <row r="32" spans="1:31" ht="15" customHeight="1" x14ac:dyDescent="0.25">
      <c r="A32" s="16" t="s">
        <v>22</v>
      </c>
      <c r="B32" s="17">
        <v>0.63901399999999997</v>
      </c>
      <c r="C32" s="17">
        <v>0.58809100000000003</v>
      </c>
      <c r="D32" s="17">
        <v>0.51187000000000005</v>
      </c>
      <c r="E32" s="17">
        <v>0.49734899999999999</v>
      </c>
      <c r="F32" s="17">
        <v>0.490064</v>
      </c>
      <c r="G32" s="17">
        <v>0.48708000000000001</v>
      </c>
      <c r="H32" s="17">
        <v>0.48707400000000001</v>
      </c>
      <c r="I32" s="17">
        <v>0.486794</v>
      </c>
      <c r="J32" s="17">
        <v>0.43010999999999999</v>
      </c>
      <c r="K32" s="17">
        <v>0.40997800000000001</v>
      </c>
      <c r="L32" s="17">
        <v>0.40008899999999997</v>
      </c>
      <c r="M32" s="17">
        <v>0.39308500000000002</v>
      </c>
      <c r="N32" s="17">
        <v>0.38956299999999999</v>
      </c>
      <c r="O32" s="17">
        <v>0.37859300000000001</v>
      </c>
      <c r="P32" s="17">
        <v>0.37017600000000001</v>
      </c>
      <c r="Q32" s="17">
        <v>0.36359799999999998</v>
      </c>
      <c r="R32" s="17">
        <v>0.35850700000000002</v>
      </c>
      <c r="S32" s="17">
        <v>0.35465000000000002</v>
      </c>
      <c r="T32" s="17">
        <v>0.34007300000000001</v>
      </c>
      <c r="U32" s="17">
        <v>0.32717299999999999</v>
      </c>
      <c r="V32" s="17">
        <v>0.31587599999999999</v>
      </c>
      <c r="W32" s="17">
        <v>0.30614000000000002</v>
      </c>
      <c r="X32" s="17">
        <v>0.297676</v>
      </c>
      <c r="Y32" s="17">
        <v>0.29042800000000002</v>
      </c>
      <c r="Z32" s="17">
        <v>0.28422700000000001</v>
      </c>
      <c r="AA32" s="17">
        <v>0.27879599999999999</v>
      </c>
      <c r="AB32" s="17">
        <v>0.27385999999999999</v>
      </c>
      <c r="AC32" s="17">
        <v>0.26943299999999998</v>
      </c>
      <c r="AD32" s="17">
        <v>0.26642900000000003</v>
      </c>
      <c r="AE32" s="18">
        <v>-2.8899000000000001E-2</v>
      </c>
    </row>
    <row r="33" spans="1:31" ht="15" customHeight="1" x14ac:dyDescent="0.25">
      <c r="A33" s="16" t="s">
        <v>82</v>
      </c>
      <c r="B33" s="17">
        <v>2.9447999999999998E-2</v>
      </c>
      <c r="C33" s="17">
        <v>2.8205999999999998E-2</v>
      </c>
      <c r="D33" s="17">
        <v>2.7732E-2</v>
      </c>
      <c r="E33" s="17">
        <v>2.7313E-2</v>
      </c>
      <c r="F33" s="17">
        <v>2.6919999999999999E-2</v>
      </c>
      <c r="G33" s="17">
        <v>2.6572999999999999E-2</v>
      </c>
      <c r="H33" s="17">
        <v>2.5419000000000001E-2</v>
      </c>
      <c r="I33" s="17">
        <v>2.4257999999999998E-2</v>
      </c>
      <c r="J33" s="17">
        <v>2.3022999999999998E-2</v>
      </c>
      <c r="K33" s="17">
        <v>2.1728000000000001E-2</v>
      </c>
      <c r="L33" s="17">
        <v>2.0612999999999999E-2</v>
      </c>
      <c r="M33" s="17">
        <v>1.9671000000000001E-2</v>
      </c>
      <c r="N33" s="17">
        <v>1.8887999999999999E-2</v>
      </c>
      <c r="O33" s="17">
        <v>1.8262E-2</v>
      </c>
      <c r="P33" s="17">
        <v>1.7781999999999999E-2</v>
      </c>
      <c r="Q33" s="17">
        <v>1.7451000000000001E-2</v>
      </c>
      <c r="R33" s="17">
        <v>1.7267999999999999E-2</v>
      </c>
      <c r="S33" s="17">
        <v>1.7024999999999998E-2</v>
      </c>
      <c r="T33" s="17">
        <v>1.6743999999999998E-2</v>
      </c>
      <c r="U33" s="17">
        <v>1.6455999999999998E-2</v>
      </c>
      <c r="V33" s="17">
        <v>1.6199000000000002E-2</v>
      </c>
      <c r="W33" s="17">
        <v>1.6017E-2</v>
      </c>
      <c r="X33" s="17">
        <v>1.5928000000000001E-2</v>
      </c>
      <c r="Y33" s="17">
        <v>1.593E-2</v>
      </c>
      <c r="Z33" s="17">
        <v>1.6E-2</v>
      </c>
      <c r="AA33" s="17">
        <v>1.6111E-2</v>
      </c>
      <c r="AB33" s="17">
        <v>1.6240999999999998E-2</v>
      </c>
      <c r="AC33" s="17">
        <v>1.6376000000000002E-2</v>
      </c>
      <c r="AD33" s="17">
        <v>1.6514000000000001E-2</v>
      </c>
      <c r="AE33" s="18">
        <v>-1.9633000000000001E-2</v>
      </c>
    </row>
    <row r="34" spans="1:31" ht="15" customHeight="1" x14ac:dyDescent="0.25">
      <c r="A34" s="16" t="s">
        <v>83</v>
      </c>
      <c r="B34" s="17">
        <v>9.6069000000000002E-2</v>
      </c>
      <c r="C34" s="17">
        <v>9.4547000000000006E-2</v>
      </c>
      <c r="D34" s="17">
        <v>9.4473000000000001E-2</v>
      </c>
      <c r="E34" s="17">
        <v>9.4621999999999998E-2</v>
      </c>
      <c r="F34" s="17">
        <v>9.4797999999999993E-2</v>
      </c>
      <c r="G34" s="17">
        <v>9.5093999999999998E-2</v>
      </c>
      <c r="H34" s="17">
        <v>9.5443E-2</v>
      </c>
      <c r="I34" s="17">
        <v>9.5780000000000004E-2</v>
      </c>
      <c r="J34" s="17">
        <v>9.6060999999999994E-2</v>
      </c>
      <c r="K34" s="17">
        <v>9.6210000000000004E-2</v>
      </c>
      <c r="L34" s="17">
        <v>9.6615000000000006E-2</v>
      </c>
      <c r="M34" s="17">
        <v>9.7311999999999996E-2</v>
      </c>
      <c r="N34" s="17">
        <v>9.8327999999999999E-2</v>
      </c>
      <c r="O34" s="17">
        <v>9.9656999999999996E-2</v>
      </c>
      <c r="P34" s="17">
        <v>0.101271</v>
      </c>
      <c r="Q34" s="17">
        <v>0.10313</v>
      </c>
      <c r="R34" s="17">
        <v>0.105169</v>
      </c>
      <c r="S34" s="17">
        <v>0.10710799999999999</v>
      </c>
      <c r="T34" s="17">
        <v>0.10893700000000001</v>
      </c>
      <c r="U34" s="17">
        <v>0.110628</v>
      </c>
      <c r="V34" s="17">
        <v>0.112174</v>
      </c>
      <c r="W34" s="17">
        <v>0.113661</v>
      </c>
      <c r="X34" s="17">
        <v>0.115129</v>
      </c>
      <c r="Y34" s="17">
        <v>0.116602</v>
      </c>
      <c r="Z34" s="17">
        <v>0.118078</v>
      </c>
      <c r="AA34" s="17">
        <v>0.11955</v>
      </c>
      <c r="AB34" s="17">
        <v>0.121006</v>
      </c>
      <c r="AC34" s="17">
        <v>0.12242599999999999</v>
      </c>
      <c r="AD34" s="17">
        <v>0.123833</v>
      </c>
      <c r="AE34" s="18">
        <v>1.0044000000000001E-2</v>
      </c>
    </row>
    <row r="35" spans="1:31" ht="15" customHeight="1" x14ac:dyDescent="0.25">
      <c r="A35" s="16" t="s">
        <v>84</v>
      </c>
      <c r="B35" s="17">
        <v>0.333621</v>
      </c>
      <c r="C35" s="17">
        <v>0.32995000000000002</v>
      </c>
      <c r="D35" s="17">
        <v>0.32883400000000002</v>
      </c>
      <c r="E35" s="17">
        <v>0.32750499999999999</v>
      </c>
      <c r="F35" s="17">
        <v>0.325021</v>
      </c>
      <c r="G35" s="17">
        <v>0.323189</v>
      </c>
      <c r="H35" s="17">
        <v>0.32253199999999999</v>
      </c>
      <c r="I35" s="17">
        <v>0.32216800000000001</v>
      </c>
      <c r="J35" s="17">
        <v>0.321328</v>
      </c>
      <c r="K35" s="17">
        <v>0.32017499999999999</v>
      </c>
      <c r="L35" s="17">
        <v>0.31983499999999998</v>
      </c>
      <c r="M35" s="17">
        <v>0.32033600000000001</v>
      </c>
      <c r="N35" s="17">
        <v>0.32167800000000002</v>
      </c>
      <c r="O35" s="17">
        <v>0.32329400000000003</v>
      </c>
      <c r="P35" s="17">
        <v>0.32537700000000003</v>
      </c>
      <c r="Q35" s="17">
        <v>0.32799400000000001</v>
      </c>
      <c r="R35" s="17">
        <v>0.33108399999999999</v>
      </c>
      <c r="S35" s="17">
        <v>0.334733</v>
      </c>
      <c r="T35" s="17">
        <v>0.33866200000000002</v>
      </c>
      <c r="U35" s="17">
        <v>0.34276200000000001</v>
      </c>
      <c r="V35" s="17">
        <v>0.34671099999999999</v>
      </c>
      <c r="W35" s="17">
        <v>0.35072700000000001</v>
      </c>
      <c r="X35" s="17">
        <v>0.35474499999999998</v>
      </c>
      <c r="Y35" s="17">
        <v>0.35886200000000001</v>
      </c>
      <c r="Z35" s="17">
        <v>0.36296099999999998</v>
      </c>
      <c r="AA35" s="17">
        <v>0.36675799999999997</v>
      </c>
      <c r="AB35" s="17">
        <v>0.37002299999999999</v>
      </c>
      <c r="AC35" s="17">
        <v>0.37261</v>
      </c>
      <c r="AD35" s="17">
        <v>0.37459399999999998</v>
      </c>
      <c r="AE35" s="18">
        <v>4.7109999999999999E-3</v>
      </c>
    </row>
    <row r="36" spans="1:31" ht="15" customHeight="1" x14ac:dyDescent="0.25">
      <c r="A36" s="16" t="s">
        <v>85</v>
      </c>
      <c r="B36" s="17">
        <v>0.12496599999999999</v>
      </c>
      <c r="C36" s="17">
        <v>0.12076000000000001</v>
      </c>
      <c r="D36" s="17">
        <v>0.117468</v>
      </c>
      <c r="E36" s="17">
        <v>0.11403099999999999</v>
      </c>
      <c r="F36" s="17">
        <v>0.11014400000000001</v>
      </c>
      <c r="G36" s="17">
        <v>0.106407</v>
      </c>
      <c r="H36" s="17">
        <v>0.103023</v>
      </c>
      <c r="I36" s="17">
        <v>9.9694000000000005E-2</v>
      </c>
      <c r="J36" s="17">
        <v>9.6189999999999998E-2</v>
      </c>
      <c r="K36" s="17">
        <v>9.2613000000000001E-2</v>
      </c>
      <c r="L36" s="17">
        <v>8.9274000000000006E-2</v>
      </c>
      <c r="M36" s="17">
        <v>8.6202000000000001E-2</v>
      </c>
      <c r="N36" s="17">
        <v>8.3378999999999995E-2</v>
      </c>
      <c r="O36" s="17">
        <v>8.0633999999999997E-2</v>
      </c>
      <c r="P36" s="17">
        <v>7.8050999999999995E-2</v>
      </c>
      <c r="Q36" s="17">
        <v>7.5634000000000007E-2</v>
      </c>
      <c r="R36" s="17">
        <v>7.3349999999999999E-2</v>
      </c>
      <c r="S36" s="17">
        <v>7.1237999999999996E-2</v>
      </c>
      <c r="T36" s="17">
        <v>6.9221000000000005E-2</v>
      </c>
      <c r="U36" s="17">
        <v>6.7280000000000006E-2</v>
      </c>
      <c r="V36" s="17">
        <v>6.5365000000000006E-2</v>
      </c>
      <c r="W36" s="17">
        <v>6.3502000000000003E-2</v>
      </c>
      <c r="X36" s="17">
        <v>6.1696000000000001E-2</v>
      </c>
      <c r="Y36" s="17">
        <v>5.9956000000000002E-2</v>
      </c>
      <c r="Z36" s="17">
        <v>5.824E-2</v>
      </c>
      <c r="AA36" s="17">
        <v>5.6515000000000003E-2</v>
      </c>
      <c r="AB36" s="17">
        <v>5.4740999999999998E-2</v>
      </c>
      <c r="AC36" s="17">
        <v>5.2880000000000003E-2</v>
      </c>
      <c r="AD36" s="17">
        <v>5.0953999999999999E-2</v>
      </c>
      <c r="AE36" s="18">
        <v>-3.1453000000000002E-2</v>
      </c>
    </row>
    <row r="37" spans="1:31" ht="15" customHeight="1" x14ac:dyDescent="0.25">
      <c r="A37" s="16" t="s">
        <v>86</v>
      </c>
      <c r="B37" s="17">
        <v>9.0528999999999998E-2</v>
      </c>
      <c r="C37" s="17">
        <v>0.131135</v>
      </c>
      <c r="D37" s="17">
        <v>0.14733299999999999</v>
      </c>
      <c r="E37" s="17">
        <v>0.12009</v>
      </c>
      <c r="F37" s="17">
        <v>0.116586</v>
      </c>
      <c r="G37" s="17">
        <v>0.11691</v>
      </c>
      <c r="H37" s="17">
        <v>0.11707099999999999</v>
      </c>
      <c r="I37" s="17">
        <v>0.115119</v>
      </c>
      <c r="J37" s="17">
        <v>0.114306</v>
      </c>
      <c r="K37" s="17">
        <v>0.11350200000000001</v>
      </c>
      <c r="L37" s="17">
        <v>0.112735</v>
      </c>
      <c r="M37" s="17">
        <v>0.111931</v>
      </c>
      <c r="N37" s="17">
        <v>0.111058</v>
      </c>
      <c r="O37" s="17">
        <v>0.110069</v>
      </c>
      <c r="P37" s="17">
        <v>0.108954</v>
      </c>
      <c r="Q37" s="17">
        <v>0.107823</v>
      </c>
      <c r="R37" s="17">
        <v>0.106679</v>
      </c>
      <c r="S37" s="17">
        <v>0.105477</v>
      </c>
      <c r="T37" s="17">
        <v>0.104181</v>
      </c>
      <c r="U37" s="17">
        <v>0.10274999999999999</v>
      </c>
      <c r="V37" s="17">
        <v>0.101171</v>
      </c>
      <c r="W37" s="17">
        <v>9.9631999999999998E-2</v>
      </c>
      <c r="X37" s="17">
        <v>9.8209000000000005E-2</v>
      </c>
      <c r="Y37" s="17">
        <v>9.6911999999999998E-2</v>
      </c>
      <c r="Z37" s="17">
        <v>9.5661999999999997E-2</v>
      </c>
      <c r="AA37" s="17">
        <v>9.4536999999999996E-2</v>
      </c>
      <c r="AB37" s="17">
        <v>9.3454999999999996E-2</v>
      </c>
      <c r="AC37" s="17">
        <v>9.2408000000000004E-2</v>
      </c>
      <c r="AD37" s="17">
        <v>9.1447000000000001E-2</v>
      </c>
      <c r="AE37" s="18">
        <v>-1.3261999999999999E-2</v>
      </c>
    </row>
    <row r="38" spans="1:31" ht="15" customHeight="1" x14ac:dyDescent="0.25">
      <c r="A38" s="16" t="s">
        <v>31</v>
      </c>
      <c r="B38" s="17">
        <v>1.0615920000000001</v>
      </c>
      <c r="C38" s="17">
        <v>1.1936720000000001</v>
      </c>
      <c r="D38" s="17">
        <v>1.307266</v>
      </c>
      <c r="E38" s="17">
        <v>1.337421</v>
      </c>
      <c r="F38" s="17">
        <v>1.3546659999999999</v>
      </c>
      <c r="G38" s="17">
        <v>1.3759110000000001</v>
      </c>
      <c r="H38" s="17">
        <v>1.3976120000000001</v>
      </c>
      <c r="I38" s="17">
        <v>1.4199569999999999</v>
      </c>
      <c r="J38" s="17">
        <v>1.4395469999999999</v>
      </c>
      <c r="K38" s="17">
        <v>1.4540930000000001</v>
      </c>
      <c r="L38" s="17">
        <v>1.4707190000000001</v>
      </c>
      <c r="M38" s="17">
        <v>1.4903960000000001</v>
      </c>
      <c r="N38" s="17">
        <v>1.5117719999999999</v>
      </c>
      <c r="O38" s="17">
        <v>1.5341340000000001</v>
      </c>
      <c r="P38" s="17">
        <v>1.5570850000000001</v>
      </c>
      <c r="Q38" s="17">
        <v>1.5813649999999999</v>
      </c>
      <c r="R38" s="17">
        <v>1.605405</v>
      </c>
      <c r="S38" s="17">
        <v>1.629394</v>
      </c>
      <c r="T38" s="17">
        <v>1.652908</v>
      </c>
      <c r="U38" s="17">
        <v>1.675297</v>
      </c>
      <c r="V38" s="17">
        <v>1.6973780000000001</v>
      </c>
      <c r="W38" s="17">
        <v>1.7202040000000001</v>
      </c>
      <c r="X38" s="17">
        <v>1.7434419999999999</v>
      </c>
      <c r="Y38" s="17">
        <v>1.7674620000000001</v>
      </c>
      <c r="Z38" s="17">
        <v>1.7921370000000001</v>
      </c>
      <c r="AA38" s="17">
        <v>1.817062</v>
      </c>
      <c r="AB38" s="17">
        <v>1.8416410000000001</v>
      </c>
      <c r="AC38" s="17">
        <v>1.8656269999999999</v>
      </c>
      <c r="AD38" s="17">
        <v>1.8900520000000001</v>
      </c>
      <c r="AE38" s="18">
        <v>1.7167000000000002E-2</v>
      </c>
    </row>
    <row r="39" spans="1:31" ht="15" customHeight="1" x14ac:dyDescent="0.25">
      <c r="A39" s="15" t="s">
        <v>27</v>
      </c>
      <c r="B39" s="19">
        <v>4.6898400000000002</v>
      </c>
      <c r="C39" s="19">
        <v>4.7463980000000001</v>
      </c>
      <c r="D39" s="19">
        <v>4.8273239999999999</v>
      </c>
      <c r="E39" s="19">
        <v>4.801558</v>
      </c>
      <c r="F39" s="19">
        <v>4.8266770000000001</v>
      </c>
      <c r="G39" s="19">
        <v>4.8405690000000003</v>
      </c>
      <c r="H39" s="19">
        <v>4.8667040000000004</v>
      </c>
      <c r="I39" s="19">
        <v>4.8934819999999997</v>
      </c>
      <c r="J39" s="19">
        <v>4.8556270000000001</v>
      </c>
      <c r="K39" s="19">
        <v>4.8456320000000002</v>
      </c>
      <c r="L39" s="19">
        <v>4.8519629999999996</v>
      </c>
      <c r="M39" s="19">
        <v>4.8681179999999999</v>
      </c>
      <c r="N39" s="19">
        <v>4.894215</v>
      </c>
      <c r="O39" s="19">
        <v>4.9152040000000001</v>
      </c>
      <c r="P39" s="19">
        <v>4.941789</v>
      </c>
      <c r="Q39" s="19">
        <v>4.9732669999999999</v>
      </c>
      <c r="R39" s="19">
        <v>5.0083989999999998</v>
      </c>
      <c r="S39" s="19">
        <v>5.0477679999999996</v>
      </c>
      <c r="T39" s="19">
        <v>5.0773239999999999</v>
      </c>
      <c r="U39" s="19">
        <v>5.1068790000000002</v>
      </c>
      <c r="V39" s="19">
        <v>5.1347589999999999</v>
      </c>
      <c r="W39" s="19">
        <v>5.1640600000000001</v>
      </c>
      <c r="X39" s="19">
        <v>5.1956220000000002</v>
      </c>
      <c r="Y39" s="19">
        <v>5.2301029999999997</v>
      </c>
      <c r="Z39" s="19">
        <v>5.2675910000000004</v>
      </c>
      <c r="AA39" s="19">
        <v>5.3060830000000001</v>
      </c>
      <c r="AB39" s="19">
        <v>5.3433510000000002</v>
      </c>
      <c r="AC39" s="19">
        <v>5.3789259999999999</v>
      </c>
      <c r="AD39" s="19">
        <v>5.4158970000000002</v>
      </c>
      <c r="AE39" s="20">
        <v>4.8989999999999997E-3</v>
      </c>
    </row>
    <row r="40" spans="1:31" ht="15" customHeight="1" x14ac:dyDescent="0.25"/>
    <row r="41" spans="1:31" ht="15" customHeight="1" x14ac:dyDescent="0.25">
      <c r="A41" s="15" t="s">
        <v>28</v>
      </c>
    </row>
    <row r="42" spans="1:31" ht="15" customHeight="1" x14ac:dyDescent="0.25">
      <c r="A42" s="16" t="s">
        <v>77</v>
      </c>
      <c r="B42" s="17">
        <v>2.5238100000000001</v>
      </c>
      <c r="C42" s="17">
        <v>3.323096</v>
      </c>
      <c r="D42" s="17">
        <v>3.550354</v>
      </c>
      <c r="E42" s="17">
        <v>3.0530750000000002</v>
      </c>
      <c r="F42" s="17">
        <v>2.9698519999999999</v>
      </c>
      <c r="G42" s="17">
        <v>2.9632700000000001</v>
      </c>
      <c r="H42" s="17">
        <v>2.950434</v>
      </c>
      <c r="I42" s="17">
        <v>2.9263569999999999</v>
      </c>
      <c r="J42" s="17">
        <v>2.8972639999999998</v>
      </c>
      <c r="K42" s="17">
        <v>2.869615</v>
      </c>
      <c r="L42" s="17">
        <v>2.8482750000000001</v>
      </c>
      <c r="M42" s="17">
        <v>2.830848</v>
      </c>
      <c r="N42" s="17">
        <v>2.8161049999999999</v>
      </c>
      <c r="O42" s="17">
        <v>2.8023880000000001</v>
      </c>
      <c r="P42" s="17">
        <v>2.7888289999999998</v>
      </c>
      <c r="Q42" s="17">
        <v>2.778934</v>
      </c>
      <c r="R42" s="17">
        <v>2.7724760000000002</v>
      </c>
      <c r="S42" s="17">
        <v>2.767077</v>
      </c>
      <c r="T42" s="17">
        <v>2.7605740000000001</v>
      </c>
      <c r="U42" s="17">
        <v>2.7504789999999999</v>
      </c>
      <c r="V42" s="17">
        <v>2.7362380000000002</v>
      </c>
      <c r="W42" s="17">
        <v>2.7214909999999999</v>
      </c>
      <c r="X42" s="17">
        <v>2.707335</v>
      </c>
      <c r="Y42" s="17">
        <v>2.6933769999999999</v>
      </c>
      <c r="Z42" s="17">
        <v>2.6785969999999999</v>
      </c>
      <c r="AA42" s="17">
        <v>2.6639300000000001</v>
      </c>
      <c r="AB42" s="17">
        <v>2.6468569999999998</v>
      </c>
      <c r="AC42" s="17">
        <v>2.6266449999999999</v>
      </c>
      <c r="AD42" s="17">
        <v>2.6052759999999999</v>
      </c>
      <c r="AE42" s="18">
        <v>-8.9730000000000001E-3</v>
      </c>
    </row>
    <row r="43" spans="1:31" ht="15" customHeight="1" x14ac:dyDescent="0.25">
      <c r="A43" s="16" t="s">
        <v>78</v>
      </c>
      <c r="B43" s="17">
        <v>2.2764E-2</v>
      </c>
      <c r="C43" s="17">
        <v>1.9026000000000001E-2</v>
      </c>
      <c r="D43" s="17">
        <v>1.8825999999999999E-2</v>
      </c>
      <c r="E43" s="17">
        <v>2.0400999999999999E-2</v>
      </c>
      <c r="F43" s="17">
        <v>2.1226999999999999E-2</v>
      </c>
      <c r="G43" s="17">
        <v>2.1329999999999998E-2</v>
      </c>
      <c r="H43" s="17">
        <v>2.1388999999999998E-2</v>
      </c>
      <c r="I43" s="17">
        <v>2.1356E-2</v>
      </c>
      <c r="J43" s="17">
        <v>2.1078E-2</v>
      </c>
      <c r="K43" s="17">
        <v>2.0815E-2</v>
      </c>
      <c r="L43" s="17">
        <v>2.0587999999999999E-2</v>
      </c>
      <c r="M43" s="17">
        <v>2.0393999999999999E-2</v>
      </c>
      <c r="N43" s="17">
        <v>2.0197E-2</v>
      </c>
      <c r="O43" s="17">
        <v>2.0008000000000001E-2</v>
      </c>
      <c r="P43" s="17">
        <v>1.9817999999999999E-2</v>
      </c>
      <c r="Q43" s="17">
        <v>1.9656E-2</v>
      </c>
      <c r="R43" s="17">
        <v>1.9521E-2</v>
      </c>
      <c r="S43" s="17">
        <v>1.9400000000000001E-2</v>
      </c>
      <c r="T43" s="17">
        <v>1.9309E-2</v>
      </c>
      <c r="U43" s="17">
        <v>1.9200999999999999E-2</v>
      </c>
      <c r="V43" s="17">
        <v>1.9078000000000001E-2</v>
      </c>
      <c r="W43" s="17">
        <v>1.8966E-2</v>
      </c>
      <c r="X43" s="17">
        <v>1.8858E-2</v>
      </c>
      <c r="Y43" s="17">
        <v>1.8754E-2</v>
      </c>
      <c r="Z43" s="17">
        <v>1.8644999999999998E-2</v>
      </c>
      <c r="AA43" s="17">
        <v>1.8540000000000001E-2</v>
      </c>
      <c r="AB43" s="17">
        <v>1.8433000000000001E-2</v>
      </c>
      <c r="AC43" s="17">
        <v>1.8329999999999999E-2</v>
      </c>
      <c r="AD43" s="17">
        <v>1.8224000000000001E-2</v>
      </c>
      <c r="AE43" s="18">
        <v>-1.593E-3</v>
      </c>
    </row>
    <row r="44" spans="1:31" ht="15" customHeight="1" x14ac:dyDescent="0.25">
      <c r="A44" s="16" t="s">
        <v>79</v>
      </c>
      <c r="B44" s="17">
        <v>1.197333</v>
      </c>
      <c r="C44" s="17">
        <v>1.202658</v>
      </c>
      <c r="D44" s="17">
        <v>1.205573</v>
      </c>
      <c r="E44" s="17">
        <v>1.20421</v>
      </c>
      <c r="F44" s="17">
        <v>1.206156</v>
      </c>
      <c r="G44" s="17">
        <v>1.210116</v>
      </c>
      <c r="H44" s="17">
        <v>1.2119439999999999</v>
      </c>
      <c r="I44" s="17">
        <v>1.2120280000000001</v>
      </c>
      <c r="J44" s="17">
        <v>1.2099569999999999</v>
      </c>
      <c r="K44" s="17">
        <v>1.2093469999999999</v>
      </c>
      <c r="L44" s="17">
        <v>1.2113879999999999</v>
      </c>
      <c r="M44" s="17">
        <v>1.2153320000000001</v>
      </c>
      <c r="N44" s="17">
        <v>1.2205410000000001</v>
      </c>
      <c r="O44" s="17">
        <v>1.22441</v>
      </c>
      <c r="P44" s="17">
        <v>1.2277020000000001</v>
      </c>
      <c r="Q44" s="17">
        <v>1.231706</v>
      </c>
      <c r="R44" s="17">
        <v>1.2362040000000001</v>
      </c>
      <c r="S44" s="17">
        <v>1.240294</v>
      </c>
      <c r="T44" s="17">
        <v>1.2434149999999999</v>
      </c>
      <c r="U44" s="17">
        <v>1.243744</v>
      </c>
      <c r="V44" s="17">
        <v>1.2411829999999999</v>
      </c>
      <c r="W44" s="17">
        <v>1.2370939999999999</v>
      </c>
      <c r="X44" s="17">
        <v>1.2317830000000001</v>
      </c>
      <c r="Y44" s="17">
        <v>1.2255240000000001</v>
      </c>
      <c r="Z44" s="17">
        <v>1.218556</v>
      </c>
      <c r="AA44" s="17">
        <v>1.211692</v>
      </c>
      <c r="AB44" s="17">
        <v>1.2051940000000001</v>
      </c>
      <c r="AC44" s="17">
        <v>1.1990780000000001</v>
      </c>
      <c r="AD44" s="17">
        <v>1.194383</v>
      </c>
      <c r="AE44" s="18">
        <v>-2.5599999999999999E-4</v>
      </c>
    </row>
    <row r="45" spans="1:31" ht="15" customHeight="1" x14ac:dyDescent="0.25">
      <c r="A45" s="16" t="s">
        <v>21</v>
      </c>
      <c r="B45" s="17">
        <v>0.20982999999999999</v>
      </c>
      <c r="C45" s="17">
        <v>0.20893</v>
      </c>
      <c r="D45" s="17">
        <v>0.20863599999999999</v>
      </c>
      <c r="E45" s="17">
        <v>0.208569</v>
      </c>
      <c r="F45" s="17">
        <v>0.208648</v>
      </c>
      <c r="G45" s="17">
        <v>0.20896200000000001</v>
      </c>
      <c r="H45" s="17">
        <v>0.20938399999999999</v>
      </c>
      <c r="I45" s="17">
        <v>0.20982600000000001</v>
      </c>
      <c r="J45" s="17">
        <v>0.210281</v>
      </c>
      <c r="K45" s="17">
        <v>0.21066099999999999</v>
      </c>
      <c r="L45" s="17">
        <v>0.21102199999999999</v>
      </c>
      <c r="M45" s="17">
        <v>0.21138499999999999</v>
      </c>
      <c r="N45" s="17">
        <v>0.211761</v>
      </c>
      <c r="O45" s="17">
        <v>0.21217900000000001</v>
      </c>
      <c r="P45" s="17">
        <v>0.212617</v>
      </c>
      <c r="Q45" s="17">
        <v>0.21315200000000001</v>
      </c>
      <c r="R45" s="17">
        <v>0.21373200000000001</v>
      </c>
      <c r="S45" s="17">
        <v>0.214417</v>
      </c>
      <c r="T45" s="17">
        <v>0.21523100000000001</v>
      </c>
      <c r="U45" s="17">
        <v>0.21613599999999999</v>
      </c>
      <c r="V45" s="17">
        <v>0.216975</v>
      </c>
      <c r="W45" s="17">
        <v>0.217808</v>
      </c>
      <c r="X45" s="17">
        <v>0.21864400000000001</v>
      </c>
      <c r="Y45" s="17">
        <v>0.21949399999999999</v>
      </c>
      <c r="Z45" s="17">
        <v>0.22033800000000001</v>
      </c>
      <c r="AA45" s="17">
        <v>0.22117800000000001</v>
      </c>
      <c r="AB45" s="17">
        <v>0.22201299999999999</v>
      </c>
      <c r="AC45" s="17">
        <v>0.222825</v>
      </c>
      <c r="AD45" s="17">
        <v>0.22364400000000001</v>
      </c>
      <c r="AE45" s="18">
        <v>2.5240000000000002E-3</v>
      </c>
    </row>
    <row r="46" spans="1:31" ht="15" customHeight="1" x14ac:dyDescent="0.25">
      <c r="A46" s="16" t="s">
        <v>80</v>
      </c>
      <c r="B46" s="17">
        <v>4.9999000000000002E-2</v>
      </c>
      <c r="C46" s="17">
        <v>5.0497E-2</v>
      </c>
      <c r="D46" s="17">
        <v>5.0743000000000003E-2</v>
      </c>
      <c r="E46" s="17">
        <v>5.0901000000000002E-2</v>
      </c>
      <c r="F46" s="17">
        <v>5.1215999999999998E-2</v>
      </c>
      <c r="G46" s="17">
        <v>5.1581000000000002E-2</v>
      </c>
      <c r="H46" s="17">
        <v>5.1891E-2</v>
      </c>
      <c r="I46" s="17">
        <v>5.2037E-2</v>
      </c>
      <c r="J46" s="17">
        <v>5.2107000000000001E-2</v>
      </c>
      <c r="K46" s="17">
        <v>5.2179000000000003E-2</v>
      </c>
      <c r="L46" s="17">
        <v>5.2340999999999999E-2</v>
      </c>
      <c r="M46" s="17">
        <v>5.2560000000000003E-2</v>
      </c>
      <c r="N46" s="17">
        <v>5.2818999999999998E-2</v>
      </c>
      <c r="O46" s="17">
        <v>5.3089999999999998E-2</v>
      </c>
      <c r="P46" s="17">
        <v>5.3359999999999998E-2</v>
      </c>
      <c r="Q46" s="17">
        <v>5.3691999999999997E-2</v>
      </c>
      <c r="R46" s="17">
        <v>5.4085000000000001E-2</v>
      </c>
      <c r="S46" s="17">
        <v>5.4503999999999997E-2</v>
      </c>
      <c r="T46" s="17">
        <v>5.4932000000000002E-2</v>
      </c>
      <c r="U46" s="17">
        <v>5.5299000000000001E-2</v>
      </c>
      <c r="V46" s="17">
        <v>5.5603E-2</v>
      </c>
      <c r="W46" s="17">
        <v>5.5903000000000001E-2</v>
      </c>
      <c r="X46" s="17">
        <v>5.6215000000000001E-2</v>
      </c>
      <c r="Y46" s="17">
        <v>5.6533E-2</v>
      </c>
      <c r="Z46" s="17">
        <v>5.6847000000000002E-2</v>
      </c>
      <c r="AA46" s="17">
        <v>5.7162999999999999E-2</v>
      </c>
      <c r="AB46" s="17">
        <v>5.7450000000000001E-2</v>
      </c>
      <c r="AC46" s="17">
        <v>5.7672000000000001E-2</v>
      </c>
      <c r="AD46" s="17">
        <v>5.7862999999999998E-2</v>
      </c>
      <c r="AE46" s="18">
        <v>5.0559999999999997E-3</v>
      </c>
    </row>
    <row r="47" spans="1:31" ht="15" customHeight="1" x14ac:dyDescent="0.25">
      <c r="A47" s="16" t="s">
        <v>87</v>
      </c>
      <c r="B47" s="17">
        <v>0.24849299999999999</v>
      </c>
      <c r="C47" s="17">
        <v>0.248805</v>
      </c>
      <c r="D47" s="17">
        <v>0.248247</v>
      </c>
      <c r="E47" s="17">
        <v>0.247502</v>
      </c>
      <c r="F47" s="17">
        <v>0.24682899999999999</v>
      </c>
      <c r="G47" s="17">
        <v>0.24571899999999999</v>
      </c>
      <c r="H47" s="17">
        <v>0.24418999999999999</v>
      </c>
      <c r="I47" s="17">
        <v>0.24198900000000001</v>
      </c>
      <c r="J47" s="17">
        <v>0.23951600000000001</v>
      </c>
      <c r="K47" s="17">
        <v>0.237237</v>
      </c>
      <c r="L47" s="17">
        <v>0.23541799999999999</v>
      </c>
      <c r="M47" s="17">
        <v>0.233875</v>
      </c>
      <c r="N47" s="17">
        <v>0.23250599999999999</v>
      </c>
      <c r="O47" s="17">
        <v>0.23114499999999999</v>
      </c>
      <c r="P47" s="17">
        <v>0.22980100000000001</v>
      </c>
      <c r="Q47" s="17">
        <v>0.22874900000000001</v>
      </c>
      <c r="R47" s="17">
        <v>0.22800500000000001</v>
      </c>
      <c r="S47" s="17">
        <v>0.22731399999999999</v>
      </c>
      <c r="T47" s="17">
        <v>0.22656000000000001</v>
      </c>
      <c r="U47" s="17">
        <v>0.225545</v>
      </c>
      <c r="V47" s="17">
        <v>0.224333</v>
      </c>
      <c r="W47" s="17">
        <v>0.22305800000000001</v>
      </c>
      <c r="X47" s="17">
        <v>0.22179599999999999</v>
      </c>
      <c r="Y47" s="17">
        <v>0.22051599999999999</v>
      </c>
      <c r="Z47" s="17">
        <v>0.21923100000000001</v>
      </c>
      <c r="AA47" s="17">
        <v>0.21793799999999999</v>
      </c>
      <c r="AB47" s="17">
        <v>0.21653700000000001</v>
      </c>
      <c r="AC47" s="17">
        <v>0.214921</v>
      </c>
      <c r="AD47" s="17">
        <v>0.21323700000000001</v>
      </c>
      <c r="AE47" s="18">
        <v>-5.6969999999999998E-3</v>
      </c>
    </row>
    <row r="48" spans="1:31" ht="15" customHeight="1" x14ac:dyDescent="0.25">
      <c r="A48" s="15" t="s">
        <v>27</v>
      </c>
      <c r="B48" s="19">
        <v>4.25223</v>
      </c>
      <c r="C48" s="19">
        <v>5.0530099999999996</v>
      </c>
      <c r="D48" s="19">
        <v>5.2823799999999999</v>
      </c>
      <c r="E48" s="19">
        <v>4.7846580000000003</v>
      </c>
      <c r="F48" s="19">
        <v>4.7039270000000002</v>
      </c>
      <c r="G48" s="19">
        <v>4.7009790000000002</v>
      </c>
      <c r="H48" s="19">
        <v>4.6892329999999998</v>
      </c>
      <c r="I48" s="19">
        <v>4.6635939999999998</v>
      </c>
      <c r="J48" s="19">
        <v>4.6302019999999997</v>
      </c>
      <c r="K48" s="19">
        <v>4.5998549999999998</v>
      </c>
      <c r="L48" s="19">
        <v>4.5790319999999998</v>
      </c>
      <c r="M48" s="19">
        <v>4.5643950000000002</v>
      </c>
      <c r="N48" s="19">
        <v>4.5539300000000003</v>
      </c>
      <c r="O48" s="19">
        <v>4.5432189999999997</v>
      </c>
      <c r="P48" s="19">
        <v>4.5321259999999999</v>
      </c>
      <c r="Q48" s="19">
        <v>4.5258890000000003</v>
      </c>
      <c r="R48" s="19">
        <v>4.5240229999999997</v>
      </c>
      <c r="S48" s="19">
        <v>4.5230059999999996</v>
      </c>
      <c r="T48" s="19">
        <v>4.520022</v>
      </c>
      <c r="U48" s="19">
        <v>4.5104050000000004</v>
      </c>
      <c r="V48" s="19">
        <v>4.4934089999999998</v>
      </c>
      <c r="W48" s="19">
        <v>4.4743199999999996</v>
      </c>
      <c r="X48" s="19">
        <v>4.4546299999999999</v>
      </c>
      <c r="Y48" s="19">
        <v>4.4341989999999996</v>
      </c>
      <c r="Z48" s="19">
        <v>4.4122159999999999</v>
      </c>
      <c r="AA48" s="19">
        <v>4.390441</v>
      </c>
      <c r="AB48" s="19">
        <v>4.3664849999999999</v>
      </c>
      <c r="AC48" s="19">
        <v>4.3394700000000004</v>
      </c>
      <c r="AD48" s="19">
        <v>4.3126280000000001</v>
      </c>
      <c r="AE48" s="20">
        <v>-5.8510000000000003E-3</v>
      </c>
    </row>
    <row r="50" spans="1:31" ht="15" customHeight="1" x14ac:dyDescent="0.25">
      <c r="A50" s="15" t="s">
        <v>30</v>
      </c>
    </row>
    <row r="51" spans="1:31" ht="15" customHeight="1" x14ac:dyDescent="0.25">
      <c r="A51" s="16" t="s">
        <v>77</v>
      </c>
      <c r="B51" s="17">
        <v>0.42539500000000002</v>
      </c>
      <c r="C51" s="17">
        <v>0.44034600000000002</v>
      </c>
      <c r="D51" s="17">
        <v>0.48913499999999999</v>
      </c>
      <c r="E51" s="17">
        <v>0.41821799999999998</v>
      </c>
      <c r="F51" s="17">
        <v>0.39291100000000001</v>
      </c>
      <c r="G51" s="17">
        <v>0.38675900000000002</v>
      </c>
      <c r="H51" s="17">
        <v>0.37820500000000001</v>
      </c>
      <c r="I51" s="17">
        <v>0.37008099999999999</v>
      </c>
      <c r="J51" s="17">
        <v>0.36179499999999998</v>
      </c>
      <c r="K51" s="17">
        <v>0.35336299999999998</v>
      </c>
      <c r="L51" s="17">
        <v>0.34492200000000001</v>
      </c>
      <c r="M51" s="17">
        <v>0.33653899999999998</v>
      </c>
      <c r="N51" s="17">
        <v>0.32839600000000002</v>
      </c>
      <c r="O51" s="17">
        <v>0.32042199999999998</v>
      </c>
      <c r="P51" s="17">
        <v>0.31253799999999998</v>
      </c>
      <c r="Q51" s="17">
        <v>0.30480299999999999</v>
      </c>
      <c r="R51" s="17">
        <v>0.297101</v>
      </c>
      <c r="S51" s="17">
        <v>0.28960000000000002</v>
      </c>
      <c r="T51" s="17">
        <v>0.28215800000000002</v>
      </c>
      <c r="U51" s="17">
        <v>0.275003</v>
      </c>
      <c r="V51" s="17">
        <v>0.268038</v>
      </c>
      <c r="W51" s="17">
        <v>0.26137100000000002</v>
      </c>
      <c r="X51" s="17">
        <v>0.25488899999999998</v>
      </c>
      <c r="Y51" s="17">
        <v>0.2487</v>
      </c>
      <c r="Z51" s="17">
        <v>0.24260699999999999</v>
      </c>
      <c r="AA51" s="17">
        <v>0.236733</v>
      </c>
      <c r="AB51" s="17">
        <v>0.23089499999999999</v>
      </c>
      <c r="AC51" s="17">
        <v>0.225326</v>
      </c>
      <c r="AD51" s="17">
        <v>0.219943</v>
      </c>
      <c r="AE51" s="18">
        <v>-2.5382999999999999E-2</v>
      </c>
    </row>
    <row r="52" spans="1:31" ht="15" customHeight="1" x14ac:dyDescent="0.25">
      <c r="A52" s="16" t="s">
        <v>79</v>
      </c>
      <c r="B52" s="17">
        <v>5.4200999999999999E-2</v>
      </c>
      <c r="C52" s="17">
        <v>5.0244999999999998E-2</v>
      </c>
      <c r="D52" s="17">
        <v>4.6732999999999997E-2</v>
      </c>
      <c r="E52" s="17">
        <v>4.4685000000000002E-2</v>
      </c>
      <c r="F52" s="17">
        <v>4.2064999999999998E-2</v>
      </c>
      <c r="G52" s="17">
        <v>3.9217000000000002E-2</v>
      </c>
      <c r="H52" s="17">
        <v>3.6473999999999999E-2</v>
      </c>
      <c r="I52" s="17">
        <v>3.4144000000000001E-2</v>
      </c>
      <c r="J52" s="17">
        <v>3.2064000000000002E-2</v>
      </c>
      <c r="K52" s="17">
        <v>3.0252999999999999E-2</v>
      </c>
      <c r="L52" s="17">
        <v>2.8708000000000001E-2</v>
      </c>
      <c r="M52" s="17">
        <v>2.7449000000000001E-2</v>
      </c>
      <c r="N52" s="17">
        <v>2.6488999999999999E-2</v>
      </c>
      <c r="O52" s="17">
        <v>2.5484E-2</v>
      </c>
      <c r="P52" s="17">
        <v>2.4479999999999998E-2</v>
      </c>
      <c r="Q52" s="17">
        <v>2.3491000000000001E-2</v>
      </c>
      <c r="R52" s="17">
        <v>2.2523999999999999E-2</v>
      </c>
      <c r="S52" s="17">
        <v>2.1592E-2</v>
      </c>
      <c r="T52" s="17">
        <v>2.0695999999999999E-2</v>
      </c>
      <c r="U52" s="17">
        <v>1.9838999999999999E-2</v>
      </c>
      <c r="V52" s="17">
        <v>1.9016999999999999E-2</v>
      </c>
      <c r="W52" s="17">
        <v>1.8231000000000001E-2</v>
      </c>
      <c r="X52" s="17">
        <v>1.7478E-2</v>
      </c>
      <c r="Y52" s="17">
        <v>1.6761000000000002E-2</v>
      </c>
      <c r="Z52" s="17">
        <v>1.6084000000000001E-2</v>
      </c>
      <c r="AA52" s="17">
        <v>1.5454000000000001E-2</v>
      </c>
      <c r="AB52" s="17">
        <v>1.4874999999999999E-2</v>
      </c>
      <c r="AC52" s="17">
        <v>1.4352999999999999E-2</v>
      </c>
      <c r="AD52" s="17">
        <v>1.3891000000000001E-2</v>
      </c>
      <c r="AE52" s="18">
        <v>-4.6501000000000001E-2</v>
      </c>
    </row>
    <row r="53" spans="1:31" ht="15" customHeight="1" x14ac:dyDescent="0.25">
      <c r="A53" s="16" t="s">
        <v>35</v>
      </c>
      <c r="B53" s="17">
        <v>6.9940000000000002E-3</v>
      </c>
      <c r="C53" s="17">
        <v>6.9059999999999998E-3</v>
      </c>
      <c r="D53" s="17">
        <v>6.8910000000000004E-3</v>
      </c>
      <c r="E53" s="17">
        <v>7.0470000000000003E-3</v>
      </c>
      <c r="F53" s="17">
        <v>7.0959999999999999E-3</v>
      </c>
      <c r="G53" s="17">
        <v>7.0759999999999998E-3</v>
      </c>
      <c r="H53" s="17">
        <v>7.0239999999999999E-3</v>
      </c>
      <c r="I53" s="17">
        <v>6.9820000000000004E-3</v>
      </c>
      <c r="J53" s="17">
        <v>6.9389999999999999E-3</v>
      </c>
      <c r="K53" s="17">
        <v>6.8910000000000004E-3</v>
      </c>
      <c r="L53" s="17">
        <v>6.842E-3</v>
      </c>
      <c r="M53" s="17">
        <v>6.7920000000000003E-3</v>
      </c>
      <c r="N53" s="17">
        <v>6.7419999999999997E-3</v>
      </c>
      <c r="O53" s="17">
        <v>6.692E-3</v>
      </c>
      <c r="P53" s="17">
        <v>6.6429999999999996E-3</v>
      </c>
      <c r="Q53" s="17">
        <v>6.5929999999999999E-3</v>
      </c>
      <c r="R53" s="17">
        <v>6.5430000000000002E-3</v>
      </c>
      <c r="S53" s="17">
        <v>6.4939999999999998E-3</v>
      </c>
      <c r="T53" s="17">
        <v>6.4450000000000002E-3</v>
      </c>
      <c r="U53" s="17">
        <v>6.3959999999999998E-3</v>
      </c>
      <c r="V53" s="17">
        <v>6.3480000000000003E-3</v>
      </c>
      <c r="W53" s="17">
        <v>6.3010000000000002E-3</v>
      </c>
      <c r="X53" s="17">
        <v>6.254E-3</v>
      </c>
      <c r="Y53" s="17">
        <v>6.2069999999999998E-3</v>
      </c>
      <c r="Z53" s="17">
        <v>6.1609999999999998E-3</v>
      </c>
      <c r="AA53" s="17">
        <v>6.1159999999999999E-3</v>
      </c>
      <c r="AB53" s="17">
        <v>6.0689999999999997E-3</v>
      </c>
      <c r="AC53" s="17">
        <v>6.0239999999999998E-3</v>
      </c>
      <c r="AD53" s="17">
        <v>5.9800000000000001E-3</v>
      </c>
      <c r="AE53" s="18">
        <v>-5.3210000000000002E-3</v>
      </c>
    </row>
    <row r="54" spans="1:31" ht="15" customHeight="1" x14ac:dyDescent="0.25">
      <c r="A54" s="15" t="s">
        <v>27</v>
      </c>
      <c r="B54" s="19">
        <v>0.48659000000000002</v>
      </c>
      <c r="C54" s="19">
        <v>0.49749700000000002</v>
      </c>
      <c r="D54" s="19">
        <v>0.54275899999999999</v>
      </c>
      <c r="E54" s="19">
        <v>0.46994999999999998</v>
      </c>
      <c r="F54" s="19">
        <v>0.44207299999999999</v>
      </c>
      <c r="G54" s="19">
        <v>0.43305100000000002</v>
      </c>
      <c r="H54" s="19">
        <v>0.42170299999999999</v>
      </c>
      <c r="I54" s="19">
        <v>0.41120600000000002</v>
      </c>
      <c r="J54" s="19">
        <v>0.40079900000000002</v>
      </c>
      <c r="K54" s="19">
        <v>0.39050800000000002</v>
      </c>
      <c r="L54" s="19">
        <v>0.38047199999999998</v>
      </c>
      <c r="M54" s="19">
        <v>0.37078</v>
      </c>
      <c r="N54" s="19">
        <v>0.361626</v>
      </c>
      <c r="O54" s="19">
        <v>0.352599</v>
      </c>
      <c r="P54" s="19">
        <v>0.34366000000000002</v>
      </c>
      <c r="Q54" s="19">
        <v>0.33488699999999999</v>
      </c>
      <c r="R54" s="19">
        <v>0.32616899999999999</v>
      </c>
      <c r="S54" s="19">
        <v>0.31768600000000002</v>
      </c>
      <c r="T54" s="19">
        <v>0.30929899999999999</v>
      </c>
      <c r="U54" s="19">
        <v>0.30123699999999998</v>
      </c>
      <c r="V54" s="19">
        <v>0.293404</v>
      </c>
      <c r="W54" s="19">
        <v>0.28590300000000002</v>
      </c>
      <c r="X54" s="19">
        <v>0.27862199999999998</v>
      </c>
      <c r="Y54" s="19">
        <v>0.27166899999999999</v>
      </c>
      <c r="Z54" s="19">
        <v>0.26485300000000001</v>
      </c>
      <c r="AA54" s="19">
        <v>0.25830199999999998</v>
      </c>
      <c r="AB54" s="19">
        <v>0.25183899999999998</v>
      </c>
      <c r="AC54" s="19">
        <v>0.245703</v>
      </c>
      <c r="AD54" s="19">
        <v>0.239814</v>
      </c>
      <c r="AE54" s="20">
        <v>-2.6665000000000001E-2</v>
      </c>
    </row>
    <row r="56" spans="1:31" ht="15" customHeight="1" x14ac:dyDescent="0.25">
      <c r="A56" s="15" t="s">
        <v>88</v>
      </c>
    </row>
    <row r="57" spans="1:31" ht="15" customHeight="1" x14ac:dyDescent="0.25">
      <c r="A57" s="16" t="s">
        <v>77</v>
      </c>
      <c r="B57" s="17">
        <v>0.26444899999999999</v>
      </c>
      <c r="C57" s="17">
        <v>0.29527999999999999</v>
      </c>
      <c r="D57" s="17">
        <v>0.309311</v>
      </c>
      <c r="E57" s="17">
        <v>0.23997099999999999</v>
      </c>
      <c r="F57" s="17">
        <v>0.22526299999999999</v>
      </c>
      <c r="G57" s="17">
        <v>0.219975</v>
      </c>
      <c r="H57" s="17">
        <v>0.214339</v>
      </c>
      <c r="I57" s="17">
        <v>0.209372</v>
      </c>
      <c r="J57" s="17">
        <v>0.20468800000000001</v>
      </c>
      <c r="K57" s="17">
        <v>0.20019500000000001</v>
      </c>
      <c r="L57" s="17">
        <v>0.19592899999999999</v>
      </c>
      <c r="M57" s="17">
        <v>0.19175</v>
      </c>
      <c r="N57" s="17">
        <v>0.18776000000000001</v>
      </c>
      <c r="O57" s="17">
        <v>0.18396399999999999</v>
      </c>
      <c r="P57" s="17">
        <v>0.18027899999999999</v>
      </c>
      <c r="Q57" s="17">
        <v>0.176729</v>
      </c>
      <c r="R57" s="17">
        <v>0.17332700000000001</v>
      </c>
      <c r="S57" s="17">
        <v>0.170048</v>
      </c>
      <c r="T57" s="17">
        <v>0.16658200000000001</v>
      </c>
      <c r="U57" s="17">
        <v>0.16322800000000001</v>
      </c>
      <c r="V57" s="17">
        <v>0.159829</v>
      </c>
      <c r="W57" s="17">
        <v>0.15654599999999999</v>
      </c>
      <c r="X57" s="17">
        <v>0.15345400000000001</v>
      </c>
      <c r="Y57" s="17">
        <v>0.150502</v>
      </c>
      <c r="Z57" s="17">
        <v>0.147561</v>
      </c>
      <c r="AA57" s="17">
        <v>0.144709</v>
      </c>
      <c r="AB57" s="17">
        <v>0.14183999999999999</v>
      </c>
      <c r="AC57" s="17">
        <v>0.13896900000000001</v>
      </c>
      <c r="AD57" s="17">
        <v>0.13609099999999999</v>
      </c>
      <c r="AE57" s="18">
        <v>-2.8281000000000001E-2</v>
      </c>
    </row>
    <row r="58" spans="1:31" ht="15" customHeight="1" x14ac:dyDescent="0.25">
      <c r="A58" s="16" t="s">
        <v>79</v>
      </c>
      <c r="B58" s="17">
        <v>6.7442000000000002E-2</v>
      </c>
      <c r="C58" s="17">
        <v>6.3301999999999997E-2</v>
      </c>
      <c r="D58" s="17">
        <v>5.9878000000000001E-2</v>
      </c>
      <c r="E58" s="17">
        <v>5.7499000000000001E-2</v>
      </c>
      <c r="F58" s="17">
        <v>5.4925000000000002E-2</v>
      </c>
      <c r="G58" s="17">
        <v>5.2504000000000002E-2</v>
      </c>
      <c r="H58" s="17">
        <v>5.0259999999999999E-2</v>
      </c>
      <c r="I58" s="17">
        <v>4.8376000000000002E-2</v>
      </c>
      <c r="J58" s="17">
        <v>4.6705000000000003E-2</v>
      </c>
      <c r="K58" s="17">
        <v>4.5249999999999999E-2</v>
      </c>
      <c r="L58" s="17">
        <v>4.3985000000000003E-2</v>
      </c>
      <c r="M58" s="17">
        <v>4.2908000000000002E-2</v>
      </c>
      <c r="N58" s="17">
        <v>4.2039E-2</v>
      </c>
      <c r="O58" s="17">
        <v>4.1069000000000001E-2</v>
      </c>
      <c r="P58" s="17">
        <v>4.0046999999999999E-2</v>
      </c>
      <c r="Q58" s="17">
        <v>3.8998999999999999E-2</v>
      </c>
      <c r="R58" s="17">
        <v>3.7940000000000002E-2</v>
      </c>
      <c r="S58" s="17">
        <v>3.6888999999999998E-2</v>
      </c>
      <c r="T58" s="17">
        <v>3.5855999999999999E-2</v>
      </c>
      <c r="U58" s="17">
        <v>3.4838000000000001E-2</v>
      </c>
      <c r="V58" s="17">
        <v>3.3828999999999998E-2</v>
      </c>
      <c r="W58" s="17">
        <v>3.2849999999999997E-2</v>
      </c>
      <c r="X58" s="17">
        <v>3.1906999999999998E-2</v>
      </c>
      <c r="Y58" s="17">
        <v>3.1004E-2</v>
      </c>
      <c r="Z58" s="17">
        <v>3.0145999999999999E-2</v>
      </c>
      <c r="AA58" s="17">
        <v>2.9350999999999999E-2</v>
      </c>
      <c r="AB58" s="17">
        <v>2.8632999999999999E-2</v>
      </c>
      <c r="AC58" s="17">
        <v>2.7992E-2</v>
      </c>
      <c r="AD58" s="17">
        <v>2.7434E-2</v>
      </c>
      <c r="AE58" s="18">
        <v>-3.0494E-2</v>
      </c>
    </row>
    <row r="59" spans="1:31" ht="15" customHeight="1" x14ac:dyDescent="0.25">
      <c r="A59" s="16" t="s">
        <v>21</v>
      </c>
      <c r="B59" s="17">
        <v>2.9243000000000002E-2</v>
      </c>
      <c r="C59" s="17">
        <v>2.877E-2</v>
      </c>
      <c r="D59" s="17">
        <v>2.8378E-2</v>
      </c>
      <c r="E59" s="17">
        <v>2.8014000000000001E-2</v>
      </c>
      <c r="F59" s="17">
        <v>2.7659E-2</v>
      </c>
      <c r="G59" s="17">
        <v>2.7334000000000001E-2</v>
      </c>
      <c r="H59" s="17">
        <v>2.7035E-2</v>
      </c>
      <c r="I59" s="17">
        <v>2.6749999999999999E-2</v>
      </c>
      <c r="J59" s="17">
        <v>2.6471999999999999E-2</v>
      </c>
      <c r="K59" s="17">
        <v>2.6187999999999999E-2</v>
      </c>
      <c r="L59" s="17">
        <v>2.5908E-2</v>
      </c>
      <c r="M59" s="17">
        <v>2.5634000000000001E-2</v>
      </c>
      <c r="N59" s="17">
        <v>2.5366E-2</v>
      </c>
      <c r="O59" s="17">
        <v>2.5097000000000001E-2</v>
      </c>
      <c r="P59" s="17">
        <v>2.4819999999999998E-2</v>
      </c>
      <c r="Q59" s="17">
        <v>2.4579E-2</v>
      </c>
      <c r="R59" s="17">
        <v>2.4367E-2</v>
      </c>
      <c r="S59" s="17">
        <v>2.4183E-2</v>
      </c>
      <c r="T59" s="17">
        <v>2.4034E-2</v>
      </c>
      <c r="U59" s="17">
        <v>2.3921999999999999E-2</v>
      </c>
      <c r="V59" s="17">
        <v>2.3800999999999999E-2</v>
      </c>
      <c r="W59" s="17">
        <v>2.3681000000000001E-2</v>
      </c>
      <c r="X59" s="17">
        <v>2.3559E-2</v>
      </c>
      <c r="Y59" s="17">
        <v>2.3435999999999998E-2</v>
      </c>
      <c r="Z59" s="17">
        <v>2.3311999999999999E-2</v>
      </c>
      <c r="AA59" s="17">
        <v>2.3186999999999999E-2</v>
      </c>
      <c r="AB59" s="17">
        <v>2.3060000000000001E-2</v>
      </c>
      <c r="AC59" s="17">
        <v>2.2932000000000001E-2</v>
      </c>
      <c r="AD59" s="17">
        <v>2.2804999999999999E-2</v>
      </c>
      <c r="AE59" s="18">
        <v>-8.5690000000000002E-3</v>
      </c>
    </row>
    <row r="60" spans="1:31" ht="15" customHeight="1" x14ac:dyDescent="0.25">
      <c r="A60" s="16" t="s">
        <v>35</v>
      </c>
      <c r="B60" s="17">
        <v>4.0416000000000001E-2</v>
      </c>
      <c r="C60" s="17">
        <v>4.1001999999999997E-2</v>
      </c>
      <c r="D60" s="17">
        <v>4.1576000000000002E-2</v>
      </c>
      <c r="E60" s="17">
        <v>4.2585999999999999E-2</v>
      </c>
      <c r="F60" s="17">
        <v>4.3353000000000003E-2</v>
      </c>
      <c r="G60" s="17">
        <v>4.4041999999999998E-2</v>
      </c>
      <c r="H60" s="17">
        <v>4.4698000000000002E-2</v>
      </c>
      <c r="I60" s="17">
        <v>4.5421000000000003E-2</v>
      </c>
      <c r="J60" s="17">
        <v>4.6177999999999997E-2</v>
      </c>
      <c r="K60" s="17">
        <v>4.6927000000000003E-2</v>
      </c>
      <c r="L60" s="17">
        <v>4.7676999999999997E-2</v>
      </c>
      <c r="M60" s="17">
        <v>4.8418000000000003E-2</v>
      </c>
      <c r="N60" s="17">
        <v>4.9165E-2</v>
      </c>
      <c r="O60" s="17">
        <v>4.9928E-2</v>
      </c>
      <c r="P60" s="17">
        <v>5.0692000000000001E-2</v>
      </c>
      <c r="Q60" s="17">
        <v>5.1457000000000003E-2</v>
      </c>
      <c r="R60" s="17">
        <v>5.2209999999999999E-2</v>
      </c>
      <c r="S60" s="17">
        <v>5.2963000000000003E-2</v>
      </c>
      <c r="T60" s="17">
        <v>5.3723E-2</v>
      </c>
      <c r="U60" s="17">
        <v>5.4470999999999999E-2</v>
      </c>
      <c r="V60" s="17">
        <v>5.5190000000000003E-2</v>
      </c>
      <c r="W60" s="17">
        <v>5.5911000000000002E-2</v>
      </c>
      <c r="X60" s="17">
        <v>5.6638000000000001E-2</v>
      </c>
      <c r="Y60" s="17">
        <v>5.7375000000000002E-2</v>
      </c>
      <c r="Z60" s="17">
        <v>5.8112999999999998E-2</v>
      </c>
      <c r="AA60" s="17">
        <v>5.8858000000000001E-2</v>
      </c>
      <c r="AB60" s="17">
        <v>5.9605999999999999E-2</v>
      </c>
      <c r="AC60" s="17">
        <v>6.0337000000000002E-2</v>
      </c>
      <c r="AD60" s="17">
        <v>6.1064E-2</v>
      </c>
      <c r="AE60" s="18">
        <v>1.4860999999999999E-2</v>
      </c>
    </row>
    <row r="61" spans="1:31" ht="15" customHeight="1" x14ac:dyDescent="0.25">
      <c r="A61" s="15" t="s">
        <v>27</v>
      </c>
      <c r="B61" s="19">
        <v>0.40155000000000002</v>
      </c>
      <c r="C61" s="19">
        <v>0.42835400000000001</v>
      </c>
      <c r="D61" s="19">
        <v>0.43914300000000001</v>
      </c>
      <c r="E61" s="19">
        <v>0.36807099999999998</v>
      </c>
      <c r="F61" s="19">
        <v>0.35120099999999999</v>
      </c>
      <c r="G61" s="19">
        <v>0.34385500000000002</v>
      </c>
      <c r="H61" s="19">
        <v>0.33633200000000002</v>
      </c>
      <c r="I61" s="19">
        <v>0.32991900000000002</v>
      </c>
      <c r="J61" s="19">
        <v>0.324044</v>
      </c>
      <c r="K61" s="19">
        <v>0.31856099999999998</v>
      </c>
      <c r="L61" s="19">
        <v>0.31349900000000003</v>
      </c>
      <c r="M61" s="19">
        <v>0.30871100000000001</v>
      </c>
      <c r="N61" s="19">
        <v>0.30433100000000002</v>
      </c>
      <c r="O61" s="19">
        <v>0.30005799999999999</v>
      </c>
      <c r="P61" s="19">
        <v>0.29583900000000002</v>
      </c>
      <c r="Q61" s="19">
        <v>0.29176400000000002</v>
      </c>
      <c r="R61" s="19">
        <v>0.28784500000000002</v>
      </c>
      <c r="S61" s="19">
        <v>0.284084</v>
      </c>
      <c r="T61" s="19">
        <v>0.28019500000000003</v>
      </c>
      <c r="U61" s="19">
        <v>0.27645799999999998</v>
      </c>
      <c r="V61" s="19">
        <v>0.27265</v>
      </c>
      <c r="W61" s="19">
        <v>0.268988</v>
      </c>
      <c r="X61" s="19">
        <v>0.26555800000000002</v>
      </c>
      <c r="Y61" s="19">
        <v>0.262318</v>
      </c>
      <c r="Z61" s="19">
        <v>0.259133</v>
      </c>
      <c r="AA61" s="19">
        <v>0.25610500000000003</v>
      </c>
      <c r="AB61" s="19">
        <v>0.253139</v>
      </c>
      <c r="AC61" s="19">
        <v>0.25022899999999998</v>
      </c>
      <c r="AD61" s="19">
        <v>0.247393</v>
      </c>
      <c r="AE61" s="20">
        <v>-2.0126999999999999E-2</v>
      </c>
    </row>
    <row r="62" spans="1:31" ht="15" customHeight="1" x14ac:dyDescent="0.25"/>
    <row r="63" spans="1:31" ht="15" customHeight="1" x14ac:dyDescent="0.25">
      <c r="A63" s="16" t="s">
        <v>89</v>
      </c>
      <c r="B63" s="17">
        <v>0.443687</v>
      </c>
      <c r="C63" s="17">
        <v>0.58249200000000001</v>
      </c>
      <c r="D63" s="17">
        <v>0.61204499999999995</v>
      </c>
      <c r="E63" s="17">
        <v>0.471939</v>
      </c>
      <c r="F63" s="17">
        <v>0.44104900000000002</v>
      </c>
      <c r="G63" s="17">
        <v>0.43011700000000003</v>
      </c>
      <c r="H63" s="17">
        <v>0.42608200000000002</v>
      </c>
      <c r="I63" s="17">
        <v>0.42013099999999998</v>
      </c>
      <c r="J63" s="17">
        <v>0.41439700000000002</v>
      </c>
      <c r="K63" s="17">
        <v>0.40956199999999998</v>
      </c>
      <c r="L63" s="17">
        <v>0.405304</v>
      </c>
      <c r="M63" s="17">
        <v>0.40140900000000002</v>
      </c>
      <c r="N63" s="17">
        <v>0.39757399999999998</v>
      </c>
      <c r="O63" s="17">
        <v>0.39383499999999999</v>
      </c>
      <c r="P63" s="17">
        <v>0.39018900000000001</v>
      </c>
      <c r="Q63" s="17">
        <v>0.38664900000000002</v>
      </c>
      <c r="R63" s="17">
        <v>0.38323600000000002</v>
      </c>
      <c r="S63" s="17">
        <v>0.37983800000000001</v>
      </c>
      <c r="T63" s="17">
        <v>0.37608200000000003</v>
      </c>
      <c r="U63" s="17">
        <v>0.37258599999999997</v>
      </c>
      <c r="V63" s="17">
        <v>0.36909900000000001</v>
      </c>
      <c r="W63" s="17">
        <v>0.36593399999999998</v>
      </c>
      <c r="X63" s="17">
        <v>0.36307600000000001</v>
      </c>
      <c r="Y63" s="17">
        <v>0.36049599999999998</v>
      </c>
      <c r="Z63" s="17">
        <v>0.358153</v>
      </c>
      <c r="AA63" s="17">
        <v>0.35619699999999999</v>
      </c>
      <c r="AB63" s="17">
        <v>0.35463299999999998</v>
      </c>
      <c r="AC63" s="17">
        <v>0.3533</v>
      </c>
      <c r="AD63" s="17">
        <v>0.35201500000000002</v>
      </c>
      <c r="AE63" s="18">
        <v>-1.848E-2</v>
      </c>
    </row>
    <row r="64" spans="1:31" ht="15" customHeight="1" x14ac:dyDescent="0.25">
      <c r="A64" s="16" t="s">
        <v>90</v>
      </c>
      <c r="B64" s="17">
        <v>7.7299999999999999E-3</v>
      </c>
      <c r="C64" s="17">
        <v>9.0570000000000008E-3</v>
      </c>
      <c r="D64" s="17">
        <v>1.0067E-2</v>
      </c>
      <c r="E64" s="17">
        <v>8.5590000000000006E-3</v>
      </c>
      <c r="F64" s="17">
        <v>8.0879999999999997E-3</v>
      </c>
      <c r="G64" s="17">
        <v>7.5659999999999998E-3</v>
      </c>
      <c r="H64" s="17">
        <v>7.1190000000000003E-3</v>
      </c>
      <c r="I64" s="17">
        <v>6.8450000000000004E-3</v>
      </c>
      <c r="J64" s="17">
        <v>6.6779999999999999E-3</v>
      </c>
      <c r="K64" s="17">
        <v>6.5100000000000002E-3</v>
      </c>
      <c r="L64" s="17">
        <v>6.3449999999999999E-3</v>
      </c>
      <c r="M64" s="17">
        <v>6.182E-3</v>
      </c>
      <c r="N64" s="17">
        <v>6.0270000000000002E-3</v>
      </c>
      <c r="O64" s="17">
        <v>5.875E-3</v>
      </c>
      <c r="P64" s="17">
        <v>5.7219999999999997E-3</v>
      </c>
      <c r="Q64" s="17">
        <v>5.5710000000000004E-3</v>
      </c>
      <c r="R64" s="17">
        <v>5.4219999999999997E-3</v>
      </c>
      <c r="S64" s="17">
        <v>5.2789999999999998E-3</v>
      </c>
      <c r="T64" s="17">
        <v>5.1380000000000002E-3</v>
      </c>
      <c r="U64" s="17">
        <v>5.0029999999999996E-3</v>
      </c>
      <c r="V64" s="17">
        <v>4.8700000000000002E-3</v>
      </c>
      <c r="W64" s="17">
        <v>4.7429999999999998E-3</v>
      </c>
      <c r="X64" s="17">
        <v>4.6189999999999998E-3</v>
      </c>
      <c r="Y64" s="17">
        <v>4.4999999999999997E-3</v>
      </c>
      <c r="Z64" s="17">
        <v>4.3839999999999999E-3</v>
      </c>
      <c r="AA64" s="17">
        <v>4.2709999999999996E-3</v>
      </c>
      <c r="AB64" s="17">
        <v>4.1580000000000002E-3</v>
      </c>
      <c r="AC64" s="17">
        <v>4.0499999999999998E-3</v>
      </c>
      <c r="AD64" s="17">
        <v>3.947E-3</v>
      </c>
      <c r="AE64" s="18">
        <v>-3.0297000000000001E-2</v>
      </c>
    </row>
    <row r="66" spans="1:31" ht="15" customHeight="1" x14ac:dyDescent="0.25">
      <c r="A66" s="15" t="s">
        <v>34</v>
      </c>
    </row>
    <row r="67" spans="1:31" ht="15" customHeight="1" x14ac:dyDescent="0.25">
      <c r="A67" s="16" t="s">
        <v>91</v>
      </c>
      <c r="B67" s="17">
        <v>3.9503789999999999</v>
      </c>
      <c r="C67" s="17">
        <v>5.0510489999999999</v>
      </c>
      <c r="D67" s="17">
        <v>5.4207130000000001</v>
      </c>
      <c r="E67" s="17">
        <v>4.5622509999999998</v>
      </c>
      <c r="F67" s="17">
        <v>4.3910169999999997</v>
      </c>
      <c r="G67" s="17">
        <v>4.3583769999999999</v>
      </c>
      <c r="H67" s="17">
        <v>4.3253640000000004</v>
      </c>
      <c r="I67" s="17">
        <v>4.2808099999999998</v>
      </c>
      <c r="J67" s="17">
        <v>4.2307009999999998</v>
      </c>
      <c r="K67" s="17">
        <v>4.1822999999999997</v>
      </c>
      <c r="L67" s="17">
        <v>4.1414809999999997</v>
      </c>
      <c r="M67" s="17">
        <v>4.1055000000000001</v>
      </c>
      <c r="N67" s="17">
        <v>4.0731840000000004</v>
      </c>
      <c r="O67" s="17">
        <v>4.0421110000000002</v>
      </c>
      <c r="P67" s="17">
        <v>4.011501</v>
      </c>
      <c r="Q67" s="17">
        <v>3.985001</v>
      </c>
      <c r="R67" s="17">
        <v>3.9624280000000001</v>
      </c>
      <c r="S67" s="17">
        <v>3.9413999999999998</v>
      </c>
      <c r="T67" s="17">
        <v>3.9187940000000001</v>
      </c>
      <c r="U67" s="17">
        <v>3.8931550000000001</v>
      </c>
      <c r="V67" s="17">
        <v>3.8630260000000001</v>
      </c>
      <c r="W67" s="17">
        <v>3.833008</v>
      </c>
      <c r="X67" s="17">
        <v>3.804306</v>
      </c>
      <c r="Y67" s="17">
        <v>3.7765059999999999</v>
      </c>
      <c r="Z67" s="17">
        <v>3.7483360000000001</v>
      </c>
      <c r="AA67" s="17">
        <v>3.72098</v>
      </c>
      <c r="AB67" s="17">
        <v>3.6913130000000001</v>
      </c>
      <c r="AC67" s="17">
        <v>3.6588500000000002</v>
      </c>
      <c r="AD67" s="17">
        <v>3.6253310000000001</v>
      </c>
      <c r="AE67" s="18">
        <v>-1.2208E-2</v>
      </c>
    </row>
    <row r="68" spans="1:31" ht="15" customHeight="1" x14ac:dyDescent="0.25">
      <c r="A68" s="16" t="s">
        <v>92</v>
      </c>
      <c r="B68" s="17">
        <v>0.85661500000000002</v>
      </c>
      <c r="C68" s="17">
        <v>0.68300099999999997</v>
      </c>
      <c r="D68" s="17">
        <v>0.66307400000000005</v>
      </c>
      <c r="E68" s="17">
        <v>0.73418300000000003</v>
      </c>
      <c r="F68" s="17">
        <v>0.77837500000000004</v>
      </c>
      <c r="G68" s="17">
        <v>0.78253300000000003</v>
      </c>
      <c r="H68" s="17">
        <v>0.79076400000000002</v>
      </c>
      <c r="I68" s="17">
        <v>0.79971499999999995</v>
      </c>
      <c r="J68" s="17">
        <v>0.80619499999999999</v>
      </c>
      <c r="K68" s="17">
        <v>0.81116999999999995</v>
      </c>
      <c r="L68" s="17">
        <v>0.81726799999999999</v>
      </c>
      <c r="M68" s="17">
        <v>0.82433699999999999</v>
      </c>
      <c r="N68" s="17">
        <v>0.83299900000000004</v>
      </c>
      <c r="O68" s="17">
        <v>0.84236100000000003</v>
      </c>
      <c r="P68" s="17">
        <v>0.85262000000000004</v>
      </c>
      <c r="Q68" s="17">
        <v>0.86309599999999997</v>
      </c>
      <c r="R68" s="17">
        <v>0.87453800000000004</v>
      </c>
      <c r="S68" s="17">
        <v>0.88750200000000001</v>
      </c>
      <c r="T68" s="17">
        <v>0.90139000000000002</v>
      </c>
      <c r="U68" s="17">
        <v>0.91501500000000002</v>
      </c>
      <c r="V68" s="17">
        <v>0.92726500000000001</v>
      </c>
      <c r="W68" s="17">
        <v>0.93898300000000001</v>
      </c>
      <c r="X68" s="17">
        <v>0.95085299999999995</v>
      </c>
      <c r="Y68" s="17">
        <v>0.96280200000000005</v>
      </c>
      <c r="Z68" s="17">
        <v>0.97521199999999997</v>
      </c>
      <c r="AA68" s="17">
        <v>0.987541</v>
      </c>
      <c r="AB68" s="17">
        <v>0.99930300000000005</v>
      </c>
      <c r="AC68" s="17">
        <v>1.0101850000000001</v>
      </c>
      <c r="AD68" s="17">
        <v>1.020716</v>
      </c>
      <c r="AE68" s="18">
        <v>1.4991000000000001E-2</v>
      </c>
    </row>
    <row r="69" spans="1:31" ht="15" customHeight="1" x14ac:dyDescent="0.25">
      <c r="A69" s="16" t="s">
        <v>93</v>
      </c>
      <c r="B69" s="17">
        <v>1.760278</v>
      </c>
      <c r="C69" s="17">
        <v>1.7610969999999999</v>
      </c>
      <c r="D69" s="17">
        <v>1.762869</v>
      </c>
      <c r="E69" s="17">
        <v>1.760276</v>
      </c>
      <c r="F69" s="17">
        <v>1.758364</v>
      </c>
      <c r="G69" s="17">
        <v>1.7590269999999999</v>
      </c>
      <c r="H69" s="17">
        <v>1.758899</v>
      </c>
      <c r="I69" s="17">
        <v>1.7582070000000001</v>
      </c>
      <c r="J69" s="17">
        <v>1.7537210000000001</v>
      </c>
      <c r="K69" s="17">
        <v>1.7506930000000001</v>
      </c>
      <c r="L69" s="17">
        <v>1.7511060000000001</v>
      </c>
      <c r="M69" s="17">
        <v>1.7542599999999999</v>
      </c>
      <c r="N69" s="17">
        <v>1.7595670000000001</v>
      </c>
      <c r="O69" s="17">
        <v>1.7630779999999999</v>
      </c>
      <c r="P69" s="17">
        <v>1.7660089999999999</v>
      </c>
      <c r="Q69" s="17">
        <v>1.769582</v>
      </c>
      <c r="R69" s="17">
        <v>1.773636</v>
      </c>
      <c r="S69" s="17">
        <v>1.77749</v>
      </c>
      <c r="T69" s="17">
        <v>1.780087</v>
      </c>
      <c r="U69" s="17">
        <v>1.7794749999999999</v>
      </c>
      <c r="V69" s="17">
        <v>1.7752540000000001</v>
      </c>
      <c r="W69" s="17">
        <v>1.7687919999999999</v>
      </c>
      <c r="X69" s="17">
        <v>1.76078</v>
      </c>
      <c r="Y69" s="17">
        <v>1.7517199999999999</v>
      </c>
      <c r="Z69" s="17">
        <v>1.742081</v>
      </c>
      <c r="AA69" s="17">
        <v>1.732799</v>
      </c>
      <c r="AB69" s="17">
        <v>1.724151</v>
      </c>
      <c r="AC69" s="17">
        <v>1.716391</v>
      </c>
      <c r="AD69" s="17">
        <v>1.7107859999999999</v>
      </c>
      <c r="AE69" s="18">
        <v>-1.073E-3</v>
      </c>
    </row>
    <row r="70" spans="1:31" ht="15" customHeight="1" x14ac:dyDescent="0.25">
      <c r="A70" s="16" t="s">
        <v>94</v>
      </c>
      <c r="B70" s="17">
        <v>0.36892900000000001</v>
      </c>
      <c r="C70" s="17">
        <v>0.36451099999999997</v>
      </c>
      <c r="D70" s="17">
        <v>0.35997699999999999</v>
      </c>
      <c r="E70" s="17">
        <v>0.35592299999999999</v>
      </c>
      <c r="F70" s="17">
        <v>0.35201100000000002</v>
      </c>
      <c r="G70" s="17">
        <v>0.34838999999999998</v>
      </c>
      <c r="H70" s="17">
        <v>0.34527200000000002</v>
      </c>
      <c r="I70" s="17">
        <v>0.34253</v>
      </c>
      <c r="J70" s="17">
        <v>0.340144</v>
      </c>
      <c r="K70" s="17">
        <v>0.337924</v>
      </c>
      <c r="L70" s="17">
        <v>0.335984</v>
      </c>
      <c r="M70" s="17">
        <v>0.33436700000000003</v>
      </c>
      <c r="N70" s="17">
        <v>0.333146</v>
      </c>
      <c r="O70" s="17">
        <v>0.33241799999999999</v>
      </c>
      <c r="P70" s="17">
        <v>0.332117</v>
      </c>
      <c r="Q70" s="17">
        <v>0.33219199999999999</v>
      </c>
      <c r="R70" s="17">
        <v>0.33256799999999997</v>
      </c>
      <c r="S70" s="17">
        <v>0.33335300000000001</v>
      </c>
      <c r="T70" s="17">
        <v>0.334592</v>
      </c>
      <c r="U70" s="17">
        <v>0.33617999999999998</v>
      </c>
      <c r="V70" s="17">
        <v>0.33804499999999998</v>
      </c>
      <c r="W70" s="17">
        <v>0.34028999999999998</v>
      </c>
      <c r="X70" s="17">
        <v>0.34295700000000001</v>
      </c>
      <c r="Y70" s="17">
        <v>0.34608299999999997</v>
      </c>
      <c r="Z70" s="17">
        <v>0.34961999999999999</v>
      </c>
      <c r="AA70" s="17">
        <v>0.35315000000000002</v>
      </c>
      <c r="AB70" s="17">
        <v>0.35666199999999998</v>
      </c>
      <c r="AC70" s="17">
        <v>0.36010300000000001</v>
      </c>
      <c r="AD70" s="17">
        <v>0.363535</v>
      </c>
      <c r="AE70" s="18">
        <v>-9.8999999999999994E-5</v>
      </c>
    </row>
    <row r="71" spans="1:31" ht="15" customHeight="1" x14ac:dyDescent="0.25">
      <c r="A71" s="16" t="s">
        <v>95</v>
      </c>
      <c r="B71" s="17">
        <v>0.34509299999999998</v>
      </c>
      <c r="C71" s="17">
        <v>0.34406999999999999</v>
      </c>
      <c r="D71" s="17">
        <v>0.344115</v>
      </c>
      <c r="E71" s="17">
        <v>0.34469899999999998</v>
      </c>
      <c r="F71" s="17">
        <v>0.34556999999999999</v>
      </c>
      <c r="G71" s="17">
        <v>0.34686899999999998</v>
      </c>
      <c r="H71" s="17">
        <v>0.34838599999999997</v>
      </c>
      <c r="I71" s="17">
        <v>0.34997699999999998</v>
      </c>
      <c r="J71" s="17">
        <v>0.35160999999999998</v>
      </c>
      <c r="K71" s="17">
        <v>0.35310000000000002</v>
      </c>
      <c r="L71" s="17">
        <v>0.35456100000000002</v>
      </c>
      <c r="M71" s="17">
        <v>0.35603499999999999</v>
      </c>
      <c r="N71" s="17">
        <v>0.35754999999999998</v>
      </c>
      <c r="O71" s="17">
        <v>0.35913099999999998</v>
      </c>
      <c r="P71" s="17">
        <v>0.36072100000000001</v>
      </c>
      <c r="Q71" s="17">
        <v>0.36241499999999999</v>
      </c>
      <c r="R71" s="17">
        <v>0.36413000000000001</v>
      </c>
      <c r="S71" s="17">
        <v>0.365977</v>
      </c>
      <c r="T71" s="17">
        <v>0.36800300000000002</v>
      </c>
      <c r="U71" s="17">
        <v>0.37013200000000002</v>
      </c>
      <c r="V71" s="17">
        <v>0.37213499999999999</v>
      </c>
      <c r="W71" s="17">
        <v>0.37412600000000001</v>
      </c>
      <c r="X71" s="17">
        <v>0.37612400000000001</v>
      </c>
      <c r="Y71" s="17">
        <v>0.37814799999999998</v>
      </c>
      <c r="Z71" s="17">
        <v>0.380164</v>
      </c>
      <c r="AA71" s="17">
        <v>0.38217299999999998</v>
      </c>
      <c r="AB71" s="17">
        <v>0.38417299999999999</v>
      </c>
      <c r="AC71" s="17">
        <v>0.386129</v>
      </c>
      <c r="AD71" s="17">
        <v>0.38810299999999998</v>
      </c>
      <c r="AE71" s="18">
        <v>4.47E-3</v>
      </c>
    </row>
    <row r="72" spans="1:31" ht="15" customHeight="1" x14ac:dyDescent="0.25">
      <c r="A72" s="16" t="s">
        <v>96</v>
      </c>
      <c r="B72" s="17">
        <v>0.25143900000000002</v>
      </c>
      <c r="C72" s="17">
        <v>0.252805</v>
      </c>
      <c r="D72" s="17">
        <v>0.25499500000000003</v>
      </c>
      <c r="E72" s="17">
        <v>0.256469</v>
      </c>
      <c r="F72" s="17">
        <v>0.25748799999999999</v>
      </c>
      <c r="G72" s="17">
        <v>0.25892199999999999</v>
      </c>
      <c r="H72" s="17">
        <v>0.261073</v>
      </c>
      <c r="I72" s="17">
        <v>0.26317099999999999</v>
      </c>
      <c r="J72" s="17">
        <v>0.26433099999999998</v>
      </c>
      <c r="K72" s="17">
        <v>0.26505000000000001</v>
      </c>
      <c r="L72" s="17">
        <v>0.26614300000000002</v>
      </c>
      <c r="M72" s="17">
        <v>0.267567</v>
      </c>
      <c r="N72" s="17">
        <v>0.26936700000000002</v>
      </c>
      <c r="O72" s="17">
        <v>0.271117</v>
      </c>
      <c r="P72" s="17">
        <v>0.27296799999999999</v>
      </c>
      <c r="Q72" s="17">
        <v>0.27495900000000001</v>
      </c>
      <c r="R72" s="17">
        <v>0.27712700000000001</v>
      </c>
      <c r="S72" s="17">
        <v>0.27959400000000001</v>
      </c>
      <c r="T72" s="17">
        <v>0.282225</v>
      </c>
      <c r="U72" s="17">
        <v>0.28472599999999998</v>
      </c>
      <c r="V72" s="17">
        <v>0.28694599999999998</v>
      </c>
      <c r="W72" s="17">
        <v>0.28911900000000001</v>
      </c>
      <c r="X72" s="17">
        <v>0.291352</v>
      </c>
      <c r="Y72" s="17">
        <v>0.29369200000000001</v>
      </c>
      <c r="Z72" s="17">
        <v>0.29611599999999999</v>
      </c>
      <c r="AA72" s="17">
        <v>0.298541</v>
      </c>
      <c r="AB72" s="17">
        <v>0.30077700000000002</v>
      </c>
      <c r="AC72" s="17">
        <v>0.30277900000000002</v>
      </c>
      <c r="AD72" s="17">
        <v>0.30467300000000003</v>
      </c>
      <c r="AE72" s="18">
        <v>6.9360000000000003E-3</v>
      </c>
    </row>
    <row r="73" spans="1:31" ht="15" customHeight="1" x14ac:dyDescent="0.25">
      <c r="A73" s="16" t="s">
        <v>97</v>
      </c>
      <c r="B73" s="17">
        <v>7.7752000000000002E-2</v>
      </c>
      <c r="C73" s="17">
        <v>7.7201000000000006E-2</v>
      </c>
      <c r="D73" s="17">
        <v>7.6284000000000005E-2</v>
      </c>
      <c r="E73" s="17">
        <v>7.5467999999999993E-2</v>
      </c>
      <c r="F73" s="17">
        <v>7.4709999999999999E-2</v>
      </c>
      <c r="G73" s="17">
        <v>7.4018E-2</v>
      </c>
      <c r="H73" s="17">
        <v>7.3328000000000004E-2</v>
      </c>
      <c r="I73" s="17">
        <v>7.2604000000000002E-2</v>
      </c>
      <c r="J73" s="17">
        <v>7.1846999999999994E-2</v>
      </c>
      <c r="K73" s="17">
        <v>7.1035000000000001E-2</v>
      </c>
      <c r="L73" s="17">
        <v>7.0253999999999997E-2</v>
      </c>
      <c r="M73" s="17">
        <v>6.9509000000000001E-2</v>
      </c>
      <c r="N73" s="17">
        <v>6.8808999999999995E-2</v>
      </c>
      <c r="O73" s="17">
        <v>6.8163000000000001E-2</v>
      </c>
      <c r="P73" s="17">
        <v>6.7558000000000007E-2</v>
      </c>
      <c r="Q73" s="17">
        <v>6.6989999999999994E-2</v>
      </c>
      <c r="R73" s="17">
        <v>6.6447000000000006E-2</v>
      </c>
      <c r="S73" s="17">
        <v>6.5948000000000007E-2</v>
      </c>
      <c r="T73" s="17">
        <v>6.5513000000000002E-2</v>
      </c>
      <c r="U73" s="17">
        <v>6.5126000000000003E-2</v>
      </c>
      <c r="V73" s="17">
        <v>6.4773999999999998E-2</v>
      </c>
      <c r="W73" s="17">
        <v>6.4477999999999994E-2</v>
      </c>
      <c r="X73" s="17">
        <v>6.4241000000000006E-2</v>
      </c>
      <c r="Y73" s="17">
        <v>6.4082E-2</v>
      </c>
      <c r="Z73" s="17">
        <v>6.3989000000000004E-2</v>
      </c>
      <c r="AA73" s="17">
        <v>6.3975000000000004E-2</v>
      </c>
      <c r="AB73" s="17">
        <v>6.4047000000000007E-2</v>
      </c>
      <c r="AC73" s="17">
        <v>6.4199000000000006E-2</v>
      </c>
      <c r="AD73" s="17">
        <v>6.4445000000000002E-2</v>
      </c>
      <c r="AE73" s="18">
        <v>-6.6670000000000002E-3</v>
      </c>
    </row>
    <row r="74" spans="1:31" ht="15" customHeight="1" x14ac:dyDescent="0.25">
      <c r="A74" s="16" t="s">
        <v>98</v>
      </c>
      <c r="B74" s="17">
        <v>0.63901399999999997</v>
      </c>
      <c r="C74" s="17">
        <v>0.58809100000000003</v>
      </c>
      <c r="D74" s="17">
        <v>0.51187000000000005</v>
      </c>
      <c r="E74" s="17">
        <v>0.49734899999999999</v>
      </c>
      <c r="F74" s="17">
        <v>0.490064</v>
      </c>
      <c r="G74" s="17">
        <v>0.48708000000000001</v>
      </c>
      <c r="H74" s="17">
        <v>0.48707400000000001</v>
      </c>
      <c r="I74" s="17">
        <v>0.486794</v>
      </c>
      <c r="J74" s="17">
        <v>0.43010999999999999</v>
      </c>
      <c r="K74" s="17">
        <v>0.40997800000000001</v>
      </c>
      <c r="L74" s="17">
        <v>0.40008899999999997</v>
      </c>
      <c r="M74" s="17">
        <v>0.39308500000000002</v>
      </c>
      <c r="N74" s="17">
        <v>0.38956299999999999</v>
      </c>
      <c r="O74" s="17">
        <v>0.37859300000000001</v>
      </c>
      <c r="P74" s="17">
        <v>0.37017600000000001</v>
      </c>
      <c r="Q74" s="17">
        <v>0.36359799999999998</v>
      </c>
      <c r="R74" s="17">
        <v>0.35850700000000002</v>
      </c>
      <c r="S74" s="17">
        <v>0.35465000000000002</v>
      </c>
      <c r="T74" s="17">
        <v>0.34007300000000001</v>
      </c>
      <c r="U74" s="17">
        <v>0.32717299999999999</v>
      </c>
      <c r="V74" s="17">
        <v>0.31587599999999999</v>
      </c>
      <c r="W74" s="17">
        <v>0.30614000000000002</v>
      </c>
      <c r="X74" s="17">
        <v>0.297676</v>
      </c>
      <c r="Y74" s="17">
        <v>0.29042800000000002</v>
      </c>
      <c r="Z74" s="17">
        <v>0.28422700000000001</v>
      </c>
      <c r="AA74" s="17">
        <v>0.27879599999999999</v>
      </c>
      <c r="AB74" s="17">
        <v>0.27385999999999999</v>
      </c>
      <c r="AC74" s="17">
        <v>0.26943299999999998</v>
      </c>
      <c r="AD74" s="17">
        <v>0.26642900000000003</v>
      </c>
      <c r="AE74" s="18">
        <v>-2.8899000000000001E-2</v>
      </c>
    </row>
    <row r="75" spans="1:31" ht="15" customHeight="1" x14ac:dyDescent="0.25">
      <c r="A75" s="16" t="s">
        <v>99</v>
      </c>
      <c r="B75" s="17">
        <v>2.9447999999999998E-2</v>
      </c>
      <c r="C75" s="17">
        <v>2.8205999999999998E-2</v>
      </c>
      <c r="D75" s="17">
        <v>2.7732E-2</v>
      </c>
      <c r="E75" s="17">
        <v>2.7313E-2</v>
      </c>
      <c r="F75" s="17">
        <v>2.6919999999999999E-2</v>
      </c>
      <c r="G75" s="17">
        <v>2.6572999999999999E-2</v>
      </c>
      <c r="H75" s="17">
        <v>2.5419000000000001E-2</v>
      </c>
      <c r="I75" s="17">
        <v>2.4257999999999998E-2</v>
      </c>
      <c r="J75" s="17">
        <v>2.3022999999999998E-2</v>
      </c>
      <c r="K75" s="17">
        <v>2.1728000000000001E-2</v>
      </c>
      <c r="L75" s="17">
        <v>2.0612999999999999E-2</v>
      </c>
      <c r="M75" s="17">
        <v>1.9671000000000001E-2</v>
      </c>
      <c r="N75" s="17">
        <v>1.8887999999999999E-2</v>
      </c>
      <c r="O75" s="17">
        <v>1.8262E-2</v>
      </c>
      <c r="P75" s="17">
        <v>1.7781999999999999E-2</v>
      </c>
      <c r="Q75" s="17">
        <v>1.7451000000000001E-2</v>
      </c>
      <c r="R75" s="17">
        <v>1.7267999999999999E-2</v>
      </c>
      <c r="S75" s="17">
        <v>1.7024999999999998E-2</v>
      </c>
      <c r="T75" s="17">
        <v>1.6743999999999998E-2</v>
      </c>
      <c r="U75" s="17">
        <v>1.6455999999999998E-2</v>
      </c>
      <c r="V75" s="17">
        <v>1.6199000000000002E-2</v>
      </c>
      <c r="W75" s="17">
        <v>1.6017E-2</v>
      </c>
      <c r="X75" s="17">
        <v>1.5928000000000001E-2</v>
      </c>
      <c r="Y75" s="17">
        <v>1.593E-2</v>
      </c>
      <c r="Z75" s="17">
        <v>1.6E-2</v>
      </c>
      <c r="AA75" s="17">
        <v>1.6111E-2</v>
      </c>
      <c r="AB75" s="17">
        <v>1.6240999999999998E-2</v>
      </c>
      <c r="AC75" s="17">
        <v>1.6376000000000002E-2</v>
      </c>
      <c r="AD75" s="17">
        <v>1.6514000000000001E-2</v>
      </c>
      <c r="AE75" s="18">
        <v>-1.9633000000000001E-2</v>
      </c>
    </row>
    <row r="76" spans="1:31" ht="15" customHeight="1" x14ac:dyDescent="0.25">
      <c r="A76" s="16" t="s">
        <v>100</v>
      </c>
      <c r="B76" s="17">
        <v>9.6069000000000002E-2</v>
      </c>
      <c r="C76" s="17">
        <v>9.4547000000000006E-2</v>
      </c>
      <c r="D76" s="17">
        <v>9.4473000000000001E-2</v>
      </c>
      <c r="E76" s="17">
        <v>9.4621999999999998E-2</v>
      </c>
      <c r="F76" s="17">
        <v>9.4797999999999993E-2</v>
      </c>
      <c r="G76" s="17">
        <v>9.5093999999999998E-2</v>
      </c>
      <c r="H76" s="17">
        <v>9.5443E-2</v>
      </c>
      <c r="I76" s="17">
        <v>9.5780000000000004E-2</v>
      </c>
      <c r="J76" s="17">
        <v>9.6060999999999994E-2</v>
      </c>
      <c r="K76" s="17">
        <v>9.6210000000000004E-2</v>
      </c>
      <c r="L76" s="17">
        <v>9.6615000000000006E-2</v>
      </c>
      <c r="M76" s="17">
        <v>9.7311999999999996E-2</v>
      </c>
      <c r="N76" s="17">
        <v>9.8327999999999999E-2</v>
      </c>
      <c r="O76" s="17">
        <v>9.9656999999999996E-2</v>
      </c>
      <c r="P76" s="17">
        <v>0.101271</v>
      </c>
      <c r="Q76" s="17">
        <v>0.10313</v>
      </c>
      <c r="R76" s="17">
        <v>0.105169</v>
      </c>
      <c r="S76" s="17">
        <v>0.10710799999999999</v>
      </c>
      <c r="T76" s="17">
        <v>0.10893700000000001</v>
      </c>
      <c r="U76" s="17">
        <v>0.110628</v>
      </c>
      <c r="V76" s="17">
        <v>0.112174</v>
      </c>
      <c r="W76" s="17">
        <v>0.113661</v>
      </c>
      <c r="X76" s="17">
        <v>0.115129</v>
      </c>
      <c r="Y76" s="17">
        <v>0.116602</v>
      </c>
      <c r="Z76" s="17">
        <v>0.118078</v>
      </c>
      <c r="AA76" s="17">
        <v>0.11955</v>
      </c>
      <c r="AB76" s="17">
        <v>0.121006</v>
      </c>
      <c r="AC76" s="17">
        <v>0.12242599999999999</v>
      </c>
      <c r="AD76" s="17">
        <v>0.123833</v>
      </c>
      <c r="AE76" s="18">
        <v>1.0044000000000001E-2</v>
      </c>
    </row>
    <row r="77" spans="1:31" ht="15" customHeight="1" x14ac:dyDescent="0.25">
      <c r="A77" s="16" t="s">
        <v>101</v>
      </c>
      <c r="B77" s="17">
        <v>0.333621</v>
      </c>
      <c r="C77" s="17">
        <v>0.32995000000000002</v>
      </c>
      <c r="D77" s="17">
        <v>0.32883400000000002</v>
      </c>
      <c r="E77" s="17">
        <v>0.32750499999999999</v>
      </c>
      <c r="F77" s="17">
        <v>0.325021</v>
      </c>
      <c r="G77" s="17">
        <v>0.323189</v>
      </c>
      <c r="H77" s="17">
        <v>0.32253199999999999</v>
      </c>
      <c r="I77" s="17">
        <v>0.32216800000000001</v>
      </c>
      <c r="J77" s="17">
        <v>0.321328</v>
      </c>
      <c r="K77" s="17">
        <v>0.32017499999999999</v>
      </c>
      <c r="L77" s="17">
        <v>0.31983499999999998</v>
      </c>
      <c r="M77" s="17">
        <v>0.32033600000000001</v>
      </c>
      <c r="N77" s="17">
        <v>0.32167800000000002</v>
      </c>
      <c r="O77" s="17">
        <v>0.32329400000000003</v>
      </c>
      <c r="P77" s="17">
        <v>0.32537700000000003</v>
      </c>
      <c r="Q77" s="17">
        <v>0.32799400000000001</v>
      </c>
      <c r="R77" s="17">
        <v>0.33108399999999999</v>
      </c>
      <c r="S77" s="17">
        <v>0.334733</v>
      </c>
      <c r="T77" s="17">
        <v>0.33866200000000002</v>
      </c>
      <c r="U77" s="17">
        <v>0.34276200000000001</v>
      </c>
      <c r="V77" s="17">
        <v>0.34671099999999999</v>
      </c>
      <c r="W77" s="17">
        <v>0.35072700000000001</v>
      </c>
      <c r="X77" s="17">
        <v>0.35474499999999998</v>
      </c>
      <c r="Y77" s="17">
        <v>0.35886200000000001</v>
      </c>
      <c r="Z77" s="17">
        <v>0.36296099999999998</v>
      </c>
      <c r="AA77" s="17">
        <v>0.36675799999999997</v>
      </c>
      <c r="AB77" s="17">
        <v>0.37002299999999999</v>
      </c>
      <c r="AC77" s="17">
        <v>0.37261</v>
      </c>
      <c r="AD77" s="17">
        <v>0.37459399999999998</v>
      </c>
      <c r="AE77" s="18">
        <v>4.7109999999999999E-3</v>
      </c>
    </row>
    <row r="78" spans="1:31" ht="15" customHeight="1" x14ac:dyDescent="0.25">
      <c r="A78" s="16" t="s">
        <v>102</v>
      </c>
      <c r="B78" s="17">
        <v>0.12496599999999999</v>
      </c>
      <c r="C78" s="17">
        <v>0.12076000000000001</v>
      </c>
      <c r="D78" s="17">
        <v>0.117468</v>
      </c>
      <c r="E78" s="17">
        <v>0.11403099999999999</v>
      </c>
      <c r="F78" s="17">
        <v>0.11014400000000001</v>
      </c>
      <c r="G78" s="17">
        <v>0.106407</v>
      </c>
      <c r="H78" s="17">
        <v>0.103023</v>
      </c>
      <c r="I78" s="17">
        <v>9.9694000000000005E-2</v>
      </c>
      <c r="J78" s="17">
        <v>9.6189999999999998E-2</v>
      </c>
      <c r="K78" s="17">
        <v>9.2613000000000001E-2</v>
      </c>
      <c r="L78" s="17">
        <v>8.9274000000000006E-2</v>
      </c>
      <c r="M78" s="17">
        <v>8.6202000000000001E-2</v>
      </c>
      <c r="N78" s="17">
        <v>8.3378999999999995E-2</v>
      </c>
      <c r="O78" s="17">
        <v>8.0633999999999997E-2</v>
      </c>
      <c r="P78" s="17">
        <v>7.8050999999999995E-2</v>
      </c>
      <c r="Q78" s="17">
        <v>7.5634000000000007E-2</v>
      </c>
      <c r="R78" s="17">
        <v>7.3349999999999999E-2</v>
      </c>
      <c r="S78" s="17">
        <v>7.1237999999999996E-2</v>
      </c>
      <c r="T78" s="17">
        <v>6.9221000000000005E-2</v>
      </c>
      <c r="U78" s="17">
        <v>6.7280000000000006E-2</v>
      </c>
      <c r="V78" s="17">
        <v>6.5365000000000006E-2</v>
      </c>
      <c r="W78" s="17">
        <v>6.3502000000000003E-2</v>
      </c>
      <c r="X78" s="17">
        <v>6.1696000000000001E-2</v>
      </c>
      <c r="Y78" s="17">
        <v>5.9956000000000002E-2</v>
      </c>
      <c r="Z78" s="17">
        <v>5.824E-2</v>
      </c>
      <c r="AA78" s="17">
        <v>5.6515000000000003E-2</v>
      </c>
      <c r="AB78" s="17">
        <v>5.4740999999999998E-2</v>
      </c>
      <c r="AC78" s="17">
        <v>5.2880000000000003E-2</v>
      </c>
      <c r="AD78" s="17">
        <v>5.0953999999999999E-2</v>
      </c>
      <c r="AE78" s="18">
        <v>-3.1453000000000002E-2</v>
      </c>
    </row>
    <row r="79" spans="1:31" ht="15" customHeight="1" x14ac:dyDescent="0.25">
      <c r="A79" s="16" t="s">
        <v>103</v>
      </c>
      <c r="B79" s="17">
        <v>9.0528999999999998E-2</v>
      </c>
      <c r="C79" s="17">
        <v>0.131135</v>
      </c>
      <c r="D79" s="17">
        <v>0.14733299999999999</v>
      </c>
      <c r="E79" s="17">
        <v>0.12009</v>
      </c>
      <c r="F79" s="17">
        <v>0.116586</v>
      </c>
      <c r="G79" s="17">
        <v>0.11691</v>
      </c>
      <c r="H79" s="17">
        <v>0.11707099999999999</v>
      </c>
      <c r="I79" s="17">
        <v>0.115119</v>
      </c>
      <c r="J79" s="17">
        <v>0.114306</v>
      </c>
      <c r="K79" s="17">
        <v>0.11350200000000001</v>
      </c>
      <c r="L79" s="17">
        <v>0.112735</v>
      </c>
      <c r="M79" s="17">
        <v>0.111931</v>
      </c>
      <c r="N79" s="17">
        <v>0.111058</v>
      </c>
      <c r="O79" s="17">
        <v>0.110069</v>
      </c>
      <c r="P79" s="17">
        <v>0.108954</v>
      </c>
      <c r="Q79" s="17">
        <v>0.107823</v>
      </c>
      <c r="R79" s="17">
        <v>0.106679</v>
      </c>
      <c r="S79" s="17">
        <v>0.105477</v>
      </c>
      <c r="T79" s="17">
        <v>0.104181</v>
      </c>
      <c r="U79" s="17">
        <v>0.10274999999999999</v>
      </c>
      <c r="V79" s="17">
        <v>0.101171</v>
      </c>
      <c r="W79" s="17">
        <v>9.9631999999999998E-2</v>
      </c>
      <c r="X79" s="17">
        <v>9.8209000000000005E-2</v>
      </c>
      <c r="Y79" s="17">
        <v>9.6911999999999998E-2</v>
      </c>
      <c r="Z79" s="17">
        <v>9.5661999999999997E-2</v>
      </c>
      <c r="AA79" s="17">
        <v>9.4536999999999996E-2</v>
      </c>
      <c r="AB79" s="17">
        <v>9.3454999999999996E-2</v>
      </c>
      <c r="AC79" s="17">
        <v>9.2408000000000004E-2</v>
      </c>
      <c r="AD79" s="17">
        <v>9.1447000000000001E-2</v>
      </c>
      <c r="AE79" s="18">
        <v>-1.3261999999999999E-2</v>
      </c>
    </row>
    <row r="80" spans="1:31" ht="15" customHeight="1" x14ac:dyDescent="0.25">
      <c r="A80" s="16" t="s">
        <v>104</v>
      </c>
      <c r="B80" s="17">
        <v>1.3574949999999999</v>
      </c>
      <c r="C80" s="17">
        <v>1.4903839999999999</v>
      </c>
      <c r="D80" s="17">
        <v>1.60398</v>
      </c>
      <c r="E80" s="17">
        <v>1.6345559999999999</v>
      </c>
      <c r="F80" s="17">
        <v>1.6519440000000001</v>
      </c>
      <c r="G80" s="17">
        <v>1.672747</v>
      </c>
      <c r="H80" s="17">
        <v>1.6935249999999999</v>
      </c>
      <c r="I80" s="17">
        <v>1.7143489999999999</v>
      </c>
      <c r="J80" s="17">
        <v>1.7321800000000001</v>
      </c>
      <c r="K80" s="17">
        <v>1.7451490000000001</v>
      </c>
      <c r="L80" s="17">
        <v>1.7606550000000001</v>
      </c>
      <c r="M80" s="17">
        <v>1.7794810000000001</v>
      </c>
      <c r="N80" s="17">
        <v>1.8001849999999999</v>
      </c>
      <c r="O80" s="17">
        <v>1.8219000000000001</v>
      </c>
      <c r="P80" s="17">
        <v>1.84422</v>
      </c>
      <c r="Q80" s="17">
        <v>1.8681639999999999</v>
      </c>
      <c r="R80" s="17">
        <v>1.892163</v>
      </c>
      <c r="S80" s="17">
        <v>1.916166</v>
      </c>
      <c r="T80" s="17">
        <v>1.9396359999999999</v>
      </c>
      <c r="U80" s="17">
        <v>1.9617089999999999</v>
      </c>
      <c r="V80" s="17">
        <v>1.983249</v>
      </c>
      <c r="W80" s="17">
        <v>2.005474</v>
      </c>
      <c r="X80" s="17">
        <v>2.0281310000000001</v>
      </c>
      <c r="Y80" s="17">
        <v>2.0515599999999998</v>
      </c>
      <c r="Z80" s="17">
        <v>2.0756429999999999</v>
      </c>
      <c r="AA80" s="17">
        <v>2.0999729999999999</v>
      </c>
      <c r="AB80" s="17">
        <v>2.1238519999999999</v>
      </c>
      <c r="AC80" s="17">
        <v>2.1469079999999998</v>
      </c>
      <c r="AD80" s="17">
        <v>2.1703320000000001</v>
      </c>
      <c r="AE80" s="18">
        <v>1.4017999999999999E-2</v>
      </c>
    </row>
    <row r="81" spans="1:31" ht="15" customHeight="1" x14ac:dyDescent="0.25">
      <c r="A81" s="15" t="s">
        <v>105</v>
      </c>
      <c r="B81" s="19">
        <v>10.281625999999999</v>
      </c>
      <c r="C81" s="19">
        <v>11.316806</v>
      </c>
      <c r="D81" s="19">
        <v>11.713717000000001</v>
      </c>
      <c r="E81" s="19">
        <v>10.904735000000001</v>
      </c>
      <c r="F81" s="19">
        <v>10.773016</v>
      </c>
      <c r="G81" s="19">
        <v>10.756138</v>
      </c>
      <c r="H81" s="19">
        <v>10.747170000000001</v>
      </c>
      <c r="I81" s="19">
        <v>10.725175999999999</v>
      </c>
      <c r="J81" s="19">
        <v>10.63175</v>
      </c>
      <c r="K81" s="19">
        <v>10.570627</v>
      </c>
      <c r="L81" s="19">
        <v>10.536616</v>
      </c>
      <c r="M81" s="19">
        <v>10.519593</v>
      </c>
      <c r="N81" s="19">
        <v>10.517702</v>
      </c>
      <c r="O81" s="19">
        <v>10.510789000000001</v>
      </c>
      <c r="P81" s="19">
        <v>10.509325</v>
      </c>
      <c r="Q81" s="19">
        <v>10.518027</v>
      </c>
      <c r="R81" s="19">
        <v>10.535093</v>
      </c>
      <c r="S81" s="19">
        <v>10.557658999999999</v>
      </c>
      <c r="T81" s="19">
        <v>10.568059999999999</v>
      </c>
      <c r="U81" s="19">
        <v>10.572569</v>
      </c>
      <c r="V81" s="19">
        <v>10.568192</v>
      </c>
      <c r="W81" s="19">
        <v>10.563948999999999</v>
      </c>
      <c r="X81" s="19">
        <v>10.562128</v>
      </c>
      <c r="Y81" s="19">
        <v>10.563285</v>
      </c>
      <c r="Z81" s="19">
        <v>10.566328</v>
      </c>
      <c r="AA81" s="19">
        <v>10.571400000000001</v>
      </c>
      <c r="AB81" s="19">
        <v>10.573604</v>
      </c>
      <c r="AC81" s="19">
        <v>10.571676</v>
      </c>
      <c r="AD81" s="19">
        <v>10.571692000000001</v>
      </c>
      <c r="AE81" s="20">
        <v>-2.519E-3</v>
      </c>
    </row>
    <row r="83" spans="1:31" ht="15" customHeight="1" x14ac:dyDescent="0.25">
      <c r="A83" s="15" t="s">
        <v>36</v>
      </c>
      <c r="B83" s="19">
        <v>9.5730260000000005</v>
      </c>
      <c r="C83" s="19">
        <v>9.7867049999999995</v>
      </c>
      <c r="D83" s="19">
        <v>9.9266819999999996</v>
      </c>
      <c r="E83" s="19">
        <v>9.7993500000000004</v>
      </c>
      <c r="F83" s="19">
        <v>9.7710430000000006</v>
      </c>
      <c r="G83" s="19">
        <v>9.6853529999999992</v>
      </c>
      <c r="H83" s="19">
        <v>9.7055229999999995</v>
      </c>
      <c r="I83" s="19">
        <v>9.7945740000000008</v>
      </c>
      <c r="J83" s="19">
        <v>9.7505489999999995</v>
      </c>
      <c r="K83" s="19">
        <v>9.7133990000000008</v>
      </c>
      <c r="L83" s="19">
        <v>9.696688</v>
      </c>
      <c r="M83" s="19">
        <v>9.7131989999999995</v>
      </c>
      <c r="N83" s="19">
        <v>9.7447280000000003</v>
      </c>
      <c r="O83" s="19">
        <v>9.7417750000000005</v>
      </c>
      <c r="P83" s="19">
        <v>9.7627260000000007</v>
      </c>
      <c r="Q83" s="19">
        <v>9.7972649999999994</v>
      </c>
      <c r="R83" s="19">
        <v>9.8270429999999998</v>
      </c>
      <c r="S83" s="19">
        <v>9.8723130000000001</v>
      </c>
      <c r="T83" s="19">
        <v>9.9106660000000009</v>
      </c>
      <c r="U83" s="19">
        <v>9.9399630000000005</v>
      </c>
      <c r="V83" s="19">
        <v>9.9779009999999992</v>
      </c>
      <c r="W83" s="19">
        <v>10.016555</v>
      </c>
      <c r="X83" s="19">
        <v>10.057722</v>
      </c>
      <c r="Y83" s="19">
        <v>10.098541000000001</v>
      </c>
      <c r="Z83" s="19">
        <v>10.145835999999999</v>
      </c>
      <c r="AA83" s="19">
        <v>10.196005</v>
      </c>
      <c r="AB83" s="19">
        <v>10.24911</v>
      </c>
      <c r="AC83" s="19">
        <v>10.291570999999999</v>
      </c>
      <c r="AD83" s="19">
        <v>10.334434</v>
      </c>
      <c r="AE83" s="20">
        <v>2.019E-3</v>
      </c>
    </row>
    <row r="85" spans="1:31" ht="15" customHeight="1" x14ac:dyDescent="0.25">
      <c r="A85" s="15" t="s">
        <v>37</v>
      </c>
    </row>
    <row r="86" spans="1:31" ht="15" customHeight="1" x14ac:dyDescent="0.25">
      <c r="A86" s="16" t="s">
        <v>91</v>
      </c>
      <c r="B86" s="17">
        <v>4.5327570000000001</v>
      </c>
      <c r="C86" s="17">
        <v>5.8774220000000001</v>
      </c>
      <c r="D86" s="17">
        <v>6.3456640000000002</v>
      </c>
      <c r="E86" s="17">
        <v>5.3183699999999998</v>
      </c>
      <c r="F86" s="17">
        <v>5.1073529999999998</v>
      </c>
      <c r="G86" s="17">
        <v>5.0600620000000003</v>
      </c>
      <c r="H86" s="17">
        <v>5.0217299999999998</v>
      </c>
      <c r="I86" s="17">
        <v>4.9774000000000003</v>
      </c>
      <c r="J86" s="17">
        <v>4.9252560000000001</v>
      </c>
      <c r="K86" s="17">
        <v>4.8699750000000002</v>
      </c>
      <c r="L86" s="17">
        <v>4.8223849999999997</v>
      </c>
      <c r="M86" s="17">
        <v>4.7814379999999996</v>
      </c>
      <c r="N86" s="17">
        <v>4.744815</v>
      </c>
      <c r="O86" s="17">
        <v>4.7073130000000001</v>
      </c>
      <c r="P86" s="17">
        <v>4.6712210000000001</v>
      </c>
      <c r="Q86" s="17">
        <v>4.6396569999999997</v>
      </c>
      <c r="R86" s="17">
        <v>4.6116219999999997</v>
      </c>
      <c r="S86" s="17">
        <v>4.5859420000000002</v>
      </c>
      <c r="T86" s="17">
        <v>4.5595400000000001</v>
      </c>
      <c r="U86" s="17">
        <v>4.5293429999999999</v>
      </c>
      <c r="V86" s="17">
        <v>4.4944740000000003</v>
      </c>
      <c r="W86" s="17">
        <v>4.4593699999999998</v>
      </c>
      <c r="X86" s="17">
        <v>4.4255699999999996</v>
      </c>
      <c r="Y86" s="17">
        <v>4.3923129999999997</v>
      </c>
      <c r="Z86" s="17">
        <v>4.3589700000000002</v>
      </c>
      <c r="AA86" s="17">
        <v>4.3265419999999999</v>
      </c>
      <c r="AB86" s="17">
        <v>4.2915450000000002</v>
      </c>
      <c r="AC86" s="17">
        <v>4.2530520000000003</v>
      </c>
      <c r="AD86" s="17">
        <v>4.2131600000000002</v>
      </c>
      <c r="AE86" s="18">
        <v>-1.2253999999999999E-2</v>
      </c>
    </row>
    <row r="87" spans="1:31" ht="15" customHeight="1" x14ac:dyDescent="0.25">
      <c r="A87" s="16" t="s">
        <v>92</v>
      </c>
      <c r="B87" s="17">
        <v>2.5586950000000002</v>
      </c>
      <c r="C87" s="17">
        <v>2.0520670000000001</v>
      </c>
      <c r="D87" s="17">
        <v>1.9878750000000001</v>
      </c>
      <c r="E87" s="17">
        <v>2.1909169999999998</v>
      </c>
      <c r="F87" s="17">
        <v>2.3111320000000002</v>
      </c>
      <c r="G87" s="17">
        <v>2.3056030000000001</v>
      </c>
      <c r="H87" s="17">
        <v>2.325107</v>
      </c>
      <c r="I87" s="17">
        <v>2.3576419999999998</v>
      </c>
      <c r="J87" s="17">
        <v>2.3827820000000002</v>
      </c>
      <c r="K87" s="17">
        <v>2.3954900000000001</v>
      </c>
      <c r="L87" s="17">
        <v>2.40944</v>
      </c>
      <c r="M87" s="17">
        <v>2.4284180000000002</v>
      </c>
      <c r="N87" s="17">
        <v>2.4513449999999999</v>
      </c>
      <c r="O87" s="17">
        <v>2.4722400000000002</v>
      </c>
      <c r="P87" s="17">
        <v>2.4978590000000001</v>
      </c>
      <c r="Q87" s="17">
        <v>2.524661</v>
      </c>
      <c r="R87" s="17">
        <v>2.5521769999999999</v>
      </c>
      <c r="S87" s="17">
        <v>2.5853169999999999</v>
      </c>
      <c r="T87" s="17">
        <v>2.6231650000000002</v>
      </c>
      <c r="U87" s="17">
        <v>2.6586150000000002</v>
      </c>
      <c r="V87" s="17">
        <v>2.6920600000000001</v>
      </c>
      <c r="W87" s="17">
        <v>2.7235079999999998</v>
      </c>
      <c r="X87" s="17">
        <v>2.755017</v>
      </c>
      <c r="Y87" s="17">
        <v>2.7856169999999998</v>
      </c>
      <c r="Z87" s="17">
        <v>2.8176410000000001</v>
      </c>
      <c r="AA87" s="17">
        <v>2.8495439999999999</v>
      </c>
      <c r="AB87" s="17">
        <v>2.8807140000000002</v>
      </c>
      <c r="AC87" s="17">
        <v>2.9079139999999999</v>
      </c>
      <c r="AD87" s="17">
        <v>2.9336380000000002</v>
      </c>
      <c r="AE87" s="18">
        <v>1.3325E-2</v>
      </c>
    </row>
    <row r="88" spans="1:31" ht="15" customHeight="1" x14ac:dyDescent="0.25">
      <c r="A88" s="16" t="s">
        <v>93</v>
      </c>
      <c r="B88" s="17">
        <v>2.661073</v>
      </c>
      <c r="C88" s="17">
        <v>2.6784309999999998</v>
      </c>
      <c r="D88" s="17">
        <v>2.6896360000000001</v>
      </c>
      <c r="E88" s="17">
        <v>2.6865890000000001</v>
      </c>
      <c r="F88" s="17">
        <v>2.6798999999999999</v>
      </c>
      <c r="G88" s="17">
        <v>2.6738050000000002</v>
      </c>
      <c r="H88" s="17">
        <v>2.6767050000000001</v>
      </c>
      <c r="I88" s="17">
        <v>2.6862469999999998</v>
      </c>
      <c r="J88" s="17">
        <v>2.6874739999999999</v>
      </c>
      <c r="K88" s="17">
        <v>2.6845050000000001</v>
      </c>
      <c r="L88" s="17">
        <v>2.6844610000000002</v>
      </c>
      <c r="M88" s="17">
        <v>2.6891880000000001</v>
      </c>
      <c r="N88" s="17">
        <v>2.6963620000000001</v>
      </c>
      <c r="O88" s="17">
        <v>2.6987950000000001</v>
      </c>
      <c r="P88" s="17">
        <v>2.7019850000000001</v>
      </c>
      <c r="Q88" s="17">
        <v>2.7060849999999999</v>
      </c>
      <c r="R88" s="17">
        <v>2.7094990000000001</v>
      </c>
      <c r="S88" s="17">
        <v>2.7137519999999999</v>
      </c>
      <c r="T88" s="17">
        <v>2.717257</v>
      </c>
      <c r="U88" s="17">
        <v>2.7157939999999998</v>
      </c>
      <c r="V88" s="17">
        <v>2.710375</v>
      </c>
      <c r="W88" s="17">
        <v>2.701028</v>
      </c>
      <c r="X88" s="17">
        <v>2.6892160000000001</v>
      </c>
      <c r="Y88" s="17">
        <v>2.675497</v>
      </c>
      <c r="Z88" s="17">
        <v>2.6613910000000001</v>
      </c>
      <c r="AA88" s="17">
        <v>2.6480480000000002</v>
      </c>
      <c r="AB88" s="17">
        <v>2.6361129999999999</v>
      </c>
      <c r="AC88" s="17">
        <v>2.6251540000000002</v>
      </c>
      <c r="AD88" s="17">
        <v>2.6173139999999999</v>
      </c>
      <c r="AE88" s="18">
        <v>-8.5499999999999997E-4</v>
      </c>
    </row>
    <row r="89" spans="1:31" ht="15" customHeight="1" x14ac:dyDescent="0.25">
      <c r="A89" s="16" t="s">
        <v>94</v>
      </c>
      <c r="B89" s="17">
        <v>1.121996</v>
      </c>
      <c r="C89" s="17">
        <v>1.1161049999999999</v>
      </c>
      <c r="D89" s="17">
        <v>1.100217</v>
      </c>
      <c r="E89" s="17">
        <v>1.0823149999999999</v>
      </c>
      <c r="F89" s="17">
        <v>1.0646169999999999</v>
      </c>
      <c r="G89" s="17">
        <v>1.045472</v>
      </c>
      <c r="H89" s="17">
        <v>1.0338369999999999</v>
      </c>
      <c r="I89" s="17">
        <v>1.0281229999999999</v>
      </c>
      <c r="J89" s="17">
        <v>1.023185</v>
      </c>
      <c r="K89" s="17">
        <v>1.0153160000000001</v>
      </c>
      <c r="L89" s="17">
        <v>1.007452</v>
      </c>
      <c r="M89" s="17">
        <v>1.0015179999999999</v>
      </c>
      <c r="N89" s="17">
        <v>0.99646299999999999</v>
      </c>
      <c r="O89" s="17">
        <v>0.99126099999999995</v>
      </c>
      <c r="P89" s="17">
        <v>0.98823000000000005</v>
      </c>
      <c r="Q89" s="17">
        <v>0.98660700000000001</v>
      </c>
      <c r="R89" s="17">
        <v>0.98510500000000001</v>
      </c>
      <c r="S89" s="17">
        <v>0.985317</v>
      </c>
      <c r="T89" s="17">
        <v>0.98769700000000005</v>
      </c>
      <c r="U89" s="17">
        <v>0.99051699999999998</v>
      </c>
      <c r="V89" s="17">
        <v>0.99493799999999999</v>
      </c>
      <c r="W89" s="17">
        <v>1.0003390000000001</v>
      </c>
      <c r="X89" s="17">
        <v>1.0068569999999999</v>
      </c>
      <c r="Y89" s="17">
        <v>1.0143180000000001</v>
      </c>
      <c r="Z89" s="17">
        <v>1.023018</v>
      </c>
      <c r="AA89" s="17">
        <v>1.0317529999999999</v>
      </c>
      <c r="AB89" s="17">
        <v>1.0407759999999999</v>
      </c>
      <c r="AC89" s="17">
        <v>1.049094</v>
      </c>
      <c r="AD89" s="17">
        <v>1.05722</v>
      </c>
      <c r="AE89" s="18">
        <v>-2.0049999999999998E-3</v>
      </c>
    </row>
    <row r="90" spans="1:31" ht="15" customHeight="1" x14ac:dyDescent="0.25">
      <c r="A90" s="16" t="s">
        <v>95</v>
      </c>
      <c r="B90" s="17">
        <v>0.561504</v>
      </c>
      <c r="C90" s="17">
        <v>0.56339899999999998</v>
      </c>
      <c r="D90" s="17">
        <v>0.56435400000000002</v>
      </c>
      <c r="E90" s="17">
        <v>0.56534899999999999</v>
      </c>
      <c r="F90" s="17">
        <v>0.56676199999999999</v>
      </c>
      <c r="G90" s="17">
        <v>0.56811299999999998</v>
      </c>
      <c r="H90" s="17">
        <v>0.57167900000000005</v>
      </c>
      <c r="I90" s="17">
        <v>0.57695399999999997</v>
      </c>
      <c r="J90" s="17">
        <v>0.58225400000000005</v>
      </c>
      <c r="K90" s="17">
        <v>0.58613300000000002</v>
      </c>
      <c r="L90" s="17">
        <v>0.58964799999999995</v>
      </c>
      <c r="M90" s="17">
        <v>0.593503</v>
      </c>
      <c r="N90" s="17">
        <v>0.59732200000000002</v>
      </c>
      <c r="O90" s="17">
        <v>0.60064499999999998</v>
      </c>
      <c r="P90" s="17">
        <v>0.60427299999999995</v>
      </c>
      <c r="Q90" s="17">
        <v>0.608039</v>
      </c>
      <c r="R90" s="17">
        <v>0.61141699999999999</v>
      </c>
      <c r="S90" s="17">
        <v>0.615097</v>
      </c>
      <c r="T90" s="17">
        <v>0.61929199999999995</v>
      </c>
      <c r="U90" s="17">
        <v>0.62330799999999997</v>
      </c>
      <c r="V90" s="17">
        <v>0.62739199999999995</v>
      </c>
      <c r="W90" s="17">
        <v>0.63139699999999999</v>
      </c>
      <c r="X90" s="17">
        <v>0.63536899999999996</v>
      </c>
      <c r="Y90" s="17">
        <v>0.63923099999999999</v>
      </c>
      <c r="Z90" s="17">
        <v>0.64310199999999995</v>
      </c>
      <c r="AA90" s="17">
        <v>0.64698199999999995</v>
      </c>
      <c r="AB90" s="17">
        <v>0.65098199999999995</v>
      </c>
      <c r="AC90" s="17">
        <v>0.65470600000000001</v>
      </c>
      <c r="AD90" s="17">
        <v>0.65840200000000004</v>
      </c>
      <c r="AE90" s="18">
        <v>5.7879999999999997E-3</v>
      </c>
    </row>
    <row r="91" spans="1:31" ht="15" customHeight="1" x14ac:dyDescent="0.25">
      <c r="A91" s="16" t="s">
        <v>96</v>
      </c>
      <c r="B91" s="17">
        <v>0.66262299999999996</v>
      </c>
      <c r="C91" s="17">
        <v>0.66995000000000005</v>
      </c>
      <c r="D91" s="17">
        <v>0.67500700000000002</v>
      </c>
      <c r="E91" s="17">
        <v>0.67600800000000005</v>
      </c>
      <c r="F91" s="17">
        <v>0.675064</v>
      </c>
      <c r="G91" s="17">
        <v>0.67378300000000002</v>
      </c>
      <c r="H91" s="17">
        <v>0.67823800000000001</v>
      </c>
      <c r="I91" s="17">
        <v>0.68576700000000002</v>
      </c>
      <c r="J91" s="17">
        <v>0.69049499999999997</v>
      </c>
      <c r="K91" s="17">
        <v>0.69176499999999996</v>
      </c>
      <c r="L91" s="17">
        <v>0.69342700000000002</v>
      </c>
      <c r="M91" s="17">
        <v>0.69656300000000004</v>
      </c>
      <c r="N91" s="17">
        <v>0.70052800000000004</v>
      </c>
      <c r="O91" s="17">
        <v>0.703241</v>
      </c>
      <c r="P91" s="17">
        <v>0.706812</v>
      </c>
      <c r="Q91" s="17">
        <v>0.71085100000000001</v>
      </c>
      <c r="R91" s="17">
        <v>0.71476099999999998</v>
      </c>
      <c r="S91" s="17">
        <v>0.71982100000000004</v>
      </c>
      <c r="T91" s="17">
        <v>0.72588799999999998</v>
      </c>
      <c r="U91" s="17">
        <v>0.73128199999999999</v>
      </c>
      <c r="V91" s="17">
        <v>0.73649299999999995</v>
      </c>
      <c r="W91" s="17">
        <v>0.741479</v>
      </c>
      <c r="X91" s="17">
        <v>0.74653199999999997</v>
      </c>
      <c r="Y91" s="17">
        <v>0.75161</v>
      </c>
      <c r="Z91" s="17">
        <v>0.756969</v>
      </c>
      <c r="AA91" s="17">
        <v>0.76236400000000004</v>
      </c>
      <c r="AB91" s="17">
        <v>0.76750399999999996</v>
      </c>
      <c r="AC91" s="17">
        <v>0.77174699999999996</v>
      </c>
      <c r="AD91" s="17">
        <v>0.77562600000000004</v>
      </c>
      <c r="AE91" s="18">
        <v>5.4400000000000004E-3</v>
      </c>
    </row>
    <row r="92" spans="1:31" ht="15" customHeight="1" x14ac:dyDescent="0.25">
      <c r="A92" s="16" t="s">
        <v>97</v>
      </c>
      <c r="B92" s="17">
        <v>0.23646300000000001</v>
      </c>
      <c r="C92" s="17">
        <v>0.23638500000000001</v>
      </c>
      <c r="D92" s="17">
        <v>0.23315</v>
      </c>
      <c r="E92" s="17">
        <v>0.229488</v>
      </c>
      <c r="F92" s="17">
        <v>0.22595000000000001</v>
      </c>
      <c r="G92" s="17">
        <v>0.22211800000000001</v>
      </c>
      <c r="H92" s="17">
        <v>0.21956400000000001</v>
      </c>
      <c r="I92" s="17">
        <v>0.21792500000000001</v>
      </c>
      <c r="J92" s="17">
        <v>0.21612300000000001</v>
      </c>
      <c r="K92" s="17">
        <v>0.21343100000000001</v>
      </c>
      <c r="L92" s="17">
        <v>0.21065800000000001</v>
      </c>
      <c r="M92" s="17">
        <v>0.208199</v>
      </c>
      <c r="N92" s="17">
        <v>0.205813</v>
      </c>
      <c r="O92" s="17">
        <v>0.203259</v>
      </c>
      <c r="P92" s="17">
        <v>0.20102</v>
      </c>
      <c r="Q92" s="17">
        <v>0.19896</v>
      </c>
      <c r="R92" s="17">
        <v>0.196824</v>
      </c>
      <c r="S92" s="17">
        <v>0.19492699999999999</v>
      </c>
      <c r="T92" s="17">
        <v>0.19339200000000001</v>
      </c>
      <c r="U92" s="17">
        <v>0.191887</v>
      </c>
      <c r="V92" s="17">
        <v>0.19064300000000001</v>
      </c>
      <c r="W92" s="17">
        <v>0.18954399999999999</v>
      </c>
      <c r="X92" s="17">
        <v>0.18859999999999999</v>
      </c>
      <c r="Y92" s="17">
        <v>0.18781500000000001</v>
      </c>
      <c r="Z92" s="17">
        <v>0.18723799999999999</v>
      </c>
      <c r="AA92" s="17">
        <v>0.18690699999999999</v>
      </c>
      <c r="AB92" s="17">
        <v>0.18689500000000001</v>
      </c>
      <c r="AC92" s="17">
        <v>0.187033</v>
      </c>
      <c r="AD92" s="17">
        <v>0.187416</v>
      </c>
      <c r="AE92" s="18">
        <v>-8.5609999999999992E-3</v>
      </c>
    </row>
    <row r="93" spans="1:31" ht="15" customHeight="1" x14ac:dyDescent="0.25">
      <c r="A93" s="16" t="s">
        <v>98</v>
      </c>
      <c r="B93" s="17">
        <v>1.9433879999999999</v>
      </c>
      <c r="C93" s="17">
        <v>1.800689</v>
      </c>
      <c r="D93" s="17">
        <v>1.5644560000000001</v>
      </c>
      <c r="E93" s="17">
        <v>1.512373</v>
      </c>
      <c r="F93" s="17">
        <v>1.4821409999999999</v>
      </c>
      <c r="G93" s="17">
        <v>1.461665</v>
      </c>
      <c r="H93" s="17">
        <v>1.4584299999999999</v>
      </c>
      <c r="I93" s="17">
        <v>1.461139</v>
      </c>
      <c r="J93" s="17">
        <v>1.293812</v>
      </c>
      <c r="K93" s="17">
        <v>1.231806</v>
      </c>
      <c r="L93" s="17">
        <v>1.1996709999999999</v>
      </c>
      <c r="M93" s="17">
        <v>1.177395</v>
      </c>
      <c r="N93" s="17">
        <v>1.1652119999999999</v>
      </c>
      <c r="O93" s="17">
        <v>1.1289530000000001</v>
      </c>
      <c r="P93" s="17">
        <v>1.101475</v>
      </c>
      <c r="Q93" s="17">
        <v>1.07988</v>
      </c>
      <c r="R93" s="17">
        <v>1.061938</v>
      </c>
      <c r="S93" s="17">
        <v>1.048265</v>
      </c>
      <c r="T93" s="17">
        <v>1.0038769999999999</v>
      </c>
      <c r="U93" s="17">
        <v>0.96397699999999997</v>
      </c>
      <c r="V93" s="17">
        <v>0.92968700000000004</v>
      </c>
      <c r="W93" s="17">
        <v>0.89995099999999995</v>
      </c>
      <c r="X93" s="17">
        <v>0.873919</v>
      </c>
      <c r="Y93" s="17">
        <v>0.85120099999999999</v>
      </c>
      <c r="Z93" s="17">
        <v>0.831673</v>
      </c>
      <c r="AA93" s="17">
        <v>0.81452199999999997</v>
      </c>
      <c r="AB93" s="17">
        <v>0.799153</v>
      </c>
      <c r="AC93" s="17">
        <v>0.78494200000000003</v>
      </c>
      <c r="AD93" s="17">
        <v>0.77481999999999995</v>
      </c>
      <c r="AE93" s="18">
        <v>-3.075E-2</v>
      </c>
    </row>
    <row r="94" spans="1:31" ht="15" customHeight="1" x14ac:dyDescent="0.25">
      <c r="A94" s="16" t="s">
        <v>99</v>
      </c>
      <c r="B94" s="17">
        <v>8.9556999999999998E-2</v>
      </c>
      <c r="C94" s="17">
        <v>8.6364999999999997E-2</v>
      </c>
      <c r="D94" s="17">
        <v>8.4760000000000002E-2</v>
      </c>
      <c r="E94" s="17">
        <v>8.3054000000000003E-2</v>
      </c>
      <c r="F94" s="17">
        <v>8.1418000000000004E-2</v>
      </c>
      <c r="G94" s="17">
        <v>7.9742999999999994E-2</v>
      </c>
      <c r="H94" s="17">
        <v>7.6110999999999998E-2</v>
      </c>
      <c r="I94" s="17">
        <v>7.2813000000000003E-2</v>
      </c>
      <c r="J94" s="17">
        <v>6.9255999999999998E-2</v>
      </c>
      <c r="K94" s="17">
        <v>6.5283999999999995E-2</v>
      </c>
      <c r="L94" s="17">
        <v>6.1808000000000002E-2</v>
      </c>
      <c r="M94" s="17">
        <v>5.8918999999999999E-2</v>
      </c>
      <c r="N94" s="17">
        <v>5.6495999999999998E-2</v>
      </c>
      <c r="O94" s="17">
        <v>5.4455000000000003E-2</v>
      </c>
      <c r="P94" s="17">
        <v>5.2911E-2</v>
      </c>
      <c r="Q94" s="17">
        <v>5.1829E-2</v>
      </c>
      <c r="R94" s="17">
        <v>5.1150000000000001E-2</v>
      </c>
      <c r="S94" s="17">
        <v>5.0321999999999999E-2</v>
      </c>
      <c r="T94" s="17">
        <v>4.9426999999999999E-2</v>
      </c>
      <c r="U94" s="17">
        <v>4.8485E-2</v>
      </c>
      <c r="V94" s="17">
        <v>4.7677999999999998E-2</v>
      </c>
      <c r="W94" s="17">
        <v>4.7084000000000001E-2</v>
      </c>
      <c r="X94" s="17">
        <v>4.6761999999999998E-2</v>
      </c>
      <c r="Y94" s="17">
        <v>4.6689000000000001E-2</v>
      </c>
      <c r="Z94" s="17">
        <v>4.6816999999999998E-2</v>
      </c>
      <c r="AA94" s="17">
        <v>4.7067999999999999E-2</v>
      </c>
      <c r="AB94" s="17">
        <v>4.7391999999999997E-2</v>
      </c>
      <c r="AC94" s="17">
        <v>4.7706999999999999E-2</v>
      </c>
      <c r="AD94" s="17">
        <v>4.8023999999999997E-2</v>
      </c>
      <c r="AE94" s="18">
        <v>-2.1500999999999999E-2</v>
      </c>
    </row>
    <row r="95" spans="1:31" ht="15" customHeight="1" x14ac:dyDescent="0.25">
      <c r="A95" s="16" t="s">
        <v>100</v>
      </c>
      <c r="B95" s="17">
        <v>0.29216700000000001</v>
      </c>
      <c r="C95" s="17">
        <v>0.289495</v>
      </c>
      <c r="D95" s="17">
        <v>0.28874300000000003</v>
      </c>
      <c r="E95" s="17">
        <v>0.28773399999999999</v>
      </c>
      <c r="F95" s="17">
        <v>0.28670699999999999</v>
      </c>
      <c r="G95" s="17">
        <v>0.28536299999999998</v>
      </c>
      <c r="H95" s="17">
        <v>0.28578100000000001</v>
      </c>
      <c r="I95" s="17">
        <v>0.28748899999999999</v>
      </c>
      <c r="J95" s="17">
        <v>0.28895900000000002</v>
      </c>
      <c r="K95" s="17">
        <v>0.28906900000000002</v>
      </c>
      <c r="L95" s="17">
        <v>0.28970000000000001</v>
      </c>
      <c r="M95" s="17">
        <v>0.29147699999999999</v>
      </c>
      <c r="N95" s="17">
        <v>0.29410599999999998</v>
      </c>
      <c r="O95" s="17">
        <v>0.29717399999999999</v>
      </c>
      <c r="P95" s="17">
        <v>0.30133599999999999</v>
      </c>
      <c r="Q95" s="17">
        <v>0.30629400000000001</v>
      </c>
      <c r="R95" s="17">
        <v>0.31152200000000002</v>
      </c>
      <c r="S95" s="17">
        <v>0.31658799999999998</v>
      </c>
      <c r="T95" s="17">
        <v>0.32157599999999997</v>
      </c>
      <c r="U95" s="17">
        <v>0.32595299999999999</v>
      </c>
      <c r="V95" s="17">
        <v>0.33015299999999997</v>
      </c>
      <c r="W95" s="17">
        <v>0.33412500000000001</v>
      </c>
      <c r="X95" s="17">
        <v>0.33799600000000002</v>
      </c>
      <c r="Y95" s="17">
        <v>0.34174399999999999</v>
      </c>
      <c r="Z95" s="17">
        <v>0.34550599999999998</v>
      </c>
      <c r="AA95" s="17">
        <v>0.349273</v>
      </c>
      <c r="AB95" s="17">
        <v>0.353107</v>
      </c>
      <c r="AC95" s="17">
        <v>0.35666500000000001</v>
      </c>
      <c r="AD95" s="17">
        <v>0.360128</v>
      </c>
      <c r="AE95" s="18">
        <v>8.1189999999999995E-3</v>
      </c>
    </row>
    <row r="96" spans="1:31" ht="15" customHeight="1" x14ac:dyDescent="0.25">
      <c r="A96" s="16" t="s">
        <v>101</v>
      </c>
      <c r="B96" s="17">
        <v>1.014618</v>
      </c>
      <c r="C96" s="17">
        <v>1.010281</v>
      </c>
      <c r="D96" s="17">
        <v>1.0050319999999999</v>
      </c>
      <c r="E96" s="17">
        <v>0.99589899999999998</v>
      </c>
      <c r="F96" s="17">
        <v>0.982989</v>
      </c>
      <c r="G96" s="17">
        <v>0.96984899999999996</v>
      </c>
      <c r="H96" s="17">
        <v>0.96574800000000005</v>
      </c>
      <c r="I96" s="17">
        <v>0.96700699999999995</v>
      </c>
      <c r="J96" s="17">
        <v>0.96658500000000003</v>
      </c>
      <c r="K96" s="17">
        <v>0.96198899999999998</v>
      </c>
      <c r="L96" s="17">
        <v>0.95902900000000002</v>
      </c>
      <c r="M96" s="17">
        <v>0.95949399999999996</v>
      </c>
      <c r="N96" s="17">
        <v>0.96216299999999999</v>
      </c>
      <c r="O96" s="17">
        <v>0.96405200000000002</v>
      </c>
      <c r="P96" s="17">
        <v>0.96817299999999995</v>
      </c>
      <c r="Q96" s="17">
        <v>0.97413700000000003</v>
      </c>
      <c r="R96" s="17">
        <v>0.980707</v>
      </c>
      <c r="S96" s="17">
        <v>0.98939699999999997</v>
      </c>
      <c r="T96" s="17">
        <v>0.99971299999999996</v>
      </c>
      <c r="U96" s="17">
        <v>1.0099100000000001</v>
      </c>
      <c r="V96" s="17">
        <v>1.0204439999999999</v>
      </c>
      <c r="W96" s="17">
        <v>1.031021</v>
      </c>
      <c r="X96" s="17">
        <v>1.041463</v>
      </c>
      <c r="Y96" s="17">
        <v>1.051771</v>
      </c>
      <c r="Z96" s="17">
        <v>1.0620540000000001</v>
      </c>
      <c r="AA96" s="17">
        <v>1.07151</v>
      </c>
      <c r="AB96" s="17">
        <v>1.079766</v>
      </c>
      <c r="AC96" s="17">
        <v>1.085529</v>
      </c>
      <c r="AD96" s="17">
        <v>1.0893809999999999</v>
      </c>
      <c r="AE96" s="18">
        <v>2.7959999999999999E-3</v>
      </c>
    </row>
    <row r="97" spans="1:31" ht="15" customHeight="1" x14ac:dyDescent="0.25">
      <c r="A97" s="16" t="s">
        <v>102</v>
      </c>
      <c r="B97" s="17">
        <v>0.38004900000000003</v>
      </c>
      <c r="C97" s="17">
        <v>0.36975799999999998</v>
      </c>
      <c r="D97" s="17">
        <v>0.35902400000000001</v>
      </c>
      <c r="E97" s="17">
        <v>0.34675400000000001</v>
      </c>
      <c r="F97" s="17">
        <v>0.33311600000000002</v>
      </c>
      <c r="G97" s="17">
        <v>0.31931399999999999</v>
      </c>
      <c r="H97" s="17">
        <v>0.308479</v>
      </c>
      <c r="I97" s="17">
        <v>0.299238</v>
      </c>
      <c r="J97" s="17">
        <v>0.28934900000000002</v>
      </c>
      <c r="K97" s="17">
        <v>0.27826099999999998</v>
      </c>
      <c r="L97" s="17">
        <v>0.26768999999999998</v>
      </c>
      <c r="M97" s="17">
        <v>0.25819900000000001</v>
      </c>
      <c r="N97" s="17">
        <v>0.249394</v>
      </c>
      <c r="O97" s="17">
        <v>0.240449</v>
      </c>
      <c r="P97" s="17">
        <v>0.23224500000000001</v>
      </c>
      <c r="Q97" s="17">
        <v>0.224632</v>
      </c>
      <c r="R97" s="17">
        <v>0.21727099999999999</v>
      </c>
      <c r="S97" s="17">
        <v>0.210563</v>
      </c>
      <c r="T97" s="17">
        <v>0.20433799999999999</v>
      </c>
      <c r="U97" s="17">
        <v>0.19823399999999999</v>
      </c>
      <c r="V97" s="17">
        <v>0.192383</v>
      </c>
      <c r="W97" s="17">
        <v>0.18667500000000001</v>
      </c>
      <c r="X97" s="17">
        <v>0.18112800000000001</v>
      </c>
      <c r="Y97" s="17">
        <v>0.17572099999999999</v>
      </c>
      <c r="Z97" s="17">
        <v>0.17041600000000001</v>
      </c>
      <c r="AA97" s="17">
        <v>0.16511100000000001</v>
      </c>
      <c r="AB97" s="17">
        <v>0.15973999999999999</v>
      </c>
      <c r="AC97" s="17">
        <v>0.154055</v>
      </c>
      <c r="AD97" s="17">
        <v>0.14818200000000001</v>
      </c>
      <c r="AE97" s="18">
        <v>-3.3300000000000003E-2</v>
      </c>
    </row>
    <row r="98" spans="1:31" ht="15" customHeight="1" x14ac:dyDescent="0.25">
      <c r="A98" s="16" t="s">
        <v>103</v>
      </c>
      <c r="B98" s="17">
        <v>0.27531899999999998</v>
      </c>
      <c r="C98" s="17">
        <v>0.40152399999999999</v>
      </c>
      <c r="D98" s="17">
        <v>0.45030100000000001</v>
      </c>
      <c r="E98" s="17">
        <v>0.36517699999999997</v>
      </c>
      <c r="F98" s="17">
        <v>0.35260200000000003</v>
      </c>
      <c r="G98" s="17">
        <v>0.35083199999999998</v>
      </c>
      <c r="H98" s="17">
        <v>0.35054299999999999</v>
      </c>
      <c r="I98" s="17">
        <v>0.34553600000000001</v>
      </c>
      <c r="J98" s="17">
        <v>0.34384399999999998</v>
      </c>
      <c r="K98" s="17">
        <v>0.34102500000000002</v>
      </c>
      <c r="L98" s="17">
        <v>0.338036</v>
      </c>
      <c r="M98" s="17">
        <v>0.33526299999999998</v>
      </c>
      <c r="N98" s="17">
        <v>0.33218199999999998</v>
      </c>
      <c r="O98" s="17">
        <v>0.32822299999999999</v>
      </c>
      <c r="P98" s="17">
        <v>0.32419799999999999</v>
      </c>
      <c r="Q98" s="17">
        <v>0.32023200000000002</v>
      </c>
      <c r="R98" s="17">
        <v>0.315996</v>
      </c>
      <c r="S98" s="17">
        <v>0.31176500000000001</v>
      </c>
      <c r="T98" s="17">
        <v>0.30753799999999998</v>
      </c>
      <c r="U98" s="17">
        <v>0.30274099999999998</v>
      </c>
      <c r="V98" s="17">
        <v>0.297767</v>
      </c>
      <c r="W98" s="17">
        <v>0.29288599999999998</v>
      </c>
      <c r="X98" s="17">
        <v>0.288323</v>
      </c>
      <c r="Y98" s="17">
        <v>0.28403499999999998</v>
      </c>
      <c r="Z98" s="17">
        <v>0.279916</v>
      </c>
      <c r="AA98" s="17">
        <v>0.276196</v>
      </c>
      <c r="AB98" s="17">
        <v>0.27271200000000001</v>
      </c>
      <c r="AC98" s="17">
        <v>0.26921400000000001</v>
      </c>
      <c r="AD98" s="17">
        <v>0.26594400000000001</v>
      </c>
      <c r="AE98" s="18">
        <v>-1.5143E-2</v>
      </c>
    </row>
    <row r="99" spans="1:31" ht="15" customHeight="1" x14ac:dyDescent="0.25">
      <c r="A99" s="16" t="s">
        <v>104</v>
      </c>
      <c r="B99" s="17">
        <v>3.5244450000000001</v>
      </c>
      <c r="C99" s="17">
        <v>3.9516429999999998</v>
      </c>
      <c r="D99" s="17">
        <v>4.2921800000000001</v>
      </c>
      <c r="E99" s="17">
        <v>4.3640559999999997</v>
      </c>
      <c r="F99" s="17">
        <v>4.3943070000000004</v>
      </c>
      <c r="G99" s="17">
        <v>4.4257679999999997</v>
      </c>
      <c r="H99" s="17">
        <v>4.4807420000000002</v>
      </c>
      <c r="I99" s="17">
        <v>4.5564710000000002</v>
      </c>
      <c r="J99" s="17">
        <v>4.622922</v>
      </c>
      <c r="K99" s="17">
        <v>4.6599779999999997</v>
      </c>
      <c r="L99" s="17">
        <v>4.6998990000000003</v>
      </c>
      <c r="M99" s="17">
        <v>4.7532199999999998</v>
      </c>
      <c r="N99" s="17">
        <v>4.8102299999999998</v>
      </c>
      <c r="O99" s="17">
        <v>4.8625040000000004</v>
      </c>
      <c r="P99" s="17">
        <v>4.9203109999999999</v>
      </c>
      <c r="Q99" s="17">
        <v>4.9834310000000004</v>
      </c>
      <c r="R99" s="17">
        <v>5.0421480000000001</v>
      </c>
      <c r="S99" s="17">
        <v>5.1029</v>
      </c>
      <c r="T99" s="17">
        <v>5.1660250000000003</v>
      </c>
      <c r="U99" s="17">
        <v>5.222486</v>
      </c>
      <c r="V99" s="17">
        <v>5.2816070000000002</v>
      </c>
      <c r="W99" s="17">
        <v>5.3420949999999996</v>
      </c>
      <c r="X99" s="17">
        <v>5.403098</v>
      </c>
      <c r="Y99" s="17">
        <v>5.4642619999999997</v>
      </c>
      <c r="Z99" s="17">
        <v>5.5274520000000003</v>
      </c>
      <c r="AA99" s="17">
        <v>5.591583</v>
      </c>
      <c r="AB99" s="17">
        <v>5.6563119999999998</v>
      </c>
      <c r="AC99" s="17">
        <v>5.7164359999999999</v>
      </c>
      <c r="AD99" s="17">
        <v>5.7768670000000002</v>
      </c>
      <c r="AE99" s="18">
        <v>1.4163E-2</v>
      </c>
    </row>
    <row r="100" spans="1:31" ht="15" customHeight="1" x14ac:dyDescent="0.25">
      <c r="A100" s="15" t="s">
        <v>106</v>
      </c>
      <c r="B100" s="19">
        <v>19.854652000000002</v>
      </c>
      <c r="C100" s="19">
        <v>21.103511999999998</v>
      </c>
      <c r="D100" s="19">
        <v>21.6404</v>
      </c>
      <c r="E100" s="19">
        <v>20.704084000000002</v>
      </c>
      <c r="F100" s="19">
        <v>20.544060000000002</v>
      </c>
      <c r="G100" s="19">
        <v>20.441490000000002</v>
      </c>
      <c r="H100" s="19">
        <v>20.452694000000001</v>
      </c>
      <c r="I100" s="19">
        <v>20.519749000000001</v>
      </c>
      <c r="J100" s="19">
        <v>20.382299</v>
      </c>
      <c r="K100" s="19">
        <v>20.284026999999998</v>
      </c>
      <c r="L100" s="19">
        <v>20.233302999999999</v>
      </c>
      <c r="M100" s="19">
        <v>20.232792</v>
      </c>
      <c r="N100" s="19">
        <v>20.262429999999998</v>
      </c>
      <c r="O100" s="19">
        <v>20.252562999999999</v>
      </c>
      <c r="P100" s="19">
        <v>20.272051000000001</v>
      </c>
      <c r="Q100" s="19">
        <v>20.315291999999999</v>
      </c>
      <c r="R100" s="19">
        <v>20.362137000000001</v>
      </c>
      <c r="S100" s="19">
        <v>20.429974000000001</v>
      </c>
      <c r="T100" s="19">
        <v>20.478725000000001</v>
      </c>
      <c r="U100" s="19">
        <v>20.512530999999999</v>
      </c>
      <c r="V100" s="19">
        <v>20.546092999999999</v>
      </c>
      <c r="W100" s="19">
        <v>20.580503</v>
      </c>
      <c r="X100" s="19">
        <v>20.61985</v>
      </c>
      <c r="Y100" s="19">
        <v>20.661826999999999</v>
      </c>
      <c r="Z100" s="19">
        <v>20.712164000000001</v>
      </c>
      <c r="AA100" s="19">
        <v>20.767405</v>
      </c>
      <c r="AB100" s="19">
        <v>20.822714000000001</v>
      </c>
      <c r="AC100" s="19">
        <v>20.863247000000001</v>
      </c>
      <c r="AD100" s="19">
        <v>20.906123999999998</v>
      </c>
      <c r="AE100" s="20">
        <v>-3.48E-4</v>
      </c>
    </row>
    <row r="102" spans="1:31" ht="15" customHeight="1" x14ac:dyDescent="0.25">
      <c r="A102" s="15" t="s">
        <v>107</v>
      </c>
    </row>
    <row r="103" spans="1:31" ht="15" customHeight="1" x14ac:dyDescent="0.25">
      <c r="A103" s="16" t="s">
        <v>108</v>
      </c>
      <c r="B103" s="17">
        <v>1.0338E-2</v>
      </c>
      <c r="C103" s="17">
        <v>1.1396E-2</v>
      </c>
      <c r="D103" s="17">
        <v>1.3089999999999999E-2</v>
      </c>
      <c r="E103" s="17">
        <v>1.3327E-2</v>
      </c>
      <c r="F103" s="17">
        <v>1.4600999999999999E-2</v>
      </c>
      <c r="G103" s="17">
        <v>1.5994999999999999E-2</v>
      </c>
      <c r="H103" s="17">
        <v>1.7350999999999998E-2</v>
      </c>
      <c r="I103" s="17">
        <v>1.8513999999999999E-2</v>
      </c>
      <c r="J103" s="17">
        <v>1.9834999999999998E-2</v>
      </c>
      <c r="K103" s="17">
        <v>2.0924999999999999E-2</v>
      </c>
      <c r="L103" s="17">
        <v>2.1867000000000001E-2</v>
      </c>
      <c r="M103" s="17">
        <v>2.2693000000000001E-2</v>
      </c>
      <c r="N103" s="17">
        <v>2.3425999999999999E-2</v>
      </c>
      <c r="O103" s="17">
        <v>2.4102999999999999E-2</v>
      </c>
      <c r="P103" s="17">
        <v>2.4732000000000001E-2</v>
      </c>
      <c r="Q103" s="17">
        <v>2.5309000000000002E-2</v>
      </c>
      <c r="R103" s="17">
        <v>2.5829999999999999E-2</v>
      </c>
      <c r="S103" s="17">
        <v>2.6303E-2</v>
      </c>
      <c r="T103" s="17">
        <v>2.7054999999999999E-2</v>
      </c>
      <c r="U103" s="17">
        <v>2.7775999999999999E-2</v>
      </c>
      <c r="V103" s="17">
        <v>2.8469000000000001E-2</v>
      </c>
      <c r="W103" s="17">
        <v>2.9146999999999999E-2</v>
      </c>
      <c r="X103" s="17">
        <v>2.9824E-2</v>
      </c>
      <c r="Y103" s="17">
        <v>3.0499999999999999E-2</v>
      </c>
      <c r="Z103" s="17">
        <v>3.1178999999999998E-2</v>
      </c>
      <c r="AA103" s="17">
        <v>3.1855000000000001E-2</v>
      </c>
      <c r="AB103" s="17">
        <v>3.2530999999999997E-2</v>
      </c>
      <c r="AC103" s="17">
        <v>3.3191999999999999E-2</v>
      </c>
      <c r="AD103" s="17">
        <v>3.4050999999999998E-2</v>
      </c>
      <c r="AE103" s="18">
        <v>4.1375000000000002E-2</v>
      </c>
    </row>
    <row r="104" spans="1:31" ht="15" customHeight="1" x14ac:dyDescent="0.25">
      <c r="A104" s="16" t="s">
        <v>109</v>
      </c>
      <c r="B104" s="17">
        <v>5.751E-3</v>
      </c>
      <c r="C104" s="17">
        <v>6.9030000000000003E-3</v>
      </c>
      <c r="D104" s="17">
        <v>8.0999999999999996E-3</v>
      </c>
      <c r="E104" s="17">
        <v>9.247E-3</v>
      </c>
      <c r="F104" s="17">
        <v>1.0404E-2</v>
      </c>
      <c r="G104" s="17">
        <v>1.0385999999999999E-2</v>
      </c>
      <c r="H104" s="17">
        <v>1.0374E-2</v>
      </c>
      <c r="I104" s="17">
        <v>1.0362E-2</v>
      </c>
      <c r="J104" s="17">
        <v>1.0370000000000001E-2</v>
      </c>
      <c r="K104" s="17">
        <v>1.0377000000000001E-2</v>
      </c>
      <c r="L104" s="17">
        <v>1.0383E-2</v>
      </c>
      <c r="M104" s="17">
        <v>1.0389000000000001E-2</v>
      </c>
      <c r="N104" s="17">
        <v>1.0392999999999999E-2</v>
      </c>
      <c r="O104" s="17">
        <v>1.0399E-2</v>
      </c>
      <c r="P104" s="17">
        <v>1.0407E-2</v>
      </c>
      <c r="Q104" s="17">
        <v>1.0415000000000001E-2</v>
      </c>
      <c r="R104" s="17">
        <v>1.0423E-2</v>
      </c>
      <c r="S104" s="17">
        <v>1.0432E-2</v>
      </c>
      <c r="T104" s="17">
        <v>1.0489E-2</v>
      </c>
      <c r="U104" s="17">
        <v>1.0540000000000001E-2</v>
      </c>
      <c r="V104" s="17">
        <v>1.059E-2</v>
      </c>
      <c r="W104" s="17">
        <v>1.0642E-2</v>
      </c>
      <c r="X104" s="17">
        <v>1.0696000000000001E-2</v>
      </c>
      <c r="Y104" s="17">
        <v>1.0751999999999999E-2</v>
      </c>
      <c r="Z104" s="17">
        <v>1.0808999999999999E-2</v>
      </c>
      <c r="AA104" s="17">
        <v>1.0866000000000001E-2</v>
      </c>
      <c r="AB104" s="17">
        <v>1.0925000000000001E-2</v>
      </c>
      <c r="AC104" s="17">
        <v>1.0985E-2</v>
      </c>
      <c r="AD104" s="17">
        <v>1.1047E-2</v>
      </c>
      <c r="AE104" s="18">
        <v>1.7565999999999998E-2</v>
      </c>
    </row>
    <row r="105" spans="1:31" ht="15" customHeight="1" x14ac:dyDescent="0.25">
      <c r="A105" s="16" t="s">
        <v>40</v>
      </c>
      <c r="B105" s="17">
        <v>2.3303999999999998E-2</v>
      </c>
      <c r="C105" s="17">
        <v>3.6850000000000001E-2</v>
      </c>
      <c r="D105" s="17">
        <v>4.6110999999999999E-2</v>
      </c>
      <c r="E105" s="17">
        <v>6.1073000000000002E-2</v>
      </c>
      <c r="F105" s="17">
        <v>7.9155000000000003E-2</v>
      </c>
      <c r="G105" s="17">
        <v>8.0929000000000001E-2</v>
      </c>
      <c r="H105" s="17">
        <v>8.3158999999999997E-2</v>
      </c>
      <c r="I105" s="17">
        <v>8.6143999999999998E-2</v>
      </c>
      <c r="J105" s="17">
        <v>9.1277999999999998E-2</v>
      </c>
      <c r="K105" s="17">
        <v>9.7328999999999999E-2</v>
      </c>
      <c r="L105" s="17">
        <v>0.104171</v>
      </c>
      <c r="M105" s="17">
        <v>0.111876</v>
      </c>
      <c r="N105" s="17">
        <v>0.12035</v>
      </c>
      <c r="O105" s="17">
        <v>0.12970000000000001</v>
      </c>
      <c r="P105" s="17">
        <v>0.139516</v>
      </c>
      <c r="Q105" s="17">
        <v>0.14965100000000001</v>
      </c>
      <c r="R105" s="17">
        <v>0.15986500000000001</v>
      </c>
      <c r="S105" s="17">
        <v>0.17017399999999999</v>
      </c>
      <c r="T105" s="17">
        <v>0.18093999999999999</v>
      </c>
      <c r="U105" s="17">
        <v>0.19182099999999999</v>
      </c>
      <c r="V105" s="17">
        <v>0.20268600000000001</v>
      </c>
      <c r="W105" s="17">
        <v>0.213697</v>
      </c>
      <c r="X105" s="17">
        <v>0.224884</v>
      </c>
      <c r="Y105" s="17">
        <v>0.23627400000000001</v>
      </c>
      <c r="Z105" s="17">
        <v>0.24773200000000001</v>
      </c>
      <c r="AA105" s="17">
        <v>0.25925500000000001</v>
      </c>
      <c r="AB105" s="17">
        <v>0.27095200000000003</v>
      </c>
      <c r="AC105" s="17">
        <v>0.28275099999999997</v>
      </c>
      <c r="AD105" s="17">
        <v>0.29477999999999999</v>
      </c>
      <c r="AE105" s="18">
        <v>8.0057000000000003E-2</v>
      </c>
    </row>
    <row r="106" spans="1:31" ht="15" customHeight="1" x14ac:dyDescent="0.25">
      <c r="A106" s="16" t="s">
        <v>41</v>
      </c>
      <c r="B106" s="17">
        <v>9.2800000000000001E-4</v>
      </c>
      <c r="C106" s="17">
        <v>1.341E-3</v>
      </c>
      <c r="D106" s="17">
        <v>2.5149999999999999E-3</v>
      </c>
      <c r="E106" s="17">
        <v>4.8589999999999996E-3</v>
      </c>
      <c r="F106" s="17">
        <v>7.1279999999999998E-3</v>
      </c>
      <c r="G106" s="17">
        <v>7.1279999999999998E-3</v>
      </c>
      <c r="H106" s="17">
        <v>7.1279999999999998E-3</v>
      </c>
      <c r="I106" s="17">
        <v>7.1279999999999998E-3</v>
      </c>
      <c r="J106" s="17">
        <v>7.1279999999999998E-3</v>
      </c>
      <c r="K106" s="17">
        <v>7.1279999999999998E-3</v>
      </c>
      <c r="L106" s="17">
        <v>7.1279999999999998E-3</v>
      </c>
      <c r="M106" s="17">
        <v>7.1279999999999998E-3</v>
      </c>
      <c r="N106" s="17">
        <v>7.1279999999999998E-3</v>
      </c>
      <c r="O106" s="17">
        <v>7.1279999999999998E-3</v>
      </c>
      <c r="P106" s="17">
        <v>7.1279999999999998E-3</v>
      </c>
      <c r="Q106" s="17">
        <v>7.1279999999999998E-3</v>
      </c>
      <c r="R106" s="17">
        <v>7.1289999999999999E-3</v>
      </c>
      <c r="S106" s="17">
        <v>7.1310000000000002E-3</v>
      </c>
      <c r="T106" s="17">
        <v>7.1339999999999997E-3</v>
      </c>
      <c r="U106" s="17">
        <v>7.1390000000000004E-3</v>
      </c>
      <c r="V106" s="17">
        <v>7.1529999999999996E-3</v>
      </c>
      <c r="W106" s="17">
        <v>7.1760000000000001E-3</v>
      </c>
      <c r="X106" s="17">
        <v>7.2890000000000003E-3</v>
      </c>
      <c r="Y106" s="17">
        <v>7.4060000000000003E-3</v>
      </c>
      <c r="Z106" s="17">
        <v>7.5249999999999996E-3</v>
      </c>
      <c r="AA106" s="17">
        <v>7.646E-3</v>
      </c>
      <c r="AB106" s="17">
        <v>7.7710000000000001E-3</v>
      </c>
      <c r="AC106" s="17">
        <v>7.8989999999999998E-3</v>
      </c>
      <c r="AD106" s="17">
        <v>8.0300000000000007E-3</v>
      </c>
      <c r="AE106" s="18">
        <v>6.8530999999999995E-2</v>
      </c>
    </row>
    <row r="107" spans="1:31" ht="15" customHeight="1" x14ac:dyDescent="0.25">
      <c r="A107" s="15" t="s">
        <v>42</v>
      </c>
      <c r="B107" s="19">
        <v>4.0321000000000003E-2</v>
      </c>
      <c r="C107" s="19">
        <v>5.6489999999999999E-2</v>
      </c>
      <c r="D107" s="19">
        <v>6.9816000000000003E-2</v>
      </c>
      <c r="E107" s="19">
        <v>8.8506000000000001E-2</v>
      </c>
      <c r="F107" s="19">
        <v>0.111289</v>
      </c>
      <c r="G107" s="19">
        <v>0.114438</v>
      </c>
      <c r="H107" s="19">
        <v>0.11801200000000001</v>
      </c>
      <c r="I107" s="19">
        <v>0.12214899999999999</v>
      </c>
      <c r="J107" s="19">
        <v>0.128611</v>
      </c>
      <c r="K107" s="19">
        <v>0.13575999999999999</v>
      </c>
      <c r="L107" s="19">
        <v>0.14354900000000001</v>
      </c>
      <c r="M107" s="19">
        <v>0.152086</v>
      </c>
      <c r="N107" s="19">
        <v>0.161297</v>
      </c>
      <c r="O107" s="19">
        <v>0.17133100000000001</v>
      </c>
      <c r="P107" s="19">
        <v>0.181783</v>
      </c>
      <c r="Q107" s="19">
        <v>0.19250300000000001</v>
      </c>
      <c r="R107" s="19">
        <v>0.20324700000000001</v>
      </c>
      <c r="S107" s="19">
        <v>0.21404000000000001</v>
      </c>
      <c r="T107" s="19">
        <v>0.22561700000000001</v>
      </c>
      <c r="U107" s="19">
        <v>0.23727500000000001</v>
      </c>
      <c r="V107" s="19">
        <v>0.24889800000000001</v>
      </c>
      <c r="W107" s="19">
        <v>0.260662</v>
      </c>
      <c r="X107" s="19">
        <v>0.27269199999999999</v>
      </c>
      <c r="Y107" s="19">
        <v>0.28493200000000002</v>
      </c>
      <c r="Z107" s="19">
        <v>0.29724499999999998</v>
      </c>
      <c r="AA107" s="19">
        <v>0.30962099999999998</v>
      </c>
      <c r="AB107" s="19">
        <v>0.32217899999999999</v>
      </c>
      <c r="AC107" s="19">
        <v>0.33482699999999999</v>
      </c>
      <c r="AD107" s="19">
        <v>0.34790900000000002</v>
      </c>
      <c r="AE107" s="20">
        <v>6.9647000000000001E-2</v>
      </c>
    </row>
    <row r="108" spans="1:31" ht="15" customHeight="1" x14ac:dyDescent="0.25"/>
    <row r="109" spans="1:31" ht="15" customHeight="1" x14ac:dyDescent="0.25">
      <c r="A109" s="15" t="s">
        <v>43</v>
      </c>
    </row>
    <row r="110" spans="1:31" ht="15" customHeight="1" x14ac:dyDescent="0.25">
      <c r="A110" s="16" t="s">
        <v>44</v>
      </c>
      <c r="B110" s="23">
        <v>5561</v>
      </c>
      <c r="C110" s="23">
        <v>6424</v>
      </c>
      <c r="D110" s="23">
        <v>6795</v>
      </c>
      <c r="E110" s="23">
        <v>6346</v>
      </c>
      <c r="F110" s="23">
        <v>6115</v>
      </c>
      <c r="G110" s="23">
        <v>6093</v>
      </c>
      <c r="H110" s="23">
        <v>6072</v>
      </c>
      <c r="I110" s="23">
        <v>6051</v>
      </c>
      <c r="J110" s="23">
        <v>6030</v>
      </c>
      <c r="K110" s="23">
        <v>6009</v>
      </c>
      <c r="L110" s="23">
        <v>5988</v>
      </c>
      <c r="M110" s="23">
        <v>5966</v>
      </c>
      <c r="N110" s="23">
        <v>5945</v>
      </c>
      <c r="O110" s="23">
        <v>5924</v>
      </c>
      <c r="P110" s="23">
        <v>5903</v>
      </c>
      <c r="Q110" s="23">
        <v>5882</v>
      </c>
      <c r="R110" s="23">
        <v>5860</v>
      </c>
      <c r="S110" s="23">
        <v>5839</v>
      </c>
      <c r="T110" s="23">
        <v>5818</v>
      </c>
      <c r="U110" s="23">
        <v>5796</v>
      </c>
      <c r="V110" s="23">
        <v>5775</v>
      </c>
      <c r="W110" s="23">
        <v>5754</v>
      </c>
      <c r="X110" s="23">
        <v>5732</v>
      </c>
      <c r="Y110" s="23">
        <v>5711</v>
      </c>
      <c r="Z110" s="23">
        <v>5689</v>
      </c>
      <c r="AA110" s="23">
        <v>5668</v>
      </c>
      <c r="AB110" s="23">
        <v>5646</v>
      </c>
      <c r="AC110" s="23">
        <v>5625</v>
      </c>
      <c r="AD110" s="23">
        <v>5603</v>
      </c>
      <c r="AE110" s="18">
        <v>-5.0520000000000001E-3</v>
      </c>
    </row>
    <row r="111" spans="1:31" ht="15" customHeight="1" x14ac:dyDescent="0.25">
      <c r="A111" s="16" t="s">
        <v>45</v>
      </c>
      <c r="B111" s="23">
        <v>4970</v>
      </c>
      <c r="C111" s="23">
        <v>5836</v>
      </c>
      <c r="D111" s="23">
        <v>6307</v>
      </c>
      <c r="E111" s="23">
        <v>5699</v>
      </c>
      <c r="F111" s="23">
        <v>5503</v>
      </c>
      <c r="G111" s="23">
        <v>5484</v>
      </c>
      <c r="H111" s="23">
        <v>5465</v>
      </c>
      <c r="I111" s="23">
        <v>5446</v>
      </c>
      <c r="J111" s="23">
        <v>5427</v>
      </c>
      <c r="K111" s="23">
        <v>5409</v>
      </c>
      <c r="L111" s="23">
        <v>5390</v>
      </c>
      <c r="M111" s="23">
        <v>5371</v>
      </c>
      <c r="N111" s="23">
        <v>5352</v>
      </c>
      <c r="O111" s="23">
        <v>5333</v>
      </c>
      <c r="P111" s="23">
        <v>5314</v>
      </c>
      <c r="Q111" s="23">
        <v>5295</v>
      </c>
      <c r="R111" s="23">
        <v>5276</v>
      </c>
      <c r="S111" s="23">
        <v>5258</v>
      </c>
      <c r="T111" s="23">
        <v>5239</v>
      </c>
      <c r="U111" s="23">
        <v>5220</v>
      </c>
      <c r="V111" s="23">
        <v>5201</v>
      </c>
      <c r="W111" s="23">
        <v>5183</v>
      </c>
      <c r="X111" s="23">
        <v>5164</v>
      </c>
      <c r="Y111" s="23">
        <v>5146</v>
      </c>
      <c r="Z111" s="23">
        <v>5127</v>
      </c>
      <c r="AA111" s="23">
        <v>5109</v>
      </c>
      <c r="AB111" s="23">
        <v>5090</v>
      </c>
      <c r="AC111" s="23">
        <v>5072</v>
      </c>
      <c r="AD111" s="23">
        <v>5054</v>
      </c>
      <c r="AE111" s="18">
        <v>-5.3140000000000001E-3</v>
      </c>
    </row>
    <row r="112" spans="1:31" ht="15" customHeight="1" x14ac:dyDescent="0.25">
      <c r="A112" s="16" t="s">
        <v>46</v>
      </c>
      <c r="B112" s="23">
        <v>5356</v>
      </c>
      <c r="C112" s="23">
        <v>6622</v>
      </c>
      <c r="D112" s="23">
        <v>7309</v>
      </c>
      <c r="E112" s="23">
        <v>6267</v>
      </c>
      <c r="F112" s="23">
        <v>6066</v>
      </c>
      <c r="G112" s="23">
        <v>6054</v>
      </c>
      <c r="H112" s="23">
        <v>6041</v>
      </c>
      <c r="I112" s="23">
        <v>6028</v>
      </c>
      <c r="J112" s="23">
        <v>6016</v>
      </c>
      <c r="K112" s="23">
        <v>6003</v>
      </c>
      <c r="L112" s="23">
        <v>5991</v>
      </c>
      <c r="M112" s="23">
        <v>5978</v>
      </c>
      <c r="N112" s="23">
        <v>5965</v>
      </c>
      <c r="O112" s="23">
        <v>5953</v>
      </c>
      <c r="P112" s="23">
        <v>5940</v>
      </c>
      <c r="Q112" s="23">
        <v>5928</v>
      </c>
      <c r="R112" s="23">
        <v>5915</v>
      </c>
      <c r="S112" s="23">
        <v>5903</v>
      </c>
      <c r="T112" s="23">
        <v>5890</v>
      </c>
      <c r="U112" s="23">
        <v>5877</v>
      </c>
      <c r="V112" s="23">
        <v>5865</v>
      </c>
      <c r="W112" s="23">
        <v>5852</v>
      </c>
      <c r="X112" s="23">
        <v>5840</v>
      </c>
      <c r="Y112" s="23">
        <v>5827</v>
      </c>
      <c r="Z112" s="23">
        <v>5814</v>
      </c>
      <c r="AA112" s="23">
        <v>5802</v>
      </c>
      <c r="AB112" s="23">
        <v>5789</v>
      </c>
      <c r="AC112" s="23">
        <v>5776</v>
      </c>
      <c r="AD112" s="23">
        <v>5764</v>
      </c>
      <c r="AE112" s="18">
        <v>-5.1260000000000003E-3</v>
      </c>
    </row>
    <row r="113" spans="1:31" ht="15" customHeight="1" x14ac:dyDescent="0.25">
      <c r="A113" s="16" t="s">
        <v>47</v>
      </c>
      <c r="B113" s="23">
        <v>5515</v>
      </c>
      <c r="C113" s="23">
        <v>7134</v>
      </c>
      <c r="D113" s="23">
        <v>7428</v>
      </c>
      <c r="E113" s="23">
        <v>6508</v>
      </c>
      <c r="F113" s="23">
        <v>6401</v>
      </c>
      <c r="G113" s="23">
        <v>6393</v>
      </c>
      <c r="H113" s="23">
        <v>6384</v>
      </c>
      <c r="I113" s="23">
        <v>6376</v>
      </c>
      <c r="J113" s="23">
        <v>6367</v>
      </c>
      <c r="K113" s="23">
        <v>6358</v>
      </c>
      <c r="L113" s="23">
        <v>6349</v>
      </c>
      <c r="M113" s="23">
        <v>6340</v>
      </c>
      <c r="N113" s="23">
        <v>6331</v>
      </c>
      <c r="O113" s="23">
        <v>6322</v>
      </c>
      <c r="P113" s="23">
        <v>6313</v>
      </c>
      <c r="Q113" s="23">
        <v>6303</v>
      </c>
      <c r="R113" s="23">
        <v>6294</v>
      </c>
      <c r="S113" s="23">
        <v>6285</v>
      </c>
      <c r="T113" s="23">
        <v>6275</v>
      </c>
      <c r="U113" s="23">
        <v>6266</v>
      </c>
      <c r="V113" s="23">
        <v>6257</v>
      </c>
      <c r="W113" s="23">
        <v>6247</v>
      </c>
      <c r="X113" s="23">
        <v>6238</v>
      </c>
      <c r="Y113" s="23">
        <v>6229</v>
      </c>
      <c r="Z113" s="23">
        <v>6219</v>
      </c>
      <c r="AA113" s="23">
        <v>6210</v>
      </c>
      <c r="AB113" s="23">
        <v>6200</v>
      </c>
      <c r="AC113" s="23">
        <v>6191</v>
      </c>
      <c r="AD113" s="23">
        <v>6181</v>
      </c>
      <c r="AE113" s="18">
        <v>-5.2969999999999996E-3</v>
      </c>
    </row>
    <row r="114" spans="1:31" ht="15" customHeight="1" x14ac:dyDescent="0.25">
      <c r="A114" s="16" t="s">
        <v>48</v>
      </c>
      <c r="B114" s="23">
        <v>2307</v>
      </c>
      <c r="C114" s="23">
        <v>2732</v>
      </c>
      <c r="D114" s="23">
        <v>3031</v>
      </c>
      <c r="E114" s="23">
        <v>2737</v>
      </c>
      <c r="F114" s="23">
        <v>2627</v>
      </c>
      <c r="G114" s="23">
        <v>2619</v>
      </c>
      <c r="H114" s="23">
        <v>2611</v>
      </c>
      <c r="I114" s="23">
        <v>2603</v>
      </c>
      <c r="J114" s="23">
        <v>2595</v>
      </c>
      <c r="K114" s="23">
        <v>2586</v>
      </c>
      <c r="L114" s="23">
        <v>2578</v>
      </c>
      <c r="M114" s="23">
        <v>2569</v>
      </c>
      <c r="N114" s="23">
        <v>2560</v>
      </c>
      <c r="O114" s="23">
        <v>2552</v>
      </c>
      <c r="P114" s="23">
        <v>2543</v>
      </c>
      <c r="Q114" s="23">
        <v>2534</v>
      </c>
      <c r="R114" s="23">
        <v>2526</v>
      </c>
      <c r="S114" s="23">
        <v>2517</v>
      </c>
      <c r="T114" s="23">
        <v>2508</v>
      </c>
      <c r="U114" s="23">
        <v>2500</v>
      </c>
      <c r="V114" s="23">
        <v>2491</v>
      </c>
      <c r="W114" s="23">
        <v>2483</v>
      </c>
      <c r="X114" s="23">
        <v>2475</v>
      </c>
      <c r="Y114" s="23">
        <v>2466</v>
      </c>
      <c r="Z114" s="23">
        <v>2458</v>
      </c>
      <c r="AA114" s="23">
        <v>2450</v>
      </c>
      <c r="AB114" s="23">
        <v>2441</v>
      </c>
      <c r="AC114" s="23">
        <v>2433</v>
      </c>
      <c r="AD114" s="23">
        <v>2425</v>
      </c>
      <c r="AE114" s="18">
        <v>-4.4050000000000001E-3</v>
      </c>
    </row>
    <row r="115" spans="1:31" ht="15" customHeight="1" x14ac:dyDescent="0.25">
      <c r="A115" s="16" t="s">
        <v>49</v>
      </c>
      <c r="B115" s="23">
        <v>2876</v>
      </c>
      <c r="C115" s="23">
        <v>3649</v>
      </c>
      <c r="D115" s="23">
        <v>4048</v>
      </c>
      <c r="E115" s="23">
        <v>3532</v>
      </c>
      <c r="F115" s="23">
        <v>3369</v>
      </c>
      <c r="G115" s="23">
        <v>3364</v>
      </c>
      <c r="H115" s="23">
        <v>3359</v>
      </c>
      <c r="I115" s="23">
        <v>3354</v>
      </c>
      <c r="J115" s="23">
        <v>3349</v>
      </c>
      <c r="K115" s="23">
        <v>3344</v>
      </c>
      <c r="L115" s="23">
        <v>3340</v>
      </c>
      <c r="M115" s="23">
        <v>3335</v>
      </c>
      <c r="N115" s="23">
        <v>3330</v>
      </c>
      <c r="O115" s="23">
        <v>3325</v>
      </c>
      <c r="P115" s="23">
        <v>3320</v>
      </c>
      <c r="Q115" s="23">
        <v>3316</v>
      </c>
      <c r="R115" s="23">
        <v>3311</v>
      </c>
      <c r="S115" s="23">
        <v>3306</v>
      </c>
      <c r="T115" s="23">
        <v>3301</v>
      </c>
      <c r="U115" s="23">
        <v>3296</v>
      </c>
      <c r="V115" s="23">
        <v>3291</v>
      </c>
      <c r="W115" s="23">
        <v>3286</v>
      </c>
      <c r="X115" s="23">
        <v>3281</v>
      </c>
      <c r="Y115" s="23">
        <v>3276</v>
      </c>
      <c r="Z115" s="23">
        <v>3271</v>
      </c>
      <c r="AA115" s="23">
        <v>3266</v>
      </c>
      <c r="AB115" s="23">
        <v>3261</v>
      </c>
      <c r="AC115" s="23">
        <v>3256</v>
      </c>
      <c r="AD115" s="23">
        <v>3251</v>
      </c>
      <c r="AE115" s="18">
        <v>-4.2680000000000001E-3</v>
      </c>
    </row>
    <row r="116" spans="1:31" ht="15" customHeight="1" x14ac:dyDescent="0.25">
      <c r="A116" s="16" t="s">
        <v>50</v>
      </c>
      <c r="B116" s="23">
        <v>1650</v>
      </c>
      <c r="C116" s="23">
        <v>2328</v>
      </c>
      <c r="D116" s="23">
        <v>2553</v>
      </c>
      <c r="E116" s="23">
        <v>2205</v>
      </c>
      <c r="F116" s="23">
        <v>2013</v>
      </c>
      <c r="G116" s="23">
        <v>2003</v>
      </c>
      <c r="H116" s="23">
        <v>1994</v>
      </c>
      <c r="I116" s="23">
        <v>1985</v>
      </c>
      <c r="J116" s="23">
        <v>1975</v>
      </c>
      <c r="K116" s="23">
        <v>1966</v>
      </c>
      <c r="L116" s="23">
        <v>1956</v>
      </c>
      <c r="M116" s="23">
        <v>1947</v>
      </c>
      <c r="N116" s="23">
        <v>1938</v>
      </c>
      <c r="O116" s="23">
        <v>1928</v>
      </c>
      <c r="P116" s="23">
        <v>1919</v>
      </c>
      <c r="Q116" s="23">
        <v>1910</v>
      </c>
      <c r="R116" s="23">
        <v>1901</v>
      </c>
      <c r="S116" s="23">
        <v>1891</v>
      </c>
      <c r="T116" s="23">
        <v>1882</v>
      </c>
      <c r="U116" s="23">
        <v>1873</v>
      </c>
      <c r="V116" s="23">
        <v>1864</v>
      </c>
      <c r="W116" s="23">
        <v>1854</v>
      </c>
      <c r="X116" s="23">
        <v>1845</v>
      </c>
      <c r="Y116" s="23">
        <v>1836</v>
      </c>
      <c r="Z116" s="23">
        <v>1827</v>
      </c>
      <c r="AA116" s="23">
        <v>1818</v>
      </c>
      <c r="AB116" s="23">
        <v>1809</v>
      </c>
      <c r="AC116" s="23">
        <v>1800</v>
      </c>
      <c r="AD116" s="23">
        <v>1790</v>
      </c>
      <c r="AE116" s="18">
        <v>-9.6860000000000002E-3</v>
      </c>
    </row>
    <row r="117" spans="1:31" ht="15" customHeight="1" x14ac:dyDescent="0.25">
      <c r="A117" s="16" t="s">
        <v>51</v>
      </c>
      <c r="B117" s="23">
        <v>4574</v>
      </c>
      <c r="C117" s="23">
        <v>5271</v>
      </c>
      <c r="D117" s="23">
        <v>4810</v>
      </c>
      <c r="E117" s="23">
        <v>4790</v>
      </c>
      <c r="F117" s="23">
        <v>4922</v>
      </c>
      <c r="G117" s="23">
        <v>4910</v>
      </c>
      <c r="H117" s="23">
        <v>4899</v>
      </c>
      <c r="I117" s="23">
        <v>4887</v>
      </c>
      <c r="J117" s="23">
        <v>4874</v>
      </c>
      <c r="K117" s="23">
        <v>4862</v>
      </c>
      <c r="L117" s="23">
        <v>4849</v>
      </c>
      <c r="M117" s="23">
        <v>4836</v>
      </c>
      <c r="N117" s="23">
        <v>4823</v>
      </c>
      <c r="O117" s="23">
        <v>4809</v>
      </c>
      <c r="P117" s="23">
        <v>4796</v>
      </c>
      <c r="Q117" s="23">
        <v>4782</v>
      </c>
      <c r="R117" s="23">
        <v>4769</v>
      </c>
      <c r="S117" s="23">
        <v>4755</v>
      </c>
      <c r="T117" s="23">
        <v>4741</v>
      </c>
      <c r="U117" s="23">
        <v>4727</v>
      </c>
      <c r="V117" s="23">
        <v>4713</v>
      </c>
      <c r="W117" s="23">
        <v>4698</v>
      </c>
      <c r="X117" s="23">
        <v>4684</v>
      </c>
      <c r="Y117" s="23">
        <v>4669</v>
      </c>
      <c r="Z117" s="23">
        <v>4654</v>
      </c>
      <c r="AA117" s="23">
        <v>4639</v>
      </c>
      <c r="AB117" s="23">
        <v>4625</v>
      </c>
      <c r="AC117" s="23">
        <v>4610</v>
      </c>
      <c r="AD117" s="23">
        <v>4595</v>
      </c>
      <c r="AE117" s="18">
        <v>-5.071E-3</v>
      </c>
    </row>
    <row r="118" spans="1:31" ht="15" customHeight="1" x14ac:dyDescent="0.25">
      <c r="A118" s="16" t="s">
        <v>52</v>
      </c>
      <c r="B118" s="23">
        <v>3412</v>
      </c>
      <c r="C118" s="23">
        <v>3377</v>
      </c>
      <c r="D118" s="23">
        <v>2787</v>
      </c>
      <c r="E118" s="23">
        <v>2983</v>
      </c>
      <c r="F118" s="23">
        <v>3486</v>
      </c>
      <c r="G118" s="23">
        <v>3484</v>
      </c>
      <c r="H118" s="23">
        <v>3482</v>
      </c>
      <c r="I118" s="23">
        <v>3479</v>
      </c>
      <c r="J118" s="23">
        <v>3477</v>
      </c>
      <c r="K118" s="23">
        <v>3474</v>
      </c>
      <c r="L118" s="23">
        <v>3471</v>
      </c>
      <c r="M118" s="23">
        <v>3469</v>
      </c>
      <c r="N118" s="23">
        <v>3466</v>
      </c>
      <c r="O118" s="23">
        <v>3463</v>
      </c>
      <c r="P118" s="23">
        <v>3461</v>
      </c>
      <c r="Q118" s="23">
        <v>3458</v>
      </c>
      <c r="R118" s="23">
        <v>3455</v>
      </c>
      <c r="S118" s="23">
        <v>3453</v>
      </c>
      <c r="T118" s="23">
        <v>3450</v>
      </c>
      <c r="U118" s="23">
        <v>3448</v>
      </c>
      <c r="V118" s="23">
        <v>3445</v>
      </c>
      <c r="W118" s="23">
        <v>3443</v>
      </c>
      <c r="X118" s="23">
        <v>3440</v>
      </c>
      <c r="Y118" s="23">
        <v>3438</v>
      </c>
      <c r="Z118" s="23">
        <v>3435</v>
      </c>
      <c r="AA118" s="23">
        <v>3433</v>
      </c>
      <c r="AB118" s="23">
        <v>3431</v>
      </c>
      <c r="AC118" s="23">
        <v>3428</v>
      </c>
      <c r="AD118" s="23">
        <v>3426</v>
      </c>
      <c r="AE118" s="18">
        <v>5.3399999999999997E-4</v>
      </c>
    </row>
    <row r="119" spans="1:31" ht="15" customHeight="1" x14ac:dyDescent="0.25">
      <c r="A119" s="15" t="s">
        <v>53</v>
      </c>
      <c r="B119" s="21">
        <v>3772.2573240000002</v>
      </c>
      <c r="C119" s="21">
        <v>4468.8759769999997</v>
      </c>
      <c r="D119" s="21">
        <v>4639.0664059999999</v>
      </c>
      <c r="E119" s="21">
        <v>4221.1914059999999</v>
      </c>
      <c r="F119" s="21">
        <v>4181.0371089999999</v>
      </c>
      <c r="G119" s="21">
        <v>4165.3374020000001</v>
      </c>
      <c r="H119" s="21">
        <v>4149.7626950000003</v>
      </c>
      <c r="I119" s="21">
        <v>4134.1274409999996</v>
      </c>
      <c r="J119" s="21">
        <v>4118.6464839999999</v>
      </c>
      <c r="K119" s="21">
        <v>4103.1010740000002</v>
      </c>
      <c r="L119" s="21">
        <v>4087.7204590000001</v>
      </c>
      <c r="M119" s="21">
        <v>4072.2719729999999</v>
      </c>
      <c r="N119" s="21">
        <v>4056.7810060000002</v>
      </c>
      <c r="O119" s="21">
        <v>4041.5107419999999</v>
      </c>
      <c r="P119" s="21">
        <v>4026.3571780000002</v>
      </c>
      <c r="Q119" s="21">
        <v>4011.1572270000001</v>
      </c>
      <c r="R119" s="21">
        <v>3996.1560060000002</v>
      </c>
      <c r="S119" s="21">
        <v>3981.2758789999998</v>
      </c>
      <c r="T119" s="21">
        <v>3966.1064449999999</v>
      </c>
      <c r="U119" s="21">
        <v>3951.3940429999998</v>
      </c>
      <c r="V119" s="21">
        <v>3936.54126</v>
      </c>
      <c r="W119" s="21">
        <v>3921.829346</v>
      </c>
      <c r="X119" s="21">
        <v>3907.2583009999998</v>
      </c>
      <c r="Y119" s="21">
        <v>3892.6267090000001</v>
      </c>
      <c r="Z119" s="21">
        <v>3877.8627929999998</v>
      </c>
      <c r="AA119" s="21">
        <v>3863.6320799999999</v>
      </c>
      <c r="AB119" s="21">
        <v>3848.9528810000002</v>
      </c>
      <c r="AC119" s="21">
        <v>3834.451172</v>
      </c>
      <c r="AD119" s="21">
        <v>3819.9951169999999</v>
      </c>
      <c r="AE119" s="20">
        <v>-5.7939999999999997E-3</v>
      </c>
    </row>
    <row r="120" spans="1:31" ht="15" customHeight="1" x14ac:dyDescent="0.25"/>
    <row r="121" spans="1:31" ht="15" customHeight="1" x14ac:dyDescent="0.25">
      <c r="A121" s="15" t="s">
        <v>54</v>
      </c>
    </row>
    <row r="122" spans="1:31" ht="15" customHeight="1" x14ac:dyDescent="0.25">
      <c r="A122" s="16" t="s">
        <v>44</v>
      </c>
      <c r="B122" s="23">
        <v>564</v>
      </c>
      <c r="C122" s="23">
        <v>541</v>
      </c>
      <c r="D122" s="23">
        <v>416</v>
      </c>
      <c r="E122" s="23">
        <v>498</v>
      </c>
      <c r="F122" s="23">
        <v>549</v>
      </c>
      <c r="G122" s="23">
        <v>555</v>
      </c>
      <c r="H122" s="23">
        <v>561</v>
      </c>
      <c r="I122" s="23">
        <v>567</v>
      </c>
      <c r="J122" s="23">
        <v>573</v>
      </c>
      <c r="K122" s="23">
        <v>579</v>
      </c>
      <c r="L122" s="23">
        <v>585</v>
      </c>
      <c r="M122" s="23">
        <v>591</v>
      </c>
      <c r="N122" s="23">
        <v>597</v>
      </c>
      <c r="O122" s="23">
        <v>603</v>
      </c>
      <c r="P122" s="23">
        <v>610</v>
      </c>
      <c r="Q122" s="23">
        <v>616</v>
      </c>
      <c r="R122" s="23">
        <v>622</v>
      </c>
      <c r="S122" s="23">
        <v>628</v>
      </c>
      <c r="T122" s="23">
        <v>634</v>
      </c>
      <c r="U122" s="23">
        <v>640</v>
      </c>
      <c r="V122" s="23">
        <v>646</v>
      </c>
      <c r="W122" s="23">
        <v>652</v>
      </c>
      <c r="X122" s="23">
        <v>658</v>
      </c>
      <c r="Y122" s="23">
        <v>664</v>
      </c>
      <c r="Z122" s="23">
        <v>670</v>
      </c>
      <c r="AA122" s="23">
        <v>676</v>
      </c>
      <c r="AB122" s="23">
        <v>683</v>
      </c>
      <c r="AC122" s="23">
        <v>689</v>
      </c>
      <c r="AD122" s="23">
        <v>695</v>
      </c>
      <c r="AE122" s="18">
        <v>9.3209999999999994E-3</v>
      </c>
    </row>
    <row r="123" spans="1:31" ht="15" customHeight="1" x14ac:dyDescent="0.25">
      <c r="A123" s="16" t="s">
        <v>45</v>
      </c>
      <c r="B123" s="23">
        <v>815</v>
      </c>
      <c r="C123" s="23">
        <v>688</v>
      </c>
      <c r="D123" s="23">
        <v>592</v>
      </c>
      <c r="E123" s="23">
        <v>725</v>
      </c>
      <c r="F123" s="23">
        <v>773</v>
      </c>
      <c r="G123" s="23">
        <v>781</v>
      </c>
      <c r="H123" s="23">
        <v>788</v>
      </c>
      <c r="I123" s="23">
        <v>796</v>
      </c>
      <c r="J123" s="23">
        <v>803</v>
      </c>
      <c r="K123" s="23">
        <v>810</v>
      </c>
      <c r="L123" s="23">
        <v>818</v>
      </c>
      <c r="M123" s="23">
        <v>825</v>
      </c>
      <c r="N123" s="23">
        <v>832</v>
      </c>
      <c r="O123" s="23">
        <v>840</v>
      </c>
      <c r="P123" s="23">
        <v>847</v>
      </c>
      <c r="Q123" s="23">
        <v>855</v>
      </c>
      <c r="R123" s="23">
        <v>862</v>
      </c>
      <c r="S123" s="23">
        <v>869</v>
      </c>
      <c r="T123" s="23">
        <v>877</v>
      </c>
      <c r="U123" s="23">
        <v>884</v>
      </c>
      <c r="V123" s="23">
        <v>891</v>
      </c>
      <c r="W123" s="23">
        <v>899</v>
      </c>
      <c r="X123" s="23">
        <v>906</v>
      </c>
      <c r="Y123" s="23">
        <v>913</v>
      </c>
      <c r="Z123" s="23">
        <v>921</v>
      </c>
      <c r="AA123" s="23">
        <v>928</v>
      </c>
      <c r="AB123" s="23">
        <v>935</v>
      </c>
      <c r="AC123" s="23">
        <v>942</v>
      </c>
      <c r="AD123" s="23">
        <v>950</v>
      </c>
      <c r="AE123" s="18">
        <v>1.2022E-2</v>
      </c>
    </row>
    <row r="124" spans="1:31" ht="15" customHeight="1" x14ac:dyDescent="0.25">
      <c r="A124" s="16" t="s">
        <v>46</v>
      </c>
      <c r="B124" s="23">
        <v>974</v>
      </c>
      <c r="C124" s="23">
        <v>690</v>
      </c>
      <c r="D124" s="23">
        <v>611</v>
      </c>
      <c r="E124" s="23">
        <v>765</v>
      </c>
      <c r="F124" s="23">
        <v>805</v>
      </c>
      <c r="G124" s="23">
        <v>809</v>
      </c>
      <c r="H124" s="23">
        <v>813</v>
      </c>
      <c r="I124" s="23">
        <v>817</v>
      </c>
      <c r="J124" s="23">
        <v>821</v>
      </c>
      <c r="K124" s="23">
        <v>825</v>
      </c>
      <c r="L124" s="23">
        <v>829</v>
      </c>
      <c r="M124" s="23">
        <v>833</v>
      </c>
      <c r="N124" s="23">
        <v>837</v>
      </c>
      <c r="O124" s="23">
        <v>841</v>
      </c>
      <c r="P124" s="23">
        <v>845</v>
      </c>
      <c r="Q124" s="23">
        <v>848</v>
      </c>
      <c r="R124" s="23">
        <v>852</v>
      </c>
      <c r="S124" s="23">
        <v>856</v>
      </c>
      <c r="T124" s="23">
        <v>860</v>
      </c>
      <c r="U124" s="23">
        <v>864</v>
      </c>
      <c r="V124" s="23">
        <v>868</v>
      </c>
      <c r="W124" s="23">
        <v>872</v>
      </c>
      <c r="X124" s="23">
        <v>876</v>
      </c>
      <c r="Y124" s="23">
        <v>880</v>
      </c>
      <c r="Z124" s="23">
        <v>884</v>
      </c>
      <c r="AA124" s="23">
        <v>888</v>
      </c>
      <c r="AB124" s="23">
        <v>892</v>
      </c>
      <c r="AC124" s="23">
        <v>896</v>
      </c>
      <c r="AD124" s="23">
        <v>900</v>
      </c>
      <c r="AE124" s="18">
        <v>9.8890000000000002E-3</v>
      </c>
    </row>
    <row r="125" spans="1:31" ht="15" customHeight="1" x14ac:dyDescent="0.25">
      <c r="A125" s="16" t="s">
        <v>47</v>
      </c>
      <c r="B125" s="23">
        <v>1221</v>
      </c>
      <c r="C125" s="23">
        <v>893</v>
      </c>
      <c r="D125" s="23">
        <v>814</v>
      </c>
      <c r="E125" s="23">
        <v>972</v>
      </c>
      <c r="F125" s="23">
        <v>997</v>
      </c>
      <c r="G125" s="23">
        <v>1001</v>
      </c>
      <c r="H125" s="23">
        <v>1005</v>
      </c>
      <c r="I125" s="23">
        <v>1008</v>
      </c>
      <c r="J125" s="23">
        <v>1012</v>
      </c>
      <c r="K125" s="23">
        <v>1016</v>
      </c>
      <c r="L125" s="23">
        <v>1020</v>
      </c>
      <c r="M125" s="23">
        <v>1024</v>
      </c>
      <c r="N125" s="23">
        <v>1027</v>
      </c>
      <c r="O125" s="23">
        <v>1031</v>
      </c>
      <c r="P125" s="23">
        <v>1035</v>
      </c>
      <c r="Q125" s="23">
        <v>1039</v>
      </c>
      <c r="R125" s="23">
        <v>1043</v>
      </c>
      <c r="S125" s="23">
        <v>1047</v>
      </c>
      <c r="T125" s="23">
        <v>1051</v>
      </c>
      <c r="U125" s="23">
        <v>1055</v>
      </c>
      <c r="V125" s="23">
        <v>1059</v>
      </c>
      <c r="W125" s="23">
        <v>1062</v>
      </c>
      <c r="X125" s="23">
        <v>1066</v>
      </c>
      <c r="Y125" s="23">
        <v>1070</v>
      </c>
      <c r="Z125" s="23">
        <v>1074</v>
      </c>
      <c r="AA125" s="23">
        <v>1078</v>
      </c>
      <c r="AB125" s="23">
        <v>1082</v>
      </c>
      <c r="AC125" s="23">
        <v>1086</v>
      </c>
      <c r="AD125" s="23">
        <v>1090</v>
      </c>
      <c r="AE125" s="18">
        <v>7.4110000000000001E-3</v>
      </c>
    </row>
    <row r="126" spans="1:31" ht="15" customHeight="1" x14ac:dyDescent="0.25">
      <c r="A126" s="16" t="s">
        <v>48</v>
      </c>
      <c r="B126" s="23">
        <v>2161</v>
      </c>
      <c r="C126" s="23">
        <v>2002</v>
      </c>
      <c r="D126" s="23">
        <v>2019</v>
      </c>
      <c r="E126" s="23">
        <v>2091</v>
      </c>
      <c r="F126" s="23">
        <v>2158</v>
      </c>
      <c r="G126" s="23">
        <v>2166</v>
      </c>
      <c r="H126" s="23">
        <v>2174</v>
      </c>
      <c r="I126" s="23">
        <v>2182</v>
      </c>
      <c r="J126" s="23">
        <v>2191</v>
      </c>
      <c r="K126" s="23">
        <v>2200</v>
      </c>
      <c r="L126" s="23">
        <v>2208</v>
      </c>
      <c r="M126" s="23">
        <v>2217</v>
      </c>
      <c r="N126" s="23">
        <v>2226</v>
      </c>
      <c r="O126" s="23">
        <v>2235</v>
      </c>
      <c r="P126" s="23">
        <v>2244</v>
      </c>
      <c r="Q126" s="23">
        <v>2253</v>
      </c>
      <c r="R126" s="23">
        <v>2262</v>
      </c>
      <c r="S126" s="23">
        <v>2271</v>
      </c>
      <c r="T126" s="23">
        <v>2280</v>
      </c>
      <c r="U126" s="23">
        <v>2289</v>
      </c>
      <c r="V126" s="23">
        <v>2298</v>
      </c>
      <c r="W126" s="23">
        <v>2307</v>
      </c>
      <c r="X126" s="23">
        <v>2316</v>
      </c>
      <c r="Y126" s="23">
        <v>2325</v>
      </c>
      <c r="Z126" s="23">
        <v>2333</v>
      </c>
      <c r="AA126" s="23">
        <v>2342</v>
      </c>
      <c r="AB126" s="23">
        <v>2351</v>
      </c>
      <c r="AC126" s="23">
        <v>2360</v>
      </c>
      <c r="AD126" s="23">
        <v>2369</v>
      </c>
      <c r="AE126" s="18">
        <v>6.254E-3</v>
      </c>
    </row>
    <row r="127" spans="1:31" ht="15" customHeight="1" x14ac:dyDescent="0.25">
      <c r="A127" s="16" t="s">
        <v>49</v>
      </c>
      <c r="B127" s="23">
        <v>1762</v>
      </c>
      <c r="C127" s="23">
        <v>1441</v>
      </c>
      <c r="D127" s="23">
        <v>1499</v>
      </c>
      <c r="E127" s="23">
        <v>1630</v>
      </c>
      <c r="F127" s="23">
        <v>1700</v>
      </c>
      <c r="G127" s="23">
        <v>1706</v>
      </c>
      <c r="H127" s="23">
        <v>1713</v>
      </c>
      <c r="I127" s="23">
        <v>1719</v>
      </c>
      <c r="J127" s="23">
        <v>1725</v>
      </c>
      <c r="K127" s="23">
        <v>1731</v>
      </c>
      <c r="L127" s="23">
        <v>1737</v>
      </c>
      <c r="M127" s="23">
        <v>1744</v>
      </c>
      <c r="N127" s="23">
        <v>1750</v>
      </c>
      <c r="O127" s="23">
        <v>1756</v>
      </c>
      <c r="P127" s="23">
        <v>1762</v>
      </c>
      <c r="Q127" s="23">
        <v>1768</v>
      </c>
      <c r="R127" s="23">
        <v>1775</v>
      </c>
      <c r="S127" s="23">
        <v>1781</v>
      </c>
      <c r="T127" s="23">
        <v>1787</v>
      </c>
      <c r="U127" s="23">
        <v>1793</v>
      </c>
      <c r="V127" s="23">
        <v>1799</v>
      </c>
      <c r="W127" s="23">
        <v>1806</v>
      </c>
      <c r="X127" s="23">
        <v>1812</v>
      </c>
      <c r="Y127" s="23">
        <v>1818</v>
      </c>
      <c r="Z127" s="23">
        <v>1824</v>
      </c>
      <c r="AA127" s="23">
        <v>1830</v>
      </c>
      <c r="AB127" s="23">
        <v>1837</v>
      </c>
      <c r="AC127" s="23">
        <v>1843</v>
      </c>
      <c r="AD127" s="23">
        <v>1849</v>
      </c>
      <c r="AE127" s="18">
        <v>9.2759999999999995E-3</v>
      </c>
    </row>
    <row r="128" spans="1:31" ht="15" customHeight="1" x14ac:dyDescent="0.25">
      <c r="A128" s="16" t="s">
        <v>50</v>
      </c>
      <c r="B128" s="23">
        <v>2915</v>
      </c>
      <c r="C128" s="23">
        <v>2535</v>
      </c>
      <c r="D128" s="23">
        <v>2459</v>
      </c>
      <c r="E128" s="23">
        <v>2573</v>
      </c>
      <c r="F128" s="23">
        <v>2790</v>
      </c>
      <c r="G128" s="23">
        <v>2804</v>
      </c>
      <c r="H128" s="23">
        <v>2819</v>
      </c>
      <c r="I128" s="23">
        <v>2833</v>
      </c>
      <c r="J128" s="23">
        <v>2848</v>
      </c>
      <c r="K128" s="23">
        <v>2862</v>
      </c>
      <c r="L128" s="23">
        <v>2877</v>
      </c>
      <c r="M128" s="23">
        <v>2891</v>
      </c>
      <c r="N128" s="23">
        <v>2906</v>
      </c>
      <c r="O128" s="23">
        <v>2920</v>
      </c>
      <c r="P128" s="23">
        <v>2935</v>
      </c>
      <c r="Q128" s="23">
        <v>2949</v>
      </c>
      <c r="R128" s="23">
        <v>2964</v>
      </c>
      <c r="S128" s="23">
        <v>2978</v>
      </c>
      <c r="T128" s="23">
        <v>2993</v>
      </c>
      <c r="U128" s="23">
        <v>3007</v>
      </c>
      <c r="V128" s="23">
        <v>3022</v>
      </c>
      <c r="W128" s="23">
        <v>3036</v>
      </c>
      <c r="X128" s="23">
        <v>3051</v>
      </c>
      <c r="Y128" s="23">
        <v>3065</v>
      </c>
      <c r="Z128" s="23">
        <v>3080</v>
      </c>
      <c r="AA128" s="23">
        <v>3094</v>
      </c>
      <c r="AB128" s="23">
        <v>3109</v>
      </c>
      <c r="AC128" s="23">
        <v>3123</v>
      </c>
      <c r="AD128" s="23">
        <v>3138</v>
      </c>
      <c r="AE128" s="18">
        <v>7.9349999999999993E-3</v>
      </c>
    </row>
    <row r="129" spans="1:31" ht="15" customHeight="1" x14ac:dyDescent="0.25">
      <c r="A129" s="16" t="s">
        <v>51</v>
      </c>
      <c r="B129" s="23">
        <v>1572</v>
      </c>
      <c r="C129" s="23">
        <v>1464</v>
      </c>
      <c r="D129" s="23">
        <v>1417</v>
      </c>
      <c r="E129" s="23">
        <v>1542</v>
      </c>
      <c r="F129" s="23">
        <v>1519</v>
      </c>
      <c r="G129" s="23">
        <v>1528</v>
      </c>
      <c r="H129" s="23">
        <v>1537</v>
      </c>
      <c r="I129" s="23">
        <v>1547</v>
      </c>
      <c r="J129" s="23">
        <v>1556</v>
      </c>
      <c r="K129" s="23">
        <v>1566</v>
      </c>
      <c r="L129" s="23">
        <v>1576</v>
      </c>
      <c r="M129" s="23">
        <v>1587</v>
      </c>
      <c r="N129" s="23">
        <v>1597</v>
      </c>
      <c r="O129" s="23">
        <v>1607</v>
      </c>
      <c r="P129" s="23">
        <v>1617</v>
      </c>
      <c r="Q129" s="23">
        <v>1628</v>
      </c>
      <c r="R129" s="23">
        <v>1638</v>
      </c>
      <c r="S129" s="23">
        <v>1649</v>
      </c>
      <c r="T129" s="23">
        <v>1660</v>
      </c>
      <c r="U129" s="23">
        <v>1670</v>
      </c>
      <c r="V129" s="23">
        <v>1681</v>
      </c>
      <c r="W129" s="23">
        <v>1692</v>
      </c>
      <c r="X129" s="23">
        <v>1704</v>
      </c>
      <c r="Y129" s="23">
        <v>1715</v>
      </c>
      <c r="Z129" s="23">
        <v>1726</v>
      </c>
      <c r="AA129" s="23">
        <v>1738</v>
      </c>
      <c r="AB129" s="23">
        <v>1749</v>
      </c>
      <c r="AC129" s="23">
        <v>1761</v>
      </c>
      <c r="AD129" s="23">
        <v>1772</v>
      </c>
      <c r="AE129" s="18">
        <v>7.097E-3</v>
      </c>
    </row>
    <row r="130" spans="1:31" ht="15" customHeight="1" x14ac:dyDescent="0.25">
      <c r="A130" s="16" t="s">
        <v>52</v>
      </c>
      <c r="B130" s="23">
        <v>917</v>
      </c>
      <c r="C130" s="23">
        <v>889</v>
      </c>
      <c r="D130" s="23">
        <v>1065</v>
      </c>
      <c r="E130" s="23">
        <v>859</v>
      </c>
      <c r="F130" s="23">
        <v>871</v>
      </c>
      <c r="G130" s="23">
        <v>876</v>
      </c>
      <c r="H130" s="23">
        <v>881</v>
      </c>
      <c r="I130" s="23">
        <v>886</v>
      </c>
      <c r="J130" s="23">
        <v>891</v>
      </c>
      <c r="K130" s="23">
        <v>896</v>
      </c>
      <c r="L130" s="23">
        <v>901</v>
      </c>
      <c r="M130" s="23">
        <v>906</v>
      </c>
      <c r="N130" s="23">
        <v>910</v>
      </c>
      <c r="O130" s="23">
        <v>915</v>
      </c>
      <c r="P130" s="23">
        <v>920</v>
      </c>
      <c r="Q130" s="23">
        <v>925</v>
      </c>
      <c r="R130" s="23">
        <v>930</v>
      </c>
      <c r="S130" s="23">
        <v>935</v>
      </c>
      <c r="T130" s="23">
        <v>940</v>
      </c>
      <c r="U130" s="23">
        <v>944</v>
      </c>
      <c r="V130" s="23">
        <v>949</v>
      </c>
      <c r="W130" s="23">
        <v>954</v>
      </c>
      <c r="X130" s="23">
        <v>959</v>
      </c>
      <c r="Y130" s="23">
        <v>963</v>
      </c>
      <c r="Z130" s="23">
        <v>968</v>
      </c>
      <c r="AA130" s="23">
        <v>973</v>
      </c>
      <c r="AB130" s="23">
        <v>978</v>
      </c>
      <c r="AC130" s="23">
        <v>982</v>
      </c>
      <c r="AD130" s="23">
        <v>987</v>
      </c>
      <c r="AE130" s="18">
        <v>3.8809999999999999E-3</v>
      </c>
    </row>
    <row r="131" spans="1:31" ht="15" customHeight="1" x14ac:dyDescent="0.25">
      <c r="A131" s="15" t="s">
        <v>53</v>
      </c>
      <c r="B131" s="21">
        <v>1493.5604249999999</v>
      </c>
      <c r="C131" s="21">
        <v>1306.8210449999999</v>
      </c>
      <c r="D131" s="21">
        <v>1297.111572</v>
      </c>
      <c r="E131" s="21">
        <v>1364.909668</v>
      </c>
      <c r="F131" s="21">
        <v>1427.233154</v>
      </c>
      <c r="G131" s="21">
        <v>1437.142578</v>
      </c>
      <c r="H131" s="21">
        <v>1447.0931399999999</v>
      </c>
      <c r="I131" s="21">
        <v>1456.9812010000001</v>
      </c>
      <c r="J131" s="21">
        <v>1467.030884</v>
      </c>
      <c r="K131" s="21">
        <v>1477.016357</v>
      </c>
      <c r="L131" s="21">
        <v>1487.039673</v>
      </c>
      <c r="M131" s="21">
        <v>1497.1518550000001</v>
      </c>
      <c r="N131" s="21">
        <v>1507.021851</v>
      </c>
      <c r="O131" s="21">
        <v>1517.114746</v>
      </c>
      <c r="P131" s="21">
        <v>1527.250732</v>
      </c>
      <c r="Q131" s="21">
        <v>1537.292236</v>
      </c>
      <c r="R131" s="21">
        <v>1547.451172</v>
      </c>
      <c r="S131" s="21">
        <v>1557.5097659999999</v>
      </c>
      <c r="T131" s="21">
        <v>1567.817139</v>
      </c>
      <c r="U131" s="21">
        <v>1577.6336670000001</v>
      </c>
      <c r="V131" s="21">
        <v>1587.8363039999999</v>
      </c>
      <c r="W131" s="21">
        <v>1598.03125</v>
      </c>
      <c r="X131" s="21">
        <v>1608.3408199999999</v>
      </c>
      <c r="Y131" s="21">
        <v>1618.2799070000001</v>
      </c>
      <c r="Z131" s="21">
        <v>1628.427612</v>
      </c>
      <c r="AA131" s="21">
        <v>1638.6477050000001</v>
      </c>
      <c r="AB131" s="21">
        <v>1649.0196530000001</v>
      </c>
      <c r="AC131" s="21">
        <v>1659.1116939999999</v>
      </c>
      <c r="AD131" s="21">
        <v>1669.554077</v>
      </c>
      <c r="AE131" s="20">
        <v>9.1140000000000006E-3</v>
      </c>
    </row>
    <row r="132" spans="1:31" ht="15" customHeight="1" thickBot="1" x14ac:dyDescent="0.3"/>
    <row r="133" spans="1:31" ht="15" customHeight="1" x14ac:dyDescent="0.25">
      <c r="A133" s="26" t="s">
        <v>110</v>
      </c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</row>
    <row r="134" spans="1:31" ht="15" customHeight="1" x14ac:dyDescent="0.25">
      <c r="A134" s="24" t="s">
        <v>111</v>
      </c>
    </row>
    <row r="135" spans="1:31" ht="15" customHeight="1" x14ac:dyDescent="0.25">
      <c r="A135" s="24" t="s">
        <v>112</v>
      </c>
    </row>
    <row r="136" spans="1:31" ht="15" customHeight="1" x14ac:dyDescent="0.25">
      <c r="A136" s="24" t="s">
        <v>113</v>
      </c>
    </row>
    <row r="137" spans="1:31" ht="15" customHeight="1" x14ac:dyDescent="0.25">
      <c r="A137" s="24" t="s">
        <v>114</v>
      </c>
    </row>
    <row r="138" spans="1:31" ht="15" customHeight="1" x14ac:dyDescent="0.25">
      <c r="A138" s="24" t="s">
        <v>115</v>
      </c>
    </row>
    <row r="139" spans="1:31" ht="15" customHeight="1" x14ac:dyDescent="0.25">
      <c r="A139" s="24" t="s">
        <v>116</v>
      </c>
    </row>
    <row r="140" spans="1:31" ht="15" customHeight="1" x14ac:dyDescent="0.25">
      <c r="A140" s="24" t="s">
        <v>117</v>
      </c>
    </row>
    <row r="141" spans="1:31" ht="15" customHeight="1" x14ac:dyDescent="0.25">
      <c r="A141" s="24" t="s">
        <v>118</v>
      </c>
    </row>
    <row r="142" spans="1:31" ht="15" customHeight="1" x14ac:dyDescent="0.25">
      <c r="A142" s="24" t="s">
        <v>119</v>
      </c>
    </row>
    <row r="143" spans="1:31" ht="15" customHeight="1" x14ac:dyDescent="0.25">
      <c r="A143" s="24" t="s">
        <v>120</v>
      </c>
    </row>
    <row r="144" spans="1:31" ht="15" customHeight="1" x14ac:dyDescent="0.25">
      <c r="A144" s="24" t="s">
        <v>176</v>
      </c>
    </row>
    <row r="145" spans="1:1" ht="15" customHeight="1" x14ac:dyDescent="0.25">
      <c r="A145" s="24" t="s">
        <v>62</v>
      </c>
    </row>
    <row r="146" spans="1:1" ht="15" customHeight="1" x14ac:dyDescent="0.25">
      <c r="A146" s="24" t="s">
        <v>64</v>
      </c>
    </row>
    <row r="147" spans="1:1" ht="15" customHeight="1" x14ac:dyDescent="0.25">
      <c r="A147" s="24" t="s">
        <v>177</v>
      </c>
    </row>
    <row r="148" spans="1:1" ht="15" customHeight="1" x14ac:dyDescent="0.25">
      <c r="A148" s="24" t="s">
        <v>65</v>
      </c>
    </row>
    <row r="149" spans="1:1" ht="15" customHeight="1" x14ac:dyDescent="0.25">
      <c r="A149" s="24" t="s">
        <v>178</v>
      </c>
    </row>
    <row r="150" spans="1:1" ht="15" customHeight="1" x14ac:dyDescent="0.25">
      <c r="A150" s="24" t="s">
        <v>179</v>
      </c>
    </row>
    <row r="151" spans="1:1" ht="15" customHeight="1" x14ac:dyDescent="0.25">
      <c r="A151" s="24" t="s">
        <v>66</v>
      </c>
    </row>
    <row r="152" spans="1:1" ht="15" customHeight="1" x14ac:dyDescent="0.25">
      <c r="A152" s="24" t="s">
        <v>180</v>
      </c>
    </row>
    <row r="153" spans="1:1" ht="15" customHeight="1" x14ac:dyDescent="0.25"/>
    <row r="154" spans="1:1" ht="15" customHeight="1" x14ac:dyDescent="0.25"/>
    <row r="155" spans="1:1" ht="15" customHeight="1" x14ac:dyDescent="0.25"/>
    <row r="156" spans="1:1" ht="15" customHeight="1" x14ac:dyDescent="0.25"/>
    <row r="157" spans="1:1" ht="15" customHeight="1" x14ac:dyDescent="0.25"/>
    <row r="158" spans="1:1" ht="15" customHeight="1" x14ac:dyDescent="0.25"/>
    <row r="159" spans="1:1" ht="15" customHeight="1" x14ac:dyDescent="0.25"/>
    <row r="160" spans="1:1" ht="15" customHeight="1" x14ac:dyDescent="0.25"/>
    <row r="161" ht="15" customHeight="1" x14ac:dyDescent="0.25"/>
  </sheetData>
  <mergeCells count="1">
    <mergeCell ref="A133:AE1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1"/>
  <sheetViews>
    <sheetView workbookViewId="0"/>
  </sheetViews>
  <sheetFormatPr defaultRowHeight="15" x14ac:dyDescent="0.25"/>
  <cols>
    <col min="1" max="1" width="45.7109375" customWidth="1"/>
  </cols>
  <sheetData>
    <row r="1" spans="1:31" ht="15" customHeight="1" x14ac:dyDescent="0.25">
      <c r="A1" s="10" t="s">
        <v>1</v>
      </c>
    </row>
    <row r="2" spans="1:31" ht="15" customHeight="1" x14ac:dyDescent="0.25">
      <c r="A2" s="11" t="s">
        <v>2</v>
      </c>
    </row>
    <row r="3" spans="1:31" ht="15" customHeight="1" x14ac:dyDescent="0.25">
      <c r="A3" s="11" t="s">
        <v>3</v>
      </c>
      <c r="B3" s="12" t="s">
        <v>3</v>
      </c>
      <c r="C3" s="12" t="s">
        <v>3</v>
      </c>
      <c r="D3" s="12" t="s">
        <v>3</v>
      </c>
      <c r="E3" s="12" t="s">
        <v>3</v>
      </c>
      <c r="F3" s="12" t="s">
        <v>3</v>
      </c>
      <c r="G3" s="12" t="s">
        <v>3</v>
      </c>
      <c r="H3" s="12" t="s">
        <v>3</v>
      </c>
      <c r="I3" s="12" t="s">
        <v>3</v>
      </c>
      <c r="J3" s="12" t="s">
        <v>3</v>
      </c>
      <c r="K3" s="12" t="s">
        <v>3</v>
      </c>
      <c r="L3" s="12" t="s">
        <v>3</v>
      </c>
      <c r="M3" s="12" t="s">
        <v>3</v>
      </c>
      <c r="N3" s="12" t="s">
        <v>3</v>
      </c>
      <c r="O3" s="12" t="s">
        <v>3</v>
      </c>
      <c r="P3" s="12" t="s">
        <v>3</v>
      </c>
      <c r="Q3" s="12" t="s">
        <v>3</v>
      </c>
      <c r="R3" s="12" t="s">
        <v>3</v>
      </c>
      <c r="S3" s="12" t="s">
        <v>3</v>
      </c>
      <c r="T3" s="12" t="s">
        <v>3</v>
      </c>
      <c r="U3" s="12" t="s">
        <v>3</v>
      </c>
      <c r="V3" s="12" t="s">
        <v>3</v>
      </c>
      <c r="W3" s="12" t="s">
        <v>3</v>
      </c>
      <c r="X3" s="12" t="s">
        <v>3</v>
      </c>
      <c r="Y3" s="12" t="s">
        <v>3</v>
      </c>
      <c r="Z3" s="12" t="s">
        <v>3</v>
      </c>
      <c r="AA3" s="12" t="s">
        <v>3</v>
      </c>
      <c r="AB3" s="12" t="s">
        <v>3</v>
      </c>
      <c r="AC3" s="12" t="s">
        <v>3</v>
      </c>
      <c r="AD3" s="12" t="s">
        <v>3</v>
      </c>
      <c r="AE3" s="13" t="s">
        <v>175</v>
      </c>
    </row>
    <row r="4" spans="1:31" ht="15" customHeight="1" thickBot="1" x14ac:dyDescent="0.3">
      <c r="A4" s="14" t="s">
        <v>4</v>
      </c>
      <c r="B4" s="14">
        <v>2012</v>
      </c>
      <c r="C4" s="14">
        <v>2013</v>
      </c>
      <c r="D4" s="14">
        <v>2014</v>
      </c>
      <c r="E4" s="14">
        <v>2015</v>
      </c>
      <c r="F4" s="14">
        <v>2016</v>
      </c>
      <c r="G4" s="14">
        <v>2017</v>
      </c>
      <c r="H4" s="14">
        <v>2018</v>
      </c>
      <c r="I4" s="14">
        <v>2019</v>
      </c>
      <c r="J4" s="14">
        <v>2020</v>
      </c>
      <c r="K4" s="14">
        <v>2021</v>
      </c>
      <c r="L4" s="14">
        <v>2022</v>
      </c>
      <c r="M4" s="14">
        <v>2023</v>
      </c>
      <c r="N4" s="14">
        <v>2024</v>
      </c>
      <c r="O4" s="14">
        <v>2025</v>
      </c>
      <c r="P4" s="14">
        <v>2026</v>
      </c>
      <c r="Q4" s="14">
        <v>2027</v>
      </c>
      <c r="R4" s="14">
        <v>2028</v>
      </c>
      <c r="S4" s="14">
        <v>2029</v>
      </c>
      <c r="T4" s="14">
        <v>2030</v>
      </c>
      <c r="U4" s="14">
        <v>2031</v>
      </c>
      <c r="V4" s="14">
        <v>2032</v>
      </c>
      <c r="W4" s="14">
        <v>2033</v>
      </c>
      <c r="X4" s="14">
        <v>2034</v>
      </c>
      <c r="Y4" s="14">
        <v>2035</v>
      </c>
      <c r="Z4" s="14">
        <v>2036</v>
      </c>
      <c r="AA4" s="14">
        <v>2037</v>
      </c>
      <c r="AB4" s="14">
        <v>2038</v>
      </c>
      <c r="AC4" s="14">
        <v>2039</v>
      </c>
      <c r="AD4" s="14">
        <v>2040</v>
      </c>
      <c r="AE4" s="14">
        <v>2040</v>
      </c>
    </row>
    <row r="5" spans="1:31" ht="15" customHeight="1" thickTop="1" x14ac:dyDescent="0.25"/>
    <row r="6" spans="1:31" ht="15" customHeight="1" x14ac:dyDescent="0.25">
      <c r="A6" s="15" t="s">
        <v>5</v>
      </c>
    </row>
    <row r="7" spans="1:31" ht="15" customHeight="1" x14ac:dyDescent="0.25"/>
    <row r="8" spans="1:31" ht="15" customHeight="1" x14ac:dyDescent="0.25">
      <c r="A8" s="15" t="s">
        <v>6</v>
      </c>
    </row>
    <row r="9" spans="1:31" ht="15" customHeight="1" x14ac:dyDescent="0.25">
      <c r="A9" s="16" t="s">
        <v>7</v>
      </c>
      <c r="B9" s="22">
        <v>80.769424000000001</v>
      </c>
      <c r="C9" s="22">
        <v>81.382210000000001</v>
      </c>
      <c r="D9" s="22">
        <v>81.878769000000005</v>
      </c>
      <c r="E9" s="22">
        <v>82.458572000000004</v>
      </c>
      <c r="F9" s="22">
        <v>83.161392000000006</v>
      </c>
      <c r="G9" s="22">
        <v>83.957747999999995</v>
      </c>
      <c r="H9" s="22">
        <v>84.888122999999993</v>
      </c>
      <c r="I9" s="22">
        <v>85.887611000000007</v>
      </c>
      <c r="J9" s="22">
        <v>86.938156000000006</v>
      </c>
      <c r="K9" s="22">
        <v>87.989090000000004</v>
      </c>
      <c r="L9" s="22">
        <v>89.046463000000003</v>
      </c>
      <c r="M9" s="22">
        <v>90.089622000000006</v>
      </c>
      <c r="N9" s="22">
        <v>91.087128000000007</v>
      </c>
      <c r="O9" s="22">
        <v>92.036552</v>
      </c>
      <c r="P9" s="22">
        <v>92.963142000000005</v>
      </c>
      <c r="Q9" s="22">
        <v>93.857429999999994</v>
      </c>
      <c r="R9" s="22">
        <v>94.718001999999998</v>
      </c>
      <c r="S9" s="22">
        <v>95.552406000000005</v>
      </c>
      <c r="T9" s="22">
        <v>96.380493000000001</v>
      </c>
      <c r="U9" s="22">
        <v>97.204680999999994</v>
      </c>
      <c r="V9" s="22">
        <v>98.047545999999997</v>
      </c>
      <c r="W9" s="22">
        <v>98.954025000000001</v>
      </c>
      <c r="X9" s="22">
        <v>99.912368999999998</v>
      </c>
      <c r="Y9" s="22">
        <v>100.92010500000001</v>
      </c>
      <c r="Z9" s="22">
        <v>101.996613</v>
      </c>
      <c r="AA9" s="22">
        <v>103.15005499999999</v>
      </c>
      <c r="AB9" s="22">
        <v>104.323296</v>
      </c>
      <c r="AC9" s="22">
        <v>105.496971</v>
      </c>
      <c r="AD9" s="22">
        <v>106.64885700000001</v>
      </c>
      <c r="AE9" s="18">
        <v>1.0064999999999999E-2</v>
      </c>
    </row>
    <row r="10" spans="1:31" ht="15" customHeight="1" x14ac:dyDescent="0.25">
      <c r="A10" s="16" t="s">
        <v>8</v>
      </c>
      <c r="B10" s="22">
        <v>1.5552140000000001</v>
      </c>
      <c r="C10" s="22">
        <v>1.4511369999999999</v>
      </c>
      <c r="D10" s="22">
        <v>1.546441</v>
      </c>
      <c r="E10" s="22">
        <v>1.681352</v>
      </c>
      <c r="F10" s="22">
        <v>1.786786</v>
      </c>
      <c r="G10" s="22">
        <v>1.93268</v>
      </c>
      <c r="H10" s="22">
        <v>2.0137459999999998</v>
      </c>
      <c r="I10" s="22">
        <v>2.076829</v>
      </c>
      <c r="J10" s="22">
        <v>2.0893489999999999</v>
      </c>
      <c r="K10" s="22">
        <v>2.108047</v>
      </c>
      <c r="L10" s="22">
        <v>2.1061800000000002</v>
      </c>
      <c r="M10" s="22">
        <v>2.0729600000000001</v>
      </c>
      <c r="N10" s="22">
        <v>2.037388</v>
      </c>
      <c r="O10" s="22">
        <v>2.0270790000000001</v>
      </c>
      <c r="P10" s="22">
        <v>2.0073240000000001</v>
      </c>
      <c r="Q10" s="22">
        <v>1.9861489999999999</v>
      </c>
      <c r="R10" s="22">
        <v>1.9725109999999999</v>
      </c>
      <c r="S10" s="22">
        <v>1.9786710000000001</v>
      </c>
      <c r="T10" s="22">
        <v>1.9872019999999999</v>
      </c>
      <c r="U10" s="22">
        <v>2.0182959999999999</v>
      </c>
      <c r="V10" s="22">
        <v>2.0942789999999998</v>
      </c>
      <c r="W10" s="22">
        <v>2.1585589999999999</v>
      </c>
      <c r="X10" s="22">
        <v>2.2203580000000001</v>
      </c>
      <c r="Y10" s="22">
        <v>2.3016359999999998</v>
      </c>
      <c r="Z10" s="22">
        <v>2.3911880000000001</v>
      </c>
      <c r="AA10" s="22">
        <v>2.4237299999999999</v>
      </c>
      <c r="AB10" s="22">
        <v>2.437068</v>
      </c>
      <c r="AC10" s="22">
        <v>2.428331</v>
      </c>
      <c r="AD10" s="22">
        <v>2.4082140000000001</v>
      </c>
      <c r="AE10" s="18">
        <v>1.8938E-2</v>
      </c>
    </row>
    <row r="11" spans="1:31" ht="15" customHeight="1" x14ac:dyDescent="0.25">
      <c r="A11" s="15" t="s">
        <v>9</v>
      </c>
      <c r="B11" s="25">
        <v>82.324637999999993</v>
      </c>
      <c r="C11" s="25">
        <v>82.833343999999997</v>
      </c>
      <c r="D11" s="25">
        <v>83.425208999999995</v>
      </c>
      <c r="E11" s="25">
        <v>84.139922999999996</v>
      </c>
      <c r="F11" s="25">
        <v>84.948181000000005</v>
      </c>
      <c r="G11" s="25">
        <v>85.890427000000003</v>
      </c>
      <c r="H11" s="25">
        <v>86.901871</v>
      </c>
      <c r="I11" s="25">
        <v>87.964438999999999</v>
      </c>
      <c r="J11" s="25">
        <v>89.027503999999993</v>
      </c>
      <c r="K11" s="25">
        <v>90.097137000000004</v>
      </c>
      <c r="L11" s="25">
        <v>91.152641000000003</v>
      </c>
      <c r="M11" s="25">
        <v>92.162582</v>
      </c>
      <c r="N11" s="25">
        <v>93.124519000000006</v>
      </c>
      <c r="O11" s="25">
        <v>94.063629000000006</v>
      </c>
      <c r="P11" s="25">
        <v>94.970466999999999</v>
      </c>
      <c r="Q11" s="25">
        <v>95.843575000000001</v>
      </c>
      <c r="R11" s="25">
        <v>96.690513999999993</v>
      </c>
      <c r="S11" s="25">
        <v>97.531075000000001</v>
      </c>
      <c r="T11" s="25">
        <v>98.367690999999994</v>
      </c>
      <c r="U11" s="25">
        <v>99.222977</v>
      </c>
      <c r="V11" s="25">
        <v>100.141823</v>
      </c>
      <c r="W11" s="25">
        <v>101.112587</v>
      </c>
      <c r="X11" s="25">
        <v>102.132729</v>
      </c>
      <c r="Y11" s="25">
        <v>103.22174099999999</v>
      </c>
      <c r="Z11" s="25">
        <v>104.38780199999999</v>
      </c>
      <c r="AA11" s="25">
        <v>105.573784</v>
      </c>
      <c r="AB11" s="25">
        <v>106.760361</v>
      </c>
      <c r="AC11" s="25">
        <v>107.925301</v>
      </c>
      <c r="AD11" s="25">
        <v>109.057068</v>
      </c>
      <c r="AE11" s="20">
        <v>1.0239E-2</v>
      </c>
    </row>
    <row r="12" spans="1:31" ht="15" customHeight="1" x14ac:dyDescent="0.25"/>
    <row r="13" spans="1:31" ht="15" customHeight="1" x14ac:dyDescent="0.25">
      <c r="A13" s="15" t="s">
        <v>10</v>
      </c>
    </row>
    <row r="14" spans="1:31" ht="15" customHeight="1" x14ac:dyDescent="0.25">
      <c r="A14" s="15" t="s">
        <v>11</v>
      </c>
    </row>
    <row r="15" spans="1:31" ht="15" customHeight="1" x14ac:dyDescent="0.25">
      <c r="A15" s="16" t="s">
        <v>12</v>
      </c>
      <c r="B15" s="22">
        <v>99.843140000000005</v>
      </c>
      <c r="C15" s="22">
        <v>104.882233</v>
      </c>
      <c r="D15" s="22">
        <v>107.208664</v>
      </c>
      <c r="E15" s="22">
        <v>104.24630000000001</v>
      </c>
      <c r="F15" s="22">
        <v>103.32976499999999</v>
      </c>
      <c r="G15" s="22">
        <v>102.659897</v>
      </c>
      <c r="H15" s="22">
        <v>102.04884300000001</v>
      </c>
      <c r="I15" s="22">
        <v>101.182648</v>
      </c>
      <c r="J15" s="22">
        <v>100.018196</v>
      </c>
      <c r="K15" s="22">
        <v>98.881782999999999</v>
      </c>
      <c r="L15" s="22">
        <v>98.004729999999995</v>
      </c>
      <c r="M15" s="22">
        <v>97.317322000000004</v>
      </c>
      <c r="N15" s="22">
        <v>96.798598999999996</v>
      </c>
      <c r="O15" s="22">
        <v>96.316383000000002</v>
      </c>
      <c r="P15" s="22">
        <v>95.904610000000005</v>
      </c>
      <c r="Q15" s="22">
        <v>95.635422000000005</v>
      </c>
      <c r="R15" s="22">
        <v>95.530013999999994</v>
      </c>
      <c r="S15" s="22">
        <v>95.503165999999993</v>
      </c>
      <c r="T15" s="22">
        <v>95.404769999999999</v>
      </c>
      <c r="U15" s="22">
        <v>95.227683999999996</v>
      </c>
      <c r="V15" s="22">
        <v>94.975052000000005</v>
      </c>
      <c r="W15" s="22">
        <v>94.712035999999998</v>
      </c>
      <c r="X15" s="22">
        <v>94.444777999999999</v>
      </c>
      <c r="Y15" s="22">
        <v>94.216705000000005</v>
      </c>
      <c r="Z15" s="22">
        <v>93.997649999999993</v>
      </c>
      <c r="AA15" s="22">
        <v>93.778000000000006</v>
      </c>
      <c r="AB15" s="22">
        <v>93.513794000000004</v>
      </c>
      <c r="AC15" s="22">
        <v>93.175147999999993</v>
      </c>
      <c r="AD15" s="22">
        <v>92.790436</v>
      </c>
      <c r="AE15" s="18">
        <v>-4.5269999999999998E-3</v>
      </c>
    </row>
    <row r="16" spans="1:31" ht="15" customHeight="1" x14ac:dyDescent="0.25">
      <c r="A16" s="16" t="s">
        <v>13</v>
      </c>
      <c r="B16" s="22">
        <v>112.292625</v>
      </c>
      <c r="C16" s="22">
        <v>113.678467</v>
      </c>
      <c r="D16" s="22">
        <v>114.16952499999999</v>
      </c>
      <c r="E16" s="22">
        <v>112.935455</v>
      </c>
      <c r="F16" s="22">
        <v>111.898392</v>
      </c>
      <c r="G16" s="22">
        <v>109.920883</v>
      </c>
      <c r="H16" s="22">
        <v>109.10657500000001</v>
      </c>
      <c r="I16" s="22">
        <v>109.075569</v>
      </c>
      <c r="J16" s="22">
        <v>108.718048</v>
      </c>
      <c r="K16" s="22">
        <v>107.77209499999999</v>
      </c>
      <c r="L16" s="22">
        <v>106.86647000000001</v>
      </c>
      <c r="M16" s="22">
        <v>106.259979</v>
      </c>
      <c r="N16" s="22">
        <v>105.7967</v>
      </c>
      <c r="O16" s="22">
        <v>105.069641</v>
      </c>
      <c r="P16" s="22">
        <v>104.576424</v>
      </c>
      <c r="Q16" s="22">
        <v>104.156853</v>
      </c>
      <c r="R16" s="22">
        <v>103.676636</v>
      </c>
      <c r="S16" s="22">
        <v>103.362762</v>
      </c>
      <c r="T16" s="22">
        <v>103.01709700000001</v>
      </c>
      <c r="U16" s="22">
        <v>102.60028800000001</v>
      </c>
      <c r="V16" s="22">
        <v>102.270203</v>
      </c>
      <c r="W16" s="22">
        <v>101.887924</v>
      </c>
      <c r="X16" s="22">
        <v>101.484512</v>
      </c>
      <c r="Y16" s="22">
        <v>101.056084</v>
      </c>
      <c r="Z16" s="22">
        <v>100.670807</v>
      </c>
      <c r="AA16" s="22">
        <v>100.314285</v>
      </c>
      <c r="AB16" s="22">
        <v>99.977699000000001</v>
      </c>
      <c r="AC16" s="22">
        <v>99.542373999999995</v>
      </c>
      <c r="AD16" s="22">
        <v>99.035979999999995</v>
      </c>
      <c r="AE16" s="18">
        <v>-5.0939999999999996E-3</v>
      </c>
    </row>
    <row r="17" spans="1:31" ht="15" customHeight="1" x14ac:dyDescent="0.25">
      <c r="A17" s="16" t="s">
        <v>14</v>
      </c>
      <c r="B17" s="22">
        <v>212.135773</v>
      </c>
      <c r="C17" s="22">
        <v>218.560699</v>
      </c>
      <c r="D17" s="22">
        <v>221.37818899999999</v>
      </c>
      <c r="E17" s="22">
        <v>217.18176299999999</v>
      </c>
      <c r="F17" s="22">
        <v>215.228149</v>
      </c>
      <c r="G17" s="22">
        <v>212.58078</v>
      </c>
      <c r="H17" s="22">
        <v>211.15542600000001</v>
      </c>
      <c r="I17" s="22">
        <v>210.25820899999999</v>
      </c>
      <c r="J17" s="22">
        <v>208.73623699999999</v>
      </c>
      <c r="K17" s="22">
        <v>206.65387000000001</v>
      </c>
      <c r="L17" s="22">
        <v>204.87120100000001</v>
      </c>
      <c r="M17" s="22">
        <v>203.57730100000001</v>
      </c>
      <c r="N17" s="22">
        <v>202.59530599999999</v>
      </c>
      <c r="O17" s="22">
        <v>201.38601700000001</v>
      </c>
      <c r="P17" s="22">
        <v>200.481033</v>
      </c>
      <c r="Q17" s="22">
        <v>199.79226700000001</v>
      </c>
      <c r="R17" s="22">
        <v>199.20665</v>
      </c>
      <c r="S17" s="22">
        <v>198.865936</v>
      </c>
      <c r="T17" s="22">
        <v>198.421875</v>
      </c>
      <c r="U17" s="22">
        <v>197.82797199999999</v>
      </c>
      <c r="V17" s="22">
        <v>197.24525499999999</v>
      </c>
      <c r="W17" s="22">
        <v>196.59996000000001</v>
      </c>
      <c r="X17" s="22">
        <v>195.92929100000001</v>
      </c>
      <c r="Y17" s="22">
        <v>195.272797</v>
      </c>
      <c r="Z17" s="22">
        <v>194.66845699999999</v>
      </c>
      <c r="AA17" s="22">
        <v>194.092285</v>
      </c>
      <c r="AB17" s="22">
        <v>193.49148600000001</v>
      </c>
      <c r="AC17" s="22">
        <v>192.71752900000001</v>
      </c>
      <c r="AD17" s="22">
        <v>191.82641599999999</v>
      </c>
      <c r="AE17" s="18">
        <v>-4.8209999999999998E-3</v>
      </c>
    </row>
    <row r="18" spans="1:31" ht="15" customHeight="1" x14ac:dyDescent="0.25"/>
    <row r="19" spans="1:31" ht="15" customHeight="1" x14ac:dyDescent="0.25">
      <c r="A19" s="15" t="s">
        <v>15</v>
      </c>
    </row>
    <row r="20" spans="1:31" ht="15" customHeight="1" x14ac:dyDescent="0.25"/>
    <row r="21" spans="1:31" ht="15" customHeight="1" x14ac:dyDescent="0.25">
      <c r="A21" s="15" t="s">
        <v>16</v>
      </c>
    </row>
    <row r="22" spans="1:31" ht="15" customHeight="1" x14ac:dyDescent="0.25">
      <c r="A22" s="16" t="s">
        <v>17</v>
      </c>
      <c r="B22" s="17">
        <v>0.13614200000000001</v>
      </c>
      <c r="C22" s="17">
        <v>0.161854</v>
      </c>
      <c r="D22" s="17">
        <v>0.16802900000000001</v>
      </c>
      <c r="E22" s="17">
        <v>0.150479</v>
      </c>
      <c r="F22" s="17">
        <v>0.146034</v>
      </c>
      <c r="G22" s="17">
        <v>0.14376900000000001</v>
      </c>
      <c r="H22" s="17">
        <v>0.14185800000000001</v>
      </c>
      <c r="I22" s="17">
        <v>0.13995299999999999</v>
      </c>
      <c r="J22" s="17">
        <v>0.137877</v>
      </c>
      <c r="K22" s="17">
        <v>0.13563800000000001</v>
      </c>
      <c r="L22" s="17">
        <v>0.13364899999999999</v>
      </c>
      <c r="M22" s="17">
        <v>0.13183</v>
      </c>
      <c r="N22" s="17">
        <v>0.130185</v>
      </c>
      <c r="O22" s="17">
        <v>0.12842300000000001</v>
      </c>
      <c r="P22" s="17">
        <v>0.126752</v>
      </c>
      <c r="Q22" s="17">
        <v>0.125108</v>
      </c>
      <c r="R22" s="17">
        <v>0.123455</v>
      </c>
      <c r="S22" s="17">
        <v>0.12192799999999999</v>
      </c>
      <c r="T22" s="17">
        <v>0.120406</v>
      </c>
      <c r="U22" s="17">
        <v>0.118977</v>
      </c>
      <c r="V22" s="17">
        <v>0.117546</v>
      </c>
      <c r="W22" s="17">
        <v>0.116135</v>
      </c>
      <c r="X22" s="17">
        <v>0.11477800000000001</v>
      </c>
      <c r="Y22" s="17">
        <v>0.113508</v>
      </c>
      <c r="Z22" s="17">
        <v>0.112402</v>
      </c>
      <c r="AA22" s="17">
        <v>0.11132300000000001</v>
      </c>
      <c r="AB22" s="17">
        <v>0.110161</v>
      </c>
      <c r="AC22" s="17">
        <v>0.10896400000000001</v>
      </c>
      <c r="AD22" s="17">
        <v>0.107761</v>
      </c>
      <c r="AE22" s="18">
        <v>-1.4952999999999999E-2</v>
      </c>
    </row>
    <row r="23" spans="1:31" ht="15" customHeight="1" x14ac:dyDescent="0.25">
      <c r="A23" s="16" t="s">
        <v>18</v>
      </c>
      <c r="B23" s="17">
        <v>0.57185799999999998</v>
      </c>
      <c r="C23" s="17">
        <v>0.490873</v>
      </c>
      <c r="D23" s="17">
        <v>0.47858400000000001</v>
      </c>
      <c r="E23" s="17">
        <v>0.50406499999999999</v>
      </c>
      <c r="F23" s="17">
        <v>0.52560700000000005</v>
      </c>
      <c r="G23" s="17">
        <v>0.52562900000000001</v>
      </c>
      <c r="H23" s="17">
        <v>0.52763099999999996</v>
      </c>
      <c r="I23" s="17">
        <v>0.52984100000000001</v>
      </c>
      <c r="J23" s="17">
        <v>0.53052200000000005</v>
      </c>
      <c r="K23" s="17">
        <v>0.53017000000000003</v>
      </c>
      <c r="L23" s="17">
        <v>0.53029499999999996</v>
      </c>
      <c r="M23" s="17">
        <v>0.53048399999999996</v>
      </c>
      <c r="N23" s="17">
        <v>0.53134999999999999</v>
      </c>
      <c r="O23" s="17">
        <v>0.53210100000000005</v>
      </c>
      <c r="P23" s="17">
        <v>0.533003</v>
      </c>
      <c r="Q23" s="17">
        <v>0.53351400000000004</v>
      </c>
      <c r="R23" s="17">
        <v>0.53430500000000003</v>
      </c>
      <c r="S23" s="17">
        <v>0.53588800000000003</v>
      </c>
      <c r="T23" s="17">
        <v>0.53776199999999996</v>
      </c>
      <c r="U23" s="17">
        <v>0.53944400000000003</v>
      </c>
      <c r="V23" s="17">
        <v>0.540968</v>
      </c>
      <c r="W23" s="17">
        <v>0.542265</v>
      </c>
      <c r="X23" s="17">
        <v>0.543852</v>
      </c>
      <c r="Y23" s="17">
        <v>0.54585300000000003</v>
      </c>
      <c r="Z23" s="17">
        <v>0.54870799999999997</v>
      </c>
      <c r="AA23" s="17">
        <v>0.55159899999999995</v>
      </c>
      <c r="AB23" s="17">
        <v>0.55414600000000003</v>
      </c>
      <c r="AC23" s="17">
        <v>0.55614399999999997</v>
      </c>
      <c r="AD23" s="17">
        <v>0.55781999999999998</v>
      </c>
      <c r="AE23" s="18">
        <v>4.7460000000000002E-3</v>
      </c>
    </row>
    <row r="24" spans="1:31" ht="15" customHeight="1" x14ac:dyDescent="0.25">
      <c r="A24" s="16" t="s">
        <v>19</v>
      </c>
      <c r="B24" s="17">
        <v>9.1907000000000003E-2</v>
      </c>
      <c r="C24" s="17">
        <v>9.1649999999999995E-2</v>
      </c>
      <c r="D24" s="17">
        <v>9.0854000000000004E-2</v>
      </c>
      <c r="E24" s="17">
        <v>9.0232000000000007E-2</v>
      </c>
      <c r="F24" s="17">
        <v>8.9527999999999996E-2</v>
      </c>
      <c r="G24" s="17">
        <v>8.9320999999999998E-2</v>
      </c>
      <c r="H24" s="17">
        <v>8.9303999999999994E-2</v>
      </c>
      <c r="I24" s="17">
        <v>8.9236999999999997E-2</v>
      </c>
      <c r="J24" s="17">
        <v>8.8693999999999995E-2</v>
      </c>
      <c r="K24" s="17">
        <v>8.8011000000000006E-2</v>
      </c>
      <c r="L24" s="17">
        <v>8.7415999999999994E-2</v>
      </c>
      <c r="M24" s="17">
        <v>8.6882000000000001E-2</v>
      </c>
      <c r="N24" s="17">
        <v>8.6451E-2</v>
      </c>
      <c r="O24" s="17">
        <v>8.5953000000000002E-2</v>
      </c>
      <c r="P24" s="17">
        <v>8.5470000000000004E-2</v>
      </c>
      <c r="Q24" s="17">
        <v>8.4989999999999996E-2</v>
      </c>
      <c r="R24" s="17">
        <v>8.4538000000000002E-2</v>
      </c>
      <c r="S24" s="17">
        <v>8.4171999999999997E-2</v>
      </c>
      <c r="T24" s="17">
        <v>8.3561999999999997E-2</v>
      </c>
      <c r="U24" s="17">
        <v>8.294E-2</v>
      </c>
      <c r="V24" s="17">
        <v>8.2285999999999998E-2</v>
      </c>
      <c r="W24" s="17">
        <v>8.1612000000000004E-2</v>
      </c>
      <c r="X24" s="17">
        <v>8.0944000000000002E-2</v>
      </c>
      <c r="Y24" s="17">
        <v>8.0327999999999997E-2</v>
      </c>
      <c r="Z24" s="17">
        <v>7.9807000000000003E-2</v>
      </c>
      <c r="AA24" s="17">
        <v>7.9267000000000004E-2</v>
      </c>
      <c r="AB24" s="17">
        <v>7.8636999999999999E-2</v>
      </c>
      <c r="AC24" s="17">
        <v>7.7933000000000002E-2</v>
      </c>
      <c r="AD24" s="17">
        <v>7.7169000000000001E-2</v>
      </c>
      <c r="AE24" s="18">
        <v>-6.3499999999999997E-3</v>
      </c>
    </row>
    <row r="25" spans="1:31" ht="15" customHeight="1" x14ac:dyDescent="0.25">
      <c r="A25" s="16" t="s">
        <v>20</v>
      </c>
      <c r="B25" s="17">
        <v>0.51041400000000003</v>
      </c>
      <c r="C25" s="17">
        <v>0.51510599999999995</v>
      </c>
      <c r="D25" s="17">
        <v>0.51821200000000001</v>
      </c>
      <c r="E25" s="17">
        <v>0.52195400000000003</v>
      </c>
      <c r="F25" s="17">
        <v>0.52466699999999999</v>
      </c>
      <c r="G25" s="17">
        <v>0.52851599999999999</v>
      </c>
      <c r="H25" s="17">
        <v>0.53387600000000002</v>
      </c>
      <c r="I25" s="17">
        <v>0.53919600000000001</v>
      </c>
      <c r="J25" s="17">
        <v>0.54123900000000003</v>
      </c>
      <c r="K25" s="17">
        <v>0.54240100000000002</v>
      </c>
      <c r="L25" s="17">
        <v>0.54419899999999999</v>
      </c>
      <c r="M25" s="17">
        <v>0.54635299999999998</v>
      </c>
      <c r="N25" s="17">
        <v>0.54917300000000002</v>
      </c>
      <c r="O25" s="17">
        <v>0.55133799999999999</v>
      </c>
      <c r="P25" s="17">
        <v>0.55362100000000003</v>
      </c>
      <c r="Q25" s="17">
        <v>0.55580099999999999</v>
      </c>
      <c r="R25" s="17">
        <v>0.55802799999999997</v>
      </c>
      <c r="S25" s="17">
        <v>0.56088899999999997</v>
      </c>
      <c r="T25" s="17">
        <v>0.56213000000000002</v>
      </c>
      <c r="U25" s="17">
        <v>0.563527</v>
      </c>
      <c r="V25" s="17">
        <v>0.56478300000000004</v>
      </c>
      <c r="W25" s="17">
        <v>0.56596800000000003</v>
      </c>
      <c r="X25" s="17">
        <v>0.56744799999999995</v>
      </c>
      <c r="Y25" s="17">
        <v>0.56938999999999995</v>
      </c>
      <c r="Z25" s="17">
        <v>0.57204500000000003</v>
      </c>
      <c r="AA25" s="17">
        <v>0.57486800000000005</v>
      </c>
      <c r="AB25" s="17">
        <v>0.57734700000000005</v>
      </c>
      <c r="AC25" s="17">
        <v>0.57944399999999996</v>
      </c>
      <c r="AD25" s="17">
        <v>0.57921999999999996</v>
      </c>
      <c r="AE25" s="18">
        <v>4.3540000000000002E-3</v>
      </c>
    </row>
    <row r="26" spans="1:31" ht="15" customHeight="1" x14ac:dyDescent="0.25">
      <c r="A26" s="16" t="s">
        <v>21</v>
      </c>
      <c r="B26" s="17">
        <v>2.3241000000000001E-2</v>
      </c>
      <c r="C26" s="17">
        <v>2.3195E-2</v>
      </c>
      <c r="D26" s="17">
        <v>2.3033000000000001E-2</v>
      </c>
      <c r="E26" s="17">
        <v>2.2914E-2</v>
      </c>
      <c r="F26" s="17">
        <v>2.2796E-2</v>
      </c>
      <c r="G26" s="17">
        <v>2.273E-2</v>
      </c>
      <c r="H26" s="17">
        <v>2.2707000000000001E-2</v>
      </c>
      <c r="I26" s="17">
        <v>2.2678E-2</v>
      </c>
      <c r="J26" s="17">
        <v>2.2596000000000002E-2</v>
      </c>
      <c r="K26" s="17">
        <v>2.248E-2</v>
      </c>
      <c r="L26" s="17">
        <v>2.2379E-2</v>
      </c>
      <c r="M26" s="17">
        <v>2.2290999999999998E-2</v>
      </c>
      <c r="N26" s="17">
        <v>2.2232999999999999E-2</v>
      </c>
      <c r="O26" s="17">
        <v>2.2162999999999999E-2</v>
      </c>
      <c r="P26" s="17">
        <v>2.2105E-2</v>
      </c>
      <c r="Q26" s="17">
        <v>2.205E-2</v>
      </c>
      <c r="R26" s="17">
        <v>2.2002000000000001E-2</v>
      </c>
      <c r="S26" s="17">
        <v>2.1975000000000001E-2</v>
      </c>
      <c r="T26" s="17">
        <v>2.1946E-2</v>
      </c>
      <c r="U26" s="17">
        <v>2.1912000000000001E-2</v>
      </c>
      <c r="V26" s="17">
        <v>2.1859E-2</v>
      </c>
      <c r="W26" s="17">
        <v>2.1791000000000001E-2</v>
      </c>
      <c r="X26" s="17">
        <v>2.1722999999999999E-2</v>
      </c>
      <c r="Y26" s="17">
        <v>2.1663000000000002E-2</v>
      </c>
      <c r="Z26" s="17">
        <v>2.1614999999999999E-2</v>
      </c>
      <c r="AA26" s="17">
        <v>2.1566999999999999E-2</v>
      </c>
      <c r="AB26" s="17">
        <v>2.1499999999999998E-2</v>
      </c>
      <c r="AC26" s="17">
        <v>2.1402999999999998E-2</v>
      </c>
      <c r="AD26" s="17">
        <v>2.1284999999999998E-2</v>
      </c>
      <c r="AE26" s="18">
        <v>-3.1770000000000001E-3</v>
      </c>
    </row>
    <row r="27" spans="1:31" ht="15" customHeight="1" x14ac:dyDescent="0.25">
      <c r="A27" s="16" t="s">
        <v>22</v>
      </c>
      <c r="B27" s="17">
        <v>0.92372399999999999</v>
      </c>
      <c r="C27" s="17">
        <v>0.90719700000000003</v>
      </c>
      <c r="D27" s="17">
        <v>0.89543899999999998</v>
      </c>
      <c r="E27" s="17">
        <v>0.88797499999999996</v>
      </c>
      <c r="F27" s="17">
        <v>0.88054699999999997</v>
      </c>
      <c r="G27" s="17">
        <v>0.87680000000000002</v>
      </c>
      <c r="H27" s="17">
        <v>0.87689899999999998</v>
      </c>
      <c r="I27" s="17">
        <v>0.87813399999999997</v>
      </c>
      <c r="J27" s="17">
        <v>0.87105200000000005</v>
      </c>
      <c r="K27" s="17">
        <v>0.86351999999999995</v>
      </c>
      <c r="L27" s="17">
        <v>0.85808600000000002</v>
      </c>
      <c r="M27" s="17">
        <v>0.85391899999999998</v>
      </c>
      <c r="N27" s="17">
        <v>0.85179000000000005</v>
      </c>
      <c r="O27" s="17">
        <v>0.84897400000000001</v>
      </c>
      <c r="P27" s="17">
        <v>0.84664499999999998</v>
      </c>
      <c r="Q27" s="17">
        <v>0.84465999999999997</v>
      </c>
      <c r="R27" s="17">
        <v>0.84306800000000004</v>
      </c>
      <c r="S27" s="17">
        <v>0.84285900000000002</v>
      </c>
      <c r="T27" s="17">
        <v>0.83529299999999995</v>
      </c>
      <c r="U27" s="17">
        <v>0.82902799999999999</v>
      </c>
      <c r="V27" s="17">
        <v>0.82340000000000002</v>
      </c>
      <c r="W27" s="17">
        <v>0.81836600000000004</v>
      </c>
      <c r="X27" s="17">
        <v>0.81408599999999998</v>
      </c>
      <c r="Y27" s="17">
        <v>0.811195</v>
      </c>
      <c r="Z27" s="17">
        <v>0.80994500000000003</v>
      </c>
      <c r="AA27" s="17">
        <v>0.80916900000000003</v>
      </c>
      <c r="AB27" s="17">
        <v>0.80789100000000003</v>
      </c>
      <c r="AC27" s="17">
        <v>0.80582500000000001</v>
      </c>
      <c r="AD27" s="17">
        <v>0.80304600000000004</v>
      </c>
      <c r="AE27" s="18">
        <v>-4.5059999999999996E-3</v>
      </c>
    </row>
    <row r="28" spans="1:31" ht="15" customHeight="1" x14ac:dyDescent="0.25">
      <c r="A28" s="16" t="s">
        <v>23</v>
      </c>
      <c r="B28" s="17">
        <v>0.379664</v>
      </c>
      <c r="C28" s="17">
        <v>0.37307800000000002</v>
      </c>
      <c r="D28" s="17">
        <v>0.36713200000000001</v>
      </c>
      <c r="E28" s="17">
        <v>0.36266199999999998</v>
      </c>
      <c r="F28" s="17">
        <v>0.35913600000000001</v>
      </c>
      <c r="G28" s="17">
        <v>0.34987299999999999</v>
      </c>
      <c r="H28" s="17">
        <v>0.34219899999999998</v>
      </c>
      <c r="I28" s="17">
        <v>0.33556599999999998</v>
      </c>
      <c r="J28" s="17">
        <v>0.329573</v>
      </c>
      <c r="K28" s="17">
        <v>0.32421899999999998</v>
      </c>
      <c r="L28" s="17">
        <v>0.31968800000000003</v>
      </c>
      <c r="M28" s="17">
        <v>0.31585000000000002</v>
      </c>
      <c r="N28" s="17">
        <v>0.31277899999999997</v>
      </c>
      <c r="O28" s="17">
        <v>0.31023299999999998</v>
      </c>
      <c r="P28" s="17">
        <v>0.30828299999999997</v>
      </c>
      <c r="Q28" s="17">
        <v>0.30681399999999998</v>
      </c>
      <c r="R28" s="17">
        <v>0.30576199999999998</v>
      </c>
      <c r="S28" s="17">
        <v>0.305199</v>
      </c>
      <c r="T28" s="17">
        <v>0.304919</v>
      </c>
      <c r="U28" s="17">
        <v>0.30488599999999999</v>
      </c>
      <c r="V28" s="17">
        <v>0.30502499999999999</v>
      </c>
      <c r="W28" s="17">
        <v>0.30531199999999997</v>
      </c>
      <c r="X28" s="17">
        <v>0.30580499999999999</v>
      </c>
      <c r="Y28" s="17">
        <v>0.30660100000000001</v>
      </c>
      <c r="Z28" s="17">
        <v>0.30776300000000001</v>
      </c>
      <c r="AA28" s="17">
        <v>0.30909900000000001</v>
      </c>
      <c r="AB28" s="17">
        <v>0.31043300000000001</v>
      </c>
      <c r="AC28" s="17">
        <v>0.31167400000000001</v>
      </c>
      <c r="AD28" s="17">
        <v>0.31278899999999998</v>
      </c>
      <c r="AE28" s="18">
        <v>-6.5069999999999998E-3</v>
      </c>
    </row>
    <row r="29" spans="1:31" ht="15" customHeight="1" x14ac:dyDescent="0.25">
      <c r="A29" s="16" t="s">
        <v>24</v>
      </c>
      <c r="B29" s="17">
        <v>0.115351</v>
      </c>
      <c r="C29" s="17">
        <v>0.106352</v>
      </c>
      <c r="D29" s="17">
        <v>9.8149E-2</v>
      </c>
      <c r="E29" s="17">
        <v>9.2146000000000006E-2</v>
      </c>
      <c r="F29" s="17">
        <v>8.6289000000000005E-2</v>
      </c>
      <c r="G29" s="17">
        <v>8.1006999999999996E-2</v>
      </c>
      <c r="H29" s="17">
        <v>7.6241000000000003E-2</v>
      </c>
      <c r="I29" s="17">
        <v>7.1766999999999997E-2</v>
      </c>
      <c r="J29" s="17">
        <v>6.7724999999999994E-2</v>
      </c>
      <c r="K29" s="17">
        <v>6.3932000000000003E-2</v>
      </c>
      <c r="L29" s="17">
        <v>6.0412E-2</v>
      </c>
      <c r="M29" s="17">
        <v>5.6952999999999997E-2</v>
      </c>
      <c r="N29" s="17">
        <v>5.3768000000000003E-2</v>
      </c>
      <c r="O29" s="17">
        <v>5.0851E-2</v>
      </c>
      <c r="P29" s="17">
        <v>4.8025999999999999E-2</v>
      </c>
      <c r="Q29" s="17">
        <v>4.5303999999999997E-2</v>
      </c>
      <c r="R29" s="17">
        <v>4.2701999999999997E-2</v>
      </c>
      <c r="S29" s="17">
        <v>4.0256E-2</v>
      </c>
      <c r="T29" s="17">
        <v>3.7973E-2</v>
      </c>
      <c r="U29" s="17">
        <v>3.5881000000000003E-2</v>
      </c>
      <c r="V29" s="17">
        <v>3.3989999999999999E-2</v>
      </c>
      <c r="W29" s="17">
        <v>3.2308000000000003E-2</v>
      </c>
      <c r="X29" s="17">
        <v>3.0632E-2</v>
      </c>
      <c r="Y29" s="17">
        <v>2.9173999999999999E-2</v>
      </c>
      <c r="Z29" s="17">
        <v>2.7719000000000001E-2</v>
      </c>
      <c r="AA29" s="17">
        <v>2.6457000000000001E-2</v>
      </c>
      <c r="AB29" s="17">
        <v>2.5377E-2</v>
      </c>
      <c r="AC29" s="17">
        <v>2.426E-2</v>
      </c>
      <c r="AD29" s="17">
        <v>2.3106999999999999E-2</v>
      </c>
      <c r="AE29" s="18">
        <v>-5.4973000000000001E-2</v>
      </c>
    </row>
    <row r="30" spans="1:31" ht="15" customHeight="1" x14ac:dyDescent="0.25">
      <c r="A30" s="16" t="s">
        <v>25</v>
      </c>
      <c r="B30" s="17">
        <v>0.217145</v>
      </c>
      <c r="C30" s="17">
        <v>0.21571199999999999</v>
      </c>
      <c r="D30" s="17">
        <v>0.21701699999999999</v>
      </c>
      <c r="E30" s="17">
        <v>0.22053800000000001</v>
      </c>
      <c r="F30" s="17">
        <v>0.223855</v>
      </c>
      <c r="G30" s="17">
        <v>0.22750699999999999</v>
      </c>
      <c r="H30" s="17">
        <v>0.23120599999999999</v>
      </c>
      <c r="I30" s="17">
        <v>0.235149</v>
      </c>
      <c r="J30" s="17">
        <v>0.23946700000000001</v>
      </c>
      <c r="K30" s="17">
        <v>0.244312</v>
      </c>
      <c r="L30" s="17">
        <v>0.250058</v>
      </c>
      <c r="M30" s="17">
        <v>0.25624999999999998</v>
      </c>
      <c r="N30" s="17">
        <v>0.26324700000000001</v>
      </c>
      <c r="O30" s="17">
        <v>0.27041700000000002</v>
      </c>
      <c r="P30" s="17">
        <v>0.27812700000000001</v>
      </c>
      <c r="Q30" s="17">
        <v>0.28579300000000002</v>
      </c>
      <c r="R30" s="17">
        <v>0.293236</v>
      </c>
      <c r="S30" s="17">
        <v>0.300427</v>
      </c>
      <c r="T30" s="17">
        <v>0.30771799999999999</v>
      </c>
      <c r="U30" s="17">
        <v>0.31472600000000001</v>
      </c>
      <c r="V30" s="17">
        <v>0.32194099999999998</v>
      </c>
      <c r="W30" s="17">
        <v>0.32903900000000003</v>
      </c>
      <c r="X30" s="17">
        <v>0.33629399999999998</v>
      </c>
      <c r="Y30" s="17">
        <v>0.34378300000000001</v>
      </c>
      <c r="Z30" s="17">
        <v>0.351107</v>
      </c>
      <c r="AA30" s="17">
        <v>0.35859400000000002</v>
      </c>
      <c r="AB30" s="17">
        <v>0.36581900000000001</v>
      </c>
      <c r="AC30" s="17">
        <v>0.37264999999999998</v>
      </c>
      <c r="AD30" s="17">
        <v>0.379218</v>
      </c>
      <c r="AE30" s="18">
        <v>2.1114999999999998E-2</v>
      </c>
    </row>
    <row r="31" spans="1:31" ht="15" customHeight="1" x14ac:dyDescent="0.25">
      <c r="A31" s="16" t="s">
        <v>26</v>
      </c>
      <c r="B31" s="17">
        <v>1.5594239999999999</v>
      </c>
      <c r="C31" s="17">
        <v>1.681773</v>
      </c>
      <c r="D31" s="17">
        <v>1.7753509999999999</v>
      </c>
      <c r="E31" s="17">
        <v>1.8030820000000001</v>
      </c>
      <c r="F31" s="17">
        <v>1.837078</v>
      </c>
      <c r="G31" s="17">
        <v>1.87337</v>
      </c>
      <c r="H31" s="17">
        <v>1.912482</v>
      </c>
      <c r="I31" s="17">
        <v>1.9521379999999999</v>
      </c>
      <c r="J31" s="17">
        <v>1.9911989999999999</v>
      </c>
      <c r="K31" s="17">
        <v>2.0292319999999999</v>
      </c>
      <c r="L31" s="17">
        <v>2.0680339999999999</v>
      </c>
      <c r="M31" s="17">
        <v>2.107399</v>
      </c>
      <c r="N31" s="17">
        <v>2.147249</v>
      </c>
      <c r="O31" s="17">
        <v>2.1861229999999998</v>
      </c>
      <c r="P31" s="17">
        <v>2.2252770000000002</v>
      </c>
      <c r="Q31" s="17">
        <v>2.263395</v>
      </c>
      <c r="R31" s="17">
        <v>2.3019609999999999</v>
      </c>
      <c r="S31" s="17">
        <v>2.3409170000000001</v>
      </c>
      <c r="T31" s="17">
        <v>2.3798029999999999</v>
      </c>
      <c r="U31" s="17">
        <v>2.4190420000000001</v>
      </c>
      <c r="V31" s="17">
        <v>2.4586250000000001</v>
      </c>
      <c r="W31" s="17">
        <v>2.4985040000000001</v>
      </c>
      <c r="X31" s="17">
        <v>2.5387360000000001</v>
      </c>
      <c r="Y31" s="17">
        <v>2.5808879999999998</v>
      </c>
      <c r="Z31" s="17">
        <v>2.6249289999999998</v>
      </c>
      <c r="AA31" s="17">
        <v>2.6694680000000002</v>
      </c>
      <c r="AB31" s="17">
        <v>2.7133759999999998</v>
      </c>
      <c r="AC31" s="17">
        <v>2.7566449999999998</v>
      </c>
      <c r="AD31" s="17">
        <v>2.7987690000000001</v>
      </c>
      <c r="AE31" s="18">
        <v>1.9043000000000001E-2</v>
      </c>
    </row>
    <row r="32" spans="1:31" ht="15" customHeight="1" x14ac:dyDescent="0.25">
      <c r="A32" s="15" t="s">
        <v>27</v>
      </c>
      <c r="B32" s="19">
        <v>4.5288700000000004</v>
      </c>
      <c r="C32" s="19">
        <v>4.5667900000000001</v>
      </c>
      <c r="D32" s="19">
        <v>4.6318000000000001</v>
      </c>
      <c r="E32" s="19">
        <v>4.656047</v>
      </c>
      <c r="F32" s="19">
        <v>4.6955369999999998</v>
      </c>
      <c r="G32" s="19">
        <v>4.718521</v>
      </c>
      <c r="H32" s="19">
        <v>4.7544029999999999</v>
      </c>
      <c r="I32" s="19">
        <v>4.7936579999999998</v>
      </c>
      <c r="J32" s="19">
        <v>4.8199449999999997</v>
      </c>
      <c r="K32" s="19">
        <v>4.843915</v>
      </c>
      <c r="L32" s="19">
        <v>4.8742169999999998</v>
      </c>
      <c r="M32" s="19">
        <v>4.9082109999999997</v>
      </c>
      <c r="N32" s="19">
        <v>4.9482249999999999</v>
      </c>
      <c r="O32" s="19">
        <v>4.9865760000000003</v>
      </c>
      <c r="P32" s="19">
        <v>5.0273079999999997</v>
      </c>
      <c r="Q32" s="19">
        <v>5.0674299999999999</v>
      </c>
      <c r="R32" s="19">
        <v>5.1090580000000001</v>
      </c>
      <c r="S32" s="19">
        <v>5.1545110000000003</v>
      </c>
      <c r="T32" s="19">
        <v>5.1915110000000002</v>
      </c>
      <c r="U32" s="19">
        <v>5.2303610000000003</v>
      </c>
      <c r="V32" s="19">
        <v>5.2704230000000001</v>
      </c>
      <c r="W32" s="19">
        <v>5.3113010000000003</v>
      </c>
      <c r="X32" s="19">
        <v>5.3543000000000003</v>
      </c>
      <c r="Y32" s="19">
        <v>5.4023810000000001</v>
      </c>
      <c r="Z32" s="19">
        <v>5.4560399999999998</v>
      </c>
      <c r="AA32" s="19">
        <v>5.511412</v>
      </c>
      <c r="AB32" s="19">
        <v>5.5646870000000002</v>
      </c>
      <c r="AC32" s="19">
        <v>5.614941</v>
      </c>
      <c r="AD32" s="19">
        <v>5.6601840000000001</v>
      </c>
      <c r="AE32" s="20">
        <v>7.9819999999999995E-3</v>
      </c>
    </row>
    <row r="33" spans="1:31" ht="15" customHeight="1" x14ac:dyDescent="0.25"/>
    <row r="34" spans="1:31" ht="15" customHeight="1" x14ac:dyDescent="0.25">
      <c r="A34" s="15" t="s">
        <v>28</v>
      </c>
    </row>
    <row r="35" spans="1:31" ht="15" customHeight="1" x14ac:dyDescent="0.25">
      <c r="A35" s="16" t="s">
        <v>17</v>
      </c>
      <c r="B35" s="17">
        <v>1.508629</v>
      </c>
      <c r="C35" s="17">
        <v>1.8555360000000001</v>
      </c>
      <c r="D35" s="17">
        <v>1.9621200000000001</v>
      </c>
      <c r="E35" s="17">
        <v>1.760292</v>
      </c>
      <c r="F35" s="17">
        <v>1.723956</v>
      </c>
      <c r="G35" s="17">
        <v>1.725144</v>
      </c>
      <c r="H35" s="17">
        <v>1.72556</v>
      </c>
      <c r="I35" s="17">
        <v>1.7124839999999999</v>
      </c>
      <c r="J35" s="17">
        <v>1.6893860000000001</v>
      </c>
      <c r="K35" s="17">
        <v>1.6671860000000001</v>
      </c>
      <c r="L35" s="17">
        <v>1.651616</v>
      </c>
      <c r="M35" s="17">
        <v>1.6392260000000001</v>
      </c>
      <c r="N35" s="17">
        <v>1.6279589999999999</v>
      </c>
      <c r="O35" s="17">
        <v>1.616223</v>
      </c>
      <c r="P35" s="17">
        <v>1.6035360000000001</v>
      </c>
      <c r="Q35" s="17">
        <v>1.594862</v>
      </c>
      <c r="R35" s="17">
        <v>1.590422</v>
      </c>
      <c r="S35" s="17">
        <v>1.586422</v>
      </c>
      <c r="T35" s="17">
        <v>1.5808580000000001</v>
      </c>
      <c r="U35" s="17">
        <v>1.5699989999999999</v>
      </c>
      <c r="V35" s="17">
        <v>1.55579</v>
      </c>
      <c r="W35" s="17">
        <v>1.5406580000000001</v>
      </c>
      <c r="X35" s="17">
        <v>1.5248139999999999</v>
      </c>
      <c r="Y35" s="17">
        <v>1.509145</v>
      </c>
      <c r="Z35" s="17">
        <v>1.4936970000000001</v>
      </c>
      <c r="AA35" s="17">
        <v>1.477681</v>
      </c>
      <c r="AB35" s="17">
        <v>1.4590860000000001</v>
      </c>
      <c r="AC35" s="17">
        <v>1.436172</v>
      </c>
      <c r="AD35" s="17">
        <v>1.410841</v>
      </c>
      <c r="AE35" s="18">
        <v>-1.0096000000000001E-2</v>
      </c>
    </row>
    <row r="36" spans="1:31" ht="15" customHeight="1" x14ac:dyDescent="0.25">
      <c r="A36" s="16" t="s">
        <v>18</v>
      </c>
      <c r="B36" s="17">
        <v>4.4322E-2</v>
      </c>
      <c r="C36" s="17">
        <v>3.5904999999999999E-2</v>
      </c>
      <c r="D36" s="17">
        <v>3.3223000000000003E-2</v>
      </c>
      <c r="E36" s="17">
        <v>3.7280000000000001E-2</v>
      </c>
      <c r="F36" s="17">
        <v>3.9387999999999999E-2</v>
      </c>
      <c r="G36" s="17">
        <v>3.9358999999999998E-2</v>
      </c>
      <c r="H36" s="17">
        <v>3.9257E-2</v>
      </c>
      <c r="I36" s="17">
        <v>3.8870000000000002E-2</v>
      </c>
      <c r="J36" s="17">
        <v>3.8280000000000002E-2</v>
      </c>
      <c r="K36" s="17">
        <v>3.7740000000000003E-2</v>
      </c>
      <c r="L36" s="17">
        <v>3.7379000000000003E-2</v>
      </c>
      <c r="M36" s="17">
        <v>3.7117999999999998E-2</v>
      </c>
      <c r="N36" s="17">
        <v>3.6879000000000002E-2</v>
      </c>
      <c r="O36" s="17">
        <v>3.6699000000000002E-2</v>
      </c>
      <c r="P36" s="17">
        <v>3.6559000000000001E-2</v>
      </c>
      <c r="Q36" s="17">
        <v>3.6555999999999998E-2</v>
      </c>
      <c r="R36" s="17">
        <v>3.6655E-2</v>
      </c>
      <c r="S36" s="17">
        <v>3.6777999999999998E-2</v>
      </c>
      <c r="T36" s="17">
        <v>3.6953E-2</v>
      </c>
      <c r="U36" s="17">
        <v>3.6990000000000002E-2</v>
      </c>
      <c r="V36" s="17">
        <v>3.6968000000000001E-2</v>
      </c>
      <c r="W36" s="17">
        <v>3.6972999999999999E-2</v>
      </c>
      <c r="X36" s="17">
        <v>3.6939E-2</v>
      </c>
      <c r="Y36" s="17">
        <v>3.6942999999999997E-2</v>
      </c>
      <c r="Z36" s="17">
        <v>3.6956999999999997E-2</v>
      </c>
      <c r="AA36" s="17">
        <v>3.6903999999999999E-2</v>
      </c>
      <c r="AB36" s="17">
        <v>3.6817000000000003E-2</v>
      </c>
      <c r="AC36" s="17">
        <v>3.6665000000000003E-2</v>
      </c>
      <c r="AD36" s="17">
        <v>3.6507999999999999E-2</v>
      </c>
      <c r="AE36" s="18">
        <v>6.1799999999999995E-4</v>
      </c>
    </row>
    <row r="37" spans="1:31" ht="15" customHeight="1" x14ac:dyDescent="0.25">
      <c r="A37" s="16" t="s">
        <v>19</v>
      </c>
      <c r="B37" s="17">
        <v>0.52822100000000005</v>
      </c>
      <c r="C37" s="17">
        <v>0.53710000000000002</v>
      </c>
      <c r="D37" s="17">
        <v>0.53522899999999995</v>
      </c>
      <c r="E37" s="17">
        <v>0.53433799999999998</v>
      </c>
      <c r="F37" s="17">
        <v>0.53613900000000003</v>
      </c>
      <c r="G37" s="17">
        <v>0.54083899999999996</v>
      </c>
      <c r="H37" s="17">
        <v>0.54552299999999998</v>
      </c>
      <c r="I37" s="17">
        <v>0.54618500000000003</v>
      </c>
      <c r="J37" s="17">
        <v>0.54391999999999996</v>
      </c>
      <c r="K37" s="17">
        <v>0.54205099999999995</v>
      </c>
      <c r="L37" s="17">
        <v>0.54249499999999995</v>
      </c>
      <c r="M37" s="17">
        <v>0.54420299999999999</v>
      </c>
      <c r="N37" s="17">
        <v>0.54621399999999998</v>
      </c>
      <c r="O37" s="17">
        <v>0.54814799999999997</v>
      </c>
      <c r="P37" s="17">
        <v>0.54969699999999999</v>
      </c>
      <c r="Q37" s="17">
        <v>0.55254300000000001</v>
      </c>
      <c r="R37" s="17">
        <v>0.55672699999999997</v>
      </c>
      <c r="S37" s="17">
        <v>0.56114900000000001</v>
      </c>
      <c r="T37" s="17">
        <v>0.56550199999999995</v>
      </c>
      <c r="U37" s="17">
        <v>0.568083</v>
      </c>
      <c r="V37" s="17">
        <v>0.56958399999999998</v>
      </c>
      <c r="W37" s="17">
        <v>0.57132300000000003</v>
      </c>
      <c r="X37" s="17">
        <v>0.57257000000000002</v>
      </c>
      <c r="Y37" s="17">
        <v>0.57436299999999996</v>
      </c>
      <c r="Z37" s="17">
        <v>0.57615000000000005</v>
      </c>
      <c r="AA37" s="17">
        <v>0.577457</v>
      </c>
      <c r="AB37" s="17">
        <v>0.57789400000000002</v>
      </c>
      <c r="AC37" s="17">
        <v>0.57672699999999999</v>
      </c>
      <c r="AD37" s="17">
        <v>0.574075</v>
      </c>
      <c r="AE37" s="18">
        <v>2.4689999999999998E-3</v>
      </c>
    </row>
    <row r="38" spans="1:31" ht="15" customHeight="1" x14ac:dyDescent="0.25">
      <c r="A38" s="16" t="s">
        <v>21</v>
      </c>
      <c r="B38" s="17">
        <v>0.197403</v>
      </c>
      <c r="C38" s="17">
        <v>0.20143900000000001</v>
      </c>
      <c r="D38" s="17">
        <v>0.20219100000000001</v>
      </c>
      <c r="E38" s="17">
        <v>0.20368700000000001</v>
      </c>
      <c r="F38" s="17">
        <v>0.20609</v>
      </c>
      <c r="G38" s="17">
        <v>0.209262</v>
      </c>
      <c r="H38" s="17">
        <v>0.21227499999999999</v>
      </c>
      <c r="I38" s="17">
        <v>0.21379600000000001</v>
      </c>
      <c r="J38" s="17">
        <v>0.21388599999999999</v>
      </c>
      <c r="K38" s="17">
        <v>0.21387100000000001</v>
      </c>
      <c r="L38" s="17">
        <v>0.21460000000000001</v>
      </c>
      <c r="M38" s="17">
        <v>0.21577399999999999</v>
      </c>
      <c r="N38" s="17">
        <v>0.21713099999999999</v>
      </c>
      <c r="O38" s="17">
        <v>0.218669</v>
      </c>
      <c r="P38" s="17">
        <v>0.220277</v>
      </c>
      <c r="Q38" s="17">
        <v>0.222469</v>
      </c>
      <c r="R38" s="17">
        <v>0.22527800000000001</v>
      </c>
      <c r="S38" s="17">
        <v>0.22825200000000001</v>
      </c>
      <c r="T38" s="17">
        <v>0.23128499999999999</v>
      </c>
      <c r="U38" s="17">
        <v>0.233649</v>
      </c>
      <c r="V38" s="17">
        <v>0.23563999999999999</v>
      </c>
      <c r="W38" s="17">
        <v>0.23766899999999999</v>
      </c>
      <c r="X38" s="17">
        <v>0.23951700000000001</v>
      </c>
      <c r="Y38" s="17">
        <v>0.241618</v>
      </c>
      <c r="Z38" s="17">
        <v>0.243756</v>
      </c>
      <c r="AA38" s="17">
        <v>0.245696</v>
      </c>
      <c r="AB38" s="17">
        <v>0.247334</v>
      </c>
      <c r="AC38" s="17">
        <v>0.24846199999999999</v>
      </c>
      <c r="AD38" s="17">
        <v>0.249109</v>
      </c>
      <c r="AE38" s="18">
        <v>7.8980000000000005E-3</v>
      </c>
    </row>
    <row r="39" spans="1:31" ht="15" customHeight="1" x14ac:dyDescent="0.25">
      <c r="A39" s="16" t="s">
        <v>29</v>
      </c>
      <c r="B39" s="17">
        <v>0.69027499999999997</v>
      </c>
      <c r="C39" s="17">
        <v>0.74068100000000003</v>
      </c>
      <c r="D39" s="17">
        <v>0.80962800000000001</v>
      </c>
      <c r="E39" s="17">
        <v>0.78091600000000005</v>
      </c>
      <c r="F39" s="17">
        <v>0.78856899999999996</v>
      </c>
      <c r="G39" s="17">
        <v>0.79538600000000004</v>
      </c>
      <c r="H39" s="17">
        <v>0.80301100000000003</v>
      </c>
      <c r="I39" s="17">
        <v>0.80771099999999996</v>
      </c>
      <c r="J39" s="17">
        <v>0.81157699999999999</v>
      </c>
      <c r="K39" s="17">
        <v>0.81792100000000001</v>
      </c>
      <c r="L39" s="17">
        <v>0.82822799999999996</v>
      </c>
      <c r="M39" s="17">
        <v>0.84157899999999997</v>
      </c>
      <c r="N39" s="17">
        <v>0.85696899999999998</v>
      </c>
      <c r="O39" s="17">
        <v>0.87465000000000004</v>
      </c>
      <c r="P39" s="17">
        <v>0.89426000000000005</v>
      </c>
      <c r="Q39" s="17">
        <v>0.91810899999999995</v>
      </c>
      <c r="R39" s="17">
        <v>0.94708899999999996</v>
      </c>
      <c r="S39" s="17">
        <v>0.97836100000000004</v>
      </c>
      <c r="T39" s="17">
        <v>1.012149</v>
      </c>
      <c r="U39" s="17">
        <v>1.045939</v>
      </c>
      <c r="V39" s="17">
        <v>1.081437</v>
      </c>
      <c r="W39" s="17">
        <v>1.1197090000000001</v>
      </c>
      <c r="X39" s="17">
        <v>1.160928</v>
      </c>
      <c r="Y39" s="17">
        <v>1.205681</v>
      </c>
      <c r="Z39" s="17">
        <v>1.2519629999999999</v>
      </c>
      <c r="AA39" s="17">
        <v>1.298953</v>
      </c>
      <c r="AB39" s="17">
        <v>1.3468629999999999</v>
      </c>
      <c r="AC39" s="17">
        <v>1.3945700000000001</v>
      </c>
      <c r="AD39" s="17">
        <v>1.443036</v>
      </c>
      <c r="AE39" s="18">
        <v>2.5009E-2</v>
      </c>
    </row>
    <row r="40" spans="1:31" ht="15" customHeight="1" x14ac:dyDescent="0.25">
      <c r="A40" s="15" t="s">
        <v>27</v>
      </c>
      <c r="B40" s="19">
        <v>2.9688500000000002</v>
      </c>
      <c r="C40" s="19">
        <v>3.3706610000000001</v>
      </c>
      <c r="D40" s="19">
        <v>3.5423900000000001</v>
      </c>
      <c r="E40" s="19">
        <v>3.3165140000000002</v>
      </c>
      <c r="F40" s="19">
        <v>3.2941419999999999</v>
      </c>
      <c r="G40" s="19">
        <v>3.30999</v>
      </c>
      <c r="H40" s="19">
        <v>3.3256260000000002</v>
      </c>
      <c r="I40" s="19">
        <v>3.3190460000000002</v>
      </c>
      <c r="J40" s="19">
        <v>3.2970489999999999</v>
      </c>
      <c r="K40" s="19">
        <v>3.2787679999999999</v>
      </c>
      <c r="L40" s="19">
        <v>3.2743180000000001</v>
      </c>
      <c r="M40" s="19">
        <v>3.2778999999999998</v>
      </c>
      <c r="N40" s="19">
        <v>3.2851520000000001</v>
      </c>
      <c r="O40" s="19">
        <v>3.2943899999999999</v>
      </c>
      <c r="P40" s="19">
        <v>3.3043290000000001</v>
      </c>
      <c r="Q40" s="19">
        <v>3.3245390000000001</v>
      </c>
      <c r="R40" s="19">
        <v>3.3561709999999998</v>
      </c>
      <c r="S40" s="19">
        <v>3.390962</v>
      </c>
      <c r="T40" s="19">
        <v>3.4267479999999999</v>
      </c>
      <c r="U40" s="19">
        <v>3.4546619999999999</v>
      </c>
      <c r="V40" s="19">
        <v>3.479419</v>
      </c>
      <c r="W40" s="19">
        <v>3.5063309999999999</v>
      </c>
      <c r="X40" s="19">
        <v>3.5347689999999998</v>
      </c>
      <c r="Y40" s="19">
        <v>3.5677509999999999</v>
      </c>
      <c r="Z40" s="19">
        <v>3.6025230000000001</v>
      </c>
      <c r="AA40" s="19">
        <v>3.6366909999999999</v>
      </c>
      <c r="AB40" s="19">
        <v>3.6679940000000002</v>
      </c>
      <c r="AC40" s="19">
        <v>3.6925970000000001</v>
      </c>
      <c r="AD40" s="19">
        <v>3.7135690000000001</v>
      </c>
      <c r="AE40" s="20">
        <v>3.5950000000000001E-3</v>
      </c>
    </row>
    <row r="41" spans="1:31" ht="15" customHeight="1" x14ac:dyDescent="0.25"/>
    <row r="42" spans="1:31" ht="15" customHeight="1" x14ac:dyDescent="0.25">
      <c r="A42" s="15" t="s">
        <v>30</v>
      </c>
    </row>
    <row r="43" spans="1:31" ht="15" customHeight="1" x14ac:dyDescent="0.25">
      <c r="A43" s="16" t="s">
        <v>17</v>
      </c>
      <c r="B43" s="17">
        <v>0.13091900000000001</v>
      </c>
      <c r="C43" s="17">
        <v>0.15076400000000001</v>
      </c>
      <c r="D43" s="17">
        <v>0.15994900000000001</v>
      </c>
      <c r="E43" s="17">
        <v>0.15255199999999999</v>
      </c>
      <c r="F43" s="17">
        <v>0.149811</v>
      </c>
      <c r="G43" s="17">
        <v>0.14871000000000001</v>
      </c>
      <c r="H43" s="17">
        <v>0.14619399999999999</v>
      </c>
      <c r="I43" s="17">
        <v>0.14408199999999999</v>
      </c>
      <c r="J43" s="17">
        <v>0.14180599999999999</v>
      </c>
      <c r="K43" s="17">
        <v>0.13938800000000001</v>
      </c>
      <c r="L43" s="17">
        <v>0.136819</v>
      </c>
      <c r="M43" s="17">
        <v>0.13422200000000001</v>
      </c>
      <c r="N43" s="17">
        <v>0.13166</v>
      </c>
      <c r="O43" s="17">
        <v>0.129136</v>
      </c>
      <c r="P43" s="17">
        <v>0.126611</v>
      </c>
      <c r="Q43" s="17">
        <v>0.124068</v>
      </c>
      <c r="R43" s="17">
        <v>0.12153700000000001</v>
      </c>
      <c r="S43" s="17">
        <v>0.119079</v>
      </c>
      <c r="T43" s="17">
        <v>0.11664099999999999</v>
      </c>
      <c r="U43" s="17">
        <v>0.114263</v>
      </c>
      <c r="V43" s="17">
        <v>0.111965</v>
      </c>
      <c r="W43" s="17">
        <v>0.10971400000000001</v>
      </c>
      <c r="X43" s="17">
        <v>0.107511</v>
      </c>
      <c r="Y43" s="17">
        <v>0.105393</v>
      </c>
      <c r="Z43" s="17">
        <v>0.103355</v>
      </c>
      <c r="AA43" s="17">
        <v>0.10136000000000001</v>
      </c>
      <c r="AB43" s="17">
        <v>9.9345000000000003E-2</v>
      </c>
      <c r="AC43" s="17">
        <v>9.7373000000000001E-2</v>
      </c>
      <c r="AD43" s="17">
        <v>9.5441999999999999E-2</v>
      </c>
      <c r="AE43" s="18">
        <v>-1.6791E-2</v>
      </c>
    </row>
    <row r="44" spans="1:31" ht="15" customHeight="1" x14ac:dyDescent="0.25">
      <c r="A44" s="16" t="s">
        <v>19</v>
      </c>
      <c r="B44" s="17">
        <v>1.8637999999999998E-2</v>
      </c>
      <c r="C44" s="17">
        <v>1.8495000000000001E-2</v>
      </c>
      <c r="D44" s="17">
        <v>1.8627000000000001E-2</v>
      </c>
      <c r="E44" s="17">
        <v>1.9639E-2</v>
      </c>
      <c r="F44" s="17">
        <v>2.009E-2</v>
      </c>
      <c r="G44" s="17">
        <v>2.0194E-2</v>
      </c>
      <c r="H44" s="17">
        <v>2.0109999999999999E-2</v>
      </c>
      <c r="I44" s="17">
        <v>2.0066000000000001E-2</v>
      </c>
      <c r="J44" s="17">
        <v>0.02</v>
      </c>
      <c r="K44" s="17">
        <v>1.9913E-2</v>
      </c>
      <c r="L44" s="17">
        <v>1.9813999999999998E-2</v>
      </c>
      <c r="M44" s="17">
        <v>1.9716000000000001E-2</v>
      </c>
      <c r="N44" s="17">
        <v>1.9618E-2</v>
      </c>
      <c r="O44" s="17">
        <v>1.9515999999999999E-2</v>
      </c>
      <c r="P44" s="17">
        <v>1.9404999999999999E-2</v>
      </c>
      <c r="Q44" s="17">
        <v>1.9297000000000002E-2</v>
      </c>
      <c r="R44" s="17">
        <v>1.9184E-2</v>
      </c>
      <c r="S44" s="17">
        <v>1.9068999999999999E-2</v>
      </c>
      <c r="T44" s="17">
        <v>1.8950999999999999E-2</v>
      </c>
      <c r="U44" s="17">
        <v>1.8837E-2</v>
      </c>
      <c r="V44" s="17">
        <v>1.8723E-2</v>
      </c>
      <c r="W44" s="17">
        <v>1.8613000000000001E-2</v>
      </c>
      <c r="X44" s="17">
        <v>1.8506000000000002E-2</v>
      </c>
      <c r="Y44" s="17">
        <v>1.8409999999999999E-2</v>
      </c>
      <c r="Z44" s="17">
        <v>1.8322999999999999E-2</v>
      </c>
      <c r="AA44" s="17">
        <v>1.8227E-2</v>
      </c>
      <c r="AB44" s="17">
        <v>1.8110999999999999E-2</v>
      </c>
      <c r="AC44" s="17">
        <v>1.7975999999999999E-2</v>
      </c>
      <c r="AD44" s="17">
        <v>1.7828E-2</v>
      </c>
      <c r="AE44" s="18">
        <v>-1.359E-3</v>
      </c>
    </row>
    <row r="45" spans="1:31" ht="15" customHeight="1" x14ac:dyDescent="0.25">
      <c r="A45" s="16" t="s">
        <v>31</v>
      </c>
      <c r="B45" s="17">
        <v>0.20874300000000001</v>
      </c>
      <c r="C45" s="17">
        <v>0.197072</v>
      </c>
      <c r="D45" s="17">
        <v>0.197184</v>
      </c>
      <c r="E45" s="17">
        <v>0.17325599999999999</v>
      </c>
      <c r="F45" s="17">
        <v>0.176763</v>
      </c>
      <c r="G45" s="17">
        <v>0.17732300000000001</v>
      </c>
      <c r="H45" s="17">
        <v>0.176541</v>
      </c>
      <c r="I45" s="17">
        <v>0.17621800000000001</v>
      </c>
      <c r="J45" s="17">
        <v>0.17582200000000001</v>
      </c>
      <c r="K45" s="17">
        <v>0.175259</v>
      </c>
      <c r="L45" s="17">
        <v>0.174541</v>
      </c>
      <c r="M45" s="17">
        <v>0.17379800000000001</v>
      </c>
      <c r="N45" s="17">
        <v>0.17307400000000001</v>
      </c>
      <c r="O45" s="17">
        <v>0.17235200000000001</v>
      </c>
      <c r="P45" s="17">
        <v>0.17161000000000001</v>
      </c>
      <c r="Q45" s="17">
        <v>0.170845</v>
      </c>
      <c r="R45" s="17">
        <v>0.170076</v>
      </c>
      <c r="S45" s="17">
        <v>0.16931599999999999</v>
      </c>
      <c r="T45" s="17">
        <v>0.16856199999999999</v>
      </c>
      <c r="U45" s="17">
        <v>0.16778799999999999</v>
      </c>
      <c r="V45" s="17">
        <v>0.167017</v>
      </c>
      <c r="W45" s="17">
        <v>0.16622300000000001</v>
      </c>
      <c r="X45" s="17">
        <v>0.165439</v>
      </c>
      <c r="Y45" s="17">
        <v>0.16466800000000001</v>
      </c>
      <c r="Z45" s="17">
        <v>0.163909</v>
      </c>
      <c r="AA45" s="17">
        <v>0.16314699999999999</v>
      </c>
      <c r="AB45" s="17">
        <v>0.16234599999999999</v>
      </c>
      <c r="AC45" s="17">
        <v>0.161555</v>
      </c>
      <c r="AD45" s="17">
        <v>0.16079099999999999</v>
      </c>
      <c r="AE45" s="18">
        <v>-7.5069999999999998E-3</v>
      </c>
    </row>
    <row r="46" spans="1:31" ht="15" customHeight="1" x14ac:dyDescent="0.25">
      <c r="A46" s="15" t="s">
        <v>27</v>
      </c>
      <c r="B46" s="19">
        <v>0.35830000000000001</v>
      </c>
      <c r="C46" s="19">
        <v>0.36632999999999999</v>
      </c>
      <c r="D46" s="19">
        <v>0.37575999999999998</v>
      </c>
      <c r="E46" s="19">
        <v>0.34544799999999998</v>
      </c>
      <c r="F46" s="19">
        <v>0.34666400000000003</v>
      </c>
      <c r="G46" s="19">
        <v>0.34622700000000001</v>
      </c>
      <c r="H46" s="19">
        <v>0.34284599999999998</v>
      </c>
      <c r="I46" s="19">
        <v>0.340366</v>
      </c>
      <c r="J46" s="19">
        <v>0.33762799999999998</v>
      </c>
      <c r="K46" s="19">
        <v>0.33456000000000002</v>
      </c>
      <c r="L46" s="19">
        <v>0.33117400000000002</v>
      </c>
      <c r="M46" s="19">
        <v>0.32773600000000003</v>
      </c>
      <c r="N46" s="19">
        <v>0.32435199999999997</v>
      </c>
      <c r="O46" s="19">
        <v>0.32100400000000001</v>
      </c>
      <c r="P46" s="19">
        <v>0.31762600000000002</v>
      </c>
      <c r="Q46" s="19">
        <v>0.31420999999999999</v>
      </c>
      <c r="R46" s="19">
        <v>0.31079699999999999</v>
      </c>
      <c r="S46" s="19">
        <v>0.30746499999999999</v>
      </c>
      <c r="T46" s="19">
        <v>0.30415500000000001</v>
      </c>
      <c r="U46" s="19">
        <v>0.30088700000000002</v>
      </c>
      <c r="V46" s="19">
        <v>0.297705</v>
      </c>
      <c r="W46" s="19">
        <v>0.29454999999999998</v>
      </c>
      <c r="X46" s="19">
        <v>0.29145599999999999</v>
      </c>
      <c r="Y46" s="19">
        <v>0.28847099999999998</v>
      </c>
      <c r="Z46" s="19">
        <v>0.28558699999999998</v>
      </c>
      <c r="AA46" s="19">
        <v>0.28273399999999999</v>
      </c>
      <c r="AB46" s="19">
        <v>0.27980300000000002</v>
      </c>
      <c r="AC46" s="19">
        <v>0.27690399999999998</v>
      </c>
      <c r="AD46" s="19">
        <v>0.274061</v>
      </c>
      <c r="AE46" s="20">
        <v>-1.069E-2</v>
      </c>
    </row>
    <row r="47" spans="1:31" ht="15" customHeight="1" x14ac:dyDescent="0.25"/>
    <row r="48" spans="1:31" ht="15" customHeight="1" x14ac:dyDescent="0.25">
      <c r="A48" s="16" t="s">
        <v>32</v>
      </c>
      <c r="B48" s="17">
        <v>0.10592</v>
      </c>
      <c r="C48" s="17">
        <v>0.12045500000000001</v>
      </c>
      <c r="D48" s="17">
        <v>0.12045500000000001</v>
      </c>
      <c r="E48" s="17">
        <v>0.12045500000000001</v>
      </c>
      <c r="F48" s="17">
        <v>0.12045500000000001</v>
      </c>
      <c r="G48" s="17">
        <v>0.12045500000000001</v>
      </c>
      <c r="H48" s="17">
        <v>0.12045500000000001</v>
      </c>
      <c r="I48" s="17">
        <v>0.12045500000000001</v>
      </c>
      <c r="J48" s="17">
        <v>0.12045500000000001</v>
      </c>
      <c r="K48" s="17">
        <v>0.12045500000000001</v>
      </c>
      <c r="L48" s="17">
        <v>0.12045500000000001</v>
      </c>
      <c r="M48" s="17">
        <v>0.12045500000000001</v>
      </c>
      <c r="N48" s="17">
        <v>0.12045500000000001</v>
      </c>
      <c r="O48" s="17">
        <v>0.12045500000000001</v>
      </c>
      <c r="P48" s="17">
        <v>0.12045500000000001</v>
      </c>
      <c r="Q48" s="17">
        <v>0.12045500000000001</v>
      </c>
      <c r="R48" s="17">
        <v>0.12045500000000001</v>
      </c>
      <c r="S48" s="17">
        <v>0.12045500000000001</v>
      </c>
      <c r="T48" s="17">
        <v>0.12045500000000001</v>
      </c>
      <c r="U48" s="17">
        <v>0.12045500000000001</v>
      </c>
      <c r="V48" s="17">
        <v>0.12045500000000001</v>
      </c>
      <c r="W48" s="17">
        <v>0.12045500000000001</v>
      </c>
      <c r="X48" s="17">
        <v>0.12045500000000001</v>
      </c>
      <c r="Y48" s="17">
        <v>0.12045500000000001</v>
      </c>
      <c r="Z48" s="17">
        <v>0.12045500000000001</v>
      </c>
      <c r="AA48" s="17">
        <v>0.12045500000000001</v>
      </c>
      <c r="AB48" s="17">
        <v>0.12045500000000001</v>
      </c>
      <c r="AC48" s="17">
        <v>0.12045500000000001</v>
      </c>
      <c r="AD48" s="17">
        <v>0.12045500000000001</v>
      </c>
      <c r="AE48" s="18">
        <v>0</v>
      </c>
    </row>
    <row r="49" spans="1:31" ht="15" customHeight="1" x14ac:dyDescent="0.25">
      <c r="A49" s="16" t="s">
        <v>33</v>
      </c>
      <c r="B49" s="17">
        <v>0.25761000000000001</v>
      </c>
      <c r="C49" s="17">
        <v>0.26351000000000002</v>
      </c>
      <c r="D49" s="17">
        <v>0.27350000000000002</v>
      </c>
      <c r="E49" s="17">
        <v>0.332812</v>
      </c>
      <c r="F49" s="17">
        <v>0.320878</v>
      </c>
      <c r="G49" s="17">
        <v>0.32230799999999998</v>
      </c>
      <c r="H49" s="17">
        <v>0.324905</v>
      </c>
      <c r="I49" s="17">
        <v>0.32694899999999999</v>
      </c>
      <c r="J49" s="17">
        <v>0.32929199999999997</v>
      </c>
      <c r="K49" s="17">
        <v>0.33126699999999998</v>
      </c>
      <c r="L49" s="17">
        <v>0.333227</v>
      </c>
      <c r="M49" s="17">
        <v>0.33471400000000001</v>
      </c>
      <c r="N49" s="17">
        <v>0.33613900000000002</v>
      </c>
      <c r="O49" s="17">
        <v>0.33744400000000002</v>
      </c>
      <c r="P49" s="17">
        <v>0.33838699999999999</v>
      </c>
      <c r="Q49" s="17">
        <v>0.33940700000000001</v>
      </c>
      <c r="R49" s="17">
        <v>0.34036499999999997</v>
      </c>
      <c r="S49" s="17">
        <v>0.34113300000000002</v>
      </c>
      <c r="T49" s="17">
        <v>0.34187800000000002</v>
      </c>
      <c r="U49" s="17">
        <v>0.34240999999999999</v>
      </c>
      <c r="V49" s="17">
        <v>0.34297100000000003</v>
      </c>
      <c r="W49" s="17">
        <v>0.34394200000000003</v>
      </c>
      <c r="X49" s="17">
        <v>0.34492400000000001</v>
      </c>
      <c r="Y49" s="17">
        <v>0.34615400000000002</v>
      </c>
      <c r="Z49" s="17">
        <v>0.347603</v>
      </c>
      <c r="AA49" s="17">
        <v>0.34920600000000002</v>
      </c>
      <c r="AB49" s="17">
        <v>0.35062700000000002</v>
      </c>
      <c r="AC49" s="17">
        <v>0.35105999999999998</v>
      </c>
      <c r="AD49" s="17">
        <v>0.351184</v>
      </c>
      <c r="AE49" s="18">
        <v>1.0695E-2</v>
      </c>
    </row>
    <row r="50" spans="1:31" ht="15" customHeight="1" x14ac:dyDescent="0.25"/>
    <row r="51" spans="1:31" ht="15" customHeight="1" x14ac:dyDescent="0.25">
      <c r="A51" s="15" t="s">
        <v>34</v>
      </c>
    </row>
    <row r="52" spans="1:31" ht="15" customHeight="1" x14ac:dyDescent="0.25">
      <c r="A52" s="16" t="s">
        <v>17</v>
      </c>
      <c r="B52" s="17">
        <v>1.77569</v>
      </c>
      <c r="C52" s="17">
        <v>2.1681530000000002</v>
      </c>
      <c r="D52" s="17">
        <v>2.2900969999999998</v>
      </c>
      <c r="E52" s="17">
        <v>2.063323</v>
      </c>
      <c r="F52" s="17">
        <v>2.0198</v>
      </c>
      <c r="G52" s="17">
        <v>2.0176229999999999</v>
      </c>
      <c r="H52" s="17">
        <v>2.0136129999999999</v>
      </c>
      <c r="I52" s="17">
        <v>1.9965189999999999</v>
      </c>
      <c r="J52" s="17">
        <v>1.969069</v>
      </c>
      <c r="K52" s="17">
        <v>1.942213</v>
      </c>
      <c r="L52" s="17">
        <v>1.9220839999999999</v>
      </c>
      <c r="M52" s="17">
        <v>1.9052789999999999</v>
      </c>
      <c r="N52" s="17">
        <v>1.889805</v>
      </c>
      <c r="O52" s="17">
        <v>1.8737820000000001</v>
      </c>
      <c r="P52" s="17">
        <v>1.8568990000000001</v>
      </c>
      <c r="Q52" s="17">
        <v>1.8440369999999999</v>
      </c>
      <c r="R52" s="17">
        <v>1.835415</v>
      </c>
      <c r="S52" s="17">
        <v>1.8274300000000001</v>
      </c>
      <c r="T52" s="17">
        <v>1.8179050000000001</v>
      </c>
      <c r="U52" s="17">
        <v>1.803239</v>
      </c>
      <c r="V52" s="17">
        <v>1.785301</v>
      </c>
      <c r="W52" s="17">
        <v>1.766507</v>
      </c>
      <c r="X52" s="17">
        <v>1.7471030000000001</v>
      </c>
      <c r="Y52" s="17">
        <v>1.728046</v>
      </c>
      <c r="Z52" s="17">
        <v>1.709454</v>
      </c>
      <c r="AA52" s="17">
        <v>1.690364</v>
      </c>
      <c r="AB52" s="17">
        <v>1.668593</v>
      </c>
      <c r="AC52" s="17">
        <v>1.6425099999999999</v>
      </c>
      <c r="AD52" s="17">
        <v>1.614045</v>
      </c>
      <c r="AE52" s="18">
        <v>-1.0871E-2</v>
      </c>
    </row>
    <row r="53" spans="1:31" ht="15" customHeight="1" x14ac:dyDescent="0.25">
      <c r="A53" s="16" t="s">
        <v>18</v>
      </c>
      <c r="B53" s="17">
        <v>0.61618099999999998</v>
      </c>
      <c r="C53" s="17">
        <v>0.52677799999999997</v>
      </c>
      <c r="D53" s="17">
        <v>0.51180599999999998</v>
      </c>
      <c r="E53" s="17">
        <v>0.54134599999999999</v>
      </c>
      <c r="F53" s="17">
        <v>0.564994</v>
      </c>
      <c r="G53" s="17">
        <v>0.56498899999999996</v>
      </c>
      <c r="H53" s="17">
        <v>0.56688799999999995</v>
      </c>
      <c r="I53" s="17">
        <v>0.56871000000000005</v>
      </c>
      <c r="J53" s="17">
        <v>0.56880200000000003</v>
      </c>
      <c r="K53" s="17">
        <v>0.56791000000000003</v>
      </c>
      <c r="L53" s="17">
        <v>0.56767400000000001</v>
      </c>
      <c r="M53" s="17">
        <v>0.56760200000000005</v>
      </c>
      <c r="N53" s="17">
        <v>0.56822899999999998</v>
      </c>
      <c r="O53" s="17">
        <v>0.56879999999999997</v>
      </c>
      <c r="P53" s="17">
        <v>0.56956200000000001</v>
      </c>
      <c r="Q53" s="17">
        <v>0.57006999999999997</v>
      </c>
      <c r="R53" s="17">
        <v>0.57096000000000002</v>
      </c>
      <c r="S53" s="17">
        <v>0.57266700000000004</v>
      </c>
      <c r="T53" s="17">
        <v>0.57471499999999998</v>
      </c>
      <c r="U53" s="17">
        <v>0.57643500000000003</v>
      </c>
      <c r="V53" s="17">
        <v>0.57793700000000003</v>
      </c>
      <c r="W53" s="17">
        <v>0.57923800000000003</v>
      </c>
      <c r="X53" s="17">
        <v>0.58079099999999995</v>
      </c>
      <c r="Y53" s="17">
        <v>0.58279599999999998</v>
      </c>
      <c r="Z53" s="17">
        <v>0.58566600000000002</v>
      </c>
      <c r="AA53" s="17">
        <v>0.588503</v>
      </c>
      <c r="AB53" s="17">
        <v>0.59096300000000002</v>
      </c>
      <c r="AC53" s="17">
        <v>0.59280900000000003</v>
      </c>
      <c r="AD53" s="17">
        <v>0.594329</v>
      </c>
      <c r="AE53" s="18">
        <v>4.4790000000000003E-3</v>
      </c>
    </row>
    <row r="54" spans="1:31" ht="15" customHeight="1" x14ac:dyDescent="0.25">
      <c r="A54" s="16" t="s">
        <v>19</v>
      </c>
      <c r="B54" s="17">
        <v>0.63876599999999994</v>
      </c>
      <c r="C54" s="17">
        <v>0.64724499999999996</v>
      </c>
      <c r="D54" s="17">
        <v>0.64471000000000001</v>
      </c>
      <c r="E54" s="17">
        <v>0.64420999999999995</v>
      </c>
      <c r="F54" s="17">
        <v>0.64575700000000003</v>
      </c>
      <c r="G54" s="17">
        <v>0.65035500000000002</v>
      </c>
      <c r="H54" s="17">
        <v>0.65493800000000002</v>
      </c>
      <c r="I54" s="17">
        <v>0.65548799999999996</v>
      </c>
      <c r="J54" s="17">
        <v>0.65261400000000003</v>
      </c>
      <c r="K54" s="17">
        <v>0.64997499999999997</v>
      </c>
      <c r="L54" s="17">
        <v>0.64972600000000003</v>
      </c>
      <c r="M54" s="17">
        <v>0.65080199999999999</v>
      </c>
      <c r="N54" s="17">
        <v>0.65228299999999995</v>
      </c>
      <c r="O54" s="17">
        <v>0.653617</v>
      </c>
      <c r="P54" s="17">
        <v>0.65457200000000004</v>
      </c>
      <c r="Q54" s="17">
        <v>0.65683000000000002</v>
      </c>
      <c r="R54" s="17">
        <v>0.66044800000000004</v>
      </c>
      <c r="S54" s="17">
        <v>0.66439000000000004</v>
      </c>
      <c r="T54" s="17">
        <v>0.66801500000000003</v>
      </c>
      <c r="U54" s="17">
        <v>0.66985899999999998</v>
      </c>
      <c r="V54" s="17">
        <v>0.67059299999999999</v>
      </c>
      <c r="W54" s="17">
        <v>0.67154800000000003</v>
      </c>
      <c r="X54" s="17">
        <v>0.67201999999999995</v>
      </c>
      <c r="Y54" s="17">
        <v>0.67310099999999995</v>
      </c>
      <c r="Z54" s="17">
        <v>0.67427899999999996</v>
      </c>
      <c r="AA54" s="17">
        <v>0.67495099999999997</v>
      </c>
      <c r="AB54" s="17">
        <v>0.67464199999999996</v>
      </c>
      <c r="AC54" s="17">
        <v>0.67263600000000001</v>
      </c>
      <c r="AD54" s="17">
        <v>0.669072</v>
      </c>
      <c r="AE54" s="18">
        <v>1.2290000000000001E-3</v>
      </c>
    </row>
    <row r="55" spans="1:31" ht="15" customHeight="1" x14ac:dyDescent="0.25">
      <c r="A55" s="16" t="s">
        <v>20</v>
      </c>
      <c r="B55" s="17">
        <v>0.51041400000000003</v>
      </c>
      <c r="C55" s="17">
        <v>0.51510599999999995</v>
      </c>
      <c r="D55" s="17">
        <v>0.51821200000000001</v>
      </c>
      <c r="E55" s="17">
        <v>0.52195400000000003</v>
      </c>
      <c r="F55" s="17">
        <v>0.52466699999999999</v>
      </c>
      <c r="G55" s="17">
        <v>0.52851599999999999</v>
      </c>
      <c r="H55" s="17">
        <v>0.53387600000000002</v>
      </c>
      <c r="I55" s="17">
        <v>0.53919600000000001</v>
      </c>
      <c r="J55" s="17">
        <v>0.54123900000000003</v>
      </c>
      <c r="K55" s="17">
        <v>0.54240100000000002</v>
      </c>
      <c r="L55" s="17">
        <v>0.54419899999999999</v>
      </c>
      <c r="M55" s="17">
        <v>0.54635299999999998</v>
      </c>
      <c r="N55" s="17">
        <v>0.54917300000000002</v>
      </c>
      <c r="O55" s="17">
        <v>0.55133799999999999</v>
      </c>
      <c r="P55" s="17">
        <v>0.55362100000000003</v>
      </c>
      <c r="Q55" s="17">
        <v>0.55580099999999999</v>
      </c>
      <c r="R55" s="17">
        <v>0.55802799999999997</v>
      </c>
      <c r="S55" s="17">
        <v>0.56088899999999997</v>
      </c>
      <c r="T55" s="17">
        <v>0.56213000000000002</v>
      </c>
      <c r="U55" s="17">
        <v>0.563527</v>
      </c>
      <c r="V55" s="17">
        <v>0.56478300000000004</v>
      </c>
      <c r="W55" s="17">
        <v>0.56596800000000003</v>
      </c>
      <c r="X55" s="17">
        <v>0.56744799999999995</v>
      </c>
      <c r="Y55" s="17">
        <v>0.56938999999999995</v>
      </c>
      <c r="Z55" s="17">
        <v>0.57204500000000003</v>
      </c>
      <c r="AA55" s="17">
        <v>0.57486800000000005</v>
      </c>
      <c r="AB55" s="17">
        <v>0.57734700000000005</v>
      </c>
      <c r="AC55" s="17">
        <v>0.57944399999999996</v>
      </c>
      <c r="AD55" s="17">
        <v>0.57921999999999996</v>
      </c>
      <c r="AE55" s="18">
        <v>4.3540000000000002E-3</v>
      </c>
    </row>
    <row r="56" spans="1:31" ht="15" customHeight="1" x14ac:dyDescent="0.25">
      <c r="A56" s="16" t="s">
        <v>21</v>
      </c>
      <c r="B56" s="17">
        <v>0.22064400000000001</v>
      </c>
      <c r="C56" s="17">
        <v>0.224634</v>
      </c>
      <c r="D56" s="17">
        <v>0.22522400000000001</v>
      </c>
      <c r="E56" s="17">
        <v>0.226601</v>
      </c>
      <c r="F56" s="17">
        <v>0.22888700000000001</v>
      </c>
      <c r="G56" s="17">
        <v>0.231991</v>
      </c>
      <c r="H56" s="17">
        <v>0.234982</v>
      </c>
      <c r="I56" s="17">
        <v>0.23647399999999999</v>
      </c>
      <c r="J56" s="17">
        <v>0.236482</v>
      </c>
      <c r="K56" s="17">
        <v>0.23635</v>
      </c>
      <c r="L56" s="17">
        <v>0.236979</v>
      </c>
      <c r="M56" s="17">
        <v>0.238065</v>
      </c>
      <c r="N56" s="17">
        <v>0.23936299999999999</v>
      </c>
      <c r="O56" s="17">
        <v>0.24083199999999999</v>
      </c>
      <c r="P56" s="17">
        <v>0.24238199999999999</v>
      </c>
      <c r="Q56" s="17">
        <v>0.24451800000000001</v>
      </c>
      <c r="R56" s="17">
        <v>0.24728</v>
      </c>
      <c r="S56" s="17">
        <v>0.25022699999999998</v>
      </c>
      <c r="T56" s="17">
        <v>0.25323099999999998</v>
      </c>
      <c r="U56" s="17">
        <v>0.25556099999999998</v>
      </c>
      <c r="V56" s="17">
        <v>0.257498</v>
      </c>
      <c r="W56" s="17">
        <v>0.25946000000000002</v>
      </c>
      <c r="X56" s="17">
        <v>0.261241</v>
      </c>
      <c r="Y56" s="17">
        <v>0.26328099999999999</v>
      </c>
      <c r="Z56" s="17">
        <v>0.26537100000000002</v>
      </c>
      <c r="AA56" s="17">
        <v>0.26726299999999997</v>
      </c>
      <c r="AB56" s="17">
        <v>0.26883400000000002</v>
      </c>
      <c r="AC56" s="17">
        <v>0.26986500000000002</v>
      </c>
      <c r="AD56" s="17">
        <v>0.27039299999999999</v>
      </c>
      <c r="AE56" s="18">
        <v>6.8910000000000004E-3</v>
      </c>
    </row>
    <row r="57" spans="1:31" ht="15" customHeight="1" x14ac:dyDescent="0.25">
      <c r="A57" s="16" t="s">
        <v>22</v>
      </c>
      <c r="B57" s="17">
        <v>0.92372399999999999</v>
      </c>
      <c r="C57" s="17">
        <v>0.90719700000000003</v>
      </c>
      <c r="D57" s="17">
        <v>0.89543899999999998</v>
      </c>
      <c r="E57" s="17">
        <v>0.88797499999999996</v>
      </c>
      <c r="F57" s="17">
        <v>0.88054699999999997</v>
      </c>
      <c r="G57" s="17">
        <v>0.87680000000000002</v>
      </c>
      <c r="H57" s="17">
        <v>0.87689899999999998</v>
      </c>
      <c r="I57" s="17">
        <v>0.87813399999999997</v>
      </c>
      <c r="J57" s="17">
        <v>0.87105200000000005</v>
      </c>
      <c r="K57" s="17">
        <v>0.86351999999999995</v>
      </c>
      <c r="L57" s="17">
        <v>0.85808600000000002</v>
      </c>
      <c r="M57" s="17">
        <v>0.85391899999999998</v>
      </c>
      <c r="N57" s="17">
        <v>0.85179000000000005</v>
      </c>
      <c r="O57" s="17">
        <v>0.84897400000000001</v>
      </c>
      <c r="P57" s="17">
        <v>0.84664499999999998</v>
      </c>
      <c r="Q57" s="17">
        <v>0.84465999999999997</v>
      </c>
      <c r="R57" s="17">
        <v>0.84306800000000004</v>
      </c>
      <c r="S57" s="17">
        <v>0.84285900000000002</v>
      </c>
      <c r="T57" s="17">
        <v>0.83529299999999995</v>
      </c>
      <c r="U57" s="17">
        <v>0.82902799999999999</v>
      </c>
      <c r="V57" s="17">
        <v>0.82340000000000002</v>
      </c>
      <c r="W57" s="17">
        <v>0.81836600000000004</v>
      </c>
      <c r="X57" s="17">
        <v>0.81408599999999998</v>
      </c>
      <c r="Y57" s="17">
        <v>0.811195</v>
      </c>
      <c r="Z57" s="17">
        <v>0.80994500000000003</v>
      </c>
      <c r="AA57" s="17">
        <v>0.80916900000000003</v>
      </c>
      <c r="AB57" s="17">
        <v>0.80789100000000003</v>
      </c>
      <c r="AC57" s="17">
        <v>0.80582500000000001</v>
      </c>
      <c r="AD57" s="17">
        <v>0.80304600000000004</v>
      </c>
      <c r="AE57" s="18">
        <v>-4.5059999999999996E-3</v>
      </c>
    </row>
    <row r="58" spans="1:31" ht="15" customHeight="1" x14ac:dyDescent="0.25">
      <c r="A58" s="16" t="s">
        <v>23</v>
      </c>
      <c r="B58" s="17">
        <v>0.379664</v>
      </c>
      <c r="C58" s="17">
        <v>0.37307800000000002</v>
      </c>
      <c r="D58" s="17">
        <v>0.36713200000000001</v>
      </c>
      <c r="E58" s="17">
        <v>0.36266199999999998</v>
      </c>
      <c r="F58" s="17">
        <v>0.35913600000000001</v>
      </c>
      <c r="G58" s="17">
        <v>0.34987299999999999</v>
      </c>
      <c r="H58" s="17">
        <v>0.34219899999999998</v>
      </c>
      <c r="I58" s="17">
        <v>0.33556599999999998</v>
      </c>
      <c r="J58" s="17">
        <v>0.329573</v>
      </c>
      <c r="K58" s="17">
        <v>0.32421899999999998</v>
      </c>
      <c r="L58" s="17">
        <v>0.31968800000000003</v>
      </c>
      <c r="M58" s="17">
        <v>0.31585000000000002</v>
      </c>
      <c r="N58" s="17">
        <v>0.31277899999999997</v>
      </c>
      <c r="O58" s="17">
        <v>0.31023299999999998</v>
      </c>
      <c r="P58" s="17">
        <v>0.30828299999999997</v>
      </c>
      <c r="Q58" s="17">
        <v>0.30681399999999998</v>
      </c>
      <c r="R58" s="17">
        <v>0.30576199999999998</v>
      </c>
      <c r="S58" s="17">
        <v>0.305199</v>
      </c>
      <c r="T58" s="17">
        <v>0.304919</v>
      </c>
      <c r="U58" s="17">
        <v>0.30488599999999999</v>
      </c>
      <c r="V58" s="17">
        <v>0.30502499999999999</v>
      </c>
      <c r="W58" s="17">
        <v>0.30531199999999997</v>
      </c>
      <c r="X58" s="17">
        <v>0.30580499999999999</v>
      </c>
      <c r="Y58" s="17">
        <v>0.30660100000000001</v>
      </c>
      <c r="Z58" s="17">
        <v>0.30776300000000001</v>
      </c>
      <c r="AA58" s="17">
        <v>0.30909900000000001</v>
      </c>
      <c r="AB58" s="17">
        <v>0.31043300000000001</v>
      </c>
      <c r="AC58" s="17">
        <v>0.31167400000000001</v>
      </c>
      <c r="AD58" s="17">
        <v>0.31278899999999998</v>
      </c>
      <c r="AE58" s="18">
        <v>-6.5069999999999998E-3</v>
      </c>
    </row>
    <row r="59" spans="1:31" ht="15" customHeight="1" x14ac:dyDescent="0.25">
      <c r="A59" s="16" t="s">
        <v>24</v>
      </c>
      <c r="B59" s="17">
        <v>0.115351</v>
      </c>
      <c r="C59" s="17">
        <v>0.106352</v>
      </c>
      <c r="D59" s="17">
        <v>9.8149E-2</v>
      </c>
      <c r="E59" s="17">
        <v>9.2146000000000006E-2</v>
      </c>
      <c r="F59" s="17">
        <v>8.6289000000000005E-2</v>
      </c>
      <c r="G59" s="17">
        <v>8.1006999999999996E-2</v>
      </c>
      <c r="H59" s="17">
        <v>7.6241000000000003E-2</v>
      </c>
      <c r="I59" s="17">
        <v>7.1766999999999997E-2</v>
      </c>
      <c r="J59" s="17">
        <v>6.7724999999999994E-2</v>
      </c>
      <c r="K59" s="17">
        <v>6.3932000000000003E-2</v>
      </c>
      <c r="L59" s="17">
        <v>6.0412E-2</v>
      </c>
      <c r="M59" s="17">
        <v>5.6952999999999997E-2</v>
      </c>
      <c r="N59" s="17">
        <v>5.3768000000000003E-2</v>
      </c>
      <c r="O59" s="17">
        <v>5.0851E-2</v>
      </c>
      <c r="P59" s="17">
        <v>4.8025999999999999E-2</v>
      </c>
      <c r="Q59" s="17">
        <v>4.5303999999999997E-2</v>
      </c>
      <c r="R59" s="17">
        <v>4.2701999999999997E-2</v>
      </c>
      <c r="S59" s="17">
        <v>4.0256E-2</v>
      </c>
      <c r="T59" s="17">
        <v>3.7973E-2</v>
      </c>
      <c r="U59" s="17">
        <v>3.5881000000000003E-2</v>
      </c>
      <c r="V59" s="17">
        <v>3.3989999999999999E-2</v>
      </c>
      <c r="W59" s="17">
        <v>3.2308000000000003E-2</v>
      </c>
      <c r="X59" s="17">
        <v>3.0632E-2</v>
      </c>
      <c r="Y59" s="17">
        <v>2.9173999999999999E-2</v>
      </c>
      <c r="Z59" s="17">
        <v>2.7719000000000001E-2</v>
      </c>
      <c r="AA59" s="17">
        <v>2.6457000000000001E-2</v>
      </c>
      <c r="AB59" s="17">
        <v>2.5377E-2</v>
      </c>
      <c r="AC59" s="17">
        <v>2.426E-2</v>
      </c>
      <c r="AD59" s="17">
        <v>2.3106999999999999E-2</v>
      </c>
      <c r="AE59" s="18">
        <v>-5.4973000000000001E-2</v>
      </c>
    </row>
    <row r="60" spans="1:31" ht="15" customHeight="1" x14ac:dyDescent="0.25">
      <c r="A60" s="16" t="s">
        <v>25</v>
      </c>
      <c r="B60" s="17">
        <v>0.217145</v>
      </c>
      <c r="C60" s="17">
        <v>0.21571199999999999</v>
      </c>
      <c r="D60" s="17">
        <v>0.21701699999999999</v>
      </c>
      <c r="E60" s="17">
        <v>0.22053800000000001</v>
      </c>
      <c r="F60" s="17">
        <v>0.223855</v>
      </c>
      <c r="G60" s="17">
        <v>0.22750699999999999</v>
      </c>
      <c r="H60" s="17">
        <v>0.23120599999999999</v>
      </c>
      <c r="I60" s="17">
        <v>0.235149</v>
      </c>
      <c r="J60" s="17">
        <v>0.23946700000000001</v>
      </c>
      <c r="K60" s="17">
        <v>0.244312</v>
      </c>
      <c r="L60" s="17">
        <v>0.250058</v>
      </c>
      <c r="M60" s="17">
        <v>0.25624999999999998</v>
      </c>
      <c r="N60" s="17">
        <v>0.26324700000000001</v>
      </c>
      <c r="O60" s="17">
        <v>0.27041700000000002</v>
      </c>
      <c r="P60" s="17">
        <v>0.27812700000000001</v>
      </c>
      <c r="Q60" s="17">
        <v>0.28579300000000002</v>
      </c>
      <c r="R60" s="17">
        <v>0.293236</v>
      </c>
      <c r="S60" s="17">
        <v>0.300427</v>
      </c>
      <c r="T60" s="17">
        <v>0.30771799999999999</v>
      </c>
      <c r="U60" s="17">
        <v>0.31472600000000001</v>
      </c>
      <c r="V60" s="17">
        <v>0.32194099999999998</v>
      </c>
      <c r="W60" s="17">
        <v>0.32903900000000003</v>
      </c>
      <c r="X60" s="17">
        <v>0.33629399999999998</v>
      </c>
      <c r="Y60" s="17">
        <v>0.34378300000000001</v>
      </c>
      <c r="Z60" s="17">
        <v>0.351107</v>
      </c>
      <c r="AA60" s="17">
        <v>0.35859400000000002</v>
      </c>
      <c r="AB60" s="17">
        <v>0.36581900000000001</v>
      </c>
      <c r="AC60" s="17">
        <v>0.37264999999999998</v>
      </c>
      <c r="AD60" s="17">
        <v>0.379218</v>
      </c>
      <c r="AE60" s="18">
        <v>2.1114999999999998E-2</v>
      </c>
    </row>
    <row r="61" spans="1:31" ht="15" customHeight="1" x14ac:dyDescent="0.25">
      <c r="A61" s="16" t="s">
        <v>35</v>
      </c>
      <c r="B61" s="17">
        <v>2.821971</v>
      </c>
      <c r="C61" s="17">
        <v>3.0034909999999999</v>
      </c>
      <c r="D61" s="17">
        <v>3.1761180000000002</v>
      </c>
      <c r="E61" s="17">
        <v>3.2105220000000001</v>
      </c>
      <c r="F61" s="17">
        <v>3.243744</v>
      </c>
      <c r="G61" s="17">
        <v>3.2888410000000001</v>
      </c>
      <c r="H61" s="17">
        <v>3.3373949999999999</v>
      </c>
      <c r="I61" s="17">
        <v>3.3834710000000001</v>
      </c>
      <c r="J61" s="17">
        <v>3.4283459999999999</v>
      </c>
      <c r="K61" s="17">
        <v>3.4741339999999998</v>
      </c>
      <c r="L61" s="17">
        <v>3.5244849999999999</v>
      </c>
      <c r="M61" s="17">
        <v>3.5779450000000002</v>
      </c>
      <c r="N61" s="17">
        <v>3.6338849999999998</v>
      </c>
      <c r="O61" s="17">
        <v>3.6910240000000001</v>
      </c>
      <c r="P61" s="17">
        <v>3.7499880000000001</v>
      </c>
      <c r="Q61" s="17">
        <v>3.8122120000000002</v>
      </c>
      <c r="R61" s="17">
        <v>3.879947</v>
      </c>
      <c r="S61" s="17">
        <v>3.950183</v>
      </c>
      <c r="T61" s="17">
        <v>4.0228479999999998</v>
      </c>
      <c r="U61" s="17">
        <v>4.0956349999999997</v>
      </c>
      <c r="V61" s="17">
        <v>4.1705059999999996</v>
      </c>
      <c r="W61" s="17">
        <v>4.2488330000000003</v>
      </c>
      <c r="X61" s="17">
        <v>4.3304819999999999</v>
      </c>
      <c r="Y61" s="17">
        <v>4.4178470000000001</v>
      </c>
      <c r="Z61" s="17">
        <v>4.5088600000000003</v>
      </c>
      <c r="AA61" s="17">
        <v>4.6012300000000002</v>
      </c>
      <c r="AB61" s="17">
        <v>4.6936660000000003</v>
      </c>
      <c r="AC61" s="17">
        <v>4.7842840000000004</v>
      </c>
      <c r="AD61" s="17">
        <v>4.8742349999999997</v>
      </c>
      <c r="AE61" s="18">
        <v>1.8095E-2</v>
      </c>
    </row>
    <row r="62" spans="1:31" ht="15" customHeight="1" x14ac:dyDescent="0.25">
      <c r="A62" s="15" t="s">
        <v>27</v>
      </c>
      <c r="B62" s="19">
        <v>8.2195499999999999</v>
      </c>
      <c r="C62" s="19">
        <v>8.6877460000000006</v>
      </c>
      <c r="D62" s="19">
        <v>8.9439050000000009</v>
      </c>
      <c r="E62" s="19">
        <v>8.7712760000000003</v>
      </c>
      <c r="F62" s="19">
        <v>8.7776759999999996</v>
      </c>
      <c r="G62" s="19">
        <v>8.8175019999999993</v>
      </c>
      <c r="H62" s="19">
        <v>8.8682359999999996</v>
      </c>
      <c r="I62" s="19">
        <v>8.9004750000000001</v>
      </c>
      <c r="J62" s="19">
        <v>8.9043700000000001</v>
      </c>
      <c r="K62" s="19">
        <v>8.9089650000000002</v>
      </c>
      <c r="L62" s="19">
        <v>8.9333899999999993</v>
      </c>
      <c r="M62" s="19">
        <v>8.9690159999999999</v>
      </c>
      <c r="N62" s="19">
        <v>9.0143229999999992</v>
      </c>
      <c r="O62" s="19">
        <v>9.0598690000000008</v>
      </c>
      <c r="P62" s="19">
        <v>9.1081059999999994</v>
      </c>
      <c r="Q62" s="19">
        <v>9.1660400000000006</v>
      </c>
      <c r="R62" s="19">
        <v>9.2368459999999999</v>
      </c>
      <c r="S62" s="19">
        <v>9.314527</v>
      </c>
      <c r="T62" s="19">
        <v>9.3847470000000008</v>
      </c>
      <c r="U62" s="19">
        <v>9.4487740000000002</v>
      </c>
      <c r="V62" s="19">
        <v>9.5109750000000002</v>
      </c>
      <c r="W62" s="19">
        <v>9.5765790000000006</v>
      </c>
      <c r="X62" s="19">
        <v>9.6459039999999998</v>
      </c>
      <c r="Y62" s="19">
        <v>9.7252120000000009</v>
      </c>
      <c r="Z62" s="19">
        <v>9.812208</v>
      </c>
      <c r="AA62" s="19">
        <v>9.9004980000000007</v>
      </c>
      <c r="AB62" s="19">
        <v>9.9835659999999997</v>
      </c>
      <c r="AC62" s="19">
        <v>10.055956</v>
      </c>
      <c r="AD62" s="19">
        <v>10.119452000000001</v>
      </c>
      <c r="AE62" s="20">
        <v>5.666E-3</v>
      </c>
    </row>
    <row r="63" spans="1:31" ht="15" customHeight="1" x14ac:dyDescent="0.25"/>
    <row r="64" spans="1:31" ht="15" customHeight="1" x14ac:dyDescent="0.25">
      <c r="A64" s="15" t="s">
        <v>36</v>
      </c>
      <c r="B64" s="19">
        <v>9.2444500000000005</v>
      </c>
      <c r="C64" s="19">
        <v>9.4163680000000003</v>
      </c>
      <c r="D64" s="19">
        <v>9.524616</v>
      </c>
      <c r="E64" s="19">
        <v>9.5023800000000005</v>
      </c>
      <c r="F64" s="19">
        <v>9.5055650000000007</v>
      </c>
      <c r="G64" s="19">
        <v>9.4411520000000007</v>
      </c>
      <c r="H64" s="19">
        <v>9.4815649999999998</v>
      </c>
      <c r="I64" s="19">
        <v>9.5947709999999997</v>
      </c>
      <c r="J64" s="19">
        <v>9.6788959999999999</v>
      </c>
      <c r="K64" s="19">
        <v>9.7099569999999993</v>
      </c>
      <c r="L64" s="19">
        <v>9.741161</v>
      </c>
      <c r="M64" s="19">
        <v>9.7931939999999997</v>
      </c>
      <c r="N64" s="19">
        <v>9.8522669999999994</v>
      </c>
      <c r="O64" s="19">
        <v>9.8832319999999996</v>
      </c>
      <c r="P64" s="19">
        <v>9.9316720000000007</v>
      </c>
      <c r="Q64" s="19">
        <v>9.9827650000000006</v>
      </c>
      <c r="R64" s="19">
        <v>10.024547</v>
      </c>
      <c r="S64" s="19">
        <v>10.081080999999999</v>
      </c>
      <c r="T64" s="19">
        <v>10.133554</v>
      </c>
      <c r="U64" s="19">
        <v>10.180306</v>
      </c>
      <c r="V64" s="19">
        <v>10.241524999999999</v>
      </c>
      <c r="W64" s="19">
        <v>10.302152</v>
      </c>
      <c r="X64" s="19">
        <v>10.364890000000001</v>
      </c>
      <c r="Y64" s="19">
        <v>10.431184999999999</v>
      </c>
      <c r="Z64" s="19">
        <v>10.508804</v>
      </c>
      <c r="AA64" s="19">
        <v>10.590558</v>
      </c>
      <c r="AB64" s="19">
        <v>10.673655999999999</v>
      </c>
      <c r="AC64" s="19">
        <v>10.74314</v>
      </c>
      <c r="AD64" s="19">
        <v>10.800573</v>
      </c>
      <c r="AE64" s="20">
        <v>5.0930000000000003E-3</v>
      </c>
    </row>
    <row r="65" spans="1:31" ht="15" customHeight="1" x14ac:dyDescent="0.25"/>
    <row r="66" spans="1:31" ht="15" customHeight="1" x14ac:dyDescent="0.25">
      <c r="A66" s="15" t="s">
        <v>37</v>
      </c>
    </row>
    <row r="67" spans="1:31" ht="15" customHeight="1" x14ac:dyDescent="0.25">
      <c r="A67" s="16" t="s">
        <v>17</v>
      </c>
      <c r="B67" s="17">
        <v>2.053588</v>
      </c>
      <c r="C67" s="17">
        <v>2.5018829999999999</v>
      </c>
      <c r="D67" s="17">
        <v>2.6356229999999998</v>
      </c>
      <c r="E67" s="17">
        <v>2.3704299999999998</v>
      </c>
      <c r="F67" s="17">
        <v>2.3154279999999998</v>
      </c>
      <c r="G67" s="17">
        <v>2.3052860000000002</v>
      </c>
      <c r="H67" s="17">
        <v>2.296516</v>
      </c>
      <c r="I67" s="17">
        <v>2.276643</v>
      </c>
      <c r="J67" s="17">
        <v>2.2459389999999999</v>
      </c>
      <c r="K67" s="17">
        <v>2.2141090000000001</v>
      </c>
      <c r="L67" s="17">
        <v>2.1891829999999999</v>
      </c>
      <c r="M67" s="17">
        <v>2.1683159999999999</v>
      </c>
      <c r="N67" s="17">
        <v>2.1490119999999999</v>
      </c>
      <c r="O67" s="17">
        <v>2.1283110000000001</v>
      </c>
      <c r="P67" s="17">
        <v>2.1073040000000001</v>
      </c>
      <c r="Q67" s="17">
        <v>2.0904989999999999</v>
      </c>
      <c r="R67" s="17">
        <v>2.0776479999999999</v>
      </c>
      <c r="S67" s="17">
        <v>2.0658949999999998</v>
      </c>
      <c r="T67" s="17">
        <v>2.0529310000000001</v>
      </c>
      <c r="U67" s="17">
        <v>2.0348130000000002</v>
      </c>
      <c r="V67" s="17">
        <v>2.0137179999999999</v>
      </c>
      <c r="W67" s="17">
        <v>1.991771</v>
      </c>
      <c r="X67" s="17">
        <v>1.969292</v>
      </c>
      <c r="Y67" s="17">
        <v>1.9472130000000001</v>
      </c>
      <c r="Z67" s="17">
        <v>1.9259500000000001</v>
      </c>
      <c r="AA67" s="17">
        <v>1.9042790000000001</v>
      </c>
      <c r="AB67" s="17">
        <v>1.879894</v>
      </c>
      <c r="AC67" s="17">
        <v>1.8509930000000001</v>
      </c>
      <c r="AD67" s="17">
        <v>1.819672</v>
      </c>
      <c r="AE67" s="18">
        <v>-1.1723000000000001E-2</v>
      </c>
    </row>
    <row r="68" spans="1:31" ht="15" customHeight="1" x14ac:dyDescent="0.25">
      <c r="A68" s="16" t="s">
        <v>18</v>
      </c>
      <c r="B68" s="17">
        <v>1.7834730000000001</v>
      </c>
      <c r="C68" s="17">
        <v>1.538921</v>
      </c>
      <c r="D68" s="17">
        <v>1.4959439999999999</v>
      </c>
      <c r="E68" s="17">
        <v>1.570076</v>
      </c>
      <c r="F68" s="17">
        <v>1.629024</v>
      </c>
      <c r="G68" s="17">
        <v>1.6167050000000001</v>
      </c>
      <c r="H68" s="17">
        <v>1.619127</v>
      </c>
      <c r="I68" s="17">
        <v>1.6292150000000001</v>
      </c>
      <c r="J68" s="17">
        <v>1.6341380000000001</v>
      </c>
      <c r="K68" s="17">
        <v>1.630673</v>
      </c>
      <c r="L68" s="17">
        <v>1.627472</v>
      </c>
      <c r="M68" s="17">
        <v>1.6260600000000001</v>
      </c>
      <c r="N68" s="17">
        <v>1.626185</v>
      </c>
      <c r="O68" s="17">
        <v>1.623407</v>
      </c>
      <c r="P68" s="17">
        <v>1.6225339999999999</v>
      </c>
      <c r="Q68" s="17">
        <v>1.621084</v>
      </c>
      <c r="R68" s="17">
        <v>1.619327</v>
      </c>
      <c r="S68" s="17">
        <v>1.6207450000000001</v>
      </c>
      <c r="T68" s="17">
        <v>1.624398</v>
      </c>
      <c r="U68" s="17">
        <v>1.6264019999999999</v>
      </c>
      <c r="V68" s="17">
        <v>1.629151</v>
      </c>
      <c r="W68" s="17">
        <v>1.631051</v>
      </c>
      <c r="X68" s="17">
        <v>1.6335850000000001</v>
      </c>
      <c r="Y68" s="17">
        <v>1.636755</v>
      </c>
      <c r="Z68" s="17">
        <v>1.642525</v>
      </c>
      <c r="AA68" s="17">
        <v>1.6484380000000001</v>
      </c>
      <c r="AB68" s="17">
        <v>1.6538740000000001</v>
      </c>
      <c r="AC68" s="17">
        <v>1.6568860000000001</v>
      </c>
      <c r="AD68" s="17">
        <v>1.6587430000000001</v>
      </c>
      <c r="AE68" s="18">
        <v>2.7810000000000001E-3</v>
      </c>
    </row>
    <row r="69" spans="1:31" ht="15" customHeight="1" x14ac:dyDescent="0.25">
      <c r="A69" s="16" t="s">
        <v>19</v>
      </c>
      <c r="B69" s="17">
        <v>0.82636900000000002</v>
      </c>
      <c r="C69" s="17">
        <v>0.83621999999999996</v>
      </c>
      <c r="D69" s="17">
        <v>0.831538</v>
      </c>
      <c r="E69" s="17">
        <v>0.82836100000000001</v>
      </c>
      <c r="F69" s="17">
        <v>0.82699699999999998</v>
      </c>
      <c r="G69" s="17">
        <v>0.82907500000000001</v>
      </c>
      <c r="H69" s="17">
        <v>0.83303300000000002</v>
      </c>
      <c r="I69" s="17">
        <v>0.83409999999999995</v>
      </c>
      <c r="J69" s="17">
        <v>0.83072100000000004</v>
      </c>
      <c r="K69" s="17">
        <v>0.82639899999999999</v>
      </c>
      <c r="L69" s="17">
        <v>0.82442800000000005</v>
      </c>
      <c r="M69" s="17">
        <v>0.82415400000000005</v>
      </c>
      <c r="N69" s="17">
        <v>0.82441399999999998</v>
      </c>
      <c r="O69" s="17">
        <v>0.82397399999999998</v>
      </c>
      <c r="P69" s="17">
        <v>0.82342199999999999</v>
      </c>
      <c r="Q69" s="17">
        <v>0.82425999999999999</v>
      </c>
      <c r="R69" s="17">
        <v>0.82632099999999997</v>
      </c>
      <c r="S69" s="17">
        <v>0.82901199999999997</v>
      </c>
      <c r="T69" s="17">
        <v>0.83112299999999995</v>
      </c>
      <c r="U69" s="17">
        <v>0.83129299999999995</v>
      </c>
      <c r="V69" s="17">
        <v>0.83049099999999998</v>
      </c>
      <c r="W69" s="17">
        <v>0.82984800000000003</v>
      </c>
      <c r="X69" s="17">
        <v>0.82871300000000003</v>
      </c>
      <c r="Y69" s="17">
        <v>0.82820300000000002</v>
      </c>
      <c r="Z69" s="17">
        <v>0.82799299999999998</v>
      </c>
      <c r="AA69" s="17">
        <v>0.82726699999999997</v>
      </c>
      <c r="AB69" s="17">
        <v>0.82547599999999999</v>
      </c>
      <c r="AC69" s="17">
        <v>0.82174599999999998</v>
      </c>
      <c r="AD69" s="17">
        <v>0.81632199999999999</v>
      </c>
      <c r="AE69" s="18">
        <v>-8.92E-4</v>
      </c>
    </row>
    <row r="70" spans="1:31" ht="15" customHeight="1" x14ac:dyDescent="0.25">
      <c r="A70" s="16" t="s">
        <v>20</v>
      </c>
      <c r="B70" s="17">
        <v>1.5522849999999999</v>
      </c>
      <c r="C70" s="17">
        <v>1.577215</v>
      </c>
      <c r="D70" s="17">
        <v>1.5838380000000001</v>
      </c>
      <c r="E70" s="17">
        <v>1.5871930000000001</v>
      </c>
      <c r="F70" s="17">
        <v>1.586794</v>
      </c>
      <c r="G70" s="17">
        <v>1.586009</v>
      </c>
      <c r="H70" s="17">
        <v>1.598568</v>
      </c>
      <c r="I70" s="17">
        <v>1.6184270000000001</v>
      </c>
      <c r="J70" s="17">
        <v>1.628098</v>
      </c>
      <c r="K70" s="17">
        <v>1.6296809999999999</v>
      </c>
      <c r="L70" s="17">
        <v>1.631785</v>
      </c>
      <c r="M70" s="17">
        <v>1.6364719999999999</v>
      </c>
      <c r="N70" s="17">
        <v>1.6426160000000001</v>
      </c>
      <c r="O70" s="17">
        <v>1.6440729999999999</v>
      </c>
      <c r="P70" s="17">
        <v>1.647324</v>
      </c>
      <c r="Q70" s="17">
        <v>1.650722</v>
      </c>
      <c r="R70" s="17">
        <v>1.6529430000000001</v>
      </c>
      <c r="S70" s="17">
        <v>1.6578649999999999</v>
      </c>
      <c r="T70" s="17">
        <v>1.6593770000000001</v>
      </c>
      <c r="U70" s="17">
        <v>1.6603680000000001</v>
      </c>
      <c r="V70" s="17">
        <v>1.662272</v>
      </c>
      <c r="W70" s="17">
        <v>1.663759</v>
      </c>
      <c r="X70" s="17">
        <v>1.665918</v>
      </c>
      <c r="Y70" s="17">
        <v>1.668795</v>
      </c>
      <c r="Z70" s="17">
        <v>1.673853</v>
      </c>
      <c r="AA70" s="17">
        <v>1.6795169999999999</v>
      </c>
      <c r="AB70" s="17">
        <v>1.68476</v>
      </c>
      <c r="AC70" s="17">
        <v>1.6881010000000001</v>
      </c>
      <c r="AD70" s="17">
        <v>1.684469</v>
      </c>
      <c r="AE70" s="18">
        <v>2.4399999999999999E-3</v>
      </c>
    </row>
    <row r="71" spans="1:31" ht="15" customHeight="1" x14ac:dyDescent="0.25">
      <c r="A71" s="16" t="s">
        <v>21</v>
      </c>
      <c r="B71" s="17">
        <v>0.26808300000000002</v>
      </c>
      <c r="C71" s="17">
        <v>0.27245900000000001</v>
      </c>
      <c r="D71" s="17">
        <v>0.272588</v>
      </c>
      <c r="E71" s="17">
        <v>0.27336500000000002</v>
      </c>
      <c r="F71" s="17">
        <v>0.27503499999999997</v>
      </c>
      <c r="G71" s="17">
        <v>0.27746999999999999</v>
      </c>
      <c r="H71" s="17">
        <v>0.28026600000000002</v>
      </c>
      <c r="I71" s="17">
        <v>0.281864</v>
      </c>
      <c r="J71" s="17">
        <v>0.281856</v>
      </c>
      <c r="K71" s="17">
        <v>0.281412</v>
      </c>
      <c r="L71" s="17">
        <v>0.28170400000000001</v>
      </c>
      <c r="M71" s="17">
        <v>0.28254200000000002</v>
      </c>
      <c r="N71" s="17">
        <v>0.28362999999999999</v>
      </c>
      <c r="O71" s="17">
        <v>0.28475899999999998</v>
      </c>
      <c r="P71" s="17">
        <v>0.28605000000000003</v>
      </c>
      <c r="Q71" s="17">
        <v>0.28795599999999999</v>
      </c>
      <c r="R71" s="17">
        <v>0.29045100000000001</v>
      </c>
      <c r="S71" s="17">
        <v>0.29320400000000002</v>
      </c>
      <c r="T71" s="17">
        <v>0.29606900000000003</v>
      </c>
      <c r="U71" s="17">
        <v>0.29820999999999998</v>
      </c>
      <c r="V71" s="17">
        <v>0.29997400000000002</v>
      </c>
      <c r="W71" s="17">
        <v>0.301728</v>
      </c>
      <c r="X71" s="17">
        <v>0.30329299999999998</v>
      </c>
      <c r="Y71" s="17">
        <v>0.30510799999999999</v>
      </c>
      <c r="Z71" s="17">
        <v>0.307004</v>
      </c>
      <c r="AA71" s="17">
        <v>0.30870599999999998</v>
      </c>
      <c r="AB71" s="17">
        <v>0.31007299999999999</v>
      </c>
      <c r="AC71" s="17">
        <v>0.31081500000000001</v>
      </c>
      <c r="AD71" s="17">
        <v>0.31100899999999998</v>
      </c>
      <c r="AE71" s="18">
        <v>4.9129999999999998E-3</v>
      </c>
    </row>
    <row r="72" spans="1:31" ht="15" customHeight="1" x14ac:dyDescent="0.25">
      <c r="A72" s="16" t="s">
        <v>22</v>
      </c>
      <c r="B72" s="17">
        <v>2.8092540000000001</v>
      </c>
      <c r="C72" s="17">
        <v>2.7777669999999999</v>
      </c>
      <c r="D72" s="17">
        <v>2.7367780000000002</v>
      </c>
      <c r="E72" s="17">
        <v>2.7002169999999999</v>
      </c>
      <c r="F72" s="17">
        <v>2.6631109999999998</v>
      </c>
      <c r="G72" s="17">
        <v>2.6311629999999999</v>
      </c>
      <c r="H72" s="17">
        <v>2.6256740000000001</v>
      </c>
      <c r="I72" s="17">
        <v>2.635767</v>
      </c>
      <c r="J72" s="17">
        <v>2.6202040000000002</v>
      </c>
      <c r="K72" s="17">
        <v>2.5945040000000001</v>
      </c>
      <c r="L72" s="17">
        <v>2.572978</v>
      </c>
      <c r="M72" s="17">
        <v>2.5577160000000001</v>
      </c>
      <c r="N72" s="17">
        <v>2.5477660000000002</v>
      </c>
      <c r="O72" s="17">
        <v>2.5316130000000001</v>
      </c>
      <c r="P72" s="17">
        <v>2.5192299999999999</v>
      </c>
      <c r="Q72" s="17">
        <v>2.5086300000000001</v>
      </c>
      <c r="R72" s="17">
        <v>2.4972620000000001</v>
      </c>
      <c r="S72" s="17">
        <v>2.4913050000000001</v>
      </c>
      <c r="T72" s="17">
        <v>2.4657399999999998</v>
      </c>
      <c r="U72" s="17">
        <v>2.4426369999999999</v>
      </c>
      <c r="V72" s="17">
        <v>2.423438</v>
      </c>
      <c r="W72" s="17">
        <v>2.4057240000000002</v>
      </c>
      <c r="X72" s="17">
        <v>2.39</v>
      </c>
      <c r="Y72" s="17">
        <v>2.377491</v>
      </c>
      <c r="Z72" s="17">
        <v>2.3699690000000002</v>
      </c>
      <c r="AA72" s="17">
        <v>2.3640439999999998</v>
      </c>
      <c r="AB72" s="17">
        <v>2.35751</v>
      </c>
      <c r="AC72" s="17">
        <v>2.34762</v>
      </c>
      <c r="AD72" s="17">
        <v>2.335391</v>
      </c>
      <c r="AE72" s="18">
        <v>-6.404E-3</v>
      </c>
    </row>
    <row r="73" spans="1:31" ht="15" customHeight="1" x14ac:dyDescent="0.25">
      <c r="A73" s="16" t="s">
        <v>23</v>
      </c>
      <c r="B73" s="17">
        <v>1.1546430000000001</v>
      </c>
      <c r="C73" s="17">
        <v>1.1423350000000001</v>
      </c>
      <c r="D73" s="17">
        <v>1.122085</v>
      </c>
      <c r="E73" s="17">
        <v>1.1028070000000001</v>
      </c>
      <c r="F73" s="17">
        <v>1.086165</v>
      </c>
      <c r="G73" s="17">
        <v>1.0499240000000001</v>
      </c>
      <c r="H73" s="17">
        <v>1.024637</v>
      </c>
      <c r="I73" s="17">
        <v>1.0072209999999999</v>
      </c>
      <c r="J73" s="17">
        <v>0.99138599999999999</v>
      </c>
      <c r="K73" s="17">
        <v>0.97413899999999998</v>
      </c>
      <c r="L73" s="17">
        <v>0.958588</v>
      </c>
      <c r="M73" s="17">
        <v>0.94605399999999995</v>
      </c>
      <c r="N73" s="17">
        <v>0.93554300000000001</v>
      </c>
      <c r="O73" s="17">
        <v>0.92510400000000004</v>
      </c>
      <c r="P73" s="17">
        <v>0.91730999999999996</v>
      </c>
      <c r="Q73" s="17">
        <v>0.91123399999999999</v>
      </c>
      <c r="R73" s="17">
        <v>0.90570200000000001</v>
      </c>
      <c r="S73" s="17">
        <v>0.90210000000000001</v>
      </c>
      <c r="T73" s="17">
        <v>0.90010599999999996</v>
      </c>
      <c r="U73" s="17">
        <v>0.89831099999999997</v>
      </c>
      <c r="V73" s="17">
        <v>0.89775099999999997</v>
      </c>
      <c r="W73" s="17">
        <v>0.89751400000000003</v>
      </c>
      <c r="X73" s="17">
        <v>0.89778599999999997</v>
      </c>
      <c r="Y73" s="17">
        <v>0.89860099999999998</v>
      </c>
      <c r="Z73" s="17">
        <v>0.90054100000000004</v>
      </c>
      <c r="AA73" s="17">
        <v>0.90305500000000005</v>
      </c>
      <c r="AB73" s="17">
        <v>0.90587499999999999</v>
      </c>
      <c r="AC73" s="17">
        <v>0.90800400000000003</v>
      </c>
      <c r="AD73" s="17">
        <v>0.90964199999999995</v>
      </c>
      <c r="AE73" s="18">
        <v>-8.4010000000000005E-3</v>
      </c>
    </row>
    <row r="74" spans="1:31" ht="15" customHeight="1" x14ac:dyDescent="0.25">
      <c r="A74" s="16" t="s">
        <v>24</v>
      </c>
      <c r="B74" s="17">
        <v>0.35080699999999998</v>
      </c>
      <c r="C74" s="17">
        <v>0.32564100000000001</v>
      </c>
      <c r="D74" s="17">
        <v>0.299979</v>
      </c>
      <c r="E74" s="17">
        <v>0.28020400000000001</v>
      </c>
      <c r="F74" s="17">
        <v>0.26097199999999998</v>
      </c>
      <c r="G74" s="17">
        <v>0.24309</v>
      </c>
      <c r="H74" s="17">
        <v>0.22828499999999999</v>
      </c>
      <c r="I74" s="17">
        <v>0.21541399999999999</v>
      </c>
      <c r="J74" s="17">
        <v>0.20372399999999999</v>
      </c>
      <c r="K74" s="17">
        <v>0.19208900000000001</v>
      </c>
      <c r="L74" s="17">
        <v>0.181145</v>
      </c>
      <c r="M74" s="17">
        <v>0.17058999999999999</v>
      </c>
      <c r="N74" s="17">
        <v>0.160825</v>
      </c>
      <c r="O74" s="17">
        <v>0.15163499999999999</v>
      </c>
      <c r="P74" s="17">
        <v>0.142903</v>
      </c>
      <c r="Q74" s="17">
        <v>0.134552</v>
      </c>
      <c r="R74" s="17">
        <v>0.12648699999999999</v>
      </c>
      <c r="S74" s="17">
        <v>0.118987</v>
      </c>
      <c r="T74" s="17">
        <v>0.112094</v>
      </c>
      <c r="U74" s="17">
        <v>0.10571899999999999</v>
      </c>
      <c r="V74" s="17">
        <v>0.100041</v>
      </c>
      <c r="W74" s="17">
        <v>9.4974000000000003E-2</v>
      </c>
      <c r="X74" s="17">
        <v>8.9930999999999997E-2</v>
      </c>
      <c r="Y74" s="17">
        <v>8.5502999999999996E-2</v>
      </c>
      <c r="Z74" s="17">
        <v>8.1106999999999999E-2</v>
      </c>
      <c r="AA74" s="17">
        <v>7.7297000000000005E-2</v>
      </c>
      <c r="AB74" s="17">
        <v>7.4052999999999994E-2</v>
      </c>
      <c r="AC74" s="17">
        <v>7.0678000000000005E-2</v>
      </c>
      <c r="AD74" s="17">
        <v>6.7197999999999994E-2</v>
      </c>
      <c r="AE74" s="18">
        <v>-5.6774999999999999E-2</v>
      </c>
    </row>
    <row r="75" spans="1:31" ht="15" customHeight="1" x14ac:dyDescent="0.25">
      <c r="A75" s="16" t="s">
        <v>25</v>
      </c>
      <c r="B75" s="17">
        <v>0.66038799999999998</v>
      </c>
      <c r="C75" s="17">
        <v>0.66049500000000005</v>
      </c>
      <c r="D75" s="17">
        <v>0.66328100000000001</v>
      </c>
      <c r="E75" s="17">
        <v>0.670628</v>
      </c>
      <c r="F75" s="17">
        <v>0.67702200000000001</v>
      </c>
      <c r="G75" s="17">
        <v>0.68271800000000005</v>
      </c>
      <c r="H75" s="17">
        <v>0.69229399999999996</v>
      </c>
      <c r="I75" s="17">
        <v>0.70581199999999999</v>
      </c>
      <c r="J75" s="17">
        <v>0.72033999999999998</v>
      </c>
      <c r="K75" s="17">
        <v>0.73405100000000001</v>
      </c>
      <c r="L75" s="17">
        <v>0.74980000000000002</v>
      </c>
      <c r="M75" s="17">
        <v>0.767536</v>
      </c>
      <c r="N75" s="17">
        <v>0.78738900000000001</v>
      </c>
      <c r="O75" s="17">
        <v>0.80637499999999995</v>
      </c>
      <c r="P75" s="17">
        <v>0.82757800000000004</v>
      </c>
      <c r="Q75" s="17">
        <v>0.8488</v>
      </c>
      <c r="R75" s="17">
        <v>0.86859900000000001</v>
      </c>
      <c r="S75" s="17">
        <v>0.88799700000000004</v>
      </c>
      <c r="T75" s="17">
        <v>0.90836600000000001</v>
      </c>
      <c r="U75" s="17">
        <v>0.92730299999999999</v>
      </c>
      <c r="V75" s="17">
        <v>0.94753900000000002</v>
      </c>
      <c r="W75" s="17">
        <v>0.96726500000000004</v>
      </c>
      <c r="X75" s="17">
        <v>0.987294</v>
      </c>
      <c r="Y75" s="17">
        <v>1.0075750000000001</v>
      </c>
      <c r="Z75" s="17">
        <v>1.0273699999999999</v>
      </c>
      <c r="AA75" s="17">
        <v>1.0476570000000001</v>
      </c>
      <c r="AB75" s="17">
        <v>1.0674980000000001</v>
      </c>
      <c r="AC75" s="17">
        <v>1.085645</v>
      </c>
      <c r="AD75" s="17">
        <v>1.10283</v>
      </c>
      <c r="AE75" s="18">
        <v>1.9168000000000001E-2</v>
      </c>
    </row>
    <row r="76" spans="1:31" ht="15" customHeight="1" x14ac:dyDescent="0.25">
      <c r="A76" s="16" t="s">
        <v>35</v>
      </c>
      <c r="B76" s="17">
        <v>6.005109</v>
      </c>
      <c r="C76" s="17">
        <v>6.471177</v>
      </c>
      <c r="D76" s="17">
        <v>6.8268659999999999</v>
      </c>
      <c r="E76" s="17">
        <v>6.8903740000000004</v>
      </c>
      <c r="F76" s="17">
        <v>6.9626939999999999</v>
      </c>
      <c r="G76" s="17">
        <v>7.0372120000000002</v>
      </c>
      <c r="H76" s="17">
        <v>7.151402</v>
      </c>
      <c r="I76" s="17">
        <v>7.2907820000000001</v>
      </c>
      <c r="J76" s="17">
        <v>7.4268590000000003</v>
      </c>
      <c r="K76" s="17">
        <v>7.5418669999999999</v>
      </c>
      <c r="L76" s="17">
        <v>7.6574689999999999</v>
      </c>
      <c r="M76" s="17">
        <v>7.782769</v>
      </c>
      <c r="N76" s="17">
        <v>7.9092079999999996</v>
      </c>
      <c r="O76" s="17">
        <v>8.0238490000000002</v>
      </c>
      <c r="P76" s="17">
        <v>8.1461220000000001</v>
      </c>
      <c r="Q76" s="17">
        <v>8.2710690000000007</v>
      </c>
      <c r="R76" s="17">
        <v>8.3966539999999998</v>
      </c>
      <c r="S76" s="17">
        <v>8.5284990000000001</v>
      </c>
      <c r="T76" s="17">
        <v>8.6680969999999995</v>
      </c>
      <c r="U76" s="17">
        <v>8.8040269999999996</v>
      </c>
      <c r="V76" s="17">
        <v>8.948124</v>
      </c>
      <c r="W76" s="17">
        <v>9.0950980000000001</v>
      </c>
      <c r="X76" s="17">
        <v>9.2449849999999998</v>
      </c>
      <c r="Y76" s="17">
        <v>9.4011530000000008</v>
      </c>
      <c r="Z76" s="17">
        <v>9.5647009999999995</v>
      </c>
      <c r="AA76" s="17">
        <v>9.7307980000000001</v>
      </c>
      <c r="AB76" s="17">
        <v>9.8982069999999993</v>
      </c>
      <c r="AC76" s="17">
        <v>10.058609000000001</v>
      </c>
      <c r="AD76" s="17">
        <v>10.214751</v>
      </c>
      <c r="AE76" s="18">
        <v>1.7049999999999999E-2</v>
      </c>
    </row>
    <row r="77" spans="1:31" ht="15" customHeight="1" x14ac:dyDescent="0.25">
      <c r="A77" s="15" t="s">
        <v>9</v>
      </c>
      <c r="B77" s="19">
        <v>17.464001</v>
      </c>
      <c r="C77" s="19">
        <v>18.104115</v>
      </c>
      <c r="D77" s="19">
        <v>18.468520999999999</v>
      </c>
      <c r="E77" s="19">
        <v>18.273655000000002</v>
      </c>
      <c r="F77" s="19">
        <v>18.283241</v>
      </c>
      <c r="G77" s="19">
        <v>18.258654</v>
      </c>
      <c r="H77" s="19">
        <v>18.349799999999998</v>
      </c>
      <c r="I77" s="19">
        <v>18.495246999999999</v>
      </c>
      <c r="J77" s="19">
        <v>18.583266999999999</v>
      </c>
      <c r="K77" s="19">
        <v>18.618922999999999</v>
      </c>
      <c r="L77" s="19">
        <v>18.674551000000001</v>
      </c>
      <c r="M77" s="19">
        <v>18.762211000000001</v>
      </c>
      <c r="N77" s="19">
        <v>18.866589999999999</v>
      </c>
      <c r="O77" s="19">
        <v>18.943100000000001</v>
      </c>
      <c r="P77" s="19">
        <v>19.039777999999998</v>
      </c>
      <c r="Q77" s="19">
        <v>19.148806</v>
      </c>
      <c r="R77" s="19">
        <v>19.261393000000002</v>
      </c>
      <c r="S77" s="19">
        <v>19.395606999999998</v>
      </c>
      <c r="T77" s="19">
        <v>19.518301000000001</v>
      </c>
      <c r="U77" s="19">
        <v>19.629082</v>
      </c>
      <c r="V77" s="19">
        <v>19.752499</v>
      </c>
      <c r="W77" s="19">
        <v>19.878730999999998</v>
      </c>
      <c r="X77" s="19">
        <v>20.010794000000001</v>
      </c>
      <c r="Y77" s="19">
        <v>20.156396999999998</v>
      </c>
      <c r="Z77" s="19">
        <v>20.321012</v>
      </c>
      <c r="AA77" s="19">
        <v>20.491056</v>
      </c>
      <c r="AB77" s="19">
        <v>20.657222999999998</v>
      </c>
      <c r="AC77" s="19">
        <v>20.799095000000001</v>
      </c>
      <c r="AD77" s="19">
        <v>20.920024999999999</v>
      </c>
      <c r="AE77" s="20">
        <v>5.3689999999999996E-3</v>
      </c>
    </row>
    <row r="78" spans="1:31" ht="15" customHeight="1" x14ac:dyDescent="0.25"/>
    <row r="79" spans="1:31" ht="15" customHeight="1" x14ac:dyDescent="0.25">
      <c r="A79" s="15" t="s">
        <v>38</v>
      </c>
    </row>
    <row r="80" spans="1:31" ht="15" customHeight="1" x14ac:dyDescent="0.25">
      <c r="A80" s="16" t="s">
        <v>39</v>
      </c>
      <c r="B80" s="17">
        <v>8.0197000000000004E-2</v>
      </c>
      <c r="C80" s="17">
        <v>8.2118999999999998E-2</v>
      </c>
      <c r="D80" s="17">
        <v>8.4087999999999996E-2</v>
      </c>
      <c r="E80" s="17">
        <v>8.6016999999999996E-2</v>
      </c>
      <c r="F80" s="17">
        <v>8.7277999999999994E-2</v>
      </c>
      <c r="G80" s="17">
        <v>8.7311E-2</v>
      </c>
      <c r="H80" s="17">
        <v>8.7347999999999995E-2</v>
      </c>
      <c r="I80" s="17">
        <v>8.7392999999999998E-2</v>
      </c>
      <c r="J80" s="17">
        <v>8.8105000000000003E-2</v>
      </c>
      <c r="K80" s="17">
        <v>8.8838E-2</v>
      </c>
      <c r="L80" s="17">
        <v>8.9640999999999998E-2</v>
      </c>
      <c r="M80" s="17">
        <v>9.0475E-2</v>
      </c>
      <c r="N80" s="17">
        <v>9.1286000000000006E-2</v>
      </c>
      <c r="O80" s="17">
        <v>9.2113E-2</v>
      </c>
      <c r="P80" s="17">
        <v>9.2913999999999997E-2</v>
      </c>
      <c r="Q80" s="17">
        <v>9.3704999999999997E-2</v>
      </c>
      <c r="R80" s="17">
        <v>9.4483999999999999E-2</v>
      </c>
      <c r="S80" s="17">
        <v>9.5249E-2</v>
      </c>
      <c r="T80" s="17">
        <v>9.6743999999999997E-2</v>
      </c>
      <c r="U80" s="17">
        <v>9.8197000000000007E-2</v>
      </c>
      <c r="V80" s="17">
        <v>9.9637000000000003E-2</v>
      </c>
      <c r="W80" s="17">
        <v>0.101047</v>
      </c>
      <c r="X80" s="17">
        <v>0.102425</v>
      </c>
      <c r="Y80" s="17">
        <v>0.103784</v>
      </c>
      <c r="Z80" s="17">
        <v>0.105128</v>
      </c>
      <c r="AA80" s="17">
        <v>0.106504</v>
      </c>
      <c r="AB80" s="17">
        <v>0.10792599999999999</v>
      </c>
      <c r="AC80" s="17">
        <v>0.109324</v>
      </c>
      <c r="AD80" s="17">
        <v>0.110684</v>
      </c>
      <c r="AE80" s="18">
        <v>1.1117E-2</v>
      </c>
    </row>
    <row r="81" spans="1:31" ht="15" customHeight="1" x14ac:dyDescent="0.25">
      <c r="A81" s="16" t="s">
        <v>40</v>
      </c>
      <c r="B81" s="17">
        <v>4.3826999999999998E-2</v>
      </c>
      <c r="C81" s="17">
        <v>5.4599000000000002E-2</v>
      </c>
      <c r="D81" s="17">
        <v>6.2126000000000001E-2</v>
      </c>
      <c r="E81" s="17">
        <v>6.7011000000000001E-2</v>
      </c>
      <c r="F81" s="17">
        <v>7.0354E-2</v>
      </c>
      <c r="G81" s="17">
        <v>7.1544999999999997E-2</v>
      </c>
      <c r="H81" s="17">
        <v>7.3202000000000003E-2</v>
      </c>
      <c r="I81" s="17">
        <v>7.5600000000000001E-2</v>
      </c>
      <c r="J81" s="17">
        <v>7.9135999999999998E-2</v>
      </c>
      <c r="K81" s="17">
        <v>8.3134E-2</v>
      </c>
      <c r="L81" s="17">
        <v>8.7721999999999994E-2</v>
      </c>
      <c r="M81" s="17">
        <v>9.3061000000000005E-2</v>
      </c>
      <c r="N81" s="17">
        <v>9.9013000000000004E-2</v>
      </c>
      <c r="O81" s="17">
        <v>0.10592</v>
      </c>
      <c r="P81" s="17">
        <v>0.11334900000000001</v>
      </c>
      <c r="Q81" s="17">
        <v>0.12141299999999999</v>
      </c>
      <c r="R81" s="17">
        <v>0.13003100000000001</v>
      </c>
      <c r="S81" s="17">
        <v>0.139072</v>
      </c>
      <c r="T81" s="17">
        <v>0.148724</v>
      </c>
      <c r="U81" s="17">
        <v>0.15884200000000001</v>
      </c>
      <c r="V81" s="17">
        <v>0.169571</v>
      </c>
      <c r="W81" s="17">
        <v>0.18082400000000001</v>
      </c>
      <c r="X81" s="17">
        <v>0.192494</v>
      </c>
      <c r="Y81" s="17">
        <v>0.20458599999999999</v>
      </c>
      <c r="Z81" s="17">
        <v>0.21703700000000001</v>
      </c>
      <c r="AA81" s="17">
        <v>0.22975499999999999</v>
      </c>
      <c r="AB81" s="17">
        <v>0.24279700000000001</v>
      </c>
      <c r="AC81" s="17">
        <v>0.25611899999999999</v>
      </c>
      <c r="AD81" s="17">
        <v>0.26971400000000001</v>
      </c>
      <c r="AE81" s="18">
        <v>6.0946E-2</v>
      </c>
    </row>
    <row r="82" spans="1:31" ht="15" customHeight="1" x14ac:dyDescent="0.25">
      <c r="A82" s="16" t="s">
        <v>41</v>
      </c>
      <c r="B82" s="17">
        <v>1.173E-3</v>
      </c>
      <c r="C82" s="17">
        <v>1.1800000000000001E-3</v>
      </c>
      <c r="D82" s="17">
        <v>1.189E-3</v>
      </c>
      <c r="E82" s="17">
        <v>1.2030000000000001E-3</v>
      </c>
      <c r="F82" s="17">
        <v>1.242E-3</v>
      </c>
      <c r="G82" s="17">
        <v>1.242E-3</v>
      </c>
      <c r="H82" s="17">
        <v>1.242E-3</v>
      </c>
      <c r="I82" s="17">
        <v>1.2440000000000001E-3</v>
      </c>
      <c r="J82" s="17">
        <v>1.2520000000000001E-3</v>
      </c>
      <c r="K82" s="17">
        <v>1.289E-3</v>
      </c>
      <c r="L82" s="17">
        <v>1.379E-3</v>
      </c>
      <c r="M82" s="17">
        <v>1.56E-3</v>
      </c>
      <c r="N82" s="17">
        <v>1.836E-3</v>
      </c>
      <c r="O82" s="17">
        <v>2.215E-3</v>
      </c>
      <c r="P82" s="17">
        <v>2.6480000000000002E-3</v>
      </c>
      <c r="Q82" s="17">
        <v>3.094E-3</v>
      </c>
      <c r="R82" s="17">
        <v>3.5469999999999998E-3</v>
      </c>
      <c r="S82" s="17">
        <v>4.006E-3</v>
      </c>
      <c r="T82" s="17">
        <v>4.4780000000000002E-3</v>
      </c>
      <c r="U82" s="17">
        <v>4.9620000000000003E-3</v>
      </c>
      <c r="V82" s="17">
        <v>5.4730000000000004E-3</v>
      </c>
      <c r="W82" s="17">
        <v>6.0200000000000002E-3</v>
      </c>
      <c r="X82" s="17">
        <v>6.6150000000000002E-3</v>
      </c>
      <c r="Y82" s="17">
        <v>7.2779999999999997E-3</v>
      </c>
      <c r="Z82" s="17">
        <v>8.0000000000000002E-3</v>
      </c>
      <c r="AA82" s="17">
        <v>8.7609999999999997E-3</v>
      </c>
      <c r="AB82" s="17">
        <v>9.7099999999999999E-3</v>
      </c>
      <c r="AC82" s="17">
        <v>1.0821000000000001E-2</v>
      </c>
      <c r="AD82" s="17">
        <v>1.2034E-2</v>
      </c>
      <c r="AE82" s="18">
        <v>8.9824000000000001E-2</v>
      </c>
    </row>
    <row r="83" spans="1:31" ht="15" customHeight="1" x14ac:dyDescent="0.25">
      <c r="A83" s="15" t="s">
        <v>42</v>
      </c>
      <c r="B83" s="19">
        <v>0.125197</v>
      </c>
      <c r="C83" s="19">
        <v>0.13789799999999999</v>
      </c>
      <c r="D83" s="19">
        <v>0.14740300000000001</v>
      </c>
      <c r="E83" s="19">
        <v>0.15423100000000001</v>
      </c>
      <c r="F83" s="19">
        <v>0.15887399999999999</v>
      </c>
      <c r="G83" s="19">
        <v>0.16009799999999999</v>
      </c>
      <c r="H83" s="19">
        <v>0.16179199999999999</v>
      </c>
      <c r="I83" s="19">
        <v>0.16423599999999999</v>
      </c>
      <c r="J83" s="19">
        <v>0.168493</v>
      </c>
      <c r="K83" s="19">
        <v>0.173261</v>
      </c>
      <c r="L83" s="19">
        <v>0.17874300000000001</v>
      </c>
      <c r="M83" s="19">
        <v>0.18509500000000001</v>
      </c>
      <c r="N83" s="19">
        <v>0.192135</v>
      </c>
      <c r="O83" s="19">
        <v>0.20024800000000001</v>
      </c>
      <c r="P83" s="19">
        <v>0.20891199999999999</v>
      </c>
      <c r="Q83" s="19">
        <v>0.21821199999999999</v>
      </c>
      <c r="R83" s="19">
        <v>0.22806199999999999</v>
      </c>
      <c r="S83" s="19">
        <v>0.23832700000000001</v>
      </c>
      <c r="T83" s="19">
        <v>0.249946</v>
      </c>
      <c r="U83" s="19">
        <v>0.26200000000000001</v>
      </c>
      <c r="V83" s="19">
        <v>0.27468199999999998</v>
      </c>
      <c r="W83" s="19">
        <v>0.28789100000000001</v>
      </c>
      <c r="X83" s="19">
        <v>0.301533</v>
      </c>
      <c r="Y83" s="19">
        <v>0.31564799999999998</v>
      </c>
      <c r="Z83" s="19">
        <v>0.33016499999999999</v>
      </c>
      <c r="AA83" s="19">
        <v>0.34501999999999999</v>
      </c>
      <c r="AB83" s="19">
        <v>0.36043399999999998</v>
      </c>
      <c r="AC83" s="19">
        <v>0.37626399999999999</v>
      </c>
      <c r="AD83" s="19">
        <v>0.392432</v>
      </c>
      <c r="AE83" s="20">
        <v>3.9495000000000002E-2</v>
      </c>
    </row>
    <row r="84" spans="1:31" ht="15" customHeight="1" x14ac:dyDescent="0.25"/>
    <row r="85" spans="1:31" ht="15" customHeight="1" x14ac:dyDescent="0.25">
      <c r="A85" s="15" t="s">
        <v>43</v>
      </c>
    </row>
    <row r="86" spans="1:31" ht="15" customHeight="1" x14ac:dyDescent="0.25">
      <c r="A86" s="16" t="s">
        <v>44</v>
      </c>
      <c r="B86" s="23">
        <v>5561</v>
      </c>
      <c r="C86" s="23">
        <v>6424</v>
      </c>
      <c r="D86" s="23">
        <v>6795</v>
      </c>
      <c r="E86" s="23">
        <v>6346</v>
      </c>
      <c r="F86" s="23">
        <v>6115</v>
      </c>
      <c r="G86" s="23">
        <v>6093</v>
      </c>
      <c r="H86" s="23">
        <v>6072</v>
      </c>
      <c r="I86" s="23">
        <v>6051</v>
      </c>
      <c r="J86" s="23">
        <v>6030</v>
      </c>
      <c r="K86" s="23">
        <v>6009</v>
      </c>
      <c r="L86" s="23">
        <v>5988</v>
      </c>
      <c r="M86" s="23">
        <v>5966</v>
      </c>
      <c r="N86" s="23">
        <v>5945</v>
      </c>
      <c r="O86" s="23">
        <v>5924</v>
      </c>
      <c r="P86" s="23">
        <v>5903</v>
      </c>
      <c r="Q86" s="23">
        <v>5882</v>
      </c>
      <c r="R86" s="23">
        <v>5860</v>
      </c>
      <c r="S86" s="23">
        <v>5839</v>
      </c>
      <c r="T86" s="23">
        <v>5818</v>
      </c>
      <c r="U86" s="23">
        <v>5796</v>
      </c>
      <c r="V86" s="23">
        <v>5775</v>
      </c>
      <c r="W86" s="23">
        <v>5754</v>
      </c>
      <c r="X86" s="23">
        <v>5732</v>
      </c>
      <c r="Y86" s="23">
        <v>5711</v>
      </c>
      <c r="Z86" s="23">
        <v>5689</v>
      </c>
      <c r="AA86" s="23">
        <v>5668</v>
      </c>
      <c r="AB86" s="23">
        <v>5646</v>
      </c>
      <c r="AC86" s="23">
        <v>5625</v>
      </c>
      <c r="AD86" s="23">
        <v>5603</v>
      </c>
      <c r="AE86" s="18">
        <v>-5.0520000000000001E-3</v>
      </c>
    </row>
    <row r="87" spans="1:31" ht="15" customHeight="1" x14ac:dyDescent="0.25">
      <c r="A87" s="16" t="s">
        <v>45</v>
      </c>
      <c r="B87" s="23">
        <v>4970</v>
      </c>
      <c r="C87" s="23">
        <v>5836</v>
      </c>
      <c r="D87" s="23">
        <v>6307</v>
      </c>
      <c r="E87" s="23">
        <v>5699</v>
      </c>
      <c r="F87" s="23">
        <v>5503</v>
      </c>
      <c r="G87" s="23">
        <v>5484</v>
      </c>
      <c r="H87" s="23">
        <v>5465</v>
      </c>
      <c r="I87" s="23">
        <v>5446</v>
      </c>
      <c r="J87" s="23">
        <v>5427</v>
      </c>
      <c r="K87" s="23">
        <v>5409</v>
      </c>
      <c r="L87" s="23">
        <v>5390</v>
      </c>
      <c r="M87" s="23">
        <v>5371</v>
      </c>
      <c r="N87" s="23">
        <v>5352</v>
      </c>
      <c r="O87" s="23">
        <v>5333</v>
      </c>
      <c r="P87" s="23">
        <v>5314</v>
      </c>
      <c r="Q87" s="23">
        <v>5295</v>
      </c>
      <c r="R87" s="23">
        <v>5276</v>
      </c>
      <c r="S87" s="23">
        <v>5258</v>
      </c>
      <c r="T87" s="23">
        <v>5239</v>
      </c>
      <c r="U87" s="23">
        <v>5220</v>
      </c>
      <c r="V87" s="23">
        <v>5201</v>
      </c>
      <c r="W87" s="23">
        <v>5183</v>
      </c>
      <c r="X87" s="23">
        <v>5164</v>
      </c>
      <c r="Y87" s="23">
        <v>5146</v>
      </c>
      <c r="Z87" s="23">
        <v>5127</v>
      </c>
      <c r="AA87" s="23">
        <v>5109</v>
      </c>
      <c r="AB87" s="23">
        <v>5090</v>
      </c>
      <c r="AC87" s="23">
        <v>5072</v>
      </c>
      <c r="AD87" s="23">
        <v>5054</v>
      </c>
      <c r="AE87" s="18">
        <v>-5.3140000000000001E-3</v>
      </c>
    </row>
    <row r="88" spans="1:31" ht="15" customHeight="1" x14ac:dyDescent="0.25">
      <c r="A88" s="16" t="s">
        <v>46</v>
      </c>
      <c r="B88" s="23">
        <v>5356</v>
      </c>
      <c r="C88" s="23">
        <v>6622</v>
      </c>
      <c r="D88" s="23">
        <v>7309</v>
      </c>
      <c r="E88" s="23">
        <v>6267</v>
      </c>
      <c r="F88" s="23">
        <v>6066</v>
      </c>
      <c r="G88" s="23">
        <v>6054</v>
      </c>
      <c r="H88" s="23">
        <v>6041</v>
      </c>
      <c r="I88" s="23">
        <v>6028</v>
      </c>
      <c r="J88" s="23">
        <v>6016</v>
      </c>
      <c r="K88" s="23">
        <v>6003</v>
      </c>
      <c r="L88" s="23">
        <v>5991</v>
      </c>
      <c r="M88" s="23">
        <v>5978</v>
      </c>
      <c r="N88" s="23">
        <v>5965</v>
      </c>
      <c r="O88" s="23">
        <v>5953</v>
      </c>
      <c r="P88" s="23">
        <v>5940</v>
      </c>
      <c r="Q88" s="23">
        <v>5928</v>
      </c>
      <c r="R88" s="23">
        <v>5915</v>
      </c>
      <c r="S88" s="23">
        <v>5903</v>
      </c>
      <c r="T88" s="23">
        <v>5890</v>
      </c>
      <c r="U88" s="23">
        <v>5877</v>
      </c>
      <c r="V88" s="23">
        <v>5865</v>
      </c>
      <c r="W88" s="23">
        <v>5852</v>
      </c>
      <c r="X88" s="23">
        <v>5840</v>
      </c>
      <c r="Y88" s="23">
        <v>5827</v>
      </c>
      <c r="Z88" s="23">
        <v>5814</v>
      </c>
      <c r="AA88" s="23">
        <v>5802</v>
      </c>
      <c r="AB88" s="23">
        <v>5789</v>
      </c>
      <c r="AC88" s="23">
        <v>5776</v>
      </c>
      <c r="AD88" s="23">
        <v>5764</v>
      </c>
      <c r="AE88" s="18">
        <v>-5.1260000000000003E-3</v>
      </c>
    </row>
    <row r="89" spans="1:31" ht="15" customHeight="1" x14ac:dyDescent="0.25">
      <c r="A89" s="16" t="s">
        <v>47</v>
      </c>
      <c r="B89" s="23">
        <v>5515</v>
      </c>
      <c r="C89" s="23">
        <v>7134</v>
      </c>
      <c r="D89" s="23">
        <v>7428</v>
      </c>
      <c r="E89" s="23">
        <v>6508</v>
      </c>
      <c r="F89" s="23">
        <v>6401</v>
      </c>
      <c r="G89" s="23">
        <v>6393</v>
      </c>
      <c r="H89" s="23">
        <v>6384</v>
      </c>
      <c r="I89" s="23">
        <v>6376</v>
      </c>
      <c r="J89" s="23">
        <v>6367</v>
      </c>
      <c r="K89" s="23">
        <v>6358</v>
      </c>
      <c r="L89" s="23">
        <v>6349</v>
      </c>
      <c r="M89" s="23">
        <v>6340</v>
      </c>
      <c r="N89" s="23">
        <v>6331</v>
      </c>
      <c r="O89" s="23">
        <v>6322</v>
      </c>
      <c r="P89" s="23">
        <v>6313</v>
      </c>
      <c r="Q89" s="23">
        <v>6303</v>
      </c>
      <c r="R89" s="23">
        <v>6294</v>
      </c>
      <c r="S89" s="23">
        <v>6285</v>
      </c>
      <c r="T89" s="23">
        <v>6275</v>
      </c>
      <c r="U89" s="23">
        <v>6266</v>
      </c>
      <c r="V89" s="23">
        <v>6257</v>
      </c>
      <c r="W89" s="23">
        <v>6247</v>
      </c>
      <c r="X89" s="23">
        <v>6238</v>
      </c>
      <c r="Y89" s="23">
        <v>6229</v>
      </c>
      <c r="Z89" s="23">
        <v>6219</v>
      </c>
      <c r="AA89" s="23">
        <v>6210</v>
      </c>
      <c r="AB89" s="23">
        <v>6200</v>
      </c>
      <c r="AC89" s="23">
        <v>6191</v>
      </c>
      <c r="AD89" s="23">
        <v>6181</v>
      </c>
      <c r="AE89" s="18">
        <v>-5.2969999999999996E-3</v>
      </c>
    </row>
    <row r="90" spans="1:31" ht="15" customHeight="1" x14ac:dyDescent="0.25">
      <c r="A90" s="16" t="s">
        <v>48</v>
      </c>
      <c r="B90" s="23">
        <v>2307</v>
      </c>
      <c r="C90" s="23">
        <v>2732</v>
      </c>
      <c r="D90" s="23">
        <v>3031</v>
      </c>
      <c r="E90" s="23">
        <v>2737</v>
      </c>
      <c r="F90" s="23">
        <v>2627</v>
      </c>
      <c r="G90" s="23">
        <v>2619</v>
      </c>
      <c r="H90" s="23">
        <v>2611</v>
      </c>
      <c r="I90" s="23">
        <v>2603</v>
      </c>
      <c r="J90" s="23">
        <v>2595</v>
      </c>
      <c r="K90" s="23">
        <v>2586</v>
      </c>
      <c r="L90" s="23">
        <v>2578</v>
      </c>
      <c r="M90" s="23">
        <v>2569</v>
      </c>
      <c r="N90" s="23">
        <v>2560</v>
      </c>
      <c r="O90" s="23">
        <v>2552</v>
      </c>
      <c r="P90" s="23">
        <v>2543</v>
      </c>
      <c r="Q90" s="23">
        <v>2534</v>
      </c>
      <c r="R90" s="23">
        <v>2526</v>
      </c>
      <c r="S90" s="23">
        <v>2517</v>
      </c>
      <c r="T90" s="23">
        <v>2508</v>
      </c>
      <c r="U90" s="23">
        <v>2500</v>
      </c>
      <c r="V90" s="23">
        <v>2491</v>
      </c>
      <c r="W90" s="23">
        <v>2483</v>
      </c>
      <c r="X90" s="23">
        <v>2475</v>
      </c>
      <c r="Y90" s="23">
        <v>2466</v>
      </c>
      <c r="Z90" s="23">
        <v>2458</v>
      </c>
      <c r="AA90" s="23">
        <v>2450</v>
      </c>
      <c r="AB90" s="23">
        <v>2441</v>
      </c>
      <c r="AC90" s="23">
        <v>2433</v>
      </c>
      <c r="AD90" s="23">
        <v>2425</v>
      </c>
      <c r="AE90" s="18">
        <v>-4.4050000000000001E-3</v>
      </c>
    </row>
    <row r="91" spans="1:31" ht="15" customHeight="1" x14ac:dyDescent="0.25">
      <c r="A91" s="16" t="s">
        <v>49</v>
      </c>
      <c r="B91" s="23">
        <v>2876</v>
      </c>
      <c r="C91" s="23">
        <v>3649</v>
      </c>
      <c r="D91" s="23">
        <v>4048</v>
      </c>
      <c r="E91" s="23">
        <v>3532</v>
      </c>
      <c r="F91" s="23">
        <v>3369</v>
      </c>
      <c r="G91" s="23">
        <v>3364</v>
      </c>
      <c r="H91" s="23">
        <v>3359</v>
      </c>
      <c r="I91" s="23">
        <v>3354</v>
      </c>
      <c r="J91" s="23">
        <v>3349</v>
      </c>
      <c r="K91" s="23">
        <v>3344</v>
      </c>
      <c r="L91" s="23">
        <v>3340</v>
      </c>
      <c r="M91" s="23">
        <v>3335</v>
      </c>
      <c r="N91" s="23">
        <v>3330</v>
      </c>
      <c r="O91" s="23">
        <v>3325</v>
      </c>
      <c r="P91" s="23">
        <v>3320</v>
      </c>
      <c r="Q91" s="23">
        <v>3316</v>
      </c>
      <c r="R91" s="23">
        <v>3311</v>
      </c>
      <c r="S91" s="23">
        <v>3306</v>
      </c>
      <c r="T91" s="23">
        <v>3301</v>
      </c>
      <c r="U91" s="23">
        <v>3296</v>
      </c>
      <c r="V91" s="23">
        <v>3291</v>
      </c>
      <c r="W91" s="23">
        <v>3286</v>
      </c>
      <c r="X91" s="23">
        <v>3281</v>
      </c>
      <c r="Y91" s="23">
        <v>3276</v>
      </c>
      <c r="Z91" s="23">
        <v>3271</v>
      </c>
      <c r="AA91" s="23">
        <v>3266</v>
      </c>
      <c r="AB91" s="23">
        <v>3261</v>
      </c>
      <c r="AC91" s="23">
        <v>3256</v>
      </c>
      <c r="AD91" s="23">
        <v>3251</v>
      </c>
      <c r="AE91" s="18">
        <v>-4.2680000000000001E-3</v>
      </c>
    </row>
    <row r="92" spans="1:31" ht="15" customHeight="1" x14ac:dyDescent="0.25">
      <c r="A92" s="16" t="s">
        <v>50</v>
      </c>
      <c r="B92" s="23">
        <v>1650</v>
      </c>
      <c r="C92" s="23">
        <v>2328</v>
      </c>
      <c r="D92" s="23">
        <v>2553</v>
      </c>
      <c r="E92" s="23">
        <v>2205</v>
      </c>
      <c r="F92" s="23">
        <v>2013</v>
      </c>
      <c r="G92" s="23">
        <v>2003</v>
      </c>
      <c r="H92" s="23">
        <v>1994</v>
      </c>
      <c r="I92" s="23">
        <v>1985</v>
      </c>
      <c r="J92" s="23">
        <v>1975</v>
      </c>
      <c r="K92" s="23">
        <v>1966</v>
      </c>
      <c r="L92" s="23">
        <v>1956</v>
      </c>
      <c r="M92" s="23">
        <v>1947</v>
      </c>
      <c r="N92" s="23">
        <v>1938</v>
      </c>
      <c r="O92" s="23">
        <v>1928</v>
      </c>
      <c r="P92" s="23">
        <v>1919</v>
      </c>
      <c r="Q92" s="23">
        <v>1910</v>
      </c>
      <c r="R92" s="23">
        <v>1901</v>
      </c>
      <c r="S92" s="23">
        <v>1891</v>
      </c>
      <c r="T92" s="23">
        <v>1882</v>
      </c>
      <c r="U92" s="23">
        <v>1873</v>
      </c>
      <c r="V92" s="23">
        <v>1864</v>
      </c>
      <c r="W92" s="23">
        <v>1854</v>
      </c>
      <c r="X92" s="23">
        <v>1845</v>
      </c>
      <c r="Y92" s="23">
        <v>1836</v>
      </c>
      <c r="Z92" s="23">
        <v>1827</v>
      </c>
      <c r="AA92" s="23">
        <v>1818</v>
      </c>
      <c r="AB92" s="23">
        <v>1809</v>
      </c>
      <c r="AC92" s="23">
        <v>1800</v>
      </c>
      <c r="AD92" s="23">
        <v>1790</v>
      </c>
      <c r="AE92" s="18">
        <v>-9.6860000000000002E-3</v>
      </c>
    </row>
    <row r="93" spans="1:31" ht="15" customHeight="1" x14ac:dyDescent="0.25">
      <c r="A93" s="16" t="s">
        <v>51</v>
      </c>
      <c r="B93" s="23">
        <v>4574</v>
      </c>
      <c r="C93" s="23">
        <v>5271</v>
      </c>
      <c r="D93" s="23">
        <v>4810</v>
      </c>
      <c r="E93" s="23">
        <v>4790</v>
      </c>
      <c r="F93" s="23">
        <v>4922</v>
      </c>
      <c r="G93" s="23">
        <v>4910</v>
      </c>
      <c r="H93" s="23">
        <v>4899</v>
      </c>
      <c r="I93" s="23">
        <v>4887</v>
      </c>
      <c r="J93" s="23">
        <v>4874</v>
      </c>
      <c r="K93" s="23">
        <v>4862</v>
      </c>
      <c r="L93" s="23">
        <v>4849</v>
      </c>
      <c r="M93" s="23">
        <v>4836</v>
      </c>
      <c r="N93" s="23">
        <v>4823</v>
      </c>
      <c r="O93" s="23">
        <v>4809</v>
      </c>
      <c r="P93" s="23">
        <v>4796</v>
      </c>
      <c r="Q93" s="23">
        <v>4782</v>
      </c>
      <c r="R93" s="23">
        <v>4769</v>
      </c>
      <c r="S93" s="23">
        <v>4755</v>
      </c>
      <c r="T93" s="23">
        <v>4741</v>
      </c>
      <c r="U93" s="23">
        <v>4727</v>
      </c>
      <c r="V93" s="23">
        <v>4713</v>
      </c>
      <c r="W93" s="23">
        <v>4698</v>
      </c>
      <c r="X93" s="23">
        <v>4684</v>
      </c>
      <c r="Y93" s="23">
        <v>4669</v>
      </c>
      <c r="Z93" s="23">
        <v>4654</v>
      </c>
      <c r="AA93" s="23">
        <v>4639</v>
      </c>
      <c r="AB93" s="23">
        <v>4625</v>
      </c>
      <c r="AC93" s="23">
        <v>4610</v>
      </c>
      <c r="AD93" s="23">
        <v>4595</v>
      </c>
      <c r="AE93" s="18">
        <v>-5.071E-3</v>
      </c>
    </row>
    <row r="94" spans="1:31" ht="15" customHeight="1" x14ac:dyDescent="0.25">
      <c r="A94" s="16" t="s">
        <v>52</v>
      </c>
      <c r="B94" s="23">
        <v>3412</v>
      </c>
      <c r="C94" s="23">
        <v>3377</v>
      </c>
      <c r="D94" s="23">
        <v>2787</v>
      </c>
      <c r="E94" s="23">
        <v>2983</v>
      </c>
      <c r="F94" s="23">
        <v>3486</v>
      </c>
      <c r="G94" s="23">
        <v>3484</v>
      </c>
      <c r="H94" s="23">
        <v>3482</v>
      </c>
      <c r="I94" s="23">
        <v>3479</v>
      </c>
      <c r="J94" s="23">
        <v>3477</v>
      </c>
      <c r="K94" s="23">
        <v>3474</v>
      </c>
      <c r="L94" s="23">
        <v>3471</v>
      </c>
      <c r="M94" s="23">
        <v>3469</v>
      </c>
      <c r="N94" s="23">
        <v>3466</v>
      </c>
      <c r="O94" s="23">
        <v>3463</v>
      </c>
      <c r="P94" s="23">
        <v>3461</v>
      </c>
      <c r="Q94" s="23">
        <v>3458</v>
      </c>
      <c r="R94" s="23">
        <v>3455</v>
      </c>
      <c r="S94" s="23">
        <v>3453</v>
      </c>
      <c r="T94" s="23">
        <v>3450</v>
      </c>
      <c r="U94" s="23">
        <v>3448</v>
      </c>
      <c r="V94" s="23">
        <v>3445</v>
      </c>
      <c r="W94" s="23">
        <v>3443</v>
      </c>
      <c r="X94" s="23">
        <v>3440</v>
      </c>
      <c r="Y94" s="23">
        <v>3438</v>
      </c>
      <c r="Z94" s="23">
        <v>3435</v>
      </c>
      <c r="AA94" s="23">
        <v>3433</v>
      </c>
      <c r="AB94" s="23">
        <v>3431</v>
      </c>
      <c r="AC94" s="23">
        <v>3428</v>
      </c>
      <c r="AD94" s="23">
        <v>3426</v>
      </c>
      <c r="AE94" s="18">
        <v>5.3399999999999997E-4</v>
      </c>
    </row>
    <row r="95" spans="1:31" ht="15" customHeight="1" x14ac:dyDescent="0.25">
      <c r="A95" s="15" t="s">
        <v>53</v>
      </c>
      <c r="B95" s="21">
        <v>3772.2573240000002</v>
      </c>
      <c r="C95" s="21">
        <v>4468.8759769999997</v>
      </c>
      <c r="D95" s="21">
        <v>4639.0664059999999</v>
      </c>
      <c r="E95" s="21">
        <v>4221.1914059999999</v>
      </c>
      <c r="F95" s="21">
        <v>4181.0371089999999</v>
      </c>
      <c r="G95" s="21">
        <v>4165.3374020000001</v>
      </c>
      <c r="H95" s="21">
        <v>4149.7626950000003</v>
      </c>
      <c r="I95" s="21">
        <v>4134.1274409999996</v>
      </c>
      <c r="J95" s="21">
        <v>4118.6464839999999</v>
      </c>
      <c r="K95" s="21">
        <v>4103.1010740000002</v>
      </c>
      <c r="L95" s="21">
        <v>4087.7204590000001</v>
      </c>
      <c r="M95" s="21">
        <v>4072.2719729999999</v>
      </c>
      <c r="N95" s="21">
        <v>4056.7810060000002</v>
      </c>
      <c r="O95" s="21">
        <v>4041.5107419999999</v>
      </c>
      <c r="P95" s="21">
        <v>4026.3571780000002</v>
      </c>
      <c r="Q95" s="21">
        <v>4011.1572270000001</v>
      </c>
      <c r="R95" s="21">
        <v>3996.1560060000002</v>
      </c>
      <c r="S95" s="21">
        <v>3981.2758789999998</v>
      </c>
      <c r="T95" s="21">
        <v>3966.1064449999999</v>
      </c>
      <c r="U95" s="21">
        <v>3951.3940429999998</v>
      </c>
      <c r="V95" s="21">
        <v>3936.54126</v>
      </c>
      <c r="W95" s="21">
        <v>3921.829346</v>
      </c>
      <c r="X95" s="21">
        <v>3907.2583009999998</v>
      </c>
      <c r="Y95" s="21">
        <v>3892.6267090000001</v>
      </c>
      <c r="Z95" s="21">
        <v>3877.8627929999998</v>
      </c>
      <c r="AA95" s="21">
        <v>3863.6320799999999</v>
      </c>
      <c r="AB95" s="21">
        <v>3848.9528810000002</v>
      </c>
      <c r="AC95" s="21">
        <v>3834.451172</v>
      </c>
      <c r="AD95" s="21">
        <v>3819.9951169999999</v>
      </c>
      <c r="AE95" s="20">
        <v>-5.7939999999999997E-3</v>
      </c>
    </row>
    <row r="96" spans="1:31" ht="15" customHeight="1" x14ac:dyDescent="0.25"/>
    <row r="97" spans="1:31" ht="15" customHeight="1" x14ac:dyDescent="0.25">
      <c r="A97" s="15" t="s">
        <v>54</v>
      </c>
    </row>
    <row r="98" spans="1:31" ht="15" customHeight="1" x14ac:dyDescent="0.25">
      <c r="A98" s="16" t="s">
        <v>44</v>
      </c>
      <c r="B98" s="23">
        <v>564</v>
      </c>
      <c r="C98" s="23">
        <v>541</v>
      </c>
      <c r="D98" s="23">
        <v>416</v>
      </c>
      <c r="E98" s="23">
        <v>498</v>
      </c>
      <c r="F98" s="23">
        <v>549</v>
      </c>
      <c r="G98" s="23">
        <v>555</v>
      </c>
      <c r="H98" s="23">
        <v>561</v>
      </c>
      <c r="I98" s="23">
        <v>567</v>
      </c>
      <c r="J98" s="23">
        <v>573</v>
      </c>
      <c r="K98" s="23">
        <v>579</v>
      </c>
      <c r="L98" s="23">
        <v>585</v>
      </c>
      <c r="M98" s="23">
        <v>591</v>
      </c>
      <c r="N98" s="23">
        <v>597</v>
      </c>
      <c r="O98" s="23">
        <v>603</v>
      </c>
      <c r="P98" s="23">
        <v>610</v>
      </c>
      <c r="Q98" s="23">
        <v>616</v>
      </c>
      <c r="R98" s="23">
        <v>622</v>
      </c>
      <c r="S98" s="23">
        <v>628</v>
      </c>
      <c r="T98" s="23">
        <v>634</v>
      </c>
      <c r="U98" s="23">
        <v>640</v>
      </c>
      <c r="V98" s="23">
        <v>646</v>
      </c>
      <c r="W98" s="23">
        <v>652</v>
      </c>
      <c r="X98" s="23">
        <v>658</v>
      </c>
      <c r="Y98" s="23">
        <v>664</v>
      </c>
      <c r="Z98" s="23">
        <v>670</v>
      </c>
      <c r="AA98" s="23">
        <v>676</v>
      </c>
      <c r="AB98" s="23">
        <v>683</v>
      </c>
      <c r="AC98" s="23">
        <v>689</v>
      </c>
      <c r="AD98" s="23">
        <v>695</v>
      </c>
      <c r="AE98" s="18">
        <v>9.3209999999999994E-3</v>
      </c>
    </row>
    <row r="99" spans="1:31" ht="15" customHeight="1" x14ac:dyDescent="0.25">
      <c r="A99" s="16" t="s">
        <v>45</v>
      </c>
      <c r="B99" s="23">
        <v>815</v>
      </c>
      <c r="C99" s="23">
        <v>688</v>
      </c>
      <c r="D99" s="23">
        <v>592</v>
      </c>
      <c r="E99" s="23">
        <v>725</v>
      </c>
      <c r="F99" s="23">
        <v>773</v>
      </c>
      <c r="G99" s="23">
        <v>781</v>
      </c>
      <c r="H99" s="23">
        <v>788</v>
      </c>
      <c r="I99" s="23">
        <v>796</v>
      </c>
      <c r="J99" s="23">
        <v>803</v>
      </c>
      <c r="K99" s="23">
        <v>810</v>
      </c>
      <c r="L99" s="23">
        <v>818</v>
      </c>
      <c r="M99" s="23">
        <v>825</v>
      </c>
      <c r="N99" s="23">
        <v>832</v>
      </c>
      <c r="O99" s="23">
        <v>840</v>
      </c>
      <c r="P99" s="23">
        <v>847</v>
      </c>
      <c r="Q99" s="23">
        <v>855</v>
      </c>
      <c r="R99" s="23">
        <v>862</v>
      </c>
      <c r="S99" s="23">
        <v>869</v>
      </c>
      <c r="T99" s="23">
        <v>877</v>
      </c>
      <c r="U99" s="23">
        <v>884</v>
      </c>
      <c r="V99" s="23">
        <v>891</v>
      </c>
      <c r="W99" s="23">
        <v>899</v>
      </c>
      <c r="X99" s="23">
        <v>906</v>
      </c>
      <c r="Y99" s="23">
        <v>913</v>
      </c>
      <c r="Z99" s="23">
        <v>921</v>
      </c>
      <c r="AA99" s="23">
        <v>928</v>
      </c>
      <c r="AB99" s="23">
        <v>935</v>
      </c>
      <c r="AC99" s="23">
        <v>942</v>
      </c>
      <c r="AD99" s="23">
        <v>950</v>
      </c>
      <c r="AE99" s="18">
        <v>1.2022E-2</v>
      </c>
    </row>
    <row r="100" spans="1:31" ht="15" customHeight="1" x14ac:dyDescent="0.25">
      <c r="A100" s="16" t="s">
        <v>46</v>
      </c>
      <c r="B100" s="23">
        <v>974</v>
      </c>
      <c r="C100" s="23">
        <v>690</v>
      </c>
      <c r="D100" s="23">
        <v>611</v>
      </c>
      <c r="E100" s="23">
        <v>765</v>
      </c>
      <c r="F100" s="23">
        <v>805</v>
      </c>
      <c r="G100" s="23">
        <v>809</v>
      </c>
      <c r="H100" s="23">
        <v>813</v>
      </c>
      <c r="I100" s="23">
        <v>817</v>
      </c>
      <c r="J100" s="23">
        <v>821</v>
      </c>
      <c r="K100" s="23">
        <v>825</v>
      </c>
      <c r="L100" s="23">
        <v>829</v>
      </c>
      <c r="M100" s="23">
        <v>833</v>
      </c>
      <c r="N100" s="23">
        <v>837</v>
      </c>
      <c r="O100" s="23">
        <v>841</v>
      </c>
      <c r="P100" s="23">
        <v>845</v>
      </c>
      <c r="Q100" s="23">
        <v>848</v>
      </c>
      <c r="R100" s="23">
        <v>852</v>
      </c>
      <c r="S100" s="23">
        <v>856</v>
      </c>
      <c r="T100" s="23">
        <v>860</v>
      </c>
      <c r="U100" s="23">
        <v>864</v>
      </c>
      <c r="V100" s="23">
        <v>868</v>
      </c>
      <c r="W100" s="23">
        <v>872</v>
      </c>
      <c r="X100" s="23">
        <v>876</v>
      </c>
      <c r="Y100" s="23">
        <v>880</v>
      </c>
      <c r="Z100" s="23">
        <v>884</v>
      </c>
      <c r="AA100" s="23">
        <v>888</v>
      </c>
      <c r="AB100" s="23">
        <v>892</v>
      </c>
      <c r="AC100" s="23">
        <v>896</v>
      </c>
      <c r="AD100" s="23">
        <v>900</v>
      </c>
      <c r="AE100" s="18">
        <v>9.8890000000000002E-3</v>
      </c>
    </row>
    <row r="101" spans="1:31" ht="15" customHeight="1" x14ac:dyDescent="0.25">
      <c r="A101" s="16" t="s">
        <v>47</v>
      </c>
      <c r="B101" s="23">
        <v>1221</v>
      </c>
      <c r="C101" s="23">
        <v>893</v>
      </c>
      <c r="D101" s="23">
        <v>814</v>
      </c>
      <c r="E101" s="23">
        <v>972</v>
      </c>
      <c r="F101" s="23">
        <v>997</v>
      </c>
      <c r="G101" s="23">
        <v>1001</v>
      </c>
      <c r="H101" s="23">
        <v>1005</v>
      </c>
      <c r="I101" s="23">
        <v>1008</v>
      </c>
      <c r="J101" s="23">
        <v>1012</v>
      </c>
      <c r="K101" s="23">
        <v>1016</v>
      </c>
      <c r="L101" s="23">
        <v>1020</v>
      </c>
      <c r="M101" s="23">
        <v>1024</v>
      </c>
      <c r="N101" s="23">
        <v>1027</v>
      </c>
      <c r="O101" s="23">
        <v>1031</v>
      </c>
      <c r="P101" s="23">
        <v>1035</v>
      </c>
      <c r="Q101" s="23">
        <v>1039</v>
      </c>
      <c r="R101" s="23">
        <v>1043</v>
      </c>
      <c r="S101" s="23">
        <v>1047</v>
      </c>
      <c r="T101" s="23">
        <v>1051</v>
      </c>
      <c r="U101" s="23">
        <v>1055</v>
      </c>
      <c r="V101" s="23">
        <v>1059</v>
      </c>
      <c r="W101" s="23">
        <v>1062</v>
      </c>
      <c r="X101" s="23">
        <v>1066</v>
      </c>
      <c r="Y101" s="23">
        <v>1070</v>
      </c>
      <c r="Z101" s="23">
        <v>1074</v>
      </c>
      <c r="AA101" s="23">
        <v>1078</v>
      </c>
      <c r="AB101" s="23">
        <v>1082</v>
      </c>
      <c r="AC101" s="23">
        <v>1086</v>
      </c>
      <c r="AD101" s="23">
        <v>1090</v>
      </c>
      <c r="AE101" s="18">
        <v>7.4110000000000001E-3</v>
      </c>
    </row>
    <row r="102" spans="1:31" ht="15" customHeight="1" x14ac:dyDescent="0.25">
      <c r="A102" s="16" t="s">
        <v>48</v>
      </c>
      <c r="B102" s="23">
        <v>2161</v>
      </c>
      <c r="C102" s="23">
        <v>2002</v>
      </c>
      <c r="D102" s="23">
        <v>2019</v>
      </c>
      <c r="E102" s="23">
        <v>2091</v>
      </c>
      <c r="F102" s="23">
        <v>2158</v>
      </c>
      <c r="G102" s="23">
        <v>2166</v>
      </c>
      <c r="H102" s="23">
        <v>2174</v>
      </c>
      <c r="I102" s="23">
        <v>2182</v>
      </c>
      <c r="J102" s="23">
        <v>2191</v>
      </c>
      <c r="K102" s="23">
        <v>2200</v>
      </c>
      <c r="L102" s="23">
        <v>2208</v>
      </c>
      <c r="M102" s="23">
        <v>2217</v>
      </c>
      <c r="N102" s="23">
        <v>2226</v>
      </c>
      <c r="O102" s="23">
        <v>2235</v>
      </c>
      <c r="P102" s="23">
        <v>2244</v>
      </c>
      <c r="Q102" s="23">
        <v>2253</v>
      </c>
      <c r="R102" s="23">
        <v>2262</v>
      </c>
      <c r="S102" s="23">
        <v>2271</v>
      </c>
      <c r="T102" s="23">
        <v>2280</v>
      </c>
      <c r="U102" s="23">
        <v>2289</v>
      </c>
      <c r="V102" s="23">
        <v>2298</v>
      </c>
      <c r="W102" s="23">
        <v>2307</v>
      </c>
      <c r="X102" s="23">
        <v>2316</v>
      </c>
      <c r="Y102" s="23">
        <v>2325</v>
      </c>
      <c r="Z102" s="23">
        <v>2333</v>
      </c>
      <c r="AA102" s="23">
        <v>2342</v>
      </c>
      <c r="AB102" s="23">
        <v>2351</v>
      </c>
      <c r="AC102" s="23">
        <v>2360</v>
      </c>
      <c r="AD102" s="23">
        <v>2369</v>
      </c>
      <c r="AE102" s="18">
        <v>6.254E-3</v>
      </c>
    </row>
    <row r="103" spans="1:31" ht="15" customHeight="1" x14ac:dyDescent="0.25">
      <c r="A103" s="16" t="s">
        <v>49</v>
      </c>
      <c r="B103" s="23">
        <v>1762</v>
      </c>
      <c r="C103" s="23">
        <v>1441</v>
      </c>
      <c r="D103" s="23">
        <v>1499</v>
      </c>
      <c r="E103" s="23">
        <v>1630</v>
      </c>
      <c r="F103" s="23">
        <v>1700</v>
      </c>
      <c r="G103" s="23">
        <v>1706</v>
      </c>
      <c r="H103" s="23">
        <v>1713</v>
      </c>
      <c r="I103" s="23">
        <v>1719</v>
      </c>
      <c r="J103" s="23">
        <v>1725</v>
      </c>
      <c r="K103" s="23">
        <v>1731</v>
      </c>
      <c r="L103" s="23">
        <v>1737</v>
      </c>
      <c r="M103" s="23">
        <v>1744</v>
      </c>
      <c r="N103" s="23">
        <v>1750</v>
      </c>
      <c r="O103" s="23">
        <v>1756</v>
      </c>
      <c r="P103" s="23">
        <v>1762</v>
      </c>
      <c r="Q103" s="23">
        <v>1768</v>
      </c>
      <c r="R103" s="23">
        <v>1775</v>
      </c>
      <c r="S103" s="23">
        <v>1781</v>
      </c>
      <c r="T103" s="23">
        <v>1787</v>
      </c>
      <c r="U103" s="23">
        <v>1793</v>
      </c>
      <c r="V103" s="23">
        <v>1799</v>
      </c>
      <c r="W103" s="23">
        <v>1806</v>
      </c>
      <c r="X103" s="23">
        <v>1812</v>
      </c>
      <c r="Y103" s="23">
        <v>1818</v>
      </c>
      <c r="Z103" s="23">
        <v>1824</v>
      </c>
      <c r="AA103" s="23">
        <v>1830</v>
      </c>
      <c r="AB103" s="23">
        <v>1837</v>
      </c>
      <c r="AC103" s="23">
        <v>1843</v>
      </c>
      <c r="AD103" s="23">
        <v>1849</v>
      </c>
      <c r="AE103" s="18">
        <v>9.2759999999999995E-3</v>
      </c>
    </row>
    <row r="104" spans="1:31" ht="15" customHeight="1" x14ac:dyDescent="0.25">
      <c r="A104" s="16" t="s">
        <v>50</v>
      </c>
      <c r="B104" s="23">
        <v>2915</v>
      </c>
      <c r="C104" s="23">
        <v>2535</v>
      </c>
      <c r="D104" s="23">
        <v>2459</v>
      </c>
      <c r="E104" s="23">
        <v>2573</v>
      </c>
      <c r="F104" s="23">
        <v>2790</v>
      </c>
      <c r="G104" s="23">
        <v>2804</v>
      </c>
      <c r="H104" s="23">
        <v>2819</v>
      </c>
      <c r="I104" s="23">
        <v>2833</v>
      </c>
      <c r="J104" s="23">
        <v>2848</v>
      </c>
      <c r="K104" s="23">
        <v>2862</v>
      </c>
      <c r="L104" s="23">
        <v>2877</v>
      </c>
      <c r="M104" s="23">
        <v>2891</v>
      </c>
      <c r="N104" s="23">
        <v>2906</v>
      </c>
      <c r="O104" s="23">
        <v>2920</v>
      </c>
      <c r="P104" s="23">
        <v>2935</v>
      </c>
      <c r="Q104" s="23">
        <v>2949</v>
      </c>
      <c r="R104" s="23">
        <v>2964</v>
      </c>
      <c r="S104" s="23">
        <v>2978</v>
      </c>
      <c r="T104" s="23">
        <v>2993</v>
      </c>
      <c r="U104" s="23">
        <v>3007</v>
      </c>
      <c r="V104" s="23">
        <v>3022</v>
      </c>
      <c r="W104" s="23">
        <v>3036</v>
      </c>
      <c r="X104" s="23">
        <v>3051</v>
      </c>
      <c r="Y104" s="23">
        <v>3065</v>
      </c>
      <c r="Z104" s="23">
        <v>3080</v>
      </c>
      <c r="AA104" s="23">
        <v>3094</v>
      </c>
      <c r="AB104" s="23">
        <v>3109</v>
      </c>
      <c r="AC104" s="23">
        <v>3123</v>
      </c>
      <c r="AD104" s="23">
        <v>3138</v>
      </c>
      <c r="AE104" s="18">
        <v>7.9349999999999993E-3</v>
      </c>
    </row>
    <row r="105" spans="1:31" ht="15" customHeight="1" x14ac:dyDescent="0.25">
      <c r="A105" s="16" t="s">
        <v>51</v>
      </c>
      <c r="B105" s="23">
        <v>1572</v>
      </c>
      <c r="C105" s="23">
        <v>1464</v>
      </c>
      <c r="D105" s="23">
        <v>1417</v>
      </c>
      <c r="E105" s="23">
        <v>1542</v>
      </c>
      <c r="F105" s="23">
        <v>1519</v>
      </c>
      <c r="G105" s="23">
        <v>1528</v>
      </c>
      <c r="H105" s="23">
        <v>1537</v>
      </c>
      <c r="I105" s="23">
        <v>1547</v>
      </c>
      <c r="J105" s="23">
        <v>1556</v>
      </c>
      <c r="K105" s="23">
        <v>1566</v>
      </c>
      <c r="L105" s="23">
        <v>1576</v>
      </c>
      <c r="M105" s="23">
        <v>1587</v>
      </c>
      <c r="N105" s="23">
        <v>1597</v>
      </c>
      <c r="O105" s="23">
        <v>1607</v>
      </c>
      <c r="P105" s="23">
        <v>1617</v>
      </c>
      <c r="Q105" s="23">
        <v>1628</v>
      </c>
      <c r="R105" s="23">
        <v>1638</v>
      </c>
      <c r="S105" s="23">
        <v>1649</v>
      </c>
      <c r="T105" s="23">
        <v>1660</v>
      </c>
      <c r="U105" s="23">
        <v>1670</v>
      </c>
      <c r="V105" s="23">
        <v>1681</v>
      </c>
      <c r="W105" s="23">
        <v>1692</v>
      </c>
      <c r="X105" s="23">
        <v>1704</v>
      </c>
      <c r="Y105" s="23">
        <v>1715</v>
      </c>
      <c r="Z105" s="23">
        <v>1726</v>
      </c>
      <c r="AA105" s="23">
        <v>1738</v>
      </c>
      <c r="AB105" s="23">
        <v>1749</v>
      </c>
      <c r="AC105" s="23">
        <v>1761</v>
      </c>
      <c r="AD105" s="23">
        <v>1772</v>
      </c>
      <c r="AE105" s="18">
        <v>7.097E-3</v>
      </c>
    </row>
    <row r="106" spans="1:31" ht="15" customHeight="1" x14ac:dyDescent="0.25">
      <c r="A106" s="16" t="s">
        <v>52</v>
      </c>
      <c r="B106" s="23">
        <v>917</v>
      </c>
      <c r="C106" s="23">
        <v>889</v>
      </c>
      <c r="D106" s="23">
        <v>1065</v>
      </c>
      <c r="E106" s="23">
        <v>859</v>
      </c>
      <c r="F106" s="23">
        <v>871</v>
      </c>
      <c r="G106" s="23">
        <v>876</v>
      </c>
      <c r="H106" s="23">
        <v>881</v>
      </c>
      <c r="I106" s="23">
        <v>886</v>
      </c>
      <c r="J106" s="23">
        <v>891</v>
      </c>
      <c r="K106" s="23">
        <v>896</v>
      </c>
      <c r="L106" s="23">
        <v>901</v>
      </c>
      <c r="M106" s="23">
        <v>906</v>
      </c>
      <c r="N106" s="23">
        <v>910</v>
      </c>
      <c r="O106" s="23">
        <v>915</v>
      </c>
      <c r="P106" s="23">
        <v>920</v>
      </c>
      <c r="Q106" s="23">
        <v>925</v>
      </c>
      <c r="R106" s="23">
        <v>930</v>
      </c>
      <c r="S106" s="23">
        <v>935</v>
      </c>
      <c r="T106" s="23">
        <v>940</v>
      </c>
      <c r="U106" s="23">
        <v>944</v>
      </c>
      <c r="V106" s="23">
        <v>949</v>
      </c>
      <c r="W106" s="23">
        <v>954</v>
      </c>
      <c r="X106" s="23">
        <v>959</v>
      </c>
      <c r="Y106" s="23">
        <v>963</v>
      </c>
      <c r="Z106" s="23">
        <v>968</v>
      </c>
      <c r="AA106" s="23">
        <v>973</v>
      </c>
      <c r="AB106" s="23">
        <v>978</v>
      </c>
      <c r="AC106" s="23">
        <v>982</v>
      </c>
      <c r="AD106" s="23">
        <v>987</v>
      </c>
      <c r="AE106" s="18">
        <v>3.8809999999999999E-3</v>
      </c>
    </row>
    <row r="107" spans="1:31" ht="15" customHeight="1" x14ac:dyDescent="0.25">
      <c r="A107" s="15" t="s">
        <v>53</v>
      </c>
      <c r="B107" s="21">
        <v>1493.5604249999999</v>
      </c>
      <c r="C107" s="21">
        <v>1306.8210449999999</v>
      </c>
      <c r="D107" s="21">
        <v>1297.111572</v>
      </c>
      <c r="E107" s="21">
        <v>1364.909668</v>
      </c>
      <c r="F107" s="21">
        <v>1427.233154</v>
      </c>
      <c r="G107" s="21">
        <v>1437.142578</v>
      </c>
      <c r="H107" s="21">
        <v>1447.0931399999999</v>
      </c>
      <c r="I107" s="21">
        <v>1456.9812010000001</v>
      </c>
      <c r="J107" s="21">
        <v>1467.030884</v>
      </c>
      <c r="K107" s="21">
        <v>1477.016357</v>
      </c>
      <c r="L107" s="21">
        <v>1487.039673</v>
      </c>
      <c r="M107" s="21">
        <v>1497.1518550000001</v>
      </c>
      <c r="N107" s="21">
        <v>1507.021851</v>
      </c>
      <c r="O107" s="21">
        <v>1517.114746</v>
      </c>
      <c r="P107" s="21">
        <v>1527.250732</v>
      </c>
      <c r="Q107" s="21">
        <v>1537.292236</v>
      </c>
      <c r="R107" s="21">
        <v>1547.451172</v>
      </c>
      <c r="S107" s="21">
        <v>1557.5097659999999</v>
      </c>
      <c r="T107" s="21">
        <v>1567.817139</v>
      </c>
      <c r="U107" s="21">
        <v>1577.6336670000001</v>
      </c>
      <c r="V107" s="21">
        <v>1587.8363039999999</v>
      </c>
      <c r="W107" s="21">
        <v>1598.03125</v>
      </c>
      <c r="X107" s="21">
        <v>1608.3408199999999</v>
      </c>
      <c r="Y107" s="21">
        <v>1618.2799070000001</v>
      </c>
      <c r="Z107" s="21">
        <v>1628.427612</v>
      </c>
      <c r="AA107" s="21">
        <v>1638.6477050000001</v>
      </c>
      <c r="AB107" s="21">
        <v>1649.0196530000001</v>
      </c>
      <c r="AC107" s="21">
        <v>1659.1116939999999</v>
      </c>
      <c r="AD107" s="21">
        <v>1669.554077</v>
      </c>
      <c r="AE107" s="20">
        <v>9.1140000000000006E-3</v>
      </c>
    </row>
    <row r="108" spans="1:31" ht="15" customHeight="1" thickBot="1" x14ac:dyDescent="0.3"/>
    <row r="109" spans="1:31" ht="15" customHeight="1" x14ac:dyDescent="0.25">
      <c r="A109" s="26" t="s">
        <v>55</v>
      </c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</row>
    <row r="110" spans="1:31" ht="15" customHeight="1" x14ac:dyDescent="0.25">
      <c r="A110" s="24" t="s">
        <v>56</v>
      </c>
    </row>
    <row r="111" spans="1:31" ht="15" customHeight="1" x14ac:dyDescent="0.25">
      <c r="A111" s="24" t="s">
        <v>57</v>
      </c>
    </row>
    <row r="112" spans="1:31" ht="15" customHeight="1" x14ac:dyDescent="0.25">
      <c r="A112" s="24" t="s">
        <v>181</v>
      </c>
    </row>
    <row r="113" spans="1:1" ht="15" customHeight="1" x14ac:dyDescent="0.25">
      <c r="A113" s="24" t="s">
        <v>58</v>
      </c>
    </row>
    <row r="114" spans="1:1" ht="15" customHeight="1" x14ac:dyDescent="0.25">
      <c r="A114" s="24" t="s">
        <v>59</v>
      </c>
    </row>
    <row r="115" spans="1:1" ht="15" customHeight="1" x14ac:dyDescent="0.25">
      <c r="A115" s="24" t="s">
        <v>60</v>
      </c>
    </row>
    <row r="116" spans="1:1" ht="15" customHeight="1" x14ac:dyDescent="0.25">
      <c r="A116" s="24" t="s">
        <v>61</v>
      </c>
    </row>
    <row r="117" spans="1:1" ht="15" customHeight="1" x14ac:dyDescent="0.25">
      <c r="A117" s="24" t="s">
        <v>182</v>
      </c>
    </row>
    <row r="118" spans="1:1" ht="15" customHeight="1" x14ac:dyDescent="0.25">
      <c r="A118" s="24" t="s">
        <v>183</v>
      </c>
    </row>
    <row r="119" spans="1:1" ht="15" customHeight="1" x14ac:dyDescent="0.25">
      <c r="A119" s="24" t="s">
        <v>184</v>
      </c>
    </row>
    <row r="120" spans="1:1" ht="15" customHeight="1" x14ac:dyDescent="0.25">
      <c r="A120" s="24" t="s">
        <v>185</v>
      </c>
    </row>
    <row r="121" spans="1:1" ht="15" customHeight="1" x14ac:dyDescent="0.25">
      <c r="A121" s="24" t="s">
        <v>62</v>
      </c>
    </row>
    <row r="122" spans="1:1" ht="15" customHeight="1" x14ac:dyDescent="0.25">
      <c r="A122" s="24" t="s">
        <v>63</v>
      </c>
    </row>
    <row r="123" spans="1:1" ht="15" customHeight="1" x14ac:dyDescent="0.25">
      <c r="A123" s="24" t="s">
        <v>64</v>
      </c>
    </row>
    <row r="124" spans="1:1" ht="15" customHeight="1" x14ac:dyDescent="0.25">
      <c r="A124" s="24" t="s">
        <v>177</v>
      </c>
    </row>
    <row r="125" spans="1:1" ht="15" customHeight="1" x14ac:dyDescent="0.25">
      <c r="A125" s="24" t="s">
        <v>65</v>
      </c>
    </row>
    <row r="126" spans="1:1" ht="15" customHeight="1" x14ac:dyDescent="0.25">
      <c r="A126" s="24" t="s">
        <v>186</v>
      </c>
    </row>
    <row r="127" spans="1:1" ht="15" customHeight="1" x14ac:dyDescent="0.25">
      <c r="A127" s="24" t="s">
        <v>179</v>
      </c>
    </row>
    <row r="128" spans="1:1" ht="15" customHeight="1" x14ac:dyDescent="0.25">
      <c r="A128" s="24" t="s">
        <v>66</v>
      </c>
    </row>
    <row r="129" spans="1:1" ht="15" customHeight="1" x14ac:dyDescent="0.25">
      <c r="A129" s="24" t="s">
        <v>180</v>
      </c>
    </row>
    <row r="130" spans="1:1" ht="15" customHeight="1" x14ac:dyDescent="0.25"/>
    <row r="131" spans="1:1" ht="15" customHeight="1" x14ac:dyDescent="0.25"/>
    <row r="132" spans="1:1" ht="15" customHeight="1" x14ac:dyDescent="0.25"/>
    <row r="133" spans="1:1" ht="15" customHeight="1" x14ac:dyDescent="0.25"/>
    <row r="134" spans="1:1" ht="15" customHeight="1" x14ac:dyDescent="0.25"/>
    <row r="135" spans="1:1" ht="15" customHeight="1" x14ac:dyDescent="0.25"/>
    <row r="136" spans="1:1" ht="15" customHeight="1" x14ac:dyDescent="0.25"/>
    <row r="137" spans="1:1" ht="15" customHeight="1" x14ac:dyDescent="0.25"/>
    <row r="138" spans="1:1" ht="15" customHeight="1" x14ac:dyDescent="0.25"/>
    <row r="139" spans="1:1" ht="15" customHeight="1" x14ac:dyDescent="0.25"/>
    <row r="140" spans="1:1" ht="15" customHeight="1" x14ac:dyDescent="0.25"/>
    <row r="141" spans="1:1" ht="15" customHeight="1" x14ac:dyDescent="0.25"/>
    <row r="142" spans="1:1" ht="15" customHeight="1" x14ac:dyDescent="0.25"/>
    <row r="143" spans="1:1" ht="15" customHeight="1" x14ac:dyDescent="0.25"/>
    <row r="144" spans="1:1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</sheetData>
  <mergeCells count="1">
    <mergeCell ref="A109:AE10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"/>
  <sheetViews>
    <sheetView workbookViewId="0"/>
  </sheetViews>
  <sheetFormatPr defaultRowHeight="15" x14ac:dyDescent="0.25"/>
  <cols>
    <col min="1" max="1" width="26" customWidth="1"/>
    <col min="2" max="2" width="10.140625" bestFit="1" customWidth="1"/>
    <col min="3" max="3" width="12.140625" bestFit="1" customWidth="1"/>
    <col min="4" max="31" width="9.5703125" bestFit="1" customWidth="1"/>
  </cols>
  <sheetData>
    <row r="1" spans="1:30" x14ac:dyDescent="0.25">
      <c r="A1" t="s">
        <v>145</v>
      </c>
      <c r="B1">
        <v>365818</v>
      </c>
      <c r="C1" t="s">
        <v>146</v>
      </c>
    </row>
    <row r="2" spans="1:30" x14ac:dyDescent="0.25">
      <c r="A2" t="s">
        <v>147</v>
      </c>
      <c r="B2" s="8">
        <v>947817120</v>
      </c>
      <c r="C2" t="s">
        <v>148</v>
      </c>
    </row>
    <row r="3" spans="1:30" x14ac:dyDescent="0.25">
      <c r="A3" t="s">
        <v>145</v>
      </c>
      <c r="B3" s="8">
        <f>B1*B2</f>
        <v>346728563204160</v>
      </c>
      <c r="C3" t="s">
        <v>149</v>
      </c>
    </row>
    <row r="5" spans="1:30" x14ac:dyDescent="0.25">
      <c r="A5" t="s">
        <v>187</v>
      </c>
    </row>
    <row r="6" spans="1:30" x14ac:dyDescent="0.25">
      <c r="A6" t="s">
        <v>188</v>
      </c>
    </row>
    <row r="8" spans="1:30" x14ac:dyDescent="0.25">
      <c r="B8">
        <v>2012</v>
      </c>
      <c r="C8">
        <v>2013</v>
      </c>
      <c r="D8">
        <v>2014</v>
      </c>
      <c r="E8">
        <v>2015</v>
      </c>
      <c r="F8">
        <v>2016</v>
      </c>
      <c r="G8">
        <v>2017</v>
      </c>
      <c r="H8">
        <v>2018</v>
      </c>
      <c r="I8">
        <v>2019</v>
      </c>
      <c r="J8">
        <v>2020</v>
      </c>
      <c r="K8">
        <v>2021</v>
      </c>
      <c r="L8">
        <v>2022</v>
      </c>
      <c r="M8">
        <v>2023</v>
      </c>
      <c r="N8">
        <v>2024</v>
      </c>
      <c r="O8">
        <v>2025</v>
      </c>
      <c r="P8">
        <v>2026</v>
      </c>
      <c r="Q8">
        <v>2027</v>
      </c>
      <c r="R8">
        <v>2028</v>
      </c>
      <c r="S8">
        <v>2029</v>
      </c>
      <c r="T8">
        <v>2030</v>
      </c>
      <c r="U8">
        <v>2031</v>
      </c>
      <c r="V8">
        <v>2032</v>
      </c>
      <c r="W8">
        <v>2033</v>
      </c>
      <c r="X8">
        <v>2034</v>
      </c>
      <c r="Y8">
        <v>2035</v>
      </c>
      <c r="Z8">
        <v>2036</v>
      </c>
      <c r="AA8">
        <v>2037</v>
      </c>
      <c r="AB8">
        <v>2038</v>
      </c>
      <c r="AC8">
        <v>2039</v>
      </c>
      <c r="AD8">
        <v>2040</v>
      </c>
    </row>
    <row r="9" spans="1:30" x14ac:dyDescent="0.25">
      <c r="A9" t="s">
        <v>150</v>
      </c>
      <c r="B9" s="9">
        <f>$B$3</f>
        <v>346728563204160</v>
      </c>
      <c r="C9" s="9">
        <f>$B$3*('AEO Table 5'!C52/'AEO Table 5'!$B52)</f>
        <v>423362509501539.81</v>
      </c>
      <c r="D9" s="9">
        <f>$B$3*('AEO Table 5'!D52/'AEO Table 5'!$B52)</f>
        <v>447173798584300.87</v>
      </c>
      <c r="E9" s="9">
        <f>$B$3*('AEO Table 5'!E52/'AEO Table 5'!$B52)</f>
        <v>402892970741569.25</v>
      </c>
      <c r="F9" s="9">
        <f>$B$3*('AEO Table 5'!F52/'AEO Table 5'!$B52)</f>
        <v>394394490006567.81</v>
      </c>
      <c r="G9" s="9">
        <f>$B$3*('AEO Table 5'!G52/'AEO Table 5'!$B52)</f>
        <v>393969399995307.12</v>
      </c>
      <c r="H9" s="9">
        <f>$B$3*('AEO Table 5'!H52/'AEO Table 5'!$B52)</f>
        <v>393186390833545.37</v>
      </c>
      <c r="I9" s="9">
        <f>$B$3*('AEO Table 5'!I52/'AEO Table 5'!$B52)</f>
        <v>389848545793357.12</v>
      </c>
      <c r="J9" s="9">
        <f>$B$3*('AEO Table 5'!J52/'AEO Table 5'!$B52)</f>
        <v>384488545421696.44</v>
      </c>
      <c r="K9" s="9">
        <f>$B$3*('AEO Table 5'!K52/'AEO Table 5'!$B52)</f>
        <v>379244531943324.12</v>
      </c>
      <c r="L9" s="9">
        <f>$B$3*('AEO Table 5'!L52/'AEO Table 5'!$B52)</f>
        <v>375314060268236.37</v>
      </c>
      <c r="M9" s="9">
        <f>$B$3*('AEO Table 5'!M52/'AEO Table 5'!$B52)</f>
        <v>372032646561651.37</v>
      </c>
      <c r="N9" s="9">
        <f>$B$3*('AEO Table 5'!N52/'AEO Table 5'!$B52)</f>
        <v>369011129412249.62</v>
      </c>
      <c r="O9" s="9">
        <f>$B$3*('AEO Table 5'!O52/'AEO Table 5'!$B52)</f>
        <v>365882412255414.69</v>
      </c>
      <c r="P9" s="9">
        <f>$B$3*('AEO Table 5'!P52/'AEO Table 5'!$B52)</f>
        <v>362585767946680.75</v>
      </c>
      <c r="Q9" s="9">
        <f>$B$3*('AEO Table 5'!Q52/'AEO Table 5'!$B52)</f>
        <v>360074280705139.69</v>
      </c>
      <c r="R9" s="9">
        <f>$B$3*('AEO Table 5'!R52/'AEO Table 5'!$B52)</f>
        <v>358390713375287</v>
      </c>
      <c r="S9" s="9">
        <f>$B$3*('AEO Table 5'!S52/'AEO Table 5'!$B52)</f>
        <v>356831529296317.56</v>
      </c>
      <c r="T9" s="9">
        <f>$B$3*('AEO Table 5'!T52/'AEO Table 5'!$B52)</f>
        <v>354971638456970.81</v>
      </c>
      <c r="U9" s="9">
        <f>$B$3*('AEO Table 5'!U52/'AEO Table 5'!$B52)</f>
        <v>352107894724702.06</v>
      </c>
      <c r="V9" s="9">
        <f>$B$3*('AEO Table 5'!V52/'AEO Table 5'!$B52)</f>
        <v>348605246758696.69</v>
      </c>
      <c r="W9" s="9">
        <f>$B$3*('AEO Table 5'!W52/'AEO Table 5'!$B52)</f>
        <v>344935452697312.62</v>
      </c>
      <c r="X9" s="9">
        <f>$B$3*('AEO Table 5'!X52/'AEO Table 5'!$B52)</f>
        <v>341146547516558.37</v>
      </c>
      <c r="Y9" s="9">
        <f>$B$3*('AEO Table 5'!Y52/'AEO Table 5'!$B52)</f>
        <v>337425398988954.06</v>
      </c>
      <c r="Z9" s="9">
        <f>$B$3*('AEO Table 5'!Z52/'AEO Table 5'!$B52)</f>
        <v>333795048281853.37</v>
      </c>
      <c r="AA9" s="9">
        <f>$B$3*('AEO Table 5'!AA52/'AEO Table 5'!$B52)</f>
        <v>330067456037955.19</v>
      </c>
      <c r="AB9" s="9">
        <f>$B$3*('AEO Table 5'!AB52/'AEO Table 5'!$B52)</f>
        <v>325816360661218.44</v>
      </c>
      <c r="AC9" s="9">
        <f>$B$3*('AEO Table 5'!AC52/'AEO Table 5'!$B52)</f>
        <v>320723286355425.12</v>
      </c>
      <c r="AD9" s="9">
        <f>$B$3*('AEO Table 5'!AD52/'AEO Table 5'!$B52)</f>
        <v>315165092891697.56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85546875" customWidth="1"/>
  </cols>
  <sheetData>
    <row r="1" spans="1:30" x14ac:dyDescent="0.25">
      <c r="A1" s="1" t="s">
        <v>124</v>
      </c>
      <c r="B1" s="1">
        <f>'AEO Table 4'!B4</f>
        <v>2012</v>
      </c>
      <c r="C1" s="1">
        <f>'AEO Table 4'!C4</f>
        <v>2013</v>
      </c>
      <c r="D1" s="1">
        <f>'AEO Table 4'!D4</f>
        <v>2014</v>
      </c>
      <c r="E1" s="1">
        <f>'AEO Table 4'!E4</f>
        <v>2015</v>
      </c>
      <c r="F1" s="1">
        <f>'AEO Table 4'!F4</f>
        <v>2016</v>
      </c>
      <c r="G1" s="1">
        <f>'AEO Table 4'!G4</f>
        <v>2017</v>
      </c>
      <c r="H1" s="1">
        <f>'AEO Table 4'!H4</f>
        <v>2018</v>
      </c>
      <c r="I1" s="1">
        <f>'AEO Table 4'!I4</f>
        <v>2019</v>
      </c>
      <c r="J1" s="1">
        <f>'AEO Table 4'!J4</f>
        <v>2020</v>
      </c>
      <c r="K1" s="1">
        <f>'AEO Table 4'!K4</f>
        <v>2021</v>
      </c>
      <c r="L1" s="1">
        <f>'AEO Table 4'!L4</f>
        <v>2022</v>
      </c>
      <c r="M1" s="1">
        <f>'AEO Table 4'!M4</f>
        <v>2023</v>
      </c>
      <c r="N1" s="1">
        <f>'AEO Table 4'!N4</f>
        <v>2024</v>
      </c>
      <c r="O1" s="1">
        <f>'AEO Table 4'!O4</f>
        <v>2025</v>
      </c>
      <c r="P1" s="1">
        <f>'AEO Table 4'!P4</f>
        <v>2026</v>
      </c>
      <c r="Q1" s="1">
        <f>'AEO Table 4'!Q4</f>
        <v>2027</v>
      </c>
      <c r="R1" s="1">
        <f>'AEO Table 4'!R4</f>
        <v>2028</v>
      </c>
      <c r="S1" s="1">
        <f>'AEO Table 4'!S4</f>
        <v>2029</v>
      </c>
      <c r="T1" s="1">
        <f>'AEO Table 4'!T4</f>
        <v>2030</v>
      </c>
      <c r="U1" s="1">
        <f>'AEO Table 4'!U4</f>
        <v>2031</v>
      </c>
      <c r="V1" s="1">
        <f>'AEO Table 4'!V4</f>
        <v>2032</v>
      </c>
      <c r="W1" s="1">
        <f>'AEO Table 4'!W4</f>
        <v>2033</v>
      </c>
      <c r="X1" s="1">
        <f>'AEO Table 4'!X4</f>
        <v>2034</v>
      </c>
      <c r="Y1" s="1">
        <f>'AEO Table 4'!Y4</f>
        <v>2035</v>
      </c>
      <c r="Z1" s="1">
        <f>'AEO Table 4'!Z4</f>
        <v>2036</v>
      </c>
      <c r="AA1" s="1">
        <f>'AEO Table 4'!AA4</f>
        <v>2037</v>
      </c>
      <c r="AB1" s="1">
        <f>'AEO Table 4'!AB4</f>
        <v>2038</v>
      </c>
      <c r="AC1" s="1">
        <f>'AEO Table 4'!AC4</f>
        <v>2039</v>
      </c>
      <c r="AD1" s="1">
        <f>'AEO Table 4'!AD4</f>
        <v>2040</v>
      </c>
    </row>
    <row r="2" spans="1:30" x14ac:dyDescent="0.25">
      <c r="A2" s="1" t="s">
        <v>125</v>
      </c>
      <c r="B2">
        <f>'AEO Table 4'!B25*10^15</f>
        <v>285308000000000</v>
      </c>
      <c r="C2">
        <f>'AEO Table 4'!C25*10^15</f>
        <v>400778000000000</v>
      </c>
      <c r="D2">
        <f>'AEO Table 4'!D25*10^15</f>
        <v>449802000000000</v>
      </c>
      <c r="E2">
        <f>'AEO Table 4'!E25*10^15</f>
        <v>370489000000000</v>
      </c>
      <c r="F2">
        <f>'AEO Table 4'!F25*10^15</f>
        <v>353854000000000</v>
      </c>
      <c r="G2">
        <f>'AEO Table 4'!G25*10^15</f>
        <v>350689000000000</v>
      </c>
      <c r="H2">
        <f>'AEO Table 4'!H25*10^15</f>
        <v>349184000000000</v>
      </c>
      <c r="I2">
        <f>'AEO Table 4'!I25*10^15</f>
        <v>348025000000000</v>
      </c>
      <c r="J2">
        <f>'AEO Table 4'!J25*10^15</f>
        <v>345878000000000</v>
      </c>
      <c r="K2">
        <f>'AEO Table 4'!K25*10^15</f>
        <v>343054000000000</v>
      </c>
      <c r="L2">
        <f>'AEO Table 4'!L25*10^15</f>
        <v>340706000000000</v>
      </c>
      <c r="M2">
        <f>'AEO Table 4'!M25*10^15</f>
        <v>338771000000000</v>
      </c>
      <c r="N2">
        <f>'AEO Table 4'!N25*10^15</f>
        <v>337322000000000</v>
      </c>
      <c r="O2">
        <f>'AEO Table 4'!O25*10^15</f>
        <v>335627000000000</v>
      </c>
      <c r="P2">
        <f>'AEO Table 4'!P25*10^15</f>
        <v>333943000000000</v>
      </c>
      <c r="Q2">
        <f>'AEO Table 4'!Q25*10^15</f>
        <v>332315000000000</v>
      </c>
      <c r="R2">
        <f>'AEO Table 4'!R25*10^15</f>
        <v>330865000000000</v>
      </c>
      <c r="S2">
        <f>'AEO Table 4'!S25*10^15</f>
        <v>329558000000000</v>
      </c>
      <c r="T2">
        <f>'AEO Table 4'!T25*10^15</f>
        <v>328260000000000</v>
      </c>
      <c r="U2">
        <f>'AEO Table 4'!U25*10^15</f>
        <v>326856000000000</v>
      </c>
      <c r="V2">
        <f>'AEO Table 4'!V25*10^15</f>
        <v>324952000000000</v>
      </c>
      <c r="W2">
        <f>'AEO Table 4'!W25*10^15</f>
        <v>322923000000000</v>
      </c>
      <c r="X2">
        <f>'AEO Table 4'!X25*10^15</f>
        <v>320933000000000</v>
      </c>
      <c r="Y2">
        <f>'AEO Table 4'!Y25*10^15</f>
        <v>318930000000000</v>
      </c>
      <c r="Z2">
        <f>'AEO Table 4'!Z25*10^15</f>
        <v>317034000000000</v>
      </c>
      <c r="AA2">
        <f>'AEO Table 4'!AA25*10^15</f>
        <v>315139000000000</v>
      </c>
      <c r="AB2">
        <f>'AEO Table 4'!AB25*10^15</f>
        <v>312930000000000</v>
      </c>
      <c r="AC2">
        <f>'AEO Table 4'!AC25*10^15</f>
        <v>310561000000000</v>
      </c>
      <c r="AD2">
        <f>'AEO Table 4'!AD25*10^15</f>
        <v>308059000000000</v>
      </c>
    </row>
    <row r="3" spans="1:30" x14ac:dyDescent="0.25">
      <c r="A3" s="1" t="s">
        <v>126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 s="1" t="s">
        <v>127</v>
      </c>
      <c r="B4">
        <f>'AEO Table 4'!B42*10^15</f>
        <v>2523810000000000</v>
      </c>
      <c r="C4">
        <f>'AEO Table 4'!C42*10^15</f>
        <v>3323096000000000</v>
      </c>
      <c r="D4">
        <f>'AEO Table 4'!D42*10^15</f>
        <v>3550354000000000</v>
      </c>
      <c r="E4">
        <f>'AEO Table 4'!E42*10^15</f>
        <v>3053075000000000</v>
      </c>
      <c r="F4">
        <f>'AEO Table 4'!F42*10^15</f>
        <v>2969852000000000</v>
      </c>
      <c r="G4">
        <f>'AEO Table 4'!G42*10^15</f>
        <v>2963270000000000</v>
      </c>
      <c r="H4">
        <f>'AEO Table 4'!H42*10^15</f>
        <v>2950434000000000</v>
      </c>
      <c r="I4">
        <f>'AEO Table 4'!I42*10^15</f>
        <v>2926357000000000</v>
      </c>
      <c r="J4">
        <f>'AEO Table 4'!J42*10^15</f>
        <v>2897264000000000</v>
      </c>
      <c r="K4">
        <f>'AEO Table 4'!K42*10^15</f>
        <v>2869615000000000</v>
      </c>
      <c r="L4">
        <f>'AEO Table 4'!L42*10^15</f>
        <v>2848275000000000</v>
      </c>
      <c r="M4">
        <f>'AEO Table 4'!M42*10^15</f>
        <v>2830848000000000</v>
      </c>
      <c r="N4">
        <f>'AEO Table 4'!N42*10^15</f>
        <v>2816105000000000</v>
      </c>
      <c r="O4">
        <f>'AEO Table 4'!O42*10^15</f>
        <v>2802388000000000</v>
      </c>
      <c r="P4">
        <f>'AEO Table 4'!P42*10^15</f>
        <v>2788829000000000</v>
      </c>
      <c r="Q4">
        <f>'AEO Table 4'!Q42*10^15</f>
        <v>2778934000000000</v>
      </c>
      <c r="R4">
        <f>'AEO Table 4'!R42*10^15</f>
        <v>2772476000000000</v>
      </c>
      <c r="S4">
        <f>'AEO Table 4'!S42*10^15</f>
        <v>2767077000000000</v>
      </c>
      <c r="T4">
        <f>'AEO Table 4'!T42*10^15</f>
        <v>2760574000000000</v>
      </c>
      <c r="U4">
        <f>'AEO Table 4'!U42*10^15</f>
        <v>2750479000000000</v>
      </c>
      <c r="V4">
        <f>'AEO Table 4'!V42*10^15</f>
        <v>2736238000000000</v>
      </c>
      <c r="W4">
        <f>'AEO Table 4'!W42*10^15</f>
        <v>2721491000000000</v>
      </c>
      <c r="X4">
        <f>'AEO Table 4'!X42*10^15</f>
        <v>2707335000000000</v>
      </c>
      <c r="Y4">
        <f>'AEO Table 4'!Y42*10^15</f>
        <v>2693377000000000</v>
      </c>
      <c r="Z4">
        <f>'AEO Table 4'!Z42*10^15</f>
        <v>2678597000000000</v>
      </c>
      <c r="AA4">
        <f>'AEO Table 4'!AA42*10^15</f>
        <v>2663930000000000</v>
      </c>
      <c r="AB4">
        <f>'AEO Table 4'!AB42*10^15</f>
        <v>2646857000000000</v>
      </c>
      <c r="AC4">
        <f>'AEO Table 4'!AC42*10^15</f>
        <v>2626645000000000</v>
      </c>
      <c r="AD4">
        <f>'AEO Table 4'!AD42*10^15</f>
        <v>2605276000000000</v>
      </c>
    </row>
    <row r="5" spans="1:30" x14ac:dyDescent="0.25">
      <c r="A5" s="1" t="s">
        <v>128</v>
      </c>
      <c r="B5">
        <f>'AEO Table 4'!B51*10^15</f>
        <v>425395000000000</v>
      </c>
      <c r="C5">
        <f>'AEO Table 4'!C51*10^15</f>
        <v>440346000000000</v>
      </c>
      <c r="D5">
        <f>'AEO Table 4'!D51*10^15</f>
        <v>489135000000000</v>
      </c>
      <c r="E5">
        <f>'AEO Table 4'!E51*10^15</f>
        <v>418218000000000</v>
      </c>
      <c r="F5">
        <f>'AEO Table 4'!F51*10^15</f>
        <v>392911000000000</v>
      </c>
      <c r="G5">
        <f>'AEO Table 4'!G51*10^15</f>
        <v>386759000000000</v>
      </c>
      <c r="H5">
        <f>'AEO Table 4'!H51*10^15</f>
        <v>378205000000000</v>
      </c>
      <c r="I5">
        <f>'AEO Table 4'!I51*10^15</f>
        <v>370081000000000</v>
      </c>
      <c r="J5">
        <f>'AEO Table 4'!J51*10^15</f>
        <v>361795000000000</v>
      </c>
      <c r="K5">
        <f>'AEO Table 4'!K51*10^15</f>
        <v>353363000000000</v>
      </c>
      <c r="L5">
        <f>'AEO Table 4'!L51*10^15</f>
        <v>344922000000000</v>
      </c>
      <c r="M5">
        <f>'AEO Table 4'!M51*10^15</f>
        <v>336539000000000</v>
      </c>
      <c r="N5">
        <f>'AEO Table 4'!N51*10^15</f>
        <v>328396000000000</v>
      </c>
      <c r="O5">
        <f>'AEO Table 4'!O51*10^15</f>
        <v>320422000000000</v>
      </c>
      <c r="P5">
        <f>'AEO Table 4'!P51*10^15</f>
        <v>312538000000000</v>
      </c>
      <c r="Q5">
        <f>'AEO Table 4'!Q51*10^15</f>
        <v>304803000000000</v>
      </c>
      <c r="R5">
        <f>'AEO Table 4'!R51*10^15</f>
        <v>297101000000000</v>
      </c>
      <c r="S5">
        <f>'AEO Table 4'!S51*10^15</f>
        <v>289600000000000</v>
      </c>
      <c r="T5">
        <f>'AEO Table 4'!T51*10^15</f>
        <v>282158000000000</v>
      </c>
      <c r="U5">
        <f>'AEO Table 4'!U51*10^15</f>
        <v>275003000000000</v>
      </c>
      <c r="V5">
        <f>'AEO Table 4'!V51*10^15</f>
        <v>268038000000000</v>
      </c>
      <c r="W5">
        <f>'AEO Table 4'!W51*10^15</f>
        <v>261371000000000.03</v>
      </c>
      <c r="X5">
        <f>'AEO Table 4'!X51*10^15</f>
        <v>254888999999999.97</v>
      </c>
      <c r="Y5">
        <f>'AEO Table 4'!Y51*10^15</f>
        <v>248700000000000</v>
      </c>
      <c r="Z5">
        <f>'AEO Table 4'!Z51*10^15</f>
        <v>242607000000000</v>
      </c>
      <c r="AA5">
        <f>'AEO Table 4'!AA51*10^15</f>
        <v>236733000000000</v>
      </c>
      <c r="AB5">
        <f>'AEO Table 4'!AB51*10^15</f>
        <v>230895000000000</v>
      </c>
      <c r="AC5">
        <f>'AEO Table 4'!AC51*10^15</f>
        <v>225326000000000</v>
      </c>
      <c r="AD5">
        <f>'AEO Table 4'!AD51*10^15</f>
        <v>219943000000000</v>
      </c>
    </row>
    <row r="6" spans="1:30" x14ac:dyDescent="0.25">
      <c r="A6" s="1" t="s">
        <v>130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85546875" customWidth="1"/>
  </cols>
  <sheetData>
    <row r="1" spans="1:30" x14ac:dyDescent="0.25">
      <c r="A1" s="1" t="s">
        <v>124</v>
      </c>
      <c r="B1" s="1">
        <f>'AEO Table 4'!B4</f>
        <v>2012</v>
      </c>
      <c r="C1" s="1">
        <f>'AEO Table 4'!C4</f>
        <v>2013</v>
      </c>
      <c r="D1" s="1">
        <f>'AEO Table 4'!D4</f>
        <v>2014</v>
      </c>
      <c r="E1" s="1">
        <f>'AEO Table 4'!E4</f>
        <v>2015</v>
      </c>
      <c r="F1" s="1">
        <f>'AEO Table 4'!F4</f>
        <v>2016</v>
      </c>
      <c r="G1" s="1">
        <f>'AEO Table 4'!G4</f>
        <v>2017</v>
      </c>
      <c r="H1" s="1">
        <f>'AEO Table 4'!H4</f>
        <v>2018</v>
      </c>
      <c r="I1" s="1">
        <f>'AEO Table 4'!I4</f>
        <v>2019</v>
      </c>
      <c r="J1" s="1">
        <f>'AEO Table 4'!J4</f>
        <v>2020</v>
      </c>
      <c r="K1" s="1">
        <f>'AEO Table 4'!K4</f>
        <v>2021</v>
      </c>
      <c r="L1" s="1">
        <f>'AEO Table 4'!L4</f>
        <v>2022</v>
      </c>
      <c r="M1" s="1">
        <f>'AEO Table 4'!M4</f>
        <v>2023</v>
      </c>
      <c r="N1" s="1">
        <f>'AEO Table 4'!N4</f>
        <v>2024</v>
      </c>
      <c r="O1" s="1">
        <f>'AEO Table 4'!O4</f>
        <v>2025</v>
      </c>
      <c r="P1" s="1">
        <f>'AEO Table 4'!P4</f>
        <v>2026</v>
      </c>
      <c r="Q1" s="1">
        <f>'AEO Table 4'!Q4</f>
        <v>2027</v>
      </c>
      <c r="R1" s="1">
        <f>'AEO Table 4'!R4</f>
        <v>2028</v>
      </c>
      <c r="S1" s="1">
        <f>'AEO Table 4'!S4</f>
        <v>2029</v>
      </c>
      <c r="T1" s="1">
        <f>'AEO Table 4'!T4</f>
        <v>2030</v>
      </c>
      <c r="U1" s="1">
        <f>'AEO Table 4'!U4</f>
        <v>2031</v>
      </c>
      <c r="V1" s="1">
        <f>'AEO Table 4'!V4</f>
        <v>2032</v>
      </c>
      <c r="W1" s="1">
        <f>'AEO Table 4'!W4</f>
        <v>2033</v>
      </c>
      <c r="X1" s="1">
        <f>'AEO Table 4'!X4</f>
        <v>2034</v>
      </c>
      <c r="Y1" s="1">
        <f>'AEO Table 4'!Y4</f>
        <v>2035</v>
      </c>
      <c r="Z1" s="1">
        <f>'AEO Table 4'!Z4</f>
        <v>2036</v>
      </c>
      <c r="AA1" s="1">
        <f>'AEO Table 4'!AA4</f>
        <v>2037</v>
      </c>
      <c r="AB1" s="1">
        <f>'AEO Table 4'!AB4</f>
        <v>2038</v>
      </c>
      <c r="AC1" s="1">
        <f>'AEO Table 4'!AC4</f>
        <v>2039</v>
      </c>
      <c r="AD1" s="1">
        <f>'AEO Table 4'!AD4</f>
        <v>2040</v>
      </c>
    </row>
    <row r="2" spans="1:30" x14ac:dyDescent="0.25">
      <c r="A2" s="1" t="s">
        <v>125</v>
      </c>
      <c r="B2">
        <f>SUM('AEO Table 4'!B26,'AEO Table 4'!B37)*10^15</f>
        <v>924381000000000</v>
      </c>
      <c r="C2">
        <f>SUM('AEO Table 4'!C26,'AEO Table 4'!C37)*10^15</f>
        <v>795110000000000</v>
      </c>
      <c r="D2">
        <f>SUM('AEO Table 4'!D26,'AEO Table 4'!D37)*10^15</f>
        <v>791581000000000.12</v>
      </c>
      <c r="E2">
        <f>SUM('AEO Table 4'!E26,'AEO Table 4'!E37)*10^15</f>
        <v>833871000000000</v>
      </c>
      <c r="F2">
        <f>SUM('AEO Table 4'!F26,'AEO Table 4'!F37)*10^15</f>
        <v>873734000000000</v>
      </c>
      <c r="G2">
        <f>SUM('AEO Table 4'!G26,'AEO Table 4'!G37)*10^15</f>
        <v>878112999999999.87</v>
      </c>
      <c r="H2">
        <f>SUM('AEO Table 4'!H26,'AEO Table 4'!H37)*10^15</f>
        <v>886447000000000</v>
      </c>
      <c r="I2">
        <f>SUM('AEO Table 4'!I26,'AEO Table 4'!I37)*10^15</f>
        <v>893477000000000</v>
      </c>
      <c r="J2">
        <f>SUM('AEO Table 4'!J26,'AEO Table 4'!J37)*10^15</f>
        <v>899423000000000</v>
      </c>
      <c r="K2">
        <f>SUM('AEO Table 4'!K26,'AEO Table 4'!K37)*10^15</f>
        <v>903857000000000</v>
      </c>
      <c r="L2">
        <f>SUM('AEO Table 4'!L26,'AEO Table 4'!L37)*10^15</f>
        <v>909415000000000.12</v>
      </c>
      <c r="M2">
        <f>SUM('AEO Table 4'!M26,'AEO Table 4'!M37)*10^15</f>
        <v>915874000000000</v>
      </c>
      <c r="N2">
        <f>SUM('AEO Table 4'!N26,'AEO Table 4'!N37)*10^15</f>
        <v>923860000000000</v>
      </c>
      <c r="O2">
        <f>SUM('AEO Table 4'!O26,'AEO Table 4'!O37)*10^15</f>
        <v>932423000000000</v>
      </c>
      <c r="P2">
        <f>SUM('AEO Table 4'!P26,'AEO Table 4'!P37)*10^15</f>
        <v>941757000000000</v>
      </c>
      <c r="Q2">
        <f>SUM('AEO Table 4'!Q26,'AEO Table 4'!Q37)*10^15</f>
        <v>951263000000000</v>
      </c>
      <c r="R2">
        <f>SUM('AEO Table 4'!R26,'AEO Table 4'!R37)*10^15</f>
        <v>961696000000000</v>
      </c>
      <c r="S2">
        <f>SUM('AEO Table 4'!S26,'AEO Table 4'!S37)*10^15</f>
        <v>973579000000000.12</v>
      </c>
      <c r="T2">
        <f>SUM('AEO Table 4'!T26,'AEO Table 4'!T37)*10^15</f>
        <v>986262000000000</v>
      </c>
      <c r="U2">
        <f>SUM('AEO Table 4'!U26,'AEO Table 4'!U37)*10^15</f>
        <v>998564000000000</v>
      </c>
      <c r="V2">
        <f>SUM('AEO Table 4'!V26,'AEO Table 4'!V37)*10^15</f>
        <v>1009358000000000</v>
      </c>
      <c r="W2">
        <f>SUM('AEO Table 4'!W26,'AEO Table 4'!W37)*10^15</f>
        <v>1019649000000000</v>
      </c>
      <c r="X2">
        <f>SUM('AEO Table 4'!X26,'AEO Table 4'!X37)*10^15</f>
        <v>1030205000000000</v>
      </c>
      <c r="Y2">
        <f>SUM('AEO Table 4'!Y26,'AEO Table 4'!Y37)*10^15</f>
        <v>1040960000000000.1</v>
      </c>
      <c r="Z2">
        <f>SUM('AEO Table 4'!Z26,'AEO Table 4'!Z37)*10^15</f>
        <v>1052228000000000</v>
      </c>
      <c r="AA2">
        <f>SUM('AEO Table 4'!AA26,'AEO Table 4'!AA37)*10^15</f>
        <v>1063538000000000.1</v>
      </c>
      <c r="AB2">
        <f>SUM('AEO Table 4'!AB26,'AEO Table 4'!AB37)*10^15</f>
        <v>1074325000000000</v>
      </c>
      <c r="AC2">
        <f>SUM('AEO Table 4'!AC26,'AEO Table 4'!AC37)*10^15</f>
        <v>1084263000000000</v>
      </c>
      <c r="AD2">
        <f>SUM('AEO Table 4'!AD26,'AEO Table 4'!AD37)*10^15</f>
        <v>1093939000000000</v>
      </c>
    </row>
    <row r="3" spans="1:30" x14ac:dyDescent="0.25">
      <c r="A3" s="1" t="s">
        <v>126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 s="1" t="s">
        <v>127</v>
      </c>
      <c r="B4">
        <f>'AEO Table 4'!B43*10^15</f>
        <v>22764000000000</v>
      </c>
      <c r="C4">
        <f>'AEO Table 4'!C43*10^15</f>
        <v>19026000000000</v>
      </c>
      <c r="D4">
        <f>'AEO Table 4'!D43*10^15</f>
        <v>18826000000000</v>
      </c>
      <c r="E4">
        <f>'AEO Table 4'!E43*10^15</f>
        <v>20401000000000</v>
      </c>
      <c r="F4">
        <f>'AEO Table 4'!F43*10^15</f>
        <v>21227000000000</v>
      </c>
      <c r="G4">
        <f>'AEO Table 4'!G43*10^15</f>
        <v>21330000000000</v>
      </c>
      <c r="H4">
        <f>'AEO Table 4'!H43*10^15</f>
        <v>21389000000000</v>
      </c>
      <c r="I4">
        <f>'AEO Table 4'!I43*10^15</f>
        <v>21356000000000</v>
      </c>
      <c r="J4">
        <f>'AEO Table 4'!J43*10^15</f>
        <v>21078000000000</v>
      </c>
      <c r="K4">
        <f>'AEO Table 4'!K43*10^15</f>
        <v>20815000000000</v>
      </c>
      <c r="L4">
        <f>'AEO Table 4'!L43*10^15</f>
        <v>20588000000000</v>
      </c>
      <c r="M4">
        <f>'AEO Table 4'!M43*10^15</f>
        <v>20394000000000</v>
      </c>
      <c r="N4">
        <f>'AEO Table 4'!N43*10^15</f>
        <v>20197000000000</v>
      </c>
      <c r="O4">
        <f>'AEO Table 4'!O43*10^15</f>
        <v>20008000000000</v>
      </c>
      <c r="P4">
        <f>'AEO Table 4'!P43*10^15</f>
        <v>19818000000000</v>
      </c>
      <c r="Q4">
        <f>'AEO Table 4'!Q43*10^15</f>
        <v>19656000000000</v>
      </c>
      <c r="R4">
        <f>'AEO Table 4'!R43*10^15</f>
        <v>19521000000000</v>
      </c>
      <c r="S4">
        <f>'AEO Table 4'!S43*10^15</f>
        <v>19400000000000</v>
      </c>
      <c r="T4">
        <f>'AEO Table 4'!T43*10^15</f>
        <v>19309000000000</v>
      </c>
      <c r="U4">
        <f>'AEO Table 4'!U43*10^15</f>
        <v>19201000000000</v>
      </c>
      <c r="V4">
        <f>'AEO Table 4'!V43*10^15</f>
        <v>19078000000000</v>
      </c>
      <c r="W4">
        <f>'AEO Table 4'!W43*10^15</f>
        <v>18966000000000</v>
      </c>
      <c r="X4">
        <f>'AEO Table 4'!X43*10^15</f>
        <v>18858000000000</v>
      </c>
      <c r="Y4">
        <f>'AEO Table 4'!Y43*10^15</f>
        <v>18754000000000</v>
      </c>
      <c r="Z4">
        <f>'AEO Table 4'!Z43*10^15</f>
        <v>18645000000000</v>
      </c>
      <c r="AA4">
        <f>'AEO Table 4'!AA43*10^15</f>
        <v>18540000000000</v>
      </c>
      <c r="AB4">
        <f>'AEO Table 4'!AB43*10^15</f>
        <v>18433000000000</v>
      </c>
      <c r="AC4">
        <f>'AEO Table 4'!AC43*10^15</f>
        <v>18330000000000</v>
      </c>
      <c r="AD4">
        <f>'AEO Table 4'!AD43*10^15</f>
        <v>18224000000000</v>
      </c>
    </row>
    <row r="5" spans="1:30" x14ac:dyDescent="0.25">
      <c r="A5" s="1" t="s">
        <v>128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A6" s="1" t="s">
        <v>130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85546875" customWidth="1"/>
  </cols>
  <sheetData>
    <row r="1" spans="1:30" x14ac:dyDescent="0.25">
      <c r="A1" s="1" t="s">
        <v>124</v>
      </c>
      <c r="B1" s="1">
        <f>'AEO Table 4'!B4</f>
        <v>2012</v>
      </c>
      <c r="C1" s="1">
        <f>'AEO Table 4'!C4</f>
        <v>2013</v>
      </c>
      <c r="D1" s="1">
        <f>'AEO Table 4'!D4</f>
        <v>2014</v>
      </c>
      <c r="E1" s="1">
        <f>'AEO Table 4'!E4</f>
        <v>2015</v>
      </c>
      <c r="F1" s="1">
        <f>'AEO Table 4'!F4</f>
        <v>2016</v>
      </c>
      <c r="G1" s="1">
        <f>'AEO Table 4'!G4</f>
        <v>2017</v>
      </c>
      <c r="H1" s="1">
        <f>'AEO Table 4'!H4</f>
        <v>2018</v>
      </c>
      <c r="I1" s="1">
        <f>'AEO Table 4'!I4</f>
        <v>2019</v>
      </c>
      <c r="J1" s="1">
        <f>'AEO Table 4'!J4</f>
        <v>2020</v>
      </c>
      <c r="K1" s="1">
        <f>'AEO Table 4'!K4</f>
        <v>2021</v>
      </c>
      <c r="L1" s="1">
        <f>'AEO Table 4'!L4</f>
        <v>2022</v>
      </c>
      <c r="M1" s="1">
        <f>'AEO Table 4'!M4</f>
        <v>2023</v>
      </c>
      <c r="N1" s="1">
        <f>'AEO Table 4'!N4</f>
        <v>2024</v>
      </c>
      <c r="O1" s="1">
        <f>'AEO Table 4'!O4</f>
        <v>2025</v>
      </c>
      <c r="P1" s="1">
        <f>'AEO Table 4'!P4</f>
        <v>2026</v>
      </c>
      <c r="Q1" s="1">
        <f>'AEO Table 4'!Q4</f>
        <v>2027</v>
      </c>
      <c r="R1" s="1">
        <f>'AEO Table 4'!R4</f>
        <v>2028</v>
      </c>
      <c r="S1" s="1">
        <f>'AEO Table 4'!S4</f>
        <v>2029</v>
      </c>
      <c r="T1" s="1">
        <f>'AEO Table 4'!T4</f>
        <v>2030</v>
      </c>
      <c r="U1" s="1">
        <f>'AEO Table 4'!U4</f>
        <v>2031</v>
      </c>
      <c r="V1" s="1">
        <f>'AEO Table 4'!V4</f>
        <v>2032</v>
      </c>
      <c r="W1" s="1">
        <f>'AEO Table 4'!W4</f>
        <v>2033</v>
      </c>
      <c r="X1" s="1">
        <f>'AEO Table 4'!X4</f>
        <v>2034</v>
      </c>
      <c r="Y1" s="1">
        <f>'AEO Table 4'!Y4</f>
        <v>2035</v>
      </c>
      <c r="Z1" s="1">
        <f>'AEO Table 4'!Z4</f>
        <v>2036</v>
      </c>
      <c r="AA1" s="1">
        <f>'AEO Table 4'!AA4</f>
        <v>2037</v>
      </c>
      <c r="AB1" s="1">
        <f>'AEO Table 4'!AB4</f>
        <v>2038</v>
      </c>
      <c r="AC1" s="1">
        <f>'AEO Table 4'!AC4</f>
        <v>2039</v>
      </c>
      <c r="AD1" s="1">
        <f>'AEO Table 4'!AD4</f>
        <v>2040</v>
      </c>
    </row>
    <row r="2" spans="1:30" x14ac:dyDescent="0.25">
      <c r="A2" s="1" t="s">
        <v>125</v>
      </c>
      <c r="B2">
        <f>'AEO Table 4'!B32*10^15</f>
        <v>639014000000000</v>
      </c>
      <c r="C2">
        <f>'AEO Table 4'!C32*10^15</f>
        <v>588091000000000</v>
      </c>
      <c r="D2">
        <f>'AEO Table 4'!D32*10^15</f>
        <v>511870000000000.06</v>
      </c>
      <c r="E2">
        <f>'AEO Table 4'!E32*10^15</f>
        <v>497349000000000</v>
      </c>
      <c r="F2">
        <f>'AEO Table 4'!F32*10^15</f>
        <v>490064000000000</v>
      </c>
      <c r="G2">
        <f>'AEO Table 4'!G32*10^15</f>
        <v>487080000000000</v>
      </c>
      <c r="H2">
        <f>'AEO Table 4'!H32*10^15</f>
        <v>487074000000000</v>
      </c>
      <c r="I2">
        <f>'AEO Table 4'!I32*10^15</f>
        <v>486794000000000</v>
      </c>
      <c r="J2">
        <f>'AEO Table 4'!J32*10^15</f>
        <v>430110000000000</v>
      </c>
      <c r="K2">
        <f>'AEO Table 4'!K32*10^15</f>
        <v>409978000000000</v>
      </c>
      <c r="L2">
        <f>'AEO Table 4'!L32*10^15</f>
        <v>400089000000000</v>
      </c>
      <c r="M2">
        <f>'AEO Table 4'!M32*10^15</f>
        <v>393085000000000</v>
      </c>
      <c r="N2">
        <f>'AEO Table 4'!N32*10^15</f>
        <v>389563000000000</v>
      </c>
      <c r="O2">
        <f>'AEO Table 4'!O32*10^15</f>
        <v>378593000000000</v>
      </c>
      <c r="P2">
        <f>'AEO Table 4'!P32*10^15</f>
        <v>370176000000000</v>
      </c>
      <c r="Q2">
        <f>'AEO Table 4'!Q32*10^15</f>
        <v>363598000000000</v>
      </c>
      <c r="R2">
        <f>'AEO Table 4'!R32*10^15</f>
        <v>358507000000000</v>
      </c>
      <c r="S2">
        <f>'AEO Table 4'!S32*10^15</f>
        <v>354650000000000</v>
      </c>
      <c r="T2">
        <f>'AEO Table 4'!T32*10^15</f>
        <v>340073000000000</v>
      </c>
      <c r="U2">
        <f>'AEO Table 4'!U32*10^15</f>
        <v>327173000000000</v>
      </c>
      <c r="V2">
        <f>'AEO Table 4'!V32*10^15</f>
        <v>315876000000000</v>
      </c>
      <c r="W2">
        <f>'AEO Table 4'!W32*10^15</f>
        <v>306140000000000</v>
      </c>
      <c r="X2">
        <f>'AEO Table 4'!X32*10^15</f>
        <v>297676000000000</v>
      </c>
      <c r="Y2">
        <f>'AEO Table 4'!Y32*10^15</f>
        <v>290428000000000</v>
      </c>
      <c r="Z2">
        <f>'AEO Table 4'!Z32*10^15</f>
        <v>284227000000000</v>
      </c>
      <c r="AA2">
        <f>'AEO Table 4'!AA32*10^15</f>
        <v>278796000000000</v>
      </c>
      <c r="AB2">
        <f>'AEO Table 4'!AB32*10^15</f>
        <v>273860000000000</v>
      </c>
      <c r="AC2">
        <f>'AEO Table 4'!AC32*10^15</f>
        <v>269432999999999.97</v>
      </c>
      <c r="AD2">
        <f>'AEO Table 4'!AD32*10^15</f>
        <v>266429000000000.03</v>
      </c>
    </row>
    <row r="3" spans="1:30" x14ac:dyDescent="0.25">
      <c r="A3" s="1" t="s">
        <v>126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 s="1" t="s">
        <v>127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5">
      <c r="A5" s="1" t="s">
        <v>128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A6" s="1" t="s">
        <v>130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85546875" customWidth="1"/>
  </cols>
  <sheetData>
    <row r="1" spans="1:30" x14ac:dyDescent="0.25">
      <c r="A1" s="1" t="s">
        <v>124</v>
      </c>
      <c r="B1" s="1">
        <f>'AEO Table 4'!B4</f>
        <v>2012</v>
      </c>
      <c r="C1" s="1">
        <f>'AEO Table 4'!C4</f>
        <v>2013</v>
      </c>
      <c r="D1" s="1">
        <f>'AEO Table 4'!D4</f>
        <v>2014</v>
      </c>
      <c r="E1" s="1">
        <f>'AEO Table 4'!E4</f>
        <v>2015</v>
      </c>
      <c r="F1" s="1">
        <f>'AEO Table 4'!F4</f>
        <v>2016</v>
      </c>
      <c r="G1" s="1">
        <f>'AEO Table 4'!G4</f>
        <v>2017</v>
      </c>
      <c r="H1" s="1">
        <f>'AEO Table 4'!H4</f>
        <v>2018</v>
      </c>
      <c r="I1" s="1">
        <f>'AEO Table 4'!I4</f>
        <v>2019</v>
      </c>
      <c r="J1" s="1">
        <f>'AEO Table 4'!J4</f>
        <v>2020</v>
      </c>
      <c r="K1" s="1">
        <f>'AEO Table 4'!K4</f>
        <v>2021</v>
      </c>
      <c r="L1" s="1">
        <f>'AEO Table 4'!L4</f>
        <v>2022</v>
      </c>
      <c r="M1" s="1">
        <f>'AEO Table 4'!M4</f>
        <v>2023</v>
      </c>
      <c r="N1" s="1">
        <f>'AEO Table 4'!N4</f>
        <v>2024</v>
      </c>
      <c r="O1" s="1">
        <f>'AEO Table 4'!O4</f>
        <v>2025</v>
      </c>
      <c r="P1" s="1">
        <f>'AEO Table 4'!P4</f>
        <v>2026</v>
      </c>
      <c r="Q1" s="1">
        <f>'AEO Table 4'!Q4</f>
        <v>2027</v>
      </c>
      <c r="R1" s="1">
        <f>'AEO Table 4'!R4</f>
        <v>2028</v>
      </c>
      <c r="S1" s="1">
        <f>'AEO Table 4'!S4</f>
        <v>2029</v>
      </c>
      <c r="T1" s="1">
        <f>'AEO Table 4'!T4</f>
        <v>2030</v>
      </c>
      <c r="U1" s="1">
        <f>'AEO Table 4'!U4</f>
        <v>2031</v>
      </c>
      <c r="V1" s="1">
        <f>'AEO Table 4'!V4</f>
        <v>2032</v>
      </c>
      <c r="W1" s="1">
        <f>'AEO Table 4'!W4</f>
        <v>2033</v>
      </c>
      <c r="X1" s="1">
        <f>'AEO Table 4'!X4</f>
        <v>2034</v>
      </c>
      <c r="Y1" s="1">
        <f>'AEO Table 4'!Y4</f>
        <v>2035</v>
      </c>
      <c r="Z1" s="1">
        <f>'AEO Table 4'!Z4</f>
        <v>2036</v>
      </c>
      <c r="AA1" s="1">
        <f>'AEO Table 4'!AA4</f>
        <v>2037</v>
      </c>
      <c r="AB1" s="1">
        <f>'AEO Table 4'!AB4</f>
        <v>2038</v>
      </c>
      <c r="AC1" s="1">
        <f>'AEO Table 4'!AC4</f>
        <v>2039</v>
      </c>
      <c r="AD1" s="1">
        <f>'AEO Table 4'!AD4</f>
        <v>2040</v>
      </c>
    </row>
    <row r="2" spans="1:30" x14ac:dyDescent="0.25">
      <c r="A2" s="1" t="s">
        <v>125</v>
      </c>
      <c r="B2">
        <f>SUM('AEO Table 4'!B27:B31,'AEO Table 4'!B33:B34)*10^15</f>
        <v>1320959000000000</v>
      </c>
      <c r="C2">
        <f>SUM('AEO Table 4'!C27:C31,'AEO Table 4'!C33:C34)*10^15</f>
        <v>1318037000000000</v>
      </c>
      <c r="D2">
        <f>SUM('AEO Table 4'!D27:D31,'AEO Table 4'!D33:D34)*10^15</f>
        <v>1320504000000000</v>
      </c>
      <c r="E2">
        <f>SUM('AEO Table 4'!E27:E31,'AEO Table 4'!E33:E34)*10^15</f>
        <v>1320892999999999.7</v>
      </c>
      <c r="F2">
        <f>SUM('AEO Table 4'!F27:F31,'AEO Table 4'!F33:F34)*10^15</f>
        <v>1319194000000000</v>
      </c>
      <c r="G2">
        <f>SUM('AEO Table 4'!G27:G31,'AEO Table 4'!G33:G34)*10^15</f>
        <v>1319179000000000</v>
      </c>
      <c r="H2">
        <f>SUM('AEO Table 4'!H27:H31,'AEO Table 4'!H33:H34)*10^15</f>
        <v>1320832000000000.2</v>
      </c>
      <c r="I2">
        <f>SUM('AEO Table 4'!I27:I31,'AEO Table 4'!I33:I34)*10^15</f>
        <v>1323365999999999.7</v>
      </c>
      <c r="J2">
        <f>SUM('AEO Table 4'!J27:J31,'AEO Table 4'!J33:J34)*10^15</f>
        <v>1323151000000000</v>
      </c>
      <c r="K2">
        <f>SUM('AEO Table 4'!K27:K31,'AEO Table 4'!K33:K34)*10^15</f>
        <v>1321860999999999.7</v>
      </c>
      <c r="L2">
        <f>SUM('AEO Table 4'!L27:L31,'AEO Table 4'!L33:L34)*10^15</f>
        <v>1321925000000000.2</v>
      </c>
      <c r="M2">
        <f>SUM('AEO Table 4'!M27:M31,'AEO Table 4'!M33:M34)*10^15</f>
        <v>1323453000000000.2</v>
      </c>
      <c r="N2">
        <f>SUM('AEO Table 4'!N27:N31,'AEO Table 4'!N33:N34)*10^15</f>
        <v>1326641000000000</v>
      </c>
      <c r="O2">
        <f>SUM('AEO Table 4'!O27:O31,'AEO Table 4'!O33:O34)*10^15</f>
        <v>1330498999999999.7</v>
      </c>
      <c r="P2">
        <f>SUM('AEO Table 4'!P27:P31,'AEO Table 4'!P33:P34)*10^15</f>
        <v>1335401000000000</v>
      </c>
      <c r="Q2">
        <f>SUM('AEO Table 4'!Q27:Q31,'AEO Table 4'!Q33:Q34)*10^15</f>
        <v>1341098999999999.7</v>
      </c>
      <c r="R2">
        <f>SUM('AEO Table 4'!R27:R31,'AEO Table 4'!R33:R34)*10^15</f>
        <v>1347492000000000</v>
      </c>
      <c r="S2">
        <f>SUM('AEO Table 4'!S27:S31,'AEO Table 4'!S33:S34)*10^15</f>
        <v>1354617000000000.2</v>
      </c>
      <c r="T2">
        <f>SUM('AEO Table 4'!T27:T31,'AEO Table 4'!T33:T34)*10^15</f>
        <v>1361937000000000.2</v>
      </c>
      <c r="U2">
        <f>SUM('AEO Table 4'!U27:U31,'AEO Table 4'!U33:U34)*10^15</f>
        <v>1368947999999999.7</v>
      </c>
      <c r="V2">
        <f>SUM('AEO Table 4'!V27:V31,'AEO Table 4'!V33:V34)*10^15</f>
        <v>1375117999999999.7</v>
      </c>
      <c r="W2">
        <f>SUM('AEO Table 4'!W27:W31,'AEO Table 4'!W33:W34)*10^15</f>
        <v>1380915000000000</v>
      </c>
      <c r="X2">
        <f>SUM('AEO Table 4'!X27:X31,'AEO Table 4'!X33:X34)*10^15</f>
        <v>1386925000000000</v>
      </c>
      <c r="Y2">
        <f>SUM('AEO Table 4'!Y27:Y31,'AEO Table 4'!Y33:Y34)*10^15</f>
        <v>1393503000000000.2</v>
      </c>
      <c r="Z2">
        <f>SUM('AEO Table 4'!Z27:Z31,'AEO Table 4'!Z33:Z34)*10^15</f>
        <v>1400764000000000</v>
      </c>
      <c r="AA2">
        <f>SUM('AEO Table 4'!AA27:AA31,'AEO Table 4'!AA33:AA34)*10^15</f>
        <v>1408275000000000</v>
      </c>
      <c r="AB2">
        <f>SUM('AEO Table 4'!AB27:AB31,'AEO Table 4'!AB33:AB34)*10^15</f>
        <v>1415832000000000</v>
      </c>
      <c r="AC2">
        <f>SUM('AEO Table 4'!AC27:AC31,'AEO Table 4'!AC33:AC34)*10^15</f>
        <v>1423551000000000</v>
      </c>
      <c r="AD2">
        <f>SUM('AEO Table 4'!AD27:AD31,'AEO Table 4'!AD33:AD34)*10^15</f>
        <v>1431868000000000.2</v>
      </c>
    </row>
    <row r="3" spans="1:30" x14ac:dyDescent="0.25">
      <c r="A3" s="1" t="s">
        <v>126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 s="1" t="s">
        <v>127</v>
      </c>
      <c r="B4">
        <f>SUM('AEO Table 4'!B44:B46)*10^15</f>
        <v>1457161999999999.7</v>
      </c>
      <c r="C4">
        <f>SUM('AEO Table 4'!C44:C46)*10^15</f>
        <v>1462085000000000</v>
      </c>
      <c r="D4">
        <f>SUM('AEO Table 4'!D44:D46)*10^15</f>
        <v>1464952000000000</v>
      </c>
      <c r="E4">
        <f>SUM('AEO Table 4'!E44:E46)*10^15</f>
        <v>1463680000000000</v>
      </c>
      <c r="F4">
        <f>SUM('AEO Table 4'!F44:F46)*10^15</f>
        <v>1466020000000000</v>
      </c>
      <c r="G4">
        <f>SUM('AEO Table 4'!G44:G46)*10^15</f>
        <v>1470659000000000.2</v>
      </c>
      <c r="H4">
        <f>SUM('AEO Table 4'!H44:H46)*10^15</f>
        <v>1473218999999999.7</v>
      </c>
      <c r="I4">
        <f>SUM('AEO Table 4'!I44:I46)*10^15</f>
        <v>1473891000000000</v>
      </c>
      <c r="J4">
        <f>SUM('AEO Table 4'!J44:J46)*10^15</f>
        <v>1472344999999999.7</v>
      </c>
      <c r="K4">
        <f>SUM('AEO Table 4'!K44:K46)*10^15</f>
        <v>1472187000000000</v>
      </c>
      <c r="L4">
        <f>SUM('AEO Table 4'!L44:L46)*10^15</f>
        <v>1474751000000000</v>
      </c>
      <c r="M4">
        <f>SUM('AEO Table 4'!M44:M46)*10^15</f>
        <v>1479277000000000</v>
      </c>
      <c r="N4">
        <f>SUM('AEO Table 4'!N44:N46)*10^15</f>
        <v>1485121000000000.2</v>
      </c>
      <c r="O4">
        <f>SUM('AEO Table 4'!O44:O46)*10^15</f>
        <v>1489679000000000.2</v>
      </c>
      <c r="P4">
        <f>SUM('AEO Table 4'!P44:P46)*10^15</f>
        <v>1493679000000000.2</v>
      </c>
      <c r="Q4">
        <f>SUM('AEO Table 4'!Q44:Q46)*10^15</f>
        <v>1498550000000000</v>
      </c>
      <c r="R4">
        <f>SUM('AEO Table 4'!R44:R46)*10^15</f>
        <v>1504021000000000</v>
      </c>
      <c r="S4">
        <f>SUM('AEO Table 4'!S44:S46)*10^15</f>
        <v>1509215000000000.2</v>
      </c>
      <c r="T4">
        <f>SUM('AEO Table 4'!T44:T46)*10^15</f>
        <v>1513577999999999.7</v>
      </c>
      <c r="U4">
        <f>SUM('AEO Table 4'!U44:U46)*10^15</f>
        <v>1515179000000000</v>
      </c>
      <c r="V4">
        <f>SUM('AEO Table 4'!V44:V46)*10^15</f>
        <v>1513761000000000</v>
      </c>
      <c r="W4">
        <f>SUM('AEO Table 4'!W44:W46)*10^15</f>
        <v>1510805000000000</v>
      </c>
      <c r="X4">
        <f>SUM('AEO Table 4'!X44:X46)*10^15</f>
        <v>1506642000000000</v>
      </c>
      <c r="Y4">
        <f>SUM('AEO Table 4'!Y44:Y46)*10^15</f>
        <v>1501551000000000</v>
      </c>
      <c r="Z4">
        <f>SUM('AEO Table 4'!Z44:Z46)*10^15</f>
        <v>1495741000000000</v>
      </c>
      <c r="AA4">
        <f>SUM('AEO Table 4'!AA44:AA46)*10^15</f>
        <v>1490033000000000.3</v>
      </c>
      <c r="AB4">
        <f>SUM('AEO Table 4'!AB44:AB46)*10^15</f>
        <v>1484657000000000</v>
      </c>
      <c r="AC4">
        <f>SUM('AEO Table 4'!AC44:AC46)*10^15</f>
        <v>1479575000000000</v>
      </c>
      <c r="AD4">
        <f>SUM('AEO Table 4'!AD44:AD46)*10^15</f>
        <v>1475890000000000</v>
      </c>
    </row>
    <row r="5" spans="1:30" x14ac:dyDescent="0.25">
      <c r="A5" s="1" t="s">
        <v>128</v>
      </c>
      <c r="B5">
        <f>'AEO Table 4'!B52*10^15</f>
        <v>54201000000000</v>
      </c>
      <c r="C5">
        <f>'AEO Table 4'!C52*10^15</f>
        <v>50245000000000</v>
      </c>
      <c r="D5">
        <f>'AEO Table 4'!D52*10^15</f>
        <v>46733000000000</v>
      </c>
      <c r="E5">
        <f>'AEO Table 4'!E52*10^15</f>
        <v>44685000000000</v>
      </c>
      <c r="F5">
        <f>'AEO Table 4'!F52*10^15</f>
        <v>42065000000000</v>
      </c>
      <c r="G5">
        <f>'AEO Table 4'!G52*10^15</f>
        <v>39217000000000</v>
      </c>
      <c r="H5">
        <f>'AEO Table 4'!H52*10^15</f>
        <v>36474000000000</v>
      </c>
      <c r="I5">
        <f>'AEO Table 4'!I52*10^15</f>
        <v>34144000000000</v>
      </c>
      <c r="J5">
        <f>'AEO Table 4'!J52*10^15</f>
        <v>32064000000000.004</v>
      </c>
      <c r="K5">
        <f>'AEO Table 4'!K52*10^15</f>
        <v>30253000000000</v>
      </c>
      <c r="L5">
        <f>'AEO Table 4'!L52*10^15</f>
        <v>28708000000000</v>
      </c>
      <c r="M5">
        <f>'AEO Table 4'!M52*10^15</f>
        <v>27449000000000</v>
      </c>
      <c r="N5">
        <f>'AEO Table 4'!N52*10^15</f>
        <v>26489000000000</v>
      </c>
      <c r="O5">
        <f>'AEO Table 4'!O52*10^15</f>
        <v>25484000000000</v>
      </c>
      <c r="P5">
        <f>'AEO Table 4'!P52*10^15</f>
        <v>24480000000000</v>
      </c>
      <c r="Q5">
        <f>'AEO Table 4'!Q52*10^15</f>
        <v>23491000000000</v>
      </c>
      <c r="R5">
        <f>'AEO Table 4'!R52*10^15</f>
        <v>22524000000000</v>
      </c>
      <c r="S5">
        <f>'AEO Table 4'!S52*10^15</f>
        <v>21592000000000</v>
      </c>
      <c r="T5">
        <f>'AEO Table 4'!T52*10^15</f>
        <v>20696000000000</v>
      </c>
      <c r="U5">
        <f>'AEO Table 4'!U52*10^15</f>
        <v>19839000000000</v>
      </c>
      <c r="V5">
        <f>'AEO Table 4'!V52*10^15</f>
        <v>19017000000000</v>
      </c>
      <c r="W5">
        <f>'AEO Table 4'!W52*10^15</f>
        <v>18231000000000</v>
      </c>
      <c r="X5">
        <f>'AEO Table 4'!X52*10^15</f>
        <v>17478000000000</v>
      </c>
      <c r="Y5">
        <f>'AEO Table 4'!Y52*10^15</f>
        <v>16761000000000.002</v>
      </c>
      <c r="Z5">
        <f>'AEO Table 4'!Z52*10^15</f>
        <v>16084000000000.002</v>
      </c>
      <c r="AA5">
        <f>'AEO Table 4'!AA52*10^15</f>
        <v>15454000000000</v>
      </c>
      <c r="AB5">
        <f>'AEO Table 4'!AB52*10^15</f>
        <v>14875000000000</v>
      </c>
      <c r="AC5">
        <f>'AEO Table 4'!AC52*10^15</f>
        <v>14353000000000</v>
      </c>
      <c r="AD5">
        <f>'AEO Table 4'!AD52*10^15</f>
        <v>13891000000000</v>
      </c>
    </row>
    <row r="6" spans="1:30" x14ac:dyDescent="0.25">
      <c r="A6" s="1" t="s">
        <v>130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</sheetData>
  <pageMargins left="0.7" right="0.7" top="0.75" bottom="0.75" header="0.3" footer="0.3"/>
  <pageSetup orientation="portrait" horizontalDpi="1200" verticalDpi="1200" r:id="rId1"/>
  <ignoredErrors>
    <ignoredError sqref="B4:AD4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D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85546875" customWidth="1"/>
    <col min="3" max="3" width="9.140625" customWidth="1"/>
  </cols>
  <sheetData>
    <row r="1" spans="1:30" x14ac:dyDescent="0.25">
      <c r="A1" s="1" t="s">
        <v>124</v>
      </c>
      <c r="B1" s="1">
        <f>'AEO Table 4'!B4</f>
        <v>2012</v>
      </c>
      <c r="C1" s="1">
        <f>'AEO Table 4'!C4</f>
        <v>2013</v>
      </c>
      <c r="D1" s="1">
        <f>'AEO Table 4'!D4</f>
        <v>2014</v>
      </c>
      <c r="E1" s="1">
        <f>'AEO Table 4'!E4</f>
        <v>2015</v>
      </c>
      <c r="F1" s="1">
        <f>'AEO Table 4'!F4</f>
        <v>2016</v>
      </c>
      <c r="G1" s="1">
        <f>'AEO Table 4'!G4</f>
        <v>2017</v>
      </c>
      <c r="H1" s="1">
        <f>'AEO Table 4'!H4</f>
        <v>2018</v>
      </c>
      <c r="I1" s="1">
        <f>'AEO Table 4'!I4</f>
        <v>2019</v>
      </c>
      <c r="J1" s="1">
        <f>'AEO Table 4'!J4</f>
        <v>2020</v>
      </c>
      <c r="K1" s="1">
        <f>'AEO Table 4'!K4</f>
        <v>2021</v>
      </c>
      <c r="L1" s="1">
        <f>'AEO Table 4'!L4</f>
        <v>2022</v>
      </c>
      <c r="M1" s="1">
        <f>'AEO Table 4'!M4</f>
        <v>2023</v>
      </c>
      <c r="N1" s="1">
        <f>'AEO Table 4'!N4</f>
        <v>2024</v>
      </c>
      <c r="O1" s="1">
        <f>'AEO Table 4'!O4</f>
        <v>2025</v>
      </c>
      <c r="P1" s="1">
        <f>'AEO Table 4'!P4</f>
        <v>2026</v>
      </c>
      <c r="Q1" s="1">
        <f>'AEO Table 4'!Q4</f>
        <v>2027</v>
      </c>
      <c r="R1" s="1">
        <f>'AEO Table 4'!R4</f>
        <v>2028</v>
      </c>
      <c r="S1" s="1">
        <f>'AEO Table 4'!S4</f>
        <v>2029</v>
      </c>
      <c r="T1" s="1">
        <f>'AEO Table 4'!T4</f>
        <v>2030</v>
      </c>
      <c r="U1" s="1">
        <f>'AEO Table 4'!U4</f>
        <v>2031</v>
      </c>
      <c r="V1" s="1">
        <f>'AEO Table 4'!V4</f>
        <v>2032</v>
      </c>
      <c r="W1" s="1">
        <f>'AEO Table 4'!W4</f>
        <v>2033</v>
      </c>
      <c r="X1" s="1">
        <f>'AEO Table 4'!X4</f>
        <v>2034</v>
      </c>
      <c r="Y1" s="1">
        <f>'AEO Table 4'!Y4</f>
        <v>2035</v>
      </c>
      <c r="Z1" s="1">
        <f>'AEO Table 4'!Z4</f>
        <v>2036</v>
      </c>
      <c r="AA1" s="1">
        <f>'AEO Table 4'!AA4</f>
        <v>2037</v>
      </c>
      <c r="AB1" s="1">
        <f>'AEO Table 4'!AB4</f>
        <v>2038</v>
      </c>
      <c r="AC1" s="1">
        <f>'AEO Table 4'!AC4</f>
        <v>2039</v>
      </c>
      <c r="AD1" s="1">
        <f>'AEO Table 4'!AD4</f>
        <v>2040</v>
      </c>
    </row>
    <row r="2" spans="1:30" x14ac:dyDescent="0.25">
      <c r="A2" s="1" t="s">
        <v>125</v>
      </c>
      <c r="B2">
        <f>SUM('AEO Table 4'!B35:B36,'AEO Table 4'!B38)*10^15</f>
        <v>1520179000000000.3</v>
      </c>
      <c r="C2">
        <f>SUM('AEO Table 4'!C35:C36,'AEO Table 4'!C38)*10^15</f>
        <v>1644382000000000.2</v>
      </c>
      <c r="D2">
        <f>SUM('AEO Table 4'!D35:D36,'AEO Table 4'!D38)*10^15</f>
        <v>1753568000000000</v>
      </c>
      <c r="E2">
        <f>SUM('AEO Table 4'!E35:E36,'AEO Table 4'!E38)*10^15</f>
        <v>1778957000000000</v>
      </c>
      <c r="F2">
        <f>SUM('AEO Table 4'!F35:F36,'AEO Table 4'!F38)*10^15</f>
        <v>1789831000000000</v>
      </c>
      <c r="G2">
        <f>SUM('AEO Table 4'!G35:G36,'AEO Table 4'!G38)*10^15</f>
        <v>1805507000000000</v>
      </c>
      <c r="H2">
        <f>SUM('AEO Table 4'!H35:H36,'AEO Table 4'!H38)*10^15</f>
        <v>1823167000000000.2</v>
      </c>
      <c r="I2">
        <f>SUM('AEO Table 4'!I35:I36,'AEO Table 4'!I38)*10^15</f>
        <v>1841818999999999.7</v>
      </c>
      <c r="J2">
        <f>SUM('AEO Table 4'!J35:J36,'AEO Table 4'!J38)*10^15</f>
        <v>1857065000000000</v>
      </c>
      <c r="K2">
        <f>SUM('AEO Table 4'!K35:K36,'AEO Table 4'!K38)*10^15</f>
        <v>1866881000000000</v>
      </c>
      <c r="L2">
        <f>SUM('AEO Table 4'!L35:L36,'AEO Table 4'!L38)*10^15</f>
        <v>1879828000000000</v>
      </c>
      <c r="M2">
        <f>SUM('AEO Table 4'!M35:M36,'AEO Table 4'!M38)*10^15</f>
        <v>1896934000000000</v>
      </c>
      <c r="N2">
        <f>SUM('AEO Table 4'!N35:N36,'AEO Table 4'!N38)*10^15</f>
        <v>1916829000000000</v>
      </c>
      <c r="O2">
        <f>SUM('AEO Table 4'!O35:O36,'AEO Table 4'!O38)*10^15</f>
        <v>1938062000000000.2</v>
      </c>
      <c r="P2">
        <f>SUM('AEO Table 4'!P35:P36,'AEO Table 4'!P38)*10^15</f>
        <v>1960513000000000.3</v>
      </c>
      <c r="Q2">
        <f>SUM('AEO Table 4'!Q35:Q36,'AEO Table 4'!Q38)*10^15</f>
        <v>1984992999999999.7</v>
      </c>
      <c r="R2">
        <f>SUM('AEO Table 4'!R35:R36,'AEO Table 4'!R38)*10^15</f>
        <v>2009839000000000</v>
      </c>
      <c r="S2">
        <f>SUM('AEO Table 4'!S35:S36,'AEO Table 4'!S38)*10^15</f>
        <v>2035365000000000</v>
      </c>
      <c r="T2">
        <f>SUM('AEO Table 4'!T35:T36,'AEO Table 4'!T38)*10^15</f>
        <v>2060791000000000</v>
      </c>
      <c r="U2">
        <f>SUM('AEO Table 4'!U35:U36,'AEO Table 4'!U38)*10^15</f>
        <v>2085339000000000.2</v>
      </c>
      <c r="V2">
        <f>SUM('AEO Table 4'!V35:V36,'AEO Table 4'!V38)*10^15</f>
        <v>2109454000000000</v>
      </c>
      <c r="W2">
        <f>SUM('AEO Table 4'!W35:W36,'AEO Table 4'!W38)*10^15</f>
        <v>2134433000000000</v>
      </c>
      <c r="X2">
        <f>SUM('AEO Table 4'!X35:X36,'AEO Table 4'!X38)*10^15</f>
        <v>2159882999999999.7</v>
      </c>
      <c r="Y2">
        <f>SUM('AEO Table 4'!Y35:Y36,'AEO Table 4'!Y38)*10^15</f>
        <v>2186280000000000</v>
      </c>
      <c r="Z2">
        <f>SUM('AEO Table 4'!Z35:Z36,'AEO Table 4'!Z38)*10^15</f>
        <v>2213338000000000.2</v>
      </c>
      <c r="AA2">
        <f>SUM('AEO Table 4'!AA35:AA36,'AEO Table 4'!AA38)*10^15</f>
        <v>2240335000000000</v>
      </c>
      <c r="AB2">
        <f>SUM('AEO Table 4'!AB35:AB36,'AEO Table 4'!AB38)*10^15</f>
        <v>2266405000000000</v>
      </c>
      <c r="AC2">
        <f>SUM('AEO Table 4'!AC35:AC36,'AEO Table 4'!AC38)*10^15</f>
        <v>2291117000000000</v>
      </c>
      <c r="AD2">
        <f>SUM('AEO Table 4'!AD35:AD36,'AEO Table 4'!AD38)*10^15</f>
        <v>2315600000000000</v>
      </c>
    </row>
    <row r="3" spans="1:30" x14ac:dyDescent="0.25">
      <c r="A3" s="1" t="s">
        <v>126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 s="1" t="s">
        <v>127</v>
      </c>
      <c r="B4">
        <f>'AEO Table 4'!B47*10^15</f>
        <v>248493000000000</v>
      </c>
      <c r="C4">
        <f>'AEO Table 4'!C47*10^15</f>
        <v>248805000000000</v>
      </c>
      <c r="D4">
        <f>'AEO Table 4'!D47*10^15</f>
        <v>248247000000000</v>
      </c>
      <c r="E4">
        <f>'AEO Table 4'!E47*10^15</f>
        <v>247502000000000</v>
      </c>
      <c r="F4">
        <f>'AEO Table 4'!F47*10^15</f>
        <v>246829000000000</v>
      </c>
      <c r="G4">
        <f>'AEO Table 4'!G47*10^15</f>
        <v>245719000000000</v>
      </c>
      <c r="H4">
        <f>'AEO Table 4'!H47*10^15</f>
        <v>244190000000000</v>
      </c>
      <c r="I4">
        <f>'AEO Table 4'!I47*10^15</f>
        <v>241989000000000</v>
      </c>
      <c r="J4">
        <f>'AEO Table 4'!J47*10^15</f>
        <v>239516000000000</v>
      </c>
      <c r="K4">
        <f>'AEO Table 4'!K47*10^15</f>
        <v>237237000000000</v>
      </c>
      <c r="L4">
        <f>'AEO Table 4'!L47*10^15</f>
        <v>235418000000000</v>
      </c>
      <c r="M4">
        <f>'AEO Table 4'!M47*10^15</f>
        <v>233875000000000</v>
      </c>
      <c r="N4">
        <f>'AEO Table 4'!N47*10^15</f>
        <v>232506000000000</v>
      </c>
      <c r="O4">
        <f>'AEO Table 4'!O47*10^15</f>
        <v>231145000000000</v>
      </c>
      <c r="P4">
        <f>'AEO Table 4'!P47*10^15</f>
        <v>229801000000000</v>
      </c>
      <c r="Q4">
        <f>'AEO Table 4'!Q47*10^15</f>
        <v>228749000000000</v>
      </c>
      <c r="R4">
        <f>'AEO Table 4'!R47*10^15</f>
        <v>228005000000000</v>
      </c>
      <c r="S4">
        <f>'AEO Table 4'!S47*10^15</f>
        <v>227314000000000</v>
      </c>
      <c r="T4">
        <f>'AEO Table 4'!T47*10^15</f>
        <v>226560000000000</v>
      </c>
      <c r="U4">
        <f>'AEO Table 4'!U47*10^15</f>
        <v>225545000000000</v>
      </c>
      <c r="V4">
        <f>'AEO Table 4'!V47*10^15</f>
        <v>224333000000000</v>
      </c>
      <c r="W4">
        <f>'AEO Table 4'!W47*10^15</f>
        <v>223058000000000</v>
      </c>
      <c r="X4">
        <f>'AEO Table 4'!X47*10^15</f>
        <v>221796000000000</v>
      </c>
      <c r="Y4">
        <f>'AEO Table 4'!Y47*10^15</f>
        <v>220516000000000</v>
      </c>
      <c r="Z4">
        <f>'AEO Table 4'!Z47*10^15</f>
        <v>219231000000000</v>
      </c>
      <c r="AA4">
        <f>'AEO Table 4'!AA47*10^15</f>
        <v>217938000000000</v>
      </c>
      <c r="AB4">
        <f>'AEO Table 4'!AB47*10^15</f>
        <v>216537000000000</v>
      </c>
      <c r="AC4">
        <f>'AEO Table 4'!AC47*10^15</f>
        <v>214921000000000</v>
      </c>
      <c r="AD4">
        <f>'AEO Table 4'!AD47*10^15</f>
        <v>213237000000000</v>
      </c>
    </row>
    <row r="5" spans="1:30" x14ac:dyDescent="0.25">
      <c r="A5" s="1" t="s">
        <v>128</v>
      </c>
      <c r="B5">
        <f>'AEO Table 4'!B53*10^15</f>
        <v>6994000000000</v>
      </c>
      <c r="C5">
        <f>'AEO Table 4'!C53*10^15</f>
        <v>6906000000000</v>
      </c>
      <c r="D5">
        <f>'AEO Table 4'!D53*10^15</f>
        <v>6891000000000</v>
      </c>
      <c r="E5">
        <f>'AEO Table 4'!E53*10^15</f>
        <v>7047000000000</v>
      </c>
      <c r="F5">
        <f>'AEO Table 4'!F53*10^15</f>
        <v>7096000000000</v>
      </c>
      <c r="G5">
        <f>'AEO Table 4'!G53*10^15</f>
        <v>7076000000000</v>
      </c>
      <c r="H5">
        <f>'AEO Table 4'!H53*10^15</f>
        <v>7024000000000</v>
      </c>
      <c r="I5">
        <f>'AEO Table 4'!I53*10^15</f>
        <v>6982000000000</v>
      </c>
      <c r="J5">
        <f>'AEO Table 4'!J53*10^15</f>
        <v>6939000000000</v>
      </c>
      <c r="K5">
        <f>'AEO Table 4'!K53*10^15</f>
        <v>6891000000000</v>
      </c>
      <c r="L5">
        <f>'AEO Table 4'!L53*10^15</f>
        <v>6842000000000</v>
      </c>
      <c r="M5">
        <f>'AEO Table 4'!M53*10^15</f>
        <v>6792000000000</v>
      </c>
      <c r="N5">
        <f>'AEO Table 4'!N53*10^15</f>
        <v>6742000000000</v>
      </c>
      <c r="O5">
        <f>'AEO Table 4'!O53*10^15</f>
        <v>6692000000000</v>
      </c>
      <c r="P5">
        <f>'AEO Table 4'!P53*10^15</f>
        <v>6643000000000</v>
      </c>
      <c r="Q5">
        <f>'AEO Table 4'!Q53*10^15</f>
        <v>6593000000000</v>
      </c>
      <c r="R5">
        <f>'AEO Table 4'!R53*10^15</f>
        <v>6543000000000</v>
      </c>
      <c r="S5">
        <f>'AEO Table 4'!S53*10^15</f>
        <v>6494000000000</v>
      </c>
      <c r="T5">
        <f>'AEO Table 4'!T53*10^15</f>
        <v>6445000000000</v>
      </c>
      <c r="U5">
        <f>'AEO Table 4'!U53*10^15</f>
        <v>6396000000000</v>
      </c>
      <c r="V5">
        <f>'AEO Table 4'!V53*10^15</f>
        <v>6348000000000</v>
      </c>
      <c r="W5">
        <f>'AEO Table 4'!W53*10^15</f>
        <v>6301000000000</v>
      </c>
      <c r="X5">
        <f>'AEO Table 4'!X53*10^15</f>
        <v>6254000000000</v>
      </c>
      <c r="Y5">
        <f>'AEO Table 4'!Y53*10^15</f>
        <v>6207000000000</v>
      </c>
      <c r="Z5">
        <f>'AEO Table 4'!Z53*10^15</f>
        <v>6161000000000</v>
      </c>
      <c r="AA5">
        <f>'AEO Table 4'!AA53*10^15</f>
        <v>6116000000000</v>
      </c>
      <c r="AB5">
        <f>'AEO Table 4'!AB53*10^15</f>
        <v>6069000000000</v>
      </c>
      <c r="AC5">
        <f>'AEO Table 4'!AC53*10^15</f>
        <v>6024000000000</v>
      </c>
      <c r="AD5">
        <f>'AEO Table 4'!AD53*10^15</f>
        <v>5980000000000</v>
      </c>
    </row>
    <row r="6" spans="1:30" x14ac:dyDescent="0.25">
      <c r="A6" s="1" t="s">
        <v>130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AEO Table 4</vt:lpstr>
      <vt:lpstr>AEO Table 5</vt:lpstr>
      <vt:lpstr>District Heat</vt:lpstr>
      <vt:lpstr>BCEU-residential-heating</vt:lpstr>
      <vt:lpstr>BCEU-residential-cooling-vent</vt:lpstr>
      <vt:lpstr>BCEU-residential-lighting</vt:lpstr>
      <vt:lpstr>BCEU-residential-appliances</vt:lpstr>
      <vt:lpstr>BCEU-residential-other</vt:lpstr>
      <vt:lpstr>BCEU-commercial-heating</vt:lpstr>
      <vt:lpstr>BCEU-commercial-cooling-vent</vt:lpstr>
      <vt:lpstr>BCEU-commercial-lighting</vt:lpstr>
      <vt:lpstr>BCEU-commercial-appliances</vt:lpstr>
      <vt:lpstr>BCEU-commercial-other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2014-04-18T00:48:59Z</dcterms:created>
  <dcterms:modified xsi:type="dcterms:W3CDTF">2015-09-12T07:14:23Z</dcterms:modified>
</cp:coreProperties>
</file>