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3955" windowHeight="12840"/>
  </bookViews>
  <sheets>
    <sheet name="About" sheetId="1" r:id="rId1"/>
    <sheet name="Residential" sheetId="2" r:id="rId2"/>
    <sheet name="Commercial" sheetId="3" r:id="rId3"/>
    <sheet name="FoBObE" sheetId="4" r:id="rId4"/>
  </sheets>
  <calcPr calcId="145621"/>
</workbook>
</file>

<file path=xl/calcChain.xml><?xml version="1.0" encoding="utf-8"?>
<calcChain xmlns="http://schemas.openxmlformats.org/spreadsheetml/2006/main">
  <c r="C3" i="4" l="1"/>
  <c r="C4" i="4"/>
  <c r="C2" i="4"/>
  <c r="B3" i="4"/>
  <c r="B4" i="4"/>
  <c r="B2" i="4"/>
  <c r="C21" i="3" l="1"/>
  <c r="C20" i="3"/>
  <c r="C36" i="2"/>
  <c r="C34" i="2"/>
  <c r="G31" i="2"/>
  <c r="C35" i="2" s="1"/>
  <c r="C25" i="2"/>
  <c r="C24" i="2"/>
  <c r="C23" i="2"/>
  <c r="C21" i="2"/>
  <c r="B24" i="2"/>
  <c r="B21" i="2"/>
  <c r="B22" i="2"/>
  <c r="B23" i="2"/>
  <c r="B20" i="2"/>
</calcChain>
</file>

<file path=xl/sharedStrings.xml><?xml version="1.0" encoding="utf-8"?>
<sst xmlns="http://schemas.openxmlformats.org/spreadsheetml/2006/main" count="78" uniqueCount="58">
  <si>
    <t>Sources:</t>
  </si>
  <si>
    <t>Residential</t>
  </si>
  <si>
    <t>Commercial</t>
  </si>
  <si>
    <t>U.S. Department of Energy</t>
  </si>
  <si>
    <t>http://buildingsdatabook.eren.doe.gov/TableView.aspx?table=2.1.14</t>
  </si>
  <si>
    <t>Table 2.1.14</t>
  </si>
  <si>
    <t>http://buildingsdatabook.eren.doe.gov/TableView.aspx?table=3.2.3</t>
  </si>
  <si>
    <t>Table 3.2.3, Column 2 (ownership)</t>
  </si>
  <si>
    <t>2.1.14</t>
  </si>
  <si>
    <t>2005 Residential Delivered Energy Consumption Intensities, by Ownership of Unit</t>
  </si>
  <si>
    <t>Per Square</t>
  </si>
  <si>
    <t>Per Household</t>
  </si>
  <si>
    <t>Percent of</t>
  </si>
  <si>
    <t>Ownership</t>
  </si>
  <si>
    <t>Foot (thousand Btu)</t>
  </si>
  <si>
    <t>(1)</t>
  </si>
  <si>
    <t>(million Btu)</t>
  </si>
  <si>
    <t>Members (million Btu)</t>
  </si>
  <si>
    <t>Total Consumption</t>
  </si>
  <si>
    <t>Owned</t>
  </si>
  <si>
    <t>Rented</t>
  </si>
  <si>
    <t>Public Housing</t>
  </si>
  <si>
    <t>Not Public Housing</t>
  </si>
  <si>
    <t>Note(s):</t>
  </si>
  <si>
    <t>1) Energy consumption per square foot was calculated using estimates of average heated floor space per household. According to the 2005 Residential Energy Consumption Survey (RECS), the average heated floor space per household in the U.S. was 1,618 square feet. Average total floor space, which includes garages, attics and unfinished basements, equaled 2,309 square feet.</t>
  </si>
  <si>
    <t>Source(s):</t>
  </si>
  <si>
    <t>EIA, 2005 Residential Energy Consumption Survey, Oct. 2008</t>
  </si>
  <si>
    <t>Floor Area</t>
  </si>
  <si>
    <t>Assumptions:</t>
  </si>
  <si>
    <t>Fraction of rental housing that is owned by a company (industry):</t>
  </si>
  <si>
    <t>government</t>
  </si>
  <si>
    <t>industry</t>
  </si>
  <si>
    <t>consumers</t>
  </si>
  <si>
    <t>Converting percentage of energy consumption (by ownership) to percentage of floor area (by ownership):</t>
  </si>
  <si>
    <t>3.2.3</t>
  </si>
  <si>
    <t>Number of Floors and Type of Ownership, as of 2003 (Percent of Total Floorspace)</t>
  </si>
  <si>
    <t>Floors</t>
  </si>
  <si>
    <t>One</t>
  </si>
  <si>
    <t>Nongovernment Owned</t>
  </si>
  <si>
    <t>Two</t>
  </si>
  <si>
    <t>Owner-Occupied</t>
  </si>
  <si>
    <t>Three</t>
  </si>
  <si>
    <t>Nonowner-Occupied</t>
  </si>
  <si>
    <t>Four to Nine</t>
  </si>
  <si>
    <t>Unoccupied</t>
  </si>
  <si>
    <t>Ten or More</t>
  </si>
  <si>
    <t>Government Owned</t>
  </si>
  <si>
    <t>Total</t>
  </si>
  <si>
    <t>Federal</t>
  </si>
  <si>
    <t>State</t>
  </si>
  <si>
    <t>Local</t>
  </si>
  <si>
    <t>EIA, Commercial Building Characteristics 2003, June 2006, Table C1.</t>
  </si>
  <si>
    <t>All owner-occupied housing belongs to consumers.</t>
  </si>
  <si>
    <t>All public housing belongs to government.</t>
  </si>
  <si>
    <t>Fraction of rental housing that is owned by an individual (consumers):</t>
  </si>
  <si>
    <t>FoBObE Fraction of Buildings Owned by Entity</t>
  </si>
  <si>
    <t>Cash Flow Entity</t>
  </si>
  <si>
    <t>Buildings Energy Data Book (2011 edition)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</si>
</sst>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0.0%"/>
    <numFmt numFmtId="166" formatCode="0.0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name val="Arial"/>
      <family val="2"/>
    </font>
    <font>
      <sz val="10"/>
      <name val="Arial"/>
      <family val="2"/>
    </font>
    <font>
      <u/>
      <sz val="10"/>
      <name val="Arial"/>
      <family val="2"/>
    </font>
    <font>
      <sz val="9"/>
      <name val="Arial"/>
      <family val="2"/>
    </font>
    <font>
      <sz val="8"/>
      <name val="Arial"/>
      <family val="2"/>
    </font>
    <font>
      <sz val="8"/>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69">
    <xf numFmtId="0" fontId="0" fillId="0" borderId="0" xfId="0"/>
    <xf numFmtId="0" fontId="2" fillId="0" borderId="0" xfId="0" applyFont="1"/>
    <xf numFmtId="0" fontId="0" fillId="0" borderId="0" xfId="0" applyAlignment="1">
      <alignment horizontal="left"/>
    </xf>
    <xf numFmtId="0" fontId="3" fillId="0" borderId="0" xfId="3"/>
    <xf numFmtId="0" fontId="2" fillId="2" borderId="0" xfId="0" applyFont="1" applyFill="1"/>
    <xf numFmtId="0" fontId="4"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6" fillId="0" borderId="4" xfId="0" applyFont="1" applyBorder="1" applyAlignment="1">
      <alignment horizontal="left"/>
    </xf>
    <xf numFmtId="0" fontId="5" fillId="0" borderId="0" xfId="0" quotePrefix="1" applyFont="1" applyBorder="1" applyAlignment="1">
      <alignment horizontal="left"/>
    </xf>
    <xf numFmtId="0" fontId="5" fillId="0" borderId="0" xfId="0" applyFont="1"/>
    <xf numFmtId="0" fontId="6" fillId="0" borderId="0" xfId="0" applyFont="1" applyBorder="1" applyAlignment="1"/>
    <xf numFmtId="0" fontId="5" fillId="0" borderId="4" xfId="0" applyFont="1" applyBorder="1" applyAlignment="1">
      <alignment horizontal="left"/>
    </xf>
    <xf numFmtId="164" fontId="5" fillId="0" borderId="0" xfId="1" applyNumberFormat="1" applyFont="1" applyBorder="1" applyAlignment="1">
      <alignment horizontal="right"/>
    </xf>
    <xf numFmtId="164" fontId="5" fillId="0" borderId="0" xfId="1" applyNumberFormat="1" applyFont="1" applyAlignment="1">
      <alignment horizontal="right"/>
    </xf>
    <xf numFmtId="9" fontId="5" fillId="0" borderId="0" xfId="0" applyNumberFormat="1" applyFont="1" applyBorder="1" applyAlignment="1">
      <alignment horizontal="right"/>
    </xf>
    <xf numFmtId="0" fontId="5" fillId="0" borderId="4" xfId="0" applyFont="1" applyBorder="1" applyAlignment="1">
      <alignment horizontal="left" indent="1"/>
    </xf>
    <xf numFmtId="9" fontId="5" fillId="0" borderId="0" xfId="0" applyNumberFormat="1" applyFont="1" applyBorder="1"/>
    <xf numFmtId="9" fontId="6" fillId="0" borderId="0" xfId="0" applyNumberFormat="1" applyFont="1" applyBorder="1"/>
    <xf numFmtId="9" fontId="4" fillId="0" borderId="0" xfId="0" applyNumberFormat="1" applyFont="1" applyBorder="1" applyAlignment="1">
      <alignment horizontal="right"/>
    </xf>
    <xf numFmtId="0" fontId="7" fillId="0" borderId="4" xfId="0" applyFont="1" applyBorder="1" applyAlignment="1">
      <alignment horizontal="left" vertical="top"/>
    </xf>
    <xf numFmtId="0" fontId="8" fillId="0" borderId="6" xfId="0" applyFont="1" applyBorder="1" applyAlignment="1">
      <alignment horizontal="left" vertical="top"/>
    </xf>
    <xf numFmtId="0" fontId="0" fillId="0" borderId="0" xfId="0" applyAlignment="1">
      <alignment horizontal="left" indent="1"/>
    </xf>
    <xf numFmtId="165" fontId="0" fillId="0" borderId="0" xfId="2" applyNumberFormat="1" applyFont="1"/>
    <xf numFmtId="0" fontId="0" fillId="3" borderId="0" xfId="0" applyFill="1"/>
    <xf numFmtId="0" fontId="2" fillId="2" borderId="9" xfId="0" applyFont="1" applyFill="1" applyBorder="1"/>
    <xf numFmtId="0" fontId="2" fillId="2" borderId="10" xfId="0" applyFont="1" applyFill="1" applyBorder="1"/>
    <xf numFmtId="0" fontId="0" fillId="4" borderId="11" xfId="0" applyFill="1" applyBorder="1"/>
    <xf numFmtId="0" fontId="0" fillId="4" borderId="13" xfId="0" applyFill="1" applyBorder="1"/>
    <xf numFmtId="165" fontId="0" fillId="4" borderId="12" xfId="0" applyNumberFormat="1" applyFill="1" applyBorder="1" applyAlignment="1">
      <alignment horizontal="left"/>
    </xf>
    <xf numFmtId="165" fontId="0" fillId="4" borderId="12" xfId="2" applyNumberFormat="1" applyFont="1" applyFill="1" applyBorder="1" applyAlignment="1">
      <alignment horizontal="left"/>
    </xf>
    <xf numFmtId="165" fontId="0" fillId="4" borderId="14" xfId="2" applyNumberFormat="1" applyFont="1" applyFill="1" applyBorder="1" applyAlignment="1">
      <alignment horizontal="left"/>
    </xf>
    <xf numFmtId="0" fontId="4" fillId="0" borderId="1" xfId="0" applyFont="1" applyBorder="1" applyAlignment="1">
      <alignment horizontal="left"/>
    </xf>
    <xf numFmtId="0" fontId="4" fillId="0" borderId="2" xfId="0" quotePrefix="1" applyFont="1" applyBorder="1" applyAlignment="1">
      <alignment horizontal="left"/>
    </xf>
    <xf numFmtId="0" fontId="5" fillId="0" borderId="2" xfId="0" applyFont="1" applyBorder="1" applyAlignment="1"/>
    <xf numFmtId="0" fontId="5" fillId="0" borderId="3" xfId="0" applyFont="1" applyBorder="1" applyAlignment="1"/>
    <xf numFmtId="0" fontId="5" fillId="0" borderId="4" xfId="0" applyFont="1" applyBorder="1" applyAlignment="1"/>
    <xf numFmtId="0" fontId="5" fillId="0" borderId="0" xfId="0" applyFont="1" applyBorder="1" applyAlignment="1"/>
    <xf numFmtId="0" fontId="5" fillId="0" borderId="5" xfId="0" applyFont="1" applyBorder="1" applyAlignment="1"/>
    <xf numFmtId="0" fontId="6" fillId="0" borderId="0" xfId="0" applyFont="1"/>
    <xf numFmtId="0" fontId="6" fillId="0" borderId="0" xfId="0" applyFont="1" applyBorder="1" applyAlignment="1">
      <alignment horizontal="left"/>
    </xf>
    <xf numFmtId="0" fontId="6" fillId="0" borderId="5" xfId="0" applyFont="1" applyBorder="1" applyAlignment="1"/>
    <xf numFmtId="9" fontId="5" fillId="0" borderId="0" xfId="2" applyFont="1" applyBorder="1" applyAlignment="1"/>
    <xf numFmtId="0" fontId="4" fillId="0" borderId="0" xfId="0" applyFont="1" applyBorder="1" applyAlignment="1">
      <alignment horizontal="left"/>
    </xf>
    <xf numFmtId="9" fontId="4" fillId="0" borderId="0" xfId="2" applyFont="1" applyBorder="1" applyAlignment="1"/>
    <xf numFmtId="0" fontId="5" fillId="0" borderId="0" xfId="0" applyFont="1" applyBorder="1" applyAlignment="1">
      <alignment horizontal="left" indent="1"/>
    </xf>
    <xf numFmtId="9" fontId="5" fillId="0" borderId="0" xfId="0" applyNumberFormat="1" applyFont="1" applyBorder="1" applyAlignment="1"/>
    <xf numFmtId="0" fontId="5" fillId="0" borderId="6" xfId="0" applyFont="1" applyBorder="1" applyAlignment="1">
      <alignment horizontal="left"/>
    </xf>
    <xf numFmtId="9" fontId="5" fillId="0" borderId="7" xfId="2" applyFont="1" applyBorder="1" applyAlignment="1"/>
    <xf numFmtId="0" fontId="5" fillId="0" borderId="0" xfId="0" applyFont="1" applyBorder="1" applyAlignment="1">
      <alignment horizontal="left"/>
    </xf>
    <xf numFmtId="0" fontId="5" fillId="0" borderId="7" xfId="0" applyFont="1" applyBorder="1" applyAlignment="1">
      <alignment horizontal="left" indent="1"/>
    </xf>
    <xf numFmtId="0" fontId="8" fillId="0" borderId="6" xfId="0" applyFont="1" applyBorder="1" applyAlignment="1">
      <alignment vertical="top"/>
    </xf>
    <xf numFmtId="0" fontId="2" fillId="0" borderId="0" xfId="0" applyFont="1" applyAlignment="1">
      <alignment horizontal="right"/>
    </xf>
    <xf numFmtId="166" fontId="0" fillId="0" borderId="0" xfId="0" applyNumberFormat="1"/>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4" fillId="0" borderId="2" xfId="0" applyFont="1" applyBorder="1"/>
    <xf numFmtId="0" fontId="5" fillId="0" borderId="0"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9" fillId="0" borderId="7" xfId="0" applyFont="1" applyBorder="1" applyAlignment="1">
      <alignment vertical="top"/>
    </xf>
    <xf numFmtId="0" fontId="9" fillId="0" borderId="8" xfId="0" applyFont="1" applyBorder="1" applyAlignment="1">
      <alignment vertical="top"/>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uildingsdatabook.eren.doe.gov/TableView.aspx?table=2.1.14" TargetMode="External"/><Relationship Id="rId1" Type="http://schemas.openxmlformats.org/officeDocument/2006/relationships/hyperlink" Target="http://buildingsdatabook.eren.doe.gov/TableView.aspx?table=3.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heetViews>
  <sheetFormatPr defaultRowHeight="15" x14ac:dyDescent="0.25"/>
  <cols>
    <col min="1" max="1" width="11.7109375" customWidth="1"/>
    <col min="2" max="2" width="67.140625" customWidth="1"/>
    <col min="3" max="3" width="68.5703125" customWidth="1"/>
  </cols>
  <sheetData>
    <row r="1" spans="1:2" x14ac:dyDescent="0.25">
      <c r="A1" s="1" t="s">
        <v>55</v>
      </c>
    </row>
    <row r="3" spans="1:2" x14ac:dyDescent="0.25">
      <c r="A3" s="1" t="s">
        <v>0</v>
      </c>
      <c r="B3" s="4" t="s">
        <v>1</v>
      </c>
    </row>
    <row r="4" spans="1:2" x14ac:dyDescent="0.25">
      <c r="B4" t="s">
        <v>3</v>
      </c>
    </row>
    <row r="5" spans="1:2" x14ac:dyDescent="0.25">
      <c r="B5" s="2">
        <v>2012</v>
      </c>
    </row>
    <row r="6" spans="1:2" x14ac:dyDescent="0.25">
      <c r="B6" t="s">
        <v>57</v>
      </c>
    </row>
    <row r="7" spans="1:2" x14ac:dyDescent="0.25">
      <c r="B7" s="3" t="s">
        <v>4</v>
      </c>
    </row>
    <row r="8" spans="1:2" x14ac:dyDescent="0.25">
      <c r="B8" t="s">
        <v>5</v>
      </c>
    </row>
    <row r="10" spans="1:2" x14ac:dyDescent="0.25">
      <c r="B10" s="4" t="s">
        <v>2</v>
      </c>
    </row>
    <row r="11" spans="1:2" x14ac:dyDescent="0.25">
      <c r="B11" t="s">
        <v>3</v>
      </c>
    </row>
    <row r="12" spans="1:2" x14ac:dyDescent="0.25">
      <c r="B12" s="2">
        <v>2012</v>
      </c>
    </row>
    <row r="13" spans="1:2" x14ac:dyDescent="0.25">
      <c r="B13" t="s">
        <v>57</v>
      </c>
    </row>
    <row r="14" spans="1:2" x14ac:dyDescent="0.25">
      <c r="B14" s="3" t="s">
        <v>6</v>
      </c>
    </row>
    <row r="15" spans="1:2" x14ac:dyDescent="0.25">
      <c r="B15" t="s">
        <v>7</v>
      </c>
    </row>
  </sheetData>
  <hyperlinks>
    <hyperlink ref="B14" r:id="rId1"/>
    <hyperlink ref="B7" r:id="rId2"/>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workbookViewId="0"/>
  </sheetViews>
  <sheetFormatPr defaultRowHeight="15" x14ac:dyDescent="0.25"/>
  <cols>
    <col min="2" max="2" width="22.7109375" customWidth="1"/>
    <col min="3" max="3" width="12.7109375" customWidth="1"/>
  </cols>
  <sheetData>
    <row r="1" spans="1:17" x14ac:dyDescent="0.25">
      <c r="A1" s="1" t="s">
        <v>1</v>
      </c>
    </row>
    <row r="3" spans="1:17" x14ac:dyDescent="0.25">
      <c r="A3" s="5" t="s">
        <v>8</v>
      </c>
      <c r="B3" s="61" t="s">
        <v>9</v>
      </c>
      <c r="C3" s="61"/>
      <c r="D3" s="61"/>
      <c r="E3" s="61"/>
      <c r="F3" s="61"/>
      <c r="G3" s="61"/>
      <c r="H3" s="61"/>
      <c r="I3" s="61"/>
      <c r="J3" s="61"/>
      <c r="K3" s="61"/>
      <c r="L3" s="61"/>
      <c r="M3" s="61"/>
      <c r="N3" s="6"/>
      <c r="O3" s="6"/>
      <c r="P3" s="6"/>
      <c r="Q3" s="7"/>
    </row>
    <row r="4" spans="1:17" x14ac:dyDescent="0.25">
      <c r="A4" s="8"/>
      <c r="B4" s="9"/>
      <c r="C4" s="9"/>
      <c r="D4" s="9"/>
      <c r="E4" s="9"/>
      <c r="F4" s="9"/>
      <c r="G4" s="9"/>
      <c r="H4" s="9"/>
      <c r="I4" s="9"/>
      <c r="J4" s="9"/>
      <c r="K4" s="9"/>
      <c r="L4" s="9"/>
      <c r="M4" s="9"/>
      <c r="N4" s="9"/>
      <c r="O4" s="9"/>
      <c r="P4" s="9"/>
      <c r="Q4" s="10"/>
    </row>
    <row r="5" spans="1:17" x14ac:dyDescent="0.25">
      <c r="A5" s="8"/>
      <c r="B5" s="9"/>
      <c r="C5" s="62" t="s">
        <v>10</v>
      </c>
      <c r="D5" s="62"/>
      <c r="E5" s="62"/>
      <c r="F5" s="9"/>
      <c r="G5" s="62" t="s">
        <v>11</v>
      </c>
      <c r="H5" s="62"/>
      <c r="I5" s="62"/>
      <c r="J5" s="9"/>
      <c r="K5" s="62" t="s">
        <v>11</v>
      </c>
      <c r="L5" s="62"/>
      <c r="M5" s="62"/>
      <c r="N5" s="9"/>
      <c r="O5" s="63" t="s">
        <v>12</v>
      </c>
      <c r="P5" s="63"/>
      <c r="Q5" s="64"/>
    </row>
    <row r="6" spans="1:17" x14ac:dyDescent="0.25">
      <c r="A6" s="11" t="s">
        <v>13</v>
      </c>
      <c r="B6" s="9"/>
      <c r="C6" s="65" t="s">
        <v>14</v>
      </c>
      <c r="D6" s="65"/>
      <c r="E6" s="65"/>
      <c r="F6" s="12" t="s">
        <v>15</v>
      </c>
      <c r="G6" s="65" t="s">
        <v>16</v>
      </c>
      <c r="H6" s="65"/>
      <c r="I6" s="65"/>
      <c r="J6" s="13"/>
      <c r="K6" s="65" t="s">
        <v>17</v>
      </c>
      <c r="L6" s="65"/>
      <c r="M6" s="65"/>
      <c r="N6" s="14"/>
      <c r="O6" s="65" t="s">
        <v>18</v>
      </c>
      <c r="P6" s="65"/>
      <c r="Q6" s="66"/>
    </row>
    <row r="7" spans="1:17" x14ac:dyDescent="0.25">
      <c r="A7" s="15" t="s">
        <v>19</v>
      </c>
      <c r="B7" s="9"/>
      <c r="C7" s="9"/>
      <c r="D7" s="16">
        <v>54.92</v>
      </c>
      <c r="E7" s="17"/>
      <c r="F7" s="16"/>
      <c r="G7" s="13"/>
      <c r="H7" s="16">
        <v>104.45</v>
      </c>
      <c r="I7" s="16"/>
      <c r="J7" s="16"/>
      <c r="K7" s="17"/>
      <c r="L7" s="16">
        <v>40.328185328185334</v>
      </c>
      <c r="M7" s="9"/>
      <c r="N7" s="9"/>
      <c r="O7" s="9"/>
      <c r="P7" s="18">
        <v>0.7816091954022989</v>
      </c>
      <c r="Q7" s="10"/>
    </row>
    <row r="8" spans="1:17" x14ac:dyDescent="0.25">
      <c r="A8" s="15" t="s">
        <v>20</v>
      </c>
      <c r="B8" s="9"/>
      <c r="C8" s="9"/>
      <c r="D8" s="16">
        <v>77.42</v>
      </c>
      <c r="E8" s="17"/>
      <c r="F8" s="16"/>
      <c r="G8" s="16"/>
      <c r="H8" s="16">
        <v>71.67</v>
      </c>
      <c r="I8" s="16"/>
      <c r="J8" s="16"/>
      <c r="K8" s="17"/>
      <c r="L8" s="16">
        <v>28.44047619047619</v>
      </c>
      <c r="M8" s="9"/>
      <c r="N8" s="9"/>
      <c r="O8" s="9"/>
      <c r="P8" s="18">
        <v>0.21839080459770113</v>
      </c>
      <c r="Q8" s="10"/>
    </row>
    <row r="9" spans="1:17" x14ac:dyDescent="0.25">
      <c r="A9" s="19" t="s">
        <v>21</v>
      </c>
      <c r="B9" s="9"/>
      <c r="C9" s="9"/>
      <c r="D9" s="16">
        <v>75.709999999999994</v>
      </c>
      <c r="E9" s="17"/>
      <c r="F9" s="16"/>
      <c r="G9" s="16"/>
      <c r="H9" s="16">
        <v>62.67</v>
      </c>
      <c r="I9" s="16"/>
      <c r="J9" s="16"/>
      <c r="K9" s="17"/>
      <c r="L9" s="16">
        <v>28.747706422018346</v>
      </c>
      <c r="M9" s="9"/>
      <c r="N9" s="9"/>
      <c r="O9" s="9"/>
      <c r="P9" s="20">
        <v>2.4904214559386975E-2</v>
      </c>
      <c r="Q9" s="10"/>
    </row>
    <row r="10" spans="1:17" x14ac:dyDescent="0.25">
      <c r="A10" s="19" t="s">
        <v>22</v>
      </c>
      <c r="B10" s="9"/>
      <c r="C10" s="9"/>
      <c r="D10" s="16">
        <v>77.650000000000006</v>
      </c>
      <c r="E10" s="17"/>
      <c r="F10" s="16"/>
      <c r="G10" s="16"/>
      <c r="H10" s="16">
        <v>73.040000000000006</v>
      </c>
      <c r="I10" s="16"/>
      <c r="J10" s="16"/>
      <c r="K10" s="17"/>
      <c r="L10" s="16">
        <v>28.420233463035025</v>
      </c>
      <c r="M10" s="9"/>
      <c r="N10" s="9"/>
      <c r="O10" s="9"/>
      <c r="P10" s="21">
        <v>0.1934865900383142</v>
      </c>
      <c r="Q10" s="10"/>
    </row>
    <row r="11" spans="1:17" x14ac:dyDescent="0.25">
      <c r="A11" s="8"/>
      <c r="B11" s="9"/>
      <c r="C11" s="9"/>
      <c r="D11" s="9"/>
      <c r="E11" s="9"/>
      <c r="F11" s="9"/>
      <c r="G11" s="9"/>
      <c r="H11" s="9"/>
      <c r="I11" s="9"/>
      <c r="J11" s="9"/>
      <c r="K11" s="9"/>
      <c r="L11" s="9"/>
      <c r="M11" s="9"/>
      <c r="N11" s="9"/>
      <c r="O11" s="9"/>
      <c r="P11" s="18">
        <v>1</v>
      </c>
      <c r="Q11" s="10"/>
    </row>
    <row r="12" spans="1:17" x14ac:dyDescent="0.25">
      <c r="A12" s="8"/>
      <c r="B12" s="9"/>
      <c r="C12" s="9"/>
      <c r="D12" s="9"/>
      <c r="E12" s="9"/>
      <c r="F12" s="9"/>
      <c r="G12" s="9"/>
      <c r="H12" s="9"/>
      <c r="I12" s="9"/>
      <c r="J12" s="9"/>
      <c r="K12" s="9"/>
      <c r="L12" s="9"/>
      <c r="M12" s="9"/>
      <c r="N12" s="9"/>
      <c r="O12" s="9"/>
      <c r="P12" s="22"/>
      <c r="Q12" s="10"/>
    </row>
    <row r="13" spans="1:17" x14ac:dyDescent="0.25">
      <c r="A13" s="23" t="s">
        <v>23</v>
      </c>
      <c r="B13" s="57" t="s">
        <v>24</v>
      </c>
      <c r="C13" s="57"/>
      <c r="D13" s="57"/>
      <c r="E13" s="57"/>
      <c r="F13" s="57"/>
      <c r="G13" s="57"/>
      <c r="H13" s="57"/>
      <c r="I13" s="57"/>
      <c r="J13" s="57"/>
      <c r="K13" s="57"/>
      <c r="L13" s="57"/>
      <c r="M13" s="57"/>
      <c r="N13" s="57"/>
      <c r="O13" s="57"/>
      <c r="P13" s="57"/>
      <c r="Q13" s="58"/>
    </row>
    <row r="14" spans="1:17" x14ac:dyDescent="0.25">
      <c r="A14" s="23"/>
      <c r="B14" s="57"/>
      <c r="C14" s="57"/>
      <c r="D14" s="57"/>
      <c r="E14" s="57"/>
      <c r="F14" s="57"/>
      <c r="G14" s="57"/>
      <c r="H14" s="57"/>
      <c r="I14" s="57"/>
      <c r="J14" s="57"/>
      <c r="K14" s="57"/>
      <c r="L14" s="57"/>
      <c r="M14" s="57"/>
      <c r="N14" s="57"/>
      <c r="O14" s="57"/>
      <c r="P14" s="57"/>
      <c r="Q14" s="58"/>
    </row>
    <row r="15" spans="1:17" x14ac:dyDescent="0.25">
      <c r="A15" s="23"/>
      <c r="B15" s="57"/>
      <c r="C15" s="57"/>
      <c r="D15" s="57"/>
      <c r="E15" s="57"/>
      <c r="F15" s="57"/>
      <c r="G15" s="57"/>
      <c r="H15" s="57"/>
      <c r="I15" s="57"/>
      <c r="J15" s="57"/>
      <c r="K15" s="57"/>
      <c r="L15" s="57"/>
      <c r="M15" s="57"/>
      <c r="N15" s="57"/>
      <c r="O15" s="57"/>
      <c r="P15" s="57"/>
      <c r="Q15" s="58"/>
    </row>
    <row r="16" spans="1:17" x14ac:dyDescent="0.25">
      <c r="A16" s="24" t="s">
        <v>25</v>
      </c>
      <c r="B16" s="59" t="s">
        <v>26</v>
      </c>
      <c r="C16" s="59"/>
      <c r="D16" s="59"/>
      <c r="E16" s="59"/>
      <c r="F16" s="59"/>
      <c r="G16" s="59"/>
      <c r="H16" s="59"/>
      <c r="I16" s="59"/>
      <c r="J16" s="59"/>
      <c r="K16" s="59"/>
      <c r="L16" s="59"/>
      <c r="M16" s="59"/>
      <c r="N16" s="59"/>
      <c r="O16" s="59"/>
      <c r="P16" s="59"/>
      <c r="Q16" s="60"/>
    </row>
    <row r="18" spans="1:7" x14ac:dyDescent="0.25">
      <c r="A18" t="s">
        <v>33</v>
      </c>
    </row>
    <row r="20" spans="1:7" x14ac:dyDescent="0.25">
      <c r="B20" s="1" t="str">
        <f>A6</f>
        <v>Ownership</v>
      </c>
      <c r="C20" s="1" t="s">
        <v>27</v>
      </c>
    </row>
    <row r="21" spans="1:7" x14ac:dyDescent="0.25">
      <c r="B21" t="str">
        <f t="shared" ref="B21:B23" si="0">A7</f>
        <v>Owned</v>
      </c>
      <c r="C21" s="26">
        <f>(P7/D7)/SUM(P$7/D$7,P$9/D$9,P$10/D$10)</f>
        <v>0.83458607438155852</v>
      </c>
    </row>
    <row r="22" spans="1:7" x14ac:dyDescent="0.25">
      <c r="B22" t="str">
        <f t="shared" si="0"/>
        <v>Rented</v>
      </c>
      <c r="C22" s="26"/>
    </row>
    <row r="23" spans="1:7" x14ac:dyDescent="0.25">
      <c r="B23" s="25" t="str">
        <f t="shared" si="0"/>
        <v>Public Housing</v>
      </c>
      <c r="C23" s="26">
        <f>(P9/D9)/SUM(P$7/D$7,P$9/D$9,P$10/D$10)</f>
        <v>1.9289972368294446E-2</v>
      </c>
    </row>
    <row r="24" spans="1:7" x14ac:dyDescent="0.25">
      <c r="B24" s="25" t="str">
        <f>A10</f>
        <v>Not Public Housing</v>
      </c>
      <c r="C24" s="26">
        <f>(P10/D10)/SUM(P$7/D$7,P$9/D$9,P$10/D$10)</f>
        <v>0.14612395325014693</v>
      </c>
    </row>
    <row r="25" spans="1:7" x14ac:dyDescent="0.25">
      <c r="C25" s="26">
        <f>SUM(C21:C24)</f>
        <v>0.99999999999999989</v>
      </c>
    </row>
    <row r="27" spans="1:7" x14ac:dyDescent="0.25">
      <c r="A27" s="1" t="s">
        <v>28</v>
      </c>
    </row>
    <row r="28" spans="1:7" x14ac:dyDescent="0.25">
      <c r="B28" t="s">
        <v>52</v>
      </c>
    </row>
    <row r="29" spans="1:7" x14ac:dyDescent="0.25">
      <c r="B29" t="s">
        <v>53</v>
      </c>
    </row>
    <row r="30" spans="1:7" x14ac:dyDescent="0.25">
      <c r="B30" t="s">
        <v>54</v>
      </c>
      <c r="G30" s="27">
        <v>0.75</v>
      </c>
    </row>
    <row r="31" spans="1:7" x14ac:dyDescent="0.25">
      <c r="B31" t="s">
        <v>29</v>
      </c>
      <c r="G31" s="27">
        <f>1-G30</f>
        <v>0.25</v>
      </c>
    </row>
    <row r="32" spans="1:7" ht="15.75" thickBot="1" x14ac:dyDescent="0.3"/>
    <row r="33" spans="2:3" x14ac:dyDescent="0.25">
      <c r="B33" s="28" t="s">
        <v>13</v>
      </c>
      <c r="C33" s="29" t="s">
        <v>27</v>
      </c>
    </row>
    <row r="34" spans="2:3" x14ac:dyDescent="0.25">
      <c r="B34" s="30" t="s">
        <v>30</v>
      </c>
      <c r="C34" s="32">
        <f>C23</f>
        <v>1.9289972368294446E-2</v>
      </c>
    </row>
    <row r="35" spans="2:3" x14ac:dyDescent="0.25">
      <c r="B35" s="30" t="s">
        <v>31</v>
      </c>
      <c r="C35" s="33">
        <f>C24*G31</f>
        <v>3.6530988312536733E-2</v>
      </c>
    </row>
    <row r="36" spans="2:3" ht="15.75" thickBot="1" x14ac:dyDescent="0.3">
      <c r="B36" s="31" t="s">
        <v>32</v>
      </c>
      <c r="C36" s="34">
        <f>C21+(C24*G30)</f>
        <v>0.94417903931916869</v>
      </c>
    </row>
  </sheetData>
  <mergeCells count="11">
    <mergeCell ref="B13:Q15"/>
    <mergeCell ref="B16:Q16"/>
    <mergeCell ref="B3:M3"/>
    <mergeCell ref="C5:E5"/>
    <mergeCell ref="G5:I5"/>
    <mergeCell ref="K5:M5"/>
    <mergeCell ref="O5:Q5"/>
    <mergeCell ref="C6:E6"/>
    <mergeCell ref="G6:I6"/>
    <mergeCell ref="K6:M6"/>
    <mergeCell ref="O6:Q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heetViews>
  <sheetFormatPr defaultRowHeight="15" x14ac:dyDescent="0.25"/>
  <cols>
    <col min="2" max="2" width="13.5703125" customWidth="1"/>
    <col min="3" max="3" width="13.28515625" customWidth="1"/>
  </cols>
  <sheetData>
    <row r="1" spans="1:17" x14ac:dyDescent="0.25">
      <c r="A1" s="1" t="s">
        <v>2</v>
      </c>
    </row>
    <row r="3" spans="1:17" x14ac:dyDescent="0.25">
      <c r="A3" s="35" t="s">
        <v>34</v>
      </c>
      <c r="B3" s="36" t="s">
        <v>35</v>
      </c>
      <c r="C3" s="37"/>
      <c r="D3" s="37"/>
      <c r="E3" s="37"/>
      <c r="F3" s="37"/>
      <c r="G3" s="37"/>
      <c r="H3" s="37"/>
      <c r="I3" s="37"/>
      <c r="J3" s="37"/>
      <c r="K3" s="37"/>
      <c r="L3" s="37"/>
      <c r="M3" s="37"/>
      <c r="N3" s="37"/>
      <c r="O3" s="37"/>
      <c r="P3" s="37"/>
      <c r="Q3" s="38"/>
    </row>
    <row r="4" spans="1:17" x14ac:dyDescent="0.25">
      <c r="A4" s="39"/>
      <c r="B4" s="40"/>
      <c r="C4" s="40"/>
      <c r="D4" s="40"/>
      <c r="E4" s="40"/>
      <c r="F4" s="40"/>
      <c r="G4" s="40"/>
      <c r="H4" s="40"/>
      <c r="I4" s="40"/>
      <c r="J4" s="40"/>
      <c r="K4" s="40"/>
      <c r="L4" s="40"/>
      <c r="M4" s="40"/>
      <c r="N4" s="40"/>
      <c r="O4" s="40"/>
      <c r="P4" s="40"/>
      <c r="Q4" s="41"/>
    </row>
    <row r="5" spans="1:17" x14ac:dyDescent="0.25">
      <c r="A5" s="11" t="s">
        <v>36</v>
      </c>
      <c r="B5" s="14"/>
      <c r="C5" s="14"/>
      <c r="D5" s="14"/>
      <c r="E5" s="14"/>
      <c r="F5" s="42"/>
      <c r="G5" s="43" t="s">
        <v>13</v>
      </c>
      <c r="H5" s="14"/>
      <c r="I5" s="14"/>
      <c r="J5" s="14"/>
      <c r="K5" s="14"/>
      <c r="L5" s="40"/>
      <c r="M5" s="40"/>
      <c r="N5" s="40"/>
      <c r="O5" s="40"/>
      <c r="P5" s="40"/>
      <c r="Q5" s="44"/>
    </row>
    <row r="6" spans="1:17" x14ac:dyDescent="0.25">
      <c r="A6" s="15" t="s">
        <v>37</v>
      </c>
      <c r="B6" s="40"/>
      <c r="C6" s="40"/>
      <c r="D6" s="45">
        <v>0.4010403803408249</v>
      </c>
      <c r="E6" s="40"/>
      <c r="F6" s="13"/>
      <c r="G6" s="46" t="s">
        <v>38</v>
      </c>
      <c r="H6" s="40"/>
      <c r="I6" s="40"/>
      <c r="J6" s="40"/>
      <c r="K6" s="47">
        <v>0.76285811311434926</v>
      </c>
      <c r="L6" s="40"/>
      <c r="M6" s="40"/>
      <c r="N6" s="40"/>
      <c r="O6" s="40"/>
      <c r="P6" s="40"/>
      <c r="Q6" s="41"/>
    </row>
    <row r="7" spans="1:17" x14ac:dyDescent="0.25">
      <c r="A7" s="15" t="s">
        <v>39</v>
      </c>
      <c r="B7" s="40"/>
      <c r="C7" s="40"/>
      <c r="D7" s="45">
        <v>0.25114225734749318</v>
      </c>
      <c r="E7" s="40"/>
      <c r="F7" s="13"/>
      <c r="G7" s="48" t="s">
        <v>40</v>
      </c>
      <c r="H7" s="40"/>
      <c r="I7" s="40"/>
      <c r="J7" s="40"/>
      <c r="K7" s="49">
        <v>0.36414855519881451</v>
      </c>
      <c r="L7" s="40"/>
      <c r="M7" s="40"/>
      <c r="N7" s="40"/>
      <c r="O7" s="40"/>
      <c r="P7" s="40"/>
      <c r="Q7" s="41"/>
    </row>
    <row r="8" spans="1:17" x14ac:dyDescent="0.25">
      <c r="A8" s="15" t="s">
        <v>41</v>
      </c>
      <c r="B8" s="40"/>
      <c r="C8" s="40"/>
      <c r="D8" s="45">
        <v>0.11578476166954804</v>
      </c>
      <c r="E8" s="40"/>
      <c r="F8" s="13"/>
      <c r="G8" s="48" t="s">
        <v>42</v>
      </c>
      <c r="H8" s="40"/>
      <c r="I8" s="40"/>
      <c r="J8" s="40"/>
      <c r="K8" s="49">
        <v>0.36913435416152135</v>
      </c>
      <c r="L8" s="40"/>
      <c r="M8" s="40"/>
      <c r="N8" s="40"/>
      <c r="O8" s="40"/>
      <c r="P8" s="40"/>
      <c r="Q8" s="41"/>
    </row>
    <row r="9" spans="1:17" x14ac:dyDescent="0.25">
      <c r="A9" s="15" t="s">
        <v>43</v>
      </c>
      <c r="B9" s="40"/>
      <c r="C9" s="40"/>
      <c r="D9" s="45">
        <v>0.15567115337120277</v>
      </c>
      <c r="E9" s="40"/>
      <c r="F9" s="13"/>
      <c r="G9" s="48" t="s">
        <v>44</v>
      </c>
      <c r="H9" s="40"/>
      <c r="I9" s="40"/>
      <c r="J9" s="40"/>
      <c r="K9" s="49">
        <v>2.9575203754013336E-2</v>
      </c>
      <c r="L9" s="40"/>
      <c r="M9" s="40"/>
      <c r="N9" s="40"/>
      <c r="O9" s="40"/>
      <c r="P9" s="40"/>
      <c r="Q9" s="41"/>
    </row>
    <row r="10" spans="1:17" x14ac:dyDescent="0.25">
      <c r="A10" s="50" t="s">
        <v>45</v>
      </c>
      <c r="B10" s="40"/>
      <c r="C10" s="40"/>
      <c r="D10" s="51">
        <v>7.6361447270931096E-2</v>
      </c>
      <c r="E10" s="40"/>
      <c r="F10" s="13"/>
      <c r="G10" s="46" t="s">
        <v>46</v>
      </c>
      <c r="H10" s="40"/>
      <c r="I10" s="40"/>
      <c r="J10" s="40"/>
      <c r="K10" s="47">
        <v>0.23714188688565077</v>
      </c>
      <c r="L10" s="40"/>
      <c r="M10" s="40"/>
      <c r="N10" s="40"/>
      <c r="O10" s="40"/>
      <c r="P10" s="40"/>
      <c r="Q10" s="41"/>
    </row>
    <row r="11" spans="1:17" x14ac:dyDescent="0.25">
      <c r="A11" s="15" t="s">
        <v>47</v>
      </c>
      <c r="B11" s="40"/>
      <c r="C11" s="40"/>
      <c r="D11" s="45">
        <v>1</v>
      </c>
      <c r="E11" s="40"/>
      <c r="F11" s="13"/>
      <c r="G11" s="48" t="s">
        <v>48</v>
      </c>
      <c r="H11" s="40"/>
      <c r="I11" s="40"/>
      <c r="J11" s="40"/>
      <c r="K11" s="45">
        <v>3.0192640158063718E-2</v>
      </c>
      <c r="L11" s="40"/>
      <c r="M11" s="40"/>
      <c r="N11" s="40"/>
      <c r="O11" s="40"/>
      <c r="P11" s="40"/>
      <c r="Q11" s="41"/>
    </row>
    <row r="12" spans="1:17" x14ac:dyDescent="0.25">
      <c r="A12" s="39"/>
      <c r="B12" s="40"/>
      <c r="C12" s="40"/>
      <c r="D12" s="45"/>
      <c r="E12" s="40"/>
      <c r="F12" s="13"/>
      <c r="G12" s="48" t="s">
        <v>49</v>
      </c>
      <c r="H12" s="52"/>
      <c r="I12" s="40"/>
      <c r="J12" s="40"/>
      <c r="K12" s="45">
        <v>4.8779945665596444E-2</v>
      </c>
      <c r="L12" s="40"/>
      <c r="M12" s="40"/>
      <c r="N12" s="40"/>
      <c r="O12" s="40"/>
      <c r="P12" s="40"/>
      <c r="Q12" s="41"/>
    </row>
    <row r="13" spans="1:17" x14ac:dyDescent="0.25">
      <c r="A13" s="39"/>
      <c r="B13" s="40"/>
      <c r="C13" s="40"/>
      <c r="D13" s="45"/>
      <c r="E13" s="40"/>
      <c r="F13" s="13"/>
      <c r="G13" s="53" t="s">
        <v>50</v>
      </c>
      <c r="H13" s="40"/>
      <c r="I13" s="40"/>
      <c r="J13" s="40"/>
      <c r="K13" s="51">
        <v>0.14816930106199061</v>
      </c>
      <c r="L13" s="40"/>
      <c r="M13" s="40"/>
      <c r="N13" s="40"/>
      <c r="O13" s="40"/>
      <c r="P13" s="49"/>
      <c r="Q13" s="41"/>
    </row>
    <row r="14" spans="1:17" x14ac:dyDescent="0.25">
      <c r="A14" s="39"/>
      <c r="B14" s="40"/>
      <c r="C14" s="40"/>
      <c r="D14" s="45"/>
      <c r="E14" s="40"/>
      <c r="F14" s="13"/>
      <c r="G14" s="52" t="s">
        <v>47</v>
      </c>
      <c r="H14" s="40"/>
      <c r="I14" s="40"/>
      <c r="J14" s="40"/>
      <c r="K14" s="49">
        <v>1</v>
      </c>
      <c r="L14" s="40"/>
      <c r="M14" s="40"/>
      <c r="N14" s="40"/>
      <c r="O14" s="40"/>
      <c r="P14" s="49"/>
      <c r="Q14" s="41"/>
    </row>
    <row r="15" spans="1:17" x14ac:dyDescent="0.25">
      <c r="A15" s="39"/>
      <c r="B15" s="40"/>
      <c r="C15" s="40"/>
      <c r="D15" s="45"/>
      <c r="E15" s="40"/>
      <c r="F15" s="40"/>
      <c r="G15" s="40"/>
      <c r="H15" s="40"/>
      <c r="I15" s="40"/>
      <c r="J15" s="49"/>
      <c r="K15" s="40"/>
      <c r="L15" s="40"/>
      <c r="M15" s="40"/>
      <c r="N15" s="40"/>
      <c r="O15" s="40"/>
      <c r="P15" s="49"/>
      <c r="Q15" s="41"/>
    </row>
    <row r="16" spans="1:17" x14ac:dyDescent="0.25">
      <c r="A16" s="54" t="s">
        <v>25</v>
      </c>
      <c r="B16" s="67" t="s">
        <v>51</v>
      </c>
      <c r="C16" s="67"/>
      <c r="D16" s="67"/>
      <c r="E16" s="67"/>
      <c r="F16" s="67"/>
      <c r="G16" s="67"/>
      <c r="H16" s="67"/>
      <c r="I16" s="67"/>
      <c r="J16" s="67"/>
      <c r="K16" s="67"/>
      <c r="L16" s="67"/>
      <c r="M16" s="67"/>
      <c r="N16" s="67"/>
      <c r="O16" s="67"/>
      <c r="P16" s="67"/>
      <c r="Q16" s="68"/>
    </row>
    <row r="18" spans="2:3" ht="15.75" thickBot="1" x14ac:dyDescent="0.3"/>
    <row r="19" spans="2:3" x14ac:dyDescent="0.25">
      <c r="B19" s="28" t="s">
        <v>13</v>
      </c>
      <c r="C19" s="29" t="s">
        <v>27</v>
      </c>
    </row>
    <row r="20" spans="2:3" x14ac:dyDescent="0.25">
      <c r="B20" s="30" t="s">
        <v>30</v>
      </c>
      <c r="C20" s="32">
        <f>K10</f>
        <v>0.23714188688565077</v>
      </c>
    </row>
    <row r="21" spans="2:3" x14ac:dyDescent="0.25">
      <c r="B21" s="30" t="s">
        <v>31</v>
      </c>
      <c r="C21" s="33">
        <f>K6</f>
        <v>0.76285811311434926</v>
      </c>
    </row>
    <row r="22" spans="2:3" ht="15.75" thickBot="1" x14ac:dyDescent="0.3">
      <c r="B22" s="31" t="s">
        <v>32</v>
      </c>
      <c r="C22" s="34">
        <v>0</v>
      </c>
    </row>
  </sheetData>
  <mergeCells count="1">
    <mergeCell ref="B16:Q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C4"/>
  <sheetViews>
    <sheetView workbookViewId="0"/>
  </sheetViews>
  <sheetFormatPr defaultRowHeight="15" x14ac:dyDescent="0.25"/>
  <cols>
    <col min="1" max="1" width="20.140625" customWidth="1"/>
    <col min="2" max="2" width="15.5703125" customWidth="1"/>
    <col min="3" max="3" width="15.140625" customWidth="1"/>
  </cols>
  <sheetData>
    <row r="1" spans="1:3" x14ac:dyDescent="0.25">
      <c r="A1" s="1" t="s">
        <v>56</v>
      </c>
      <c r="B1" s="55" t="s">
        <v>1</v>
      </c>
      <c r="C1" s="55" t="s">
        <v>2</v>
      </c>
    </row>
    <row r="2" spans="1:3" x14ac:dyDescent="0.25">
      <c r="A2" t="s">
        <v>30</v>
      </c>
      <c r="B2" s="56">
        <f>Residential!C34</f>
        <v>1.9289972368294446E-2</v>
      </c>
      <c r="C2" s="56">
        <f>Commercial!C20</f>
        <v>0.23714188688565077</v>
      </c>
    </row>
    <row r="3" spans="1:3" x14ac:dyDescent="0.25">
      <c r="A3" t="s">
        <v>31</v>
      </c>
      <c r="B3" s="56">
        <f>Residential!C35</f>
        <v>3.6530988312536733E-2</v>
      </c>
      <c r="C3" s="56">
        <f>Commercial!C21</f>
        <v>0.76285811311434926</v>
      </c>
    </row>
    <row r="4" spans="1:3" x14ac:dyDescent="0.25">
      <c r="A4" t="s">
        <v>32</v>
      </c>
      <c r="B4" s="56">
        <f>Residential!C36</f>
        <v>0.94417903931916869</v>
      </c>
      <c r="C4">
        <f>Commercial!C22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Residential</vt:lpstr>
      <vt:lpstr>Commercial</vt:lpstr>
      <vt:lpstr>FoBObE</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2014-04-17T21:40:42Z</dcterms:created>
  <dcterms:modified xsi:type="dcterms:W3CDTF">2015-08-25T01:01:12Z</dcterms:modified>
</cp:coreProperties>
</file>