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360" yWindow="135" windowWidth="20235" windowHeight="9000"/>
  </bookViews>
  <sheets>
    <sheet name="About" sheetId="1" r:id="rId1"/>
    <sheet name="Data" sheetId="14" r:id="rId2"/>
    <sheet name="BIFU-electricity" sheetId="15" r:id="rId3"/>
    <sheet name="BIFU-coal" sheetId="16" r:id="rId4"/>
    <sheet name="BIFU-natural-gas" sheetId="17" r:id="rId5"/>
    <sheet name="BIFU-biomass" sheetId="18" r:id="rId6"/>
    <sheet name="BIFU-petroleum-diesel" sheetId="19" r:id="rId7"/>
    <sheet name="BIFU-heat" sheetId="20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7" l="1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B9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B4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B2" i="16"/>
  <c r="B3" i="19"/>
  <c r="D2" i="19" l="1"/>
  <c r="E2" i="19"/>
  <c r="F2" i="19"/>
  <c r="F9" i="19" s="1"/>
  <c r="G2" i="19"/>
  <c r="G9" i="19" s="1"/>
  <c r="H2" i="19"/>
  <c r="I2" i="19"/>
  <c r="J2" i="19"/>
  <c r="J9" i="19" s="1"/>
  <c r="K2" i="19"/>
  <c r="K9" i="19" s="1"/>
  <c r="L2" i="19"/>
  <c r="M2" i="19"/>
  <c r="N2" i="19"/>
  <c r="N9" i="19" s="1"/>
  <c r="O2" i="19"/>
  <c r="O9" i="19" s="1"/>
  <c r="P2" i="19"/>
  <c r="Q2" i="19"/>
  <c r="R2" i="19"/>
  <c r="R9" i="19" s="1"/>
  <c r="S2" i="19"/>
  <c r="S9" i="19" s="1"/>
  <c r="T2" i="19"/>
  <c r="U2" i="19"/>
  <c r="V2" i="19"/>
  <c r="V9" i="19" s="1"/>
  <c r="W2" i="19"/>
  <c r="W9" i="19" s="1"/>
  <c r="X2" i="19"/>
  <c r="Y2" i="19"/>
  <c r="Z2" i="19"/>
  <c r="Z9" i="19" s="1"/>
  <c r="AA2" i="19"/>
  <c r="AA9" i="19" s="1"/>
  <c r="AB2" i="19"/>
  <c r="AC2" i="19"/>
  <c r="AD2" i="19"/>
  <c r="AD9" i="19" s="1"/>
  <c r="D3" i="19"/>
  <c r="D9" i="19" s="1"/>
  <c r="E3" i="19"/>
  <c r="F3" i="19"/>
  <c r="G3" i="19"/>
  <c r="H3" i="19"/>
  <c r="H9" i="19" s="1"/>
  <c r="I3" i="19"/>
  <c r="J3" i="19"/>
  <c r="K3" i="19"/>
  <c r="L3" i="19"/>
  <c r="L9" i="19" s="1"/>
  <c r="M3" i="19"/>
  <c r="N3" i="19"/>
  <c r="O3" i="19"/>
  <c r="P3" i="19"/>
  <c r="P9" i="19" s="1"/>
  <c r="Q3" i="19"/>
  <c r="R3" i="19"/>
  <c r="S3" i="19"/>
  <c r="T3" i="19"/>
  <c r="T9" i="19" s="1"/>
  <c r="U3" i="19"/>
  <c r="V3" i="19"/>
  <c r="W3" i="19"/>
  <c r="X3" i="19"/>
  <c r="X9" i="19" s="1"/>
  <c r="Y3" i="19"/>
  <c r="Z3" i="19"/>
  <c r="AA3" i="19"/>
  <c r="AB3" i="19"/>
  <c r="AB9" i="19" s="1"/>
  <c r="AC3" i="19"/>
  <c r="AD3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E9" i="19"/>
  <c r="I9" i="19"/>
  <c r="M9" i="19"/>
  <c r="Q9" i="19"/>
  <c r="U9" i="19"/>
  <c r="Y9" i="19"/>
  <c r="AC9" i="19"/>
  <c r="C2" i="19"/>
  <c r="C3" i="19"/>
  <c r="C4" i="19"/>
  <c r="C5" i="19"/>
  <c r="C6" i="19"/>
  <c r="C8" i="19"/>
  <c r="C9" i="19"/>
  <c r="B8" i="19"/>
  <c r="B6" i="19"/>
  <c r="B5" i="19"/>
  <c r="B4" i="19"/>
  <c r="B2" i="19"/>
  <c r="B9" i="19" s="1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C9" i="18"/>
  <c r="B9" i="18"/>
  <c r="D2" i="17" l="1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D3" i="17"/>
  <c r="D9" i="17" s="1"/>
  <c r="E3" i="17"/>
  <c r="F3" i="17"/>
  <c r="G3" i="17"/>
  <c r="H3" i="17"/>
  <c r="H9" i="17" s="1"/>
  <c r="I3" i="17"/>
  <c r="J3" i="17"/>
  <c r="K3" i="17"/>
  <c r="L3" i="17"/>
  <c r="L9" i="17" s="1"/>
  <c r="M3" i="17"/>
  <c r="N3" i="17"/>
  <c r="O3" i="17"/>
  <c r="P3" i="17"/>
  <c r="P9" i="17" s="1"/>
  <c r="Q3" i="17"/>
  <c r="R3" i="17"/>
  <c r="S3" i="17"/>
  <c r="T3" i="17"/>
  <c r="T9" i="17" s="1"/>
  <c r="U3" i="17"/>
  <c r="V3" i="17"/>
  <c r="W3" i="17"/>
  <c r="X3" i="17"/>
  <c r="X9" i="17" s="1"/>
  <c r="Y3" i="17"/>
  <c r="Z3" i="17"/>
  <c r="AA3" i="17"/>
  <c r="AB3" i="17"/>
  <c r="AB9" i="17" s="1"/>
  <c r="AC3" i="17"/>
  <c r="AD3" i="17"/>
  <c r="D4" i="17"/>
  <c r="E4" i="17"/>
  <c r="F4" i="17"/>
  <c r="G4" i="17"/>
  <c r="H4" i="17"/>
  <c r="I4" i="17"/>
  <c r="I9" i="17" s="1"/>
  <c r="J4" i="17"/>
  <c r="K4" i="17"/>
  <c r="L4" i="17"/>
  <c r="M4" i="17"/>
  <c r="M9" i="17" s="1"/>
  <c r="N4" i="17"/>
  <c r="O4" i="17"/>
  <c r="P4" i="17"/>
  <c r="Q4" i="17"/>
  <c r="Q9" i="17" s="1"/>
  <c r="R4" i="17"/>
  <c r="S4" i="17"/>
  <c r="T4" i="17"/>
  <c r="U4" i="17"/>
  <c r="U9" i="17" s="1"/>
  <c r="V4" i="17"/>
  <c r="W4" i="17"/>
  <c r="X4" i="17"/>
  <c r="Y4" i="17"/>
  <c r="Y9" i="17" s="1"/>
  <c r="Z4" i="17"/>
  <c r="Z9" i="17" s="1"/>
  <c r="AA4" i="17"/>
  <c r="AB4" i="17"/>
  <c r="AC4" i="17"/>
  <c r="AC9" i="17" s="1"/>
  <c r="AD4" i="17"/>
  <c r="AD9" i="17" s="1"/>
  <c r="D5" i="17"/>
  <c r="E5" i="17"/>
  <c r="F5" i="17"/>
  <c r="G5" i="17"/>
  <c r="H5" i="17"/>
  <c r="I5" i="17"/>
  <c r="J5" i="17"/>
  <c r="J9" i="17" s="1"/>
  <c r="K5" i="17"/>
  <c r="L5" i="17"/>
  <c r="M5" i="17"/>
  <c r="N5" i="17"/>
  <c r="N9" i="17" s="1"/>
  <c r="O5" i="17"/>
  <c r="P5" i="17"/>
  <c r="Q5" i="17"/>
  <c r="R5" i="17"/>
  <c r="R9" i="17" s="1"/>
  <c r="S5" i="17"/>
  <c r="T5" i="17"/>
  <c r="U5" i="17"/>
  <c r="V5" i="17"/>
  <c r="V9" i="17" s="1"/>
  <c r="W5" i="17"/>
  <c r="X5" i="17"/>
  <c r="Y5" i="17"/>
  <c r="Z5" i="17"/>
  <c r="AA5" i="17"/>
  <c r="AB5" i="17"/>
  <c r="AC5" i="17"/>
  <c r="AD5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F9" i="17"/>
  <c r="K9" i="17"/>
  <c r="O9" i="17"/>
  <c r="S9" i="17"/>
  <c r="W9" i="17"/>
  <c r="AA9" i="17"/>
  <c r="C2" i="17"/>
  <c r="C3" i="17"/>
  <c r="C4" i="17"/>
  <c r="C5" i="17"/>
  <c r="C6" i="17"/>
  <c r="C8" i="17"/>
  <c r="B8" i="17"/>
  <c r="B6" i="17"/>
  <c r="B5" i="17"/>
  <c r="B4" i="17"/>
  <c r="B2" i="17"/>
  <c r="B9" i="17" s="1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C3" i="16"/>
  <c r="C5" i="16"/>
  <c r="C6" i="16"/>
  <c r="C8" i="16"/>
  <c r="B8" i="16"/>
  <c r="B6" i="16"/>
  <c r="B5" i="16"/>
  <c r="B3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C9" i="15" s="1"/>
  <c r="AD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E7" i="15"/>
  <c r="I7" i="15"/>
  <c r="M7" i="15"/>
  <c r="Q7" i="15"/>
  <c r="U7" i="15"/>
  <c r="Y7" i="15"/>
  <c r="AC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E9" i="15"/>
  <c r="I9" i="15"/>
  <c r="M9" i="15"/>
  <c r="Q9" i="15"/>
  <c r="U9" i="15"/>
  <c r="Y9" i="15"/>
  <c r="B8" i="15"/>
  <c r="B7" i="15"/>
  <c r="B6" i="15"/>
  <c r="B5" i="15"/>
  <c r="B4" i="15"/>
  <c r="B3" i="15"/>
  <c r="B2" i="15"/>
  <c r="B9" i="15" s="1"/>
  <c r="C76" i="14"/>
  <c r="C7" i="15" s="1"/>
  <c r="C9" i="15" s="1"/>
  <c r="E76" i="14"/>
  <c r="F76" i="14"/>
  <c r="F7" i="15" s="1"/>
  <c r="F9" i="15" s="1"/>
  <c r="G76" i="14"/>
  <c r="G7" i="15" s="1"/>
  <c r="G9" i="15" s="1"/>
  <c r="H76" i="14"/>
  <c r="H7" i="15" s="1"/>
  <c r="H9" i="15" s="1"/>
  <c r="I76" i="14"/>
  <c r="J76" i="14"/>
  <c r="J7" i="15" s="1"/>
  <c r="J9" i="15" s="1"/>
  <c r="K76" i="14"/>
  <c r="K7" i="15" s="1"/>
  <c r="K9" i="15" s="1"/>
  <c r="L76" i="14"/>
  <c r="L7" i="15" s="1"/>
  <c r="L9" i="15" s="1"/>
  <c r="M76" i="14"/>
  <c r="N76" i="14"/>
  <c r="N7" i="15" s="1"/>
  <c r="N9" i="15" s="1"/>
  <c r="O76" i="14"/>
  <c r="O7" i="15" s="1"/>
  <c r="O9" i="15" s="1"/>
  <c r="P76" i="14"/>
  <c r="P7" i="15" s="1"/>
  <c r="P9" i="15" s="1"/>
  <c r="Q76" i="14"/>
  <c r="R76" i="14"/>
  <c r="R7" i="15" s="1"/>
  <c r="R9" i="15" s="1"/>
  <c r="S76" i="14"/>
  <c r="S7" i="15" s="1"/>
  <c r="S9" i="15" s="1"/>
  <c r="T76" i="14"/>
  <c r="T7" i="15" s="1"/>
  <c r="T9" i="15" s="1"/>
  <c r="U76" i="14"/>
  <c r="V76" i="14"/>
  <c r="V7" i="15" s="1"/>
  <c r="V9" i="15" s="1"/>
  <c r="W76" i="14"/>
  <c r="W7" i="15" s="1"/>
  <c r="W9" i="15" s="1"/>
  <c r="X76" i="14"/>
  <c r="X7" i="15" s="1"/>
  <c r="X9" i="15" s="1"/>
  <c r="Y76" i="14"/>
  <c r="Z76" i="14"/>
  <c r="Z7" i="15" s="1"/>
  <c r="Z9" i="15" s="1"/>
  <c r="AA76" i="14"/>
  <c r="AA7" i="15" s="1"/>
  <c r="AA9" i="15" s="1"/>
  <c r="AB76" i="14"/>
  <c r="AB7" i="15" s="1"/>
  <c r="AB9" i="15" s="1"/>
  <c r="AC76" i="14"/>
  <c r="AD76" i="14"/>
  <c r="AD7" i="15" s="1"/>
  <c r="AD9" i="15" s="1"/>
  <c r="B76" i="14"/>
  <c r="G9" i="17" l="1"/>
  <c r="C9" i="17"/>
  <c r="E9" i="17"/>
  <c r="D73" i="14"/>
  <c r="D76" i="14" s="1"/>
  <c r="D7" i="15" s="1"/>
  <c r="D9" i="15" s="1"/>
</calcChain>
</file>

<file path=xl/sharedStrings.xml><?xml version="1.0" encoding="utf-8"?>
<sst xmlns="http://schemas.openxmlformats.org/spreadsheetml/2006/main" count="236" uniqueCount="156">
  <si>
    <t>Year</t>
  </si>
  <si>
    <t xml:space="preserve">   Total</t>
  </si>
  <si>
    <t>Energy Information Administration</t>
  </si>
  <si>
    <t>Model subscript</t>
  </si>
  <si>
    <t>cement and other carbonate use</t>
  </si>
  <si>
    <t>URL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</si>
  <si>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</si>
  <si>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</si>
  <si>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</si>
  <si>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</si>
  <si>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</si>
  <si>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</si>
  <si>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Refining industry only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</si>
  <si>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</si>
  <si>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</si>
  <si>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</si>
  <si>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</si>
  <si>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</si>
  <si>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</si>
  <si>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</si>
  <si>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</si>
  <si>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</si>
  <si>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</si>
  <si>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</si>
  <si>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</si>
  <si>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</si>
  <si>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</si>
  <si>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</si>
  <si>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</si>
  <si>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</si>
  <si>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</si>
  <si>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</si>
  <si>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</si>
  <si>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</si>
  <si>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</si>
  <si>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</si>
  <si>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</si>
  <si>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</si>
  <si>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</si>
  <si>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</si>
  <si>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</si>
  <si>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</si>
  <si>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</si>
  <si>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</si>
  <si>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</si>
  <si>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</si>
  <si>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Natural Gas to Liquids Heat and Power</t>
  </si>
  <si>
    <t xml:space="preserve">      Lease and Plant Fuel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</si>
  <si>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</si>
  <si>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</si>
  <si>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</si>
  <si>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</si>
  <si>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</si>
  <si>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>Table 2</t>
  </si>
  <si>
    <t xml:space="preserve">      Purchased Electricity</t>
  </si>
  <si>
    <t>agriculture</t>
  </si>
  <si>
    <t xml:space="preserve">   Liquefied Petroleum Gases and Other 5/</t>
  </si>
  <si>
    <t xml:space="preserve">   Motor Gasoline 2/</t>
  </si>
  <si>
    <t xml:space="preserve">   Distillate Fuel Oil</t>
  </si>
  <si>
    <t xml:space="preserve">   Residual Fuel Oil</t>
  </si>
  <si>
    <t xml:space="preserve">   Petrochemical Feedstocks</t>
  </si>
  <si>
    <t xml:space="preserve">   Other Petroleum 6/</t>
  </si>
  <si>
    <t xml:space="preserve">   Natural Gas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</si>
  <si>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</si>
  <si>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</si>
  <si>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</si>
  <si>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</si>
  <si>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</si>
  <si>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</si>
  <si>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</si>
  <si>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</si>
  <si>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</si>
  <si>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Renewable Energy 8/</t>
  </si>
  <si>
    <t xml:space="preserve">   Electricity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</si>
  <si>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</si>
  <si>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</si>
  <si>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</si>
  <si>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</si>
  <si>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</si>
  <si>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</si>
  <si>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</si>
  <si>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Population (Historical)</t>
  </si>
  <si>
    <t>Population (Projections)</t>
  </si>
  <si>
    <t>U.S. Census Bureau</t>
  </si>
  <si>
    <t>Population Estimates: National Totals: Vintage 2013</t>
  </si>
  <si>
    <t>http://www.census.gov/popest/data/state/totals/2013/tables/NST-EST2013-01.xls</t>
  </si>
  <si>
    <t>2012 National Population Projections: Summary Tables, Middle Series</t>
  </si>
  <si>
    <t>http://www.census.gov/population/projections/files/summary/NP2012-T1.xls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</si>
  <si>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</si>
  <si>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</si>
  <si>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</si>
  <si>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</si>
  <si>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</si>
  <si>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See below for links to tables used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</si>
  <si>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</si>
  <si>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</si>
  <si>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</si>
  <si>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</si>
  <si>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</si>
  <si>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</si>
  <si>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</si>
  <si>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</si>
  <si>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</si>
  <si>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</si>
  <si>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</si>
  <si>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</si>
  <si>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</si>
  <si>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</si>
  <si>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likely slightly under-estimates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</si>
  <si>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</si>
  <si>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</si>
  <si>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</si>
  <si>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BIFU BAU Industrial Fuel Use</t>
  </si>
  <si>
    <t>Agriculture (BTU)</t>
  </si>
  <si>
    <t>Industry total minus the industries above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</si>
  <si>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</si>
  <si>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</si>
  <si>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</si>
  <si>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</si>
  <si>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</si>
  <si>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>Chemicals Industry Energy Use for Heat and Power (trillion BTU) from Table 28</t>
  </si>
  <si>
    <t xml:space="preserve">    Propane</t>
  </si>
  <si>
    <t xml:space="preserve">      Petroleum and Other Liquids Subtotal</t>
  </si>
  <si>
    <t xml:space="preserve">         Petroleum and Other Liquids Subtotal</t>
  </si>
  <si>
    <t>Mining Energy Use (trillion BTU) from Table 35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</si>
  <si>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</si>
  <si>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</si>
  <si>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</si>
  <si>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</si>
  <si>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</si>
  <si>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</si>
  <si>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</si>
  <si>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>Industry (Total) Energy Use (quadrillion BTU) from Table 2</t>
  </si>
  <si>
    <t xml:space="preserve">     Petroleum and Other Liquids Subtotal</t>
  </si>
  <si>
    <t>The "Renewables" rows in the source data are for on-site generation, including both</t>
  </si>
  <si>
    <t>Annual Energy Outlook 2015</t>
  </si>
  <si>
    <t>Table 30</t>
  </si>
  <si>
    <t>http://www.eia.gov/forecasts/aeo/supplement/suptab_39.xlsx</t>
  </si>
  <si>
    <t>Table 25</t>
  </si>
  <si>
    <t>http://www.eia.gov/forecasts/aeo/supplement/suptab_34.xlsx</t>
  </si>
  <si>
    <t>Table 31</t>
  </si>
  <si>
    <t>http://www.eia.gov/forecasts/aeo/supplement/suptab_40.xlsx</t>
  </si>
  <si>
    <t>Table 28</t>
  </si>
  <si>
    <t>http://www.eia.gov/forecasts/aeo/supplement/suptab_37.xlsx</t>
  </si>
  <si>
    <t>We intentionally exclude feedstocks.</t>
  </si>
  <si>
    <t>Table 35</t>
  </si>
  <si>
    <t>http://www.eia.gov/forecasts/aeo/supplement/suptab_44.xlsx</t>
  </si>
  <si>
    <t>http://www.eia.gov/forecasts/aeo/excel/aeotab_2.xlsx</t>
  </si>
  <si>
    <t>Fuel Used for Energy."  However, we exclude metallurgical coal (and net coke imports) from this</t>
  </si>
  <si>
    <t>variable, rather than using the BoPUfE variable to do it.  This is simply following the format of the</t>
  </si>
  <si>
    <t>EIA data source, which excludes metallurgical coal from the table used to determine PoFUfE in</t>
  </si>
  <si>
    <t>this model.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</si>
  <si>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</si>
  <si>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</si>
  <si>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</si>
  <si>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Generally, this is handled in Vensim using a separate variable, "PoFUfE Proportion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</si>
</sst>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8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Border="1"/>
    <xf numFmtId="0" fontId="0" fillId="2" borderId="0" xfId="0" applyFill="1"/>
    <xf numFmtId="0" fontId="8" fillId="0" borderId="8" xfId="2" applyFont="1" applyFill="1" applyBorder="1" applyAlignment="1">
      <alignment wrapText="1"/>
    </xf>
    <xf numFmtId="164" fontId="8" fillId="0" borderId="8" xfId="2" applyNumberFormat="1" applyFont="1" applyFill="1" applyBorder="1" applyAlignment="1">
      <alignment horizontal="right" wrapText="1"/>
    </xf>
    <xf numFmtId="0" fontId="8" fillId="0" borderId="0" xfId="0" applyFont="1" applyFill="1" applyBorder="1"/>
    <xf numFmtId="0" fontId="9" fillId="0" borderId="9" xfId="5" applyFont="1" applyFill="1" applyBorder="1" applyAlignment="1">
      <alignment wrapText="1"/>
    </xf>
    <xf numFmtId="164" fontId="9" fillId="0" borderId="9" xfId="5" applyNumberFormat="1" applyFont="1" applyFill="1" applyBorder="1" applyAlignment="1">
      <alignment horizontal="right" wrapText="1"/>
    </xf>
    <xf numFmtId="0" fontId="8" fillId="0" borderId="0" xfId="2" applyFont="1" applyFill="1" applyBorder="1" applyAlignment="1">
      <alignment wrapText="1"/>
    </xf>
    <xf numFmtId="0" fontId="4" fillId="0" borderId="0" xfId="9" applyAlignment="1" applyProtection="1"/>
    <xf numFmtId="1" fontId="3" fillId="0" borderId="0" xfId="0" applyNumberFormat="1" applyFont="1"/>
    <xf numFmtId="2" fontId="8" fillId="0" borderId="8" xfId="2" applyNumberFormat="1" applyFont="1" applyFill="1" applyBorder="1" applyAlignment="1">
      <alignment horizontal="right" wrapText="1"/>
    </xf>
    <xf numFmtId="2" fontId="9" fillId="0" borderId="9" xfId="5" applyNumberFormat="1" applyFont="1" applyFill="1" applyBorder="1" applyAlignment="1">
      <alignment horizontal="right" wrapText="1"/>
    </xf>
  </cellXfs>
  <cellStyles count="18">
    <cellStyle name="Body: normal cell" xfId="2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opscience.iop.org/1748-9326/7/3/034034/media/erl426087suppdata.pdf" TargetMode="External"/><Relationship Id="rId2" Type="http://schemas.openxmlformats.org/officeDocument/2006/relationships/hyperlink" Target="http://www.census.gov/population/projections/files/summary/NP2012-T1.xls" TargetMode="External"/><Relationship Id="rId1" Type="http://schemas.openxmlformats.org/officeDocument/2006/relationships/hyperlink" Target="http://www.census.gov/popest/data/state/totals/2013/tables/NST-EST2013-01.xl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2.xlsx" TargetMode="External"/><Relationship Id="rId4" Type="http://schemas.openxmlformats.org/officeDocument/2006/relationships/hyperlink" Target="http://iopscience.iop.org/1748-9326/7/3/034034/media/erl426087suppdat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/>
  </sheetViews>
  <sheetFormatPr defaultColWidth="8.85546875" defaultRowHeight="15" x14ac:dyDescent="0.25"/>
  <cols>
    <col min="2" max="2" width="41.140625" customWidth="1"/>
    <col min="3" max="3" width="42.42578125" customWidth="1"/>
    <col min="4" max="4" width="44.140625" style="6" customWidth="1"/>
    <col min="5" max="5" width="60.42578125" customWidth="1"/>
  </cols>
  <sheetData>
    <row r="1" spans="1:5" x14ac:dyDescent="0.25">
      <c r="A1" s="1" t="s">
        <v>112</v>
      </c>
    </row>
    <row r="3" spans="1:5" x14ac:dyDescent="0.25">
      <c r="A3" s="1" t="s">
        <v>78</v>
      </c>
      <c r="B3" s="3" t="s">
        <v>79</v>
      </c>
    </row>
    <row r="4" spans="1:5" x14ac:dyDescent="0.25">
      <c r="B4" t="s">
        <v>2</v>
      </c>
    </row>
    <row r="5" spans="1:5" x14ac:dyDescent="0.25">
      <c r="B5" s="2">
        <v>2015</v>
      </c>
    </row>
    <row r="6" spans="1:5" s="6" customFormat="1" x14ac:dyDescent="0.25">
      <c r="B6" t="s">
        <v>135</v>
      </c>
    </row>
    <row r="7" spans="1:5" x14ac:dyDescent="0.25">
      <c r="B7" t="s">
        <v>93</v>
      </c>
    </row>
    <row r="8" spans="1:5" s="6" customFormat="1" x14ac:dyDescent="0.25"/>
    <row r="9" spans="1:5" s="6" customFormat="1" x14ac:dyDescent="0.25">
      <c r="B9" s="3" t="s">
        <v>80</v>
      </c>
      <c r="C9" s="3" t="s">
        <v>81</v>
      </c>
      <c r="D9" s="3" t="s">
        <v>82</v>
      </c>
      <c r="E9" s="4"/>
    </row>
    <row r="10" spans="1:5" s="6" customFormat="1" x14ac:dyDescent="0.25">
      <c r="B10" t="s">
        <v>89</v>
      </c>
      <c r="C10" s="6" t="s">
        <v>83</v>
      </c>
      <c r="D10" t="s">
        <v>83</v>
      </c>
      <c r="E10" s="4"/>
    </row>
    <row r="11" spans="1:5" s="6" customFormat="1" x14ac:dyDescent="0.25">
      <c r="B11" s="2">
        <v>2012</v>
      </c>
      <c r="C11" s="2">
        <v>2013</v>
      </c>
      <c r="D11" s="2">
        <v>2012</v>
      </c>
      <c r="E11" s="4"/>
    </row>
    <row r="12" spans="1:5" s="6" customFormat="1" x14ac:dyDescent="0.25">
      <c r="B12" s="6" t="s">
        <v>90</v>
      </c>
      <c r="C12" s="6" t="s">
        <v>84</v>
      </c>
      <c r="D12" s="6" t="s">
        <v>86</v>
      </c>
      <c r="E12" s="4"/>
    </row>
    <row r="13" spans="1:5" s="6" customFormat="1" x14ac:dyDescent="0.25">
      <c r="B13" s="17" t="s">
        <v>77</v>
      </c>
      <c r="C13" s="4" t="s">
        <v>85</v>
      </c>
      <c r="D13" s="4" t="s">
        <v>87</v>
      </c>
      <c r="E13" s="4"/>
    </row>
    <row r="14" spans="1:5" s="6" customFormat="1" x14ac:dyDescent="0.25">
      <c r="B14" s="6" t="s">
        <v>91</v>
      </c>
      <c r="C14" s="4"/>
      <c r="D14" s="4"/>
      <c r="E14" s="4"/>
    </row>
    <row r="15" spans="1:5" s="6" customFormat="1" x14ac:dyDescent="0.25">
      <c r="D15" s="4"/>
      <c r="E15" s="4"/>
    </row>
    <row r="16" spans="1:5" x14ac:dyDescent="0.25">
      <c r="B16" s="3" t="s">
        <v>3</v>
      </c>
      <c r="C16" s="3" t="s">
        <v>30</v>
      </c>
      <c r="D16" s="3" t="s">
        <v>11</v>
      </c>
      <c r="E16" s="3" t="s">
        <v>5</v>
      </c>
    </row>
    <row r="17" spans="1:5" x14ac:dyDescent="0.25">
      <c r="B17" t="s">
        <v>4</v>
      </c>
      <c r="C17" t="s">
        <v>136</v>
      </c>
      <c r="E17" s="4" t="s">
        <v>137</v>
      </c>
    </row>
    <row r="18" spans="1:5" x14ac:dyDescent="0.25">
      <c r="B18" t="s">
        <v>6</v>
      </c>
      <c r="C18" t="s">
        <v>138</v>
      </c>
      <c r="D18" s="6" t="s">
        <v>12</v>
      </c>
      <c r="E18" s="4" t="s">
        <v>139</v>
      </c>
    </row>
    <row r="19" spans="1:5" x14ac:dyDescent="0.25">
      <c r="B19" t="s">
        <v>7</v>
      </c>
      <c r="C19" t="s">
        <v>140</v>
      </c>
      <c r="E19" s="4" t="s">
        <v>141</v>
      </c>
    </row>
    <row r="20" spans="1:5" x14ac:dyDescent="0.25">
      <c r="B20" t="s">
        <v>8</v>
      </c>
      <c r="C20" t="s">
        <v>142</v>
      </c>
      <c r="D20" s="6" t="s">
        <v>144</v>
      </c>
      <c r="E20" s="4" t="s">
        <v>143</v>
      </c>
    </row>
    <row r="21" spans="1:5" x14ac:dyDescent="0.25">
      <c r="B21" t="s">
        <v>13</v>
      </c>
      <c r="C21" t="s">
        <v>145</v>
      </c>
      <c r="E21" s="4" t="s">
        <v>146</v>
      </c>
    </row>
    <row r="22" spans="1:5" x14ac:dyDescent="0.25">
      <c r="B22" t="s">
        <v>9</v>
      </c>
      <c r="C22" t="s">
        <v>92</v>
      </c>
      <c r="D22" s="6" t="s">
        <v>88</v>
      </c>
      <c r="E22" s="4" t="s">
        <v>77</v>
      </c>
    </row>
    <row r="23" spans="1:5" x14ac:dyDescent="0.25">
      <c r="B23" t="s">
        <v>55</v>
      </c>
      <c r="C23" s="6" t="s">
        <v>145</v>
      </c>
      <c r="E23" s="4" t="s">
        <v>146</v>
      </c>
    </row>
    <row r="24" spans="1:5" x14ac:dyDescent="0.25">
      <c r="B24" t="s">
        <v>10</v>
      </c>
      <c r="C24" t="s">
        <v>53</v>
      </c>
      <c r="D24" s="6" t="s">
        <v>114</v>
      </c>
      <c r="E24" s="17" t="s">
        <v>147</v>
      </c>
    </row>
    <row r="25" spans="1:5" s="6" customFormat="1" x14ac:dyDescent="0.25"/>
    <row r="26" spans="1:5" x14ac:dyDescent="0.25">
      <c r="A26" s="1" t="s">
        <v>101</v>
      </c>
    </row>
    <row r="27" spans="1:5" x14ac:dyDescent="0.25">
      <c r="A27" t="s">
        <v>134</v>
      </c>
    </row>
    <row r="28" spans="1:5" x14ac:dyDescent="0.25">
      <c r="A28" t="s">
        <v>102</v>
      </c>
    </row>
    <row r="29" spans="1:5" x14ac:dyDescent="0.25">
      <c r="A29" t="s">
        <v>103</v>
      </c>
    </row>
    <row r="30" spans="1:5" x14ac:dyDescent="0.25">
      <c r="A30" t="s">
        <v>104</v>
      </c>
    </row>
    <row r="32" spans="1:5" x14ac:dyDescent="0.25">
      <c r="A32" t="s">
        <v>105</v>
      </c>
    </row>
    <row r="33" spans="1:1" x14ac:dyDescent="0.25">
      <c r="A33" t="s">
        <v>106</v>
      </c>
    </row>
    <row r="34" spans="1:1" x14ac:dyDescent="0.25">
      <c r="A34" t="s">
        <v>107</v>
      </c>
    </row>
    <row r="35" spans="1:1" x14ac:dyDescent="0.25">
      <c r="A35" t="s">
        <v>108</v>
      </c>
    </row>
    <row r="36" spans="1:1" x14ac:dyDescent="0.25">
      <c r="A36" t="s">
        <v>109</v>
      </c>
    </row>
    <row r="37" spans="1:1" s="6" customFormat="1" x14ac:dyDescent="0.25"/>
    <row r="38" spans="1:1" s="6" customFormat="1" x14ac:dyDescent="0.25">
      <c r="A38" s="6" t="s">
        <v>110</v>
      </c>
    </row>
    <row r="39" spans="1:1" s="6" customFormat="1" x14ac:dyDescent="0.25">
      <c r="A39" s="6" t="s">
        <v>111</v>
      </c>
    </row>
    <row r="41" spans="1:1" s="6" customFormat="1" x14ac:dyDescent="0.25">
      <c r="A41" s="6" t="s">
        <v>152</v>
      </c>
    </row>
    <row r="42" spans="1:1" s="6" customFormat="1" x14ac:dyDescent="0.25">
      <c r="A42" s="6" t="s">
        <v>153</v>
      </c>
    </row>
    <row r="43" spans="1:1" s="6" customFormat="1" x14ac:dyDescent="0.25">
      <c r="A43" s="6" t="s">
        <v>154</v>
      </c>
    </row>
    <row r="44" spans="1:1" s="6" customFormat="1" x14ac:dyDescent="0.25">
      <c r="A44" s="6" t="s">
        <v>155</v>
      </c>
    </row>
    <row r="45" spans="1:1" s="6" customFormat="1" x14ac:dyDescent="0.25">
      <c r="A45" s="6" t="s">
        <v>148</v>
      </c>
    </row>
    <row r="46" spans="1:1" s="6" customFormat="1" x14ac:dyDescent="0.25">
      <c r="A46" s="6" t="s">
        <v>149</v>
      </c>
    </row>
    <row r="47" spans="1:1" s="6" customFormat="1" x14ac:dyDescent="0.25">
      <c r="A47" s="6" t="s">
        <v>150</v>
      </c>
    </row>
    <row r="48" spans="1:1" s="6" customFormat="1" x14ac:dyDescent="0.25">
      <c r="A48" s="6" t="s">
        <v>151</v>
      </c>
    </row>
    <row r="49" s="6" customFormat="1" x14ac:dyDescent="0.25"/>
  </sheetData>
  <hyperlinks>
    <hyperlink ref="C13" r:id="rId1"/>
    <hyperlink ref="D13" r:id="rId2"/>
    <hyperlink ref="E22" r:id="rId3"/>
    <hyperlink ref="B13" r:id="rId4"/>
    <hyperlink ref="E24" r:id="rId5"/>
  </hyperlinks>
  <pageMargins left="0.7" right="0.7" top="0.75" bottom="0.75" header="0.3" footer="0.3"/>
  <pageSetup orientation="portrait" horizontalDpi="1200" verticalDpi="1200"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1" customWidth="1"/>
  </cols>
  <sheetData>
    <row r="1" spans="1:30" x14ac:dyDescent="0.25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s="10" customFormat="1" x14ac:dyDescent="0.25">
      <c r="A2" s="3" t="s">
        <v>117</v>
      </c>
    </row>
    <row r="3" spans="1:30" s="13" customFormat="1" ht="15" customHeight="1" x14ac:dyDescent="0.2">
      <c r="A3" s="11" t="s">
        <v>14</v>
      </c>
      <c r="B3" s="12">
        <v>3.3506689999999999</v>
      </c>
      <c r="C3" s="12">
        <v>3.3523499999999999</v>
      </c>
      <c r="D3" s="12">
        <v>3.5145119999999999</v>
      </c>
      <c r="E3" s="12">
        <v>4.0734329999999996</v>
      </c>
      <c r="F3" s="12">
        <v>4.0410139999999997</v>
      </c>
      <c r="G3" s="12">
        <v>4.2501790000000002</v>
      </c>
      <c r="H3" s="12">
        <v>4.4084479999999999</v>
      </c>
      <c r="I3" s="12">
        <v>4.5096689999999997</v>
      </c>
      <c r="J3" s="12">
        <v>4.609197</v>
      </c>
      <c r="K3" s="12">
        <v>4.6470979999999997</v>
      </c>
      <c r="L3" s="12">
        <v>4.635656</v>
      </c>
      <c r="M3" s="12">
        <v>4.6432929999999999</v>
      </c>
      <c r="N3" s="12">
        <v>4.6497460000000004</v>
      </c>
      <c r="O3" s="12">
        <v>4.654121</v>
      </c>
      <c r="P3" s="12">
        <v>4.6840640000000002</v>
      </c>
      <c r="Q3" s="12">
        <v>4.7495430000000001</v>
      </c>
      <c r="R3" s="12">
        <v>4.8250840000000004</v>
      </c>
      <c r="S3" s="12">
        <v>4.8946170000000002</v>
      </c>
      <c r="T3" s="12">
        <v>4.9903240000000002</v>
      </c>
      <c r="U3" s="12">
        <v>5.0930049999999998</v>
      </c>
      <c r="V3" s="12">
        <v>5.1645659999999998</v>
      </c>
      <c r="W3" s="12">
        <v>5.2126640000000002</v>
      </c>
      <c r="X3" s="12">
        <v>5.2725010000000001</v>
      </c>
      <c r="Y3" s="12">
        <v>5.3426980000000004</v>
      </c>
      <c r="Z3" s="12">
        <v>5.4112920000000004</v>
      </c>
      <c r="AA3" s="12">
        <v>5.4666249999999996</v>
      </c>
      <c r="AB3" s="12">
        <v>5.5174859999999999</v>
      </c>
      <c r="AC3" s="12">
        <v>5.5519910000000001</v>
      </c>
      <c r="AD3" s="12">
        <v>5.5669399999999998</v>
      </c>
    </row>
    <row r="4" spans="1:30" s="13" customFormat="1" ht="15" customHeight="1" x14ac:dyDescent="0.2">
      <c r="A4" s="11" t="s">
        <v>15</v>
      </c>
      <c r="B4" s="12">
        <v>0.203544</v>
      </c>
      <c r="C4" s="12">
        <v>0.21021400000000001</v>
      </c>
      <c r="D4" s="12">
        <v>0.227493</v>
      </c>
      <c r="E4" s="12">
        <v>0.27610299999999999</v>
      </c>
      <c r="F4" s="12">
        <v>0.33995300000000001</v>
      </c>
      <c r="G4" s="12">
        <v>0.437917</v>
      </c>
      <c r="H4" s="12">
        <v>0.50557399999999997</v>
      </c>
      <c r="I4" s="12">
        <v>0.55466599999999999</v>
      </c>
      <c r="J4" s="12">
        <v>0.61262000000000005</v>
      </c>
      <c r="K4" s="12">
        <v>0.65705999999999998</v>
      </c>
      <c r="L4" s="12">
        <v>0.69661399999999996</v>
      </c>
      <c r="M4" s="12">
        <v>0.73987899999999995</v>
      </c>
      <c r="N4" s="12">
        <v>0.78458799999999995</v>
      </c>
      <c r="O4" s="12">
        <v>0.83130899999999996</v>
      </c>
      <c r="P4" s="12">
        <v>0.88705599999999996</v>
      </c>
      <c r="Q4" s="12">
        <v>0.94789900000000005</v>
      </c>
      <c r="R4" s="12">
        <v>1.0113019999999999</v>
      </c>
      <c r="S4" s="12">
        <v>1.0659670000000001</v>
      </c>
      <c r="T4" s="12">
        <v>1.1220380000000001</v>
      </c>
      <c r="U4" s="12">
        <v>1.1769229999999999</v>
      </c>
      <c r="V4" s="12">
        <v>1.2192769999999999</v>
      </c>
      <c r="W4" s="12">
        <v>1.2361899999999999</v>
      </c>
      <c r="X4" s="12">
        <v>1.2496039999999999</v>
      </c>
      <c r="Y4" s="12">
        <v>1.263728</v>
      </c>
      <c r="Z4" s="12">
        <v>1.2761039999999999</v>
      </c>
      <c r="AA4" s="12">
        <v>1.283266</v>
      </c>
      <c r="AB4" s="12">
        <v>1.2863370000000001</v>
      </c>
      <c r="AC4" s="12">
        <v>1.2804070000000001</v>
      </c>
      <c r="AD4" s="12">
        <v>1.2622059999999999</v>
      </c>
    </row>
    <row r="5" spans="1:30" s="13" customFormat="1" ht="15" customHeight="1" x14ac:dyDescent="0.2">
      <c r="A5" s="11" t="s">
        <v>115</v>
      </c>
      <c r="B5" s="12">
        <v>8.6617309999999996</v>
      </c>
      <c r="C5" s="12">
        <v>8.7618939999999998</v>
      </c>
      <c r="D5" s="12">
        <v>8.8999249999999996</v>
      </c>
      <c r="E5" s="12">
        <v>9.4669360000000005</v>
      </c>
      <c r="F5" s="12">
        <v>9.2979439999999993</v>
      </c>
      <c r="G5" s="12">
        <v>9.4404029999999999</v>
      </c>
      <c r="H5" s="12">
        <v>9.5743200000000002</v>
      </c>
      <c r="I5" s="12">
        <v>9.6678010000000008</v>
      </c>
      <c r="J5" s="12">
        <v>9.7634760000000007</v>
      </c>
      <c r="K5" s="12">
        <v>9.7783320000000007</v>
      </c>
      <c r="L5" s="12">
        <v>9.7322810000000004</v>
      </c>
      <c r="M5" s="12">
        <v>9.6837389999999992</v>
      </c>
      <c r="N5" s="12">
        <v>9.6365619999999996</v>
      </c>
      <c r="O5" s="12">
        <v>9.5836729999999992</v>
      </c>
      <c r="P5" s="12">
        <v>9.5532780000000006</v>
      </c>
      <c r="Q5" s="12">
        <v>9.5901619999999994</v>
      </c>
      <c r="R5" s="12">
        <v>9.6417870000000008</v>
      </c>
      <c r="S5" s="12">
        <v>9.6916910000000005</v>
      </c>
      <c r="T5" s="12">
        <v>9.7901779999999992</v>
      </c>
      <c r="U5" s="12">
        <v>9.9007679999999993</v>
      </c>
      <c r="V5" s="12">
        <v>9.9684840000000001</v>
      </c>
      <c r="W5" s="12">
        <v>10.055289999999999</v>
      </c>
      <c r="X5" s="12">
        <v>10.164906999999999</v>
      </c>
      <c r="Y5" s="12">
        <v>10.295166</v>
      </c>
      <c r="Z5" s="12">
        <v>10.427108</v>
      </c>
      <c r="AA5" s="12">
        <v>10.550081</v>
      </c>
      <c r="AB5" s="12">
        <v>10.677155000000001</v>
      </c>
      <c r="AC5" s="12">
        <v>10.772988</v>
      </c>
      <c r="AD5" s="12">
        <v>10.849206000000001</v>
      </c>
    </row>
    <row r="6" spans="1:30" s="13" customFormat="1" ht="15" customHeight="1" x14ac:dyDescent="0.2">
      <c r="A6" s="11" t="s">
        <v>17</v>
      </c>
      <c r="B6" s="12">
        <v>34.446609000000002</v>
      </c>
      <c r="C6" s="12">
        <v>35.761955</v>
      </c>
      <c r="D6" s="12">
        <v>37.855221</v>
      </c>
      <c r="E6" s="12">
        <v>39.4953</v>
      </c>
      <c r="F6" s="12">
        <v>42.941657999999997</v>
      </c>
      <c r="G6" s="12">
        <v>48.743706000000003</v>
      </c>
      <c r="H6" s="12">
        <v>52.243279000000001</v>
      </c>
      <c r="I6" s="12">
        <v>54.449806000000002</v>
      </c>
      <c r="J6" s="12">
        <v>57.183205000000001</v>
      </c>
      <c r="K6" s="12">
        <v>59.007480999999999</v>
      </c>
      <c r="L6" s="12">
        <v>60.476685000000003</v>
      </c>
      <c r="M6" s="12">
        <v>62.143138999999998</v>
      </c>
      <c r="N6" s="12">
        <v>63.848297000000002</v>
      </c>
      <c r="O6" s="12">
        <v>65.652823999999995</v>
      </c>
      <c r="P6" s="12">
        <v>68.144706999999997</v>
      </c>
      <c r="Q6" s="12">
        <v>71.209648000000001</v>
      </c>
      <c r="R6" s="12">
        <v>74.821410999999998</v>
      </c>
      <c r="S6" s="12">
        <v>78.225882999999996</v>
      </c>
      <c r="T6" s="12">
        <v>82.216278000000003</v>
      </c>
      <c r="U6" s="12">
        <v>86.608269000000007</v>
      </c>
      <c r="V6" s="12">
        <v>90.399581999999995</v>
      </c>
      <c r="W6" s="12">
        <v>93.173057999999997</v>
      </c>
      <c r="X6" s="12">
        <v>95.952629000000002</v>
      </c>
      <c r="Y6" s="12">
        <v>99.123917000000006</v>
      </c>
      <c r="Z6" s="12">
        <v>102.526138</v>
      </c>
      <c r="AA6" s="12">
        <v>105.888504</v>
      </c>
      <c r="AB6" s="12">
        <v>109.45895400000001</v>
      </c>
      <c r="AC6" s="12">
        <v>113.18055</v>
      </c>
      <c r="AD6" s="12">
        <v>116.891991</v>
      </c>
    </row>
    <row r="7" spans="1:30" s="13" customFormat="1" ht="15" customHeight="1" x14ac:dyDescent="0.2">
      <c r="A7" s="11" t="s">
        <v>18</v>
      </c>
      <c r="B7" s="12">
        <v>5.0964369999999999</v>
      </c>
      <c r="C7" s="12">
        <v>5.1991180000000004</v>
      </c>
      <c r="D7" s="12">
        <v>5.4939099999999996</v>
      </c>
      <c r="E7" s="12">
        <v>6.3587449999999999</v>
      </c>
      <c r="F7" s="12">
        <v>7.4958559999999999</v>
      </c>
      <c r="G7" s="12">
        <v>9.2461020000000005</v>
      </c>
      <c r="H7" s="12">
        <v>10.451169</v>
      </c>
      <c r="I7" s="12">
        <v>11.321941000000001</v>
      </c>
      <c r="J7" s="12">
        <v>12.352028000000001</v>
      </c>
      <c r="K7" s="12">
        <v>13.13855</v>
      </c>
      <c r="L7" s="12">
        <v>13.83684</v>
      </c>
      <c r="M7" s="12">
        <v>14.601784</v>
      </c>
      <c r="N7" s="12">
        <v>15.392496</v>
      </c>
      <c r="O7" s="12">
        <v>16.219245999999998</v>
      </c>
      <c r="P7" s="12">
        <v>17.208403000000001</v>
      </c>
      <c r="Q7" s="12">
        <v>18.289214999999999</v>
      </c>
      <c r="R7" s="12">
        <v>19.416014000000001</v>
      </c>
      <c r="S7" s="12">
        <v>20.385497999999998</v>
      </c>
      <c r="T7" s="12">
        <v>21.380261999999998</v>
      </c>
      <c r="U7" s="12">
        <v>22.353659</v>
      </c>
      <c r="V7" s="12">
        <v>23.101489999999998</v>
      </c>
      <c r="W7" s="12">
        <v>23.391425999999999</v>
      </c>
      <c r="X7" s="12">
        <v>23.618427000000001</v>
      </c>
      <c r="Y7" s="12">
        <v>23.858263000000001</v>
      </c>
      <c r="Z7" s="12">
        <v>24.066683000000001</v>
      </c>
      <c r="AA7" s="12">
        <v>24.183681</v>
      </c>
      <c r="AB7" s="12">
        <v>24.227446</v>
      </c>
      <c r="AC7" s="12">
        <v>24.107471</v>
      </c>
      <c r="AD7" s="12">
        <v>23.778766999999998</v>
      </c>
    </row>
    <row r="8" spans="1:30" s="13" customFormat="1" ht="15" customHeight="1" x14ac:dyDescent="0.2">
      <c r="A8" s="11" t="s">
        <v>116</v>
      </c>
      <c r="B8" s="12">
        <v>51.758991000000002</v>
      </c>
      <c r="C8" s="12">
        <v>53.285530000000001</v>
      </c>
      <c r="D8" s="12">
        <v>55.991058000000002</v>
      </c>
      <c r="E8" s="12">
        <v>59.670516999999997</v>
      </c>
      <c r="F8" s="12">
        <v>64.116425000000007</v>
      </c>
      <c r="G8" s="12">
        <v>72.118301000000002</v>
      </c>
      <c r="H8" s="12">
        <v>77.182784999999996</v>
      </c>
      <c r="I8" s="12">
        <v>80.503883000000002</v>
      </c>
      <c r="J8" s="12">
        <v>84.520522999999997</v>
      </c>
      <c r="K8" s="12">
        <v>87.228515999999999</v>
      </c>
      <c r="L8" s="12">
        <v>89.378082000000006</v>
      </c>
      <c r="M8" s="12">
        <v>91.811836</v>
      </c>
      <c r="N8" s="12">
        <v>94.311690999999996</v>
      </c>
      <c r="O8" s="12">
        <v>96.94117</v>
      </c>
      <c r="P8" s="12">
        <v>100.477501</v>
      </c>
      <c r="Q8" s="12">
        <v>104.786469</v>
      </c>
      <c r="R8" s="12">
        <v>109.715591</v>
      </c>
      <c r="S8" s="12">
        <v>114.26365699999999</v>
      </c>
      <c r="T8" s="12">
        <v>119.499077</v>
      </c>
      <c r="U8" s="12">
        <v>125.13262899999999</v>
      </c>
      <c r="V8" s="12">
        <v>129.853409</v>
      </c>
      <c r="W8" s="12">
        <v>133.068634</v>
      </c>
      <c r="X8" s="12">
        <v>136.258072</v>
      </c>
      <c r="Y8" s="12">
        <v>139.88377399999999</v>
      </c>
      <c r="Z8" s="12">
        <v>143.70732100000001</v>
      </c>
      <c r="AA8" s="12">
        <v>147.372162</v>
      </c>
      <c r="AB8" s="12">
        <v>151.167374</v>
      </c>
      <c r="AC8" s="12">
        <v>154.893417</v>
      </c>
      <c r="AD8" s="12">
        <v>158.349121</v>
      </c>
    </row>
    <row r="9" spans="1:30" s="13" customFormat="1" ht="15" customHeight="1" x14ac:dyDescent="0.2">
      <c r="A9" s="11" t="s">
        <v>19</v>
      </c>
      <c r="B9" s="12">
        <v>11.885869</v>
      </c>
      <c r="C9" s="12">
        <v>11.824763000000001</v>
      </c>
      <c r="D9" s="12">
        <v>12.225077000000001</v>
      </c>
      <c r="E9" s="12">
        <v>12.751754</v>
      </c>
      <c r="F9" s="12">
        <v>13.264670000000001</v>
      </c>
      <c r="G9" s="12">
        <v>14.140694999999999</v>
      </c>
      <c r="H9" s="12">
        <v>14.595464</v>
      </c>
      <c r="I9" s="12">
        <v>14.806039</v>
      </c>
      <c r="J9" s="12">
        <v>15.080043999999999</v>
      </c>
      <c r="K9" s="12">
        <v>15.208330999999999</v>
      </c>
      <c r="L9" s="12">
        <v>15.270723</v>
      </c>
      <c r="M9" s="12">
        <v>15.352468999999999</v>
      </c>
      <c r="N9" s="12">
        <v>15.431324999999999</v>
      </c>
      <c r="O9" s="12">
        <v>15.491410999999999</v>
      </c>
      <c r="P9" s="12">
        <v>15.644238</v>
      </c>
      <c r="Q9" s="12">
        <v>15.932924999999999</v>
      </c>
      <c r="R9" s="12">
        <v>16.299372000000002</v>
      </c>
      <c r="S9" s="12">
        <v>16.606407000000001</v>
      </c>
      <c r="T9" s="12">
        <v>17.006371000000001</v>
      </c>
      <c r="U9" s="12">
        <v>17.413329999999998</v>
      </c>
      <c r="V9" s="12">
        <v>17.753193</v>
      </c>
      <c r="W9" s="12">
        <v>18.033370999999999</v>
      </c>
      <c r="X9" s="12">
        <v>18.326553000000001</v>
      </c>
      <c r="Y9" s="12">
        <v>18.676697000000001</v>
      </c>
      <c r="Z9" s="12">
        <v>19.059975000000001</v>
      </c>
      <c r="AA9" s="12">
        <v>19.421109999999999</v>
      </c>
      <c r="AB9" s="12">
        <v>19.789743000000001</v>
      </c>
      <c r="AC9" s="12">
        <v>20.130407000000002</v>
      </c>
      <c r="AD9" s="12">
        <v>20.439544999999999</v>
      </c>
    </row>
    <row r="10" spans="1:30" s="13" customFormat="1" ht="15" customHeight="1" x14ac:dyDescent="0.2">
      <c r="A10" s="11" t="s">
        <v>20</v>
      </c>
      <c r="B10" s="12">
        <v>173.33453399999999</v>
      </c>
      <c r="C10" s="12">
        <v>180.04707300000001</v>
      </c>
      <c r="D10" s="12">
        <v>188.30732699999999</v>
      </c>
      <c r="E10" s="12">
        <v>199.73507699999999</v>
      </c>
      <c r="F10" s="12">
        <v>211.291901</v>
      </c>
      <c r="G10" s="12">
        <v>224.97860700000001</v>
      </c>
      <c r="H10" s="12">
        <v>232.08068800000001</v>
      </c>
      <c r="I10" s="12">
        <v>236.80093400000001</v>
      </c>
      <c r="J10" s="12">
        <v>242.520859</v>
      </c>
      <c r="K10" s="12">
        <v>244.138306</v>
      </c>
      <c r="L10" s="12">
        <v>244.65211500000001</v>
      </c>
      <c r="M10" s="12">
        <v>245.97262599999999</v>
      </c>
      <c r="N10" s="12">
        <v>246.663712</v>
      </c>
      <c r="O10" s="12">
        <v>246.807175</v>
      </c>
      <c r="P10" s="12">
        <v>247.876633</v>
      </c>
      <c r="Q10" s="12">
        <v>248.784164</v>
      </c>
      <c r="R10" s="12">
        <v>249.230423</v>
      </c>
      <c r="S10" s="12">
        <v>249.826111</v>
      </c>
      <c r="T10" s="12">
        <v>251.669815</v>
      </c>
      <c r="U10" s="12">
        <v>253.44628900000001</v>
      </c>
      <c r="V10" s="12">
        <v>252.22431900000001</v>
      </c>
      <c r="W10" s="12">
        <v>253.971283</v>
      </c>
      <c r="X10" s="12">
        <v>257.70623799999998</v>
      </c>
      <c r="Y10" s="12">
        <v>262.78951999999998</v>
      </c>
      <c r="Z10" s="12">
        <v>267.63476600000001</v>
      </c>
      <c r="AA10" s="12">
        <v>271.63647500000002</v>
      </c>
      <c r="AB10" s="12">
        <v>276.17147799999998</v>
      </c>
      <c r="AC10" s="12">
        <v>279.967468</v>
      </c>
      <c r="AD10" s="12">
        <v>284.244934</v>
      </c>
    </row>
    <row r="11" spans="1:30" s="13" customFormat="1" ht="15" customHeight="1" x14ac:dyDescent="0.2">
      <c r="A11" s="11" t="s">
        <v>21</v>
      </c>
      <c r="B11" s="12">
        <v>0.43731100000000001</v>
      </c>
      <c r="C11" s="12">
        <v>0.43431399999999998</v>
      </c>
      <c r="D11" s="12">
        <v>0.43133899999999997</v>
      </c>
      <c r="E11" s="12">
        <v>0.42838900000000002</v>
      </c>
      <c r="F11" s="12">
        <v>0.425458</v>
      </c>
      <c r="G11" s="12">
        <v>0.42254999999999998</v>
      </c>
      <c r="H11" s="12">
        <v>0.419655</v>
      </c>
      <c r="I11" s="12">
        <v>0.41677799999999998</v>
      </c>
      <c r="J11" s="12">
        <v>0.41392200000000001</v>
      </c>
      <c r="K11" s="12">
        <v>0.41108099999999997</v>
      </c>
      <c r="L11" s="12">
        <v>0.40825600000000001</v>
      </c>
      <c r="M11" s="12">
        <v>0.40540700000000002</v>
      </c>
      <c r="N11" s="12">
        <v>0.40252599999999999</v>
      </c>
      <c r="O11" s="12">
        <v>0.39959</v>
      </c>
      <c r="P11" s="12">
        <v>0.39660099999999998</v>
      </c>
      <c r="Q11" s="12">
        <v>0.39355800000000002</v>
      </c>
      <c r="R11" s="12">
        <v>0.39046599999999998</v>
      </c>
      <c r="S11" s="12">
        <v>0.38732899999999998</v>
      </c>
      <c r="T11" s="12">
        <v>0.38415100000000002</v>
      </c>
      <c r="U11" s="12">
        <v>0.38094699999999998</v>
      </c>
      <c r="V11" s="12">
        <v>0.37771900000000003</v>
      </c>
      <c r="W11" s="12">
        <v>0.374475</v>
      </c>
      <c r="X11" s="12">
        <v>0.37121599999999999</v>
      </c>
      <c r="Y11" s="12">
        <v>0.36794100000000002</v>
      </c>
      <c r="Z11" s="12">
        <v>0.36464800000000003</v>
      </c>
      <c r="AA11" s="12">
        <v>0.36133700000000002</v>
      </c>
      <c r="AB11" s="12">
        <v>0.35801699999999997</v>
      </c>
      <c r="AC11" s="12">
        <v>0.354686</v>
      </c>
      <c r="AD11" s="12">
        <v>0.35136800000000001</v>
      </c>
    </row>
    <row r="12" spans="1:30" s="13" customFormat="1" ht="15" customHeight="1" x14ac:dyDescent="0.2">
      <c r="A12" s="11" t="s">
        <v>22</v>
      </c>
      <c r="B12" s="12">
        <v>173.771851</v>
      </c>
      <c r="C12" s="12">
        <v>180.48138399999999</v>
      </c>
      <c r="D12" s="12">
        <v>188.738663</v>
      </c>
      <c r="E12" s="12">
        <v>200.163467</v>
      </c>
      <c r="F12" s="12">
        <v>211.71736100000001</v>
      </c>
      <c r="G12" s="12">
        <v>225.40115399999999</v>
      </c>
      <c r="H12" s="12">
        <v>232.500336</v>
      </c>
      <c r="I12" s="12">
        <v>237.21771200000001</v>
      </c>
      <c r="J12" s="12">
        <v>242.93478400000001</v>
      </c>
      <c r="K12" s="12">
        <v>244.54939300000001</v>
      </c>
      <c r="L12" s="12">
        <v>245.06036399999999</v>
      </c>
      <c r="M12" s="12">
        <v>246.37803600000001</v>
      </c>
      <c r="N12" s="12">
        <v>247.066238</v>
      </c>
      <c r="O12" s="12">
        <v>247.206772</v>
      </c>
      <c r="P12" s="12">
        <v>248.27323899999999</v>
      </c>
      <c r="Q12" s="12">
        <v>249.177719</v>
      </c>
      <c r="R12" s="12">
        <v>249.62089499999999</v>
      </c>
      <c r="S12" s="12">
        <v>250.21343999999999</v>
      </c>
      <c r="T12" s="12">
        <v>252.05396999999999</v>
      </c>
      <c r="U12" s="12">
        <v>253.82723999999999</v>
      </c>
      <c r="V12" s="12">
        <v>252.602036</v>
      </c>
      <c r="W12" s="12">
        <v>254.345764</v>
      </c>
      <c r="X12" s="12">
        <v>258.07745399999999</v>
      </c>
      <c r="Y12" s="12">
        <v>263.15747099999999</v>
      </c>
      <c r="Z12" s="12">
        <v>267.99941999999999</v>
      </c>
      <c r="AA12" s="12">
        <v>271.99780299999998</v>
      </c>
      <c r="AB12" s="12">
        <v>276.52947999999998</v>
      </c>
      <c r="AC12" s="12">
        <v>280.32214399999998</v>
      </c>
      <c r="AD12" s="12">
        <v>284.59631300000001</v>
      </c>
    </row>
    <row r="13" spans="1:30" s="13" customFormat="1" ht="15" customHeight="1" x14ac:dyDescent="0.2">
      <c r="A13" s="11" t="s">
        <v>23</v>
      </c>
      <c r="B13" s="12">
        <v>8.4120980000000003</v>
      </c>
      <c r="C13" s="12">
        <v>8.6986939999999997</v>
      </c>
      <c r="D13" s="12">
        <v>9.1321680000000001</v>
      </c>
      <c r="E13" s="12">
        <v>9.4269119999999997</v>
      </c>
      <c r="F13" s="12">
        <v>10.067584</v>
      </c>
      <c r="G13" s="12">
        <v>11.139033</v>
      </c>
      <c r="H13" s="12">
        <v>11.706654</v>
      </c>
      <c r="I13" s="12">
        <v>11.994135</v>
      </c>
      <c r="J13" s="12">
        <v>12.347647</v>
      </c>
      <c r="K13" s="12">
        <v>12.510566000000001</v>
      </c>
      <c r="L13" s="12">
        <v>12.584542000000001</v>
      </c>
      <c r="M13" s="12">
        <v>12.657017</v>
      </c>
      <c r="N13" s="12">
        <v>12.690969000000001</v>
      </c>
      <c r="O13" s="12">
        <v>12.684621999999999</v>
      </c>
      <c r="P13" s="12">
        <v>12.718715</v>
      </c>
      <c r="Q13" s="12">
        <v>12.772997</v>
      </c>
      <c r="R13" s="12">
        <v>12.84944</v>
      </c>
      <c r="S13" s="12">
        <v>12.853476000000001</v>
      </c>
      <c r="T13" s="12">
        <v>12.913691</v>
      </c>
      <c r="U13" s="12">
        <v>13.020619</v>
      </c>
      <c r="V13" s="12">
        <v>13.054675</v>
      </c>
      <c r="W13" s="12">
        <v>13.186313999999999</v>
      </c>
      <c r="X13" s="12">
        <v>13.336987000000001</v>
      </c>
      <c r="Y13" s="12">
        <v>13.549611000000001</v>
      </c>
      <c r="Z13" s="12">
        <v>13.795277</v>
      </c>
      <c r="AA13" s="12">
        <v>14.033144999999999</v>
      </c>
      <c r="AB13" s="12">
        <v>14.287508000000001</v>
      </c>
      <c r="AC13" s="12">
        <v>14.548368</v>
      </c>
      <c r="AD13" s="12">
        <v>14.795252</v>
      </c>
    </row>
    <row r="14" spans="1:30" s="13" customFormat="1" ht="15" customHeight="1" x14ac:dyDescent="0.2">
      <c r="A14" s="11" t="s">
        <v>24</v>
      </c>
      <c r="B14" s="12">
        <v>43.761569999999999</v>
      </c>
      <c r="C14" s="12">
        <v>44.935516</v>
      </c>
      <c r="D14" s="12">
        <v>46.956153999999998</v>
      </c>
      <c r="E14" s="12">
        <v>48.8596</v>
      </c>
      <c r="F14" s="12">
        <v>52.060020000000002</v>
      </c>
      <c r="G14" s="12">
        <v>56.406638999999998</v>
      </c>
      <c r="H14" s="12">
        <v>58.466594999999998</v>
      </c>
      <c r="I14" s="12">
        <v>59.415478</v>
      </c>
      <c r="J14" s="12">
        <v>60.577103000000001</v>
      </c>
      <c r="K14" s="12">
        <v>60.854022999999998</v>
      </c>
      <c r="L14" s="12">
        <v>60.781998000000002</v>
      </c>
      <c r="M14" s="12">
        <v>60.787444999999998</v>
      </c>
      <c r="N14" s="12">
        <v>60.700294</v>
      </c>
      <c r="O14" s="12">
        <v>60.525455000000001</v>
      </c>
      <c r="P14" s="12">
        <v>60.642947999999997</v>
      </c>
      <c r="Q14" s="12">
        <v>60.932434000000001</v>
      </c>
      <c r="R14" s="12">
        <v>61.337645999999999</v>
      </c>
      <c r="S14" s="12">
        <v>61.564323000000002</v>
      </c>
      <c r="T14" s="12">
        <v>62.027473000000001</v>
      </c>
      <c r="U14" s="12">
        <v>62.559910000000002</v>
      </c>
      <c r="V14" s="12">
        <v>62.891525000000001</v>
      </c>
      <c r="W14" s="12">
        <v>63.350254</v>
      </c>
      <c r="X14" s="12">
        <v>63.918579000000001</v>
      </c>
      <c r="Y14" s="12">
        <v>64.762580999999997</v>
      </c>
      <c r="Z14" s="12">
        <v>65.742133999999993</v>
      </c>
      <c r="AA14" s="12">
        <v>66.712356999999997</v>
      </c>
      <c r="AB14" s="12">
        <v>67.852080999999998</v>
      </c>
      <c r="AC14" s="12">
        <v>69.005454999999998</v>
      </c>
      <c r="AD14" s="12">
        <v>70.149628000000007</v>
      </c>
    </row>
    <row r="15" spans="1:30" s="13" customFormat="1" ht="15" customHeight="1" x14ac:dyDescent="0.2">
      <c r="A15" s="14" t="s">
        <v>1</v>
      </c>
      <c r="B15" s="15">
        <v>289.59039300000001</v>
      </c>
      <c r="C15" s="15">
        <v>299.22592200000003</v>
      </c>
      <c r="D15" s="15">
        <v>313.04312099999999</v>
      </c>
      <c r="E15" s="15">
        <v>330.87222300000002</v>
      </c>
      <c r="F15" s="15">
        <v>351.22607399999998</v>
      </c>
      <c r="G15" s="15">
        <v>379.20584100000002</v>
      </c>
      <c r="H15" s="15">
        <v>394.451843</v>
      </c>
      <c r="I15" s="15">
        <v>403.93722500000001</v>
      </c>
      <c r="J15" s="15">
        <v>415.46011399999998</v>
      </c>
      <c r="K15" s="15">
        <v>420.35079999999999</v>
      </c>
      <c r="L15" s="15">
        <v>423.07568400000002</v>
      </c>
      <c r="M15" s="15">
        <v>426.986786</v>
      </c>
      <c r="N15" s="15">
        <v>430.20053100000001</v>
      </c>
      <c r="O15" s="15">
        <v>432.84942599999999</v>
      </c>
      <c r="P15" s="15">
        <v>437.75665300000003</v>
      </c>
      <c r="Q15" s="15">
        <v>443.60253899999998</v>
      </c>
      <c r="R15" s="15">
        <v>449.82293700000002</v>
      </c>
      <c r="S15" s="15">
        <v>455.50131199999998</v>
      </c>
      <c r="T15" s="15">
        <v>463.50058000000001</v>
      </c>
      <c r="U15" s="15">
        <v>471.95373499999999</v>
      </c>
      <c r="V15" s="15">
        <v>476.154877</v>
      </c>
      <c r="W15" s="15">
        <v>481.98434400000002</v>
      </c>
      <c r="X15" s="15">
        <v>489.91763300000002</v>
      </c>
      <c r="Y15" s="15">
        <v>500.03012100000001</v>
      </c>
      <c r="Z15" s="15">
        <v>510.30413800000002</v>
      </c>
      <c r="AA15" s="15">
        <v>519.53656000000001</v>
      </c>
      <c r="AB15" s="15">
        <v>529.62628199999995</v>
      </c>
      <c r="AC15" s="15">
        <v>538.899719</v>
      </c>
      <c r="AD15" s="15">
        <v>548.32983400000001</v>
      </c>
    </row>
    <row r="16" spans="1:30" s="10" customFormat="1" x14ac:dyDescent="0.25">
      <c r="A16" s="3" t="s">
        <v>118</v>
      </c>
    </row>
    <row r="17" spans="1:30" s="13" customFormat="1" ht="15" customHeight="1" x14ac:dyDescent="0.2">
      <c r="A17" s="11" t="s">
        <v>15</v>
      </c>
      <c r="B17" s="12">
        <v>3.395</v>
      </c>
      <c r="C17" s="12">
        <v>3.395</v>
      </c>
      <c r="D17" s="12">
        <v>3.395</v>
      </c>
      <c r="E17" s="12">
        <v>3.395</v>
      </c>
      <c r="F17" s="12">
        <v>3.395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</row>
    <row r="18" spans="1:30" s="13" customFormat="1" ht="15" customHeight="1" x14ac:dyDescent="0.2">
      <c r="A18" s="11" t="s">
        <v>14</v>
      </c>
      <c r="B18" s="12">
        <v>3.14</v>
      </c>
      <c r="C18" s="12">
        <v>2.7679999999999998</v>
      </c>
      <c r="D18" s="12">
        <v>2.7679999999999998</v>
      </c>
      <c r="E18" s="12">
        <v>2.7679999999999998</v>
      </c>
      <c r="F18" s="12">
        <v>2.7679999999999998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</row>
    <row r="19" spans="1:30" s="13" customFormat="1" ht="15" customHeight="1" x14ac:dyDescent="0.2">
      <c r="A19" s="11" t="s">
        <v>16</v>
      </c>
      <c r="B19" s="12">
        <v>5.4809999999999999</v>
      </c>
      <c r="C19" s="12">
        <v>4.7229999999999999</v>
      </c>
      <c r="D19" s="12">
        <v>4.7229999999999999</v>
      </c>
      <c r="E19" s="12">
        <v>4.7229999999999999</v>
      </c>
      <c r="F19" s="12">
        <v>4.7229999999999999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</row>
    <row r="20" spans="1:30" s="13" customFormat="1" ht="15" customHeight="1" x14ac:dyDescent="0.2">
      <c r="A20" s="11" t="s">
        <v>17</v>
      </c>
      <c r="B20" s="12">
        <v>535.60101299999997</v>
      </c>
      <c r="C20" s="12">
        <v>533.70800799999995</v>
      </c>
      <c r="D20" s="12">
        <v>533.70800799999995</v>
      </c>
      <c r="E20" s="12">
        <v>533.70800799999995</v>
      </c>
      <c r="F20" s="12">
        <v>533.70800799999995</v>
      </c>
      <c r="G20" s="12">
        <v>396.92199699999998</v>
      </c>
      <c r="H20" s="12">
        <v>392.48477200000002</v>
      </c>
      <c r="I20" s="12">
        <v>388.66345200000001</v>
      </c>
      <c r="J20" s="12">
        <v>393.13345299999997</v>
      </c>
      <c r="K20" s="12">
        <v>407.37005599999998</v>
      </c>
      <c r="L20" s="12">
        <v>410.68045000000001</v>
      </c>
      <c r="M20" s="12">
        <v>414.69897500000002</v>
      </c>
      <c r="N20" s="12">
        <v>414.941284</v>
      </c>
      <c r="O20" s="12">
        <v>417.96023600000001</v>
      </c>
      <c r="P20" s="12">
        <v>418.863831</v>
      </c>
      <c r="Q20" s="12">
        <v>414.96081500000003</v>
      </c>
      <c r="R20" s="12">
        <v>411.172302</v>
      </c>
      <c r="S20" s="12">
        <v>407.96212800000001</v>
      </c>
      <c r="T20" s="12">
        <v>405.19131499999997</v>
      </c>
      <c r="U20" s="12">
        <v>411.29476899999997</v>
      </c>
      <c r="V20" s="12">
        <v>413.27380399999998</v>
      </c>
      <c r="W20" s="12">
        <v>414.92263800000001</v>
      </c>
      <c r="X20" s="12">
        <v>416.231201</v>
      </c>
      <c r="Y20" s="12">
        <v>416.29492199999999</v>
      </c>
      <c r="Z20" s="12">
        <v>415.87133799999998</v>
      </c>
      <c r="AA20" s="12">
        <v>417.55178799999999</v>
      </c>
      <c r="AB20" s="12">
        <v>420.39987200000002</v>
      </c>
      <c r="AC20" s="12">
        <v>422.61318999999997</v>
      </c>
      <c r="AD20" s="12">
        <v>425.60201999999998</v>
      </c>
    </row>
    <row r="21" spans="1:30" s="13" customFormat="1" ht="15" customHeight="1" x14ac:dyDescent="0.2">
      <c r="A21" s="11" t="s">
        <v>25</v>
      </c>
      <c r="B21" s="12">
        <v>1410.3229980000001</v>
      </c>
      <c r="C21" s="12">
        <v>1470.5269780000001</v>
      </c>
      <c r="D21" s="12">
        <v>1470.5269780000001</v>
      </c>
      <c r="E21" s="12">
        <v>1470.5269780000001</v>
      </c>
      <c r="F21" s="12">
        <v>1470.5269780000001</v>
      </c>
      <c r="G21" s="12">
        <v>1629.5972899999999</v>
      </c>
      <c r="H21" s="12">
        <v>1609.3436280000001</v>
      </c>
      <c r="I21" s="12">
        <v>1609.901611</v>
      </c>
      <c r="J21" s="12">
        <v>1612.3774410000001</v>
      </c>
      <c r="K21" s="12">
        <v>1628.5166019999999</v>
      </c>
      <c r="L21" s="12">
        <v>1632.2202150000001</v>
      </c>
      <c r="M21" s="12">
        <v>1635.247314</v>
      </c>
      <c r="N21" s="12">
        <v>1630.906982</v>
      </c>
      <c r="O21" s="12">
        <v>1625.874268</v>
      </c>
      <c r="P21" s="12">
        <v>1618.4248050000001</v>
      </c>
      <c r="Q21" s="12">
        <v>1610.3203120000001</v>
      </c>
      <c r="R21" s="12">
        <v>1603.6420900000001</v>
      </c>
      <c r="S21" s="12">
        <v>1599.096436</v>
      </c>
      <c r="T21" s="12">
        <v>1594.585693</v>
      </c>
      <c r="U21" s="12">
        <v>1599.7513429999999</v>
      </c>
      <c r="V21" s="12">
        <v>1595.57251</v>
      </c>
      <c r="W21" s="12">
        <v>1601.8405760000001</v>
      </c>
      <c r="X21" s="12">
        <v>1604.5333250000001</v>
      </c>
      <c r="Y21" s="12">
        <v>1606.3979489999999</v>
      </c>
      <c r="Z21" s="12">
        <v>1606.12915</v>
      </c>
      <c r="AA21" s="12">
        <v>1605.9216309999999</v>
      </c>
      <c r="AB21" s="12">
        <v>1600.398193</v>
      </c>
      <c r="AC21" s="12">
        <v>1599.1889650000001</v>
      </c>
      <c r="AD21" s="12">
        <v>1598.3764650000001</v>
      </c>
    </row>
    <row r="22" spans="1:30" s="13" customFormat="1" ht="15" customHeight="1" x14ac:dyDescent="0.2">
      <c r="A22" s="11" t="s">
        <v>18</v>
      </c>
      <c r="B22" s="12">
        <v>11.429</v>
      </c>
      <c r="C22" s="12">
        <v>10.723000000000001</v>
      </c>
      <c r="D22" s="12">
        <v>10.723000000000001</v>
      </c>
      <c r="E22" s="12">
        <v>10.723000000000001</v>
      </c>
      <c r="F22" s="12">
        <v>10.723000000000001</v>
      </c>
      <c r="G22" s="12">
        <v>24.083611999999999</v>
      </c>
      <c r="H22" s="12">
        <v>31.508896</v>
      </c>
      <c r="I22" s="12">
        <v>34.183703999999999</v>
      </c>
      <c r="J22" s="12">
        <v>33.710808</v>
      </c>
      <c r="K22" s="12">
        <v>24.107115</v>
      </c>
      <c r="L22" s="12">
        <v>17.192421</v>
      </c>
      <c r="M22" s="12">
        <v>14.752018</v>
      </c>
      <c r="N22" s="12">
        <v>15.108437</v>
      </c>
      <c r="O22" s="12">
        <v>13.602809000000001</v>
      </c>
      <c r="P22" s="12">
        <v>15.272919</v>
      </c>
      <c r="Q22" s="12">
        <v>16.381269</v>
      </c>
      <c r="R22" s="12">
        <v>18.396750999999998</v>
      </c>
      <c r="S22" s="12">
        <v>17.953783000000001</v>
      </c>
      <c r="T22" s="12">
        <v>20.384398999999998</v>
      </c>
      <c r="U22" s="12">
        <v>11.8438</v>
      </c>
      <c r="V22" s="12">
        <v>6.4363679999999999</v>
      </c>
      <c r="W22" s="12">
        <v>8.0474619999999994</v>
      </c>
      <c r="X22" s="12">
        <v>10.895327</v>
      </c>
      <c r="Y22" s="12">
        <v>12.147589999999999</v>
      </c>
      <c r="Z22" s="12">
        <v>14.511882999999999</v>
      </c>
      <c r="AA22" s="12">
        <v>16.304414999999999</v>
      </c>
      <c r="AB22" s="12">
        <v>17.904339</v>
      </c>
      <c r="AC22" s="12">
        <v>18.782527999999999</v>
      </c>
      <c r="AD22" s="12">
        <v>18.680439</v>
      </c>
    </row>
    <row r="23" spans="1:30" s="13" customFormat="1" ht="15" customHeight="1" x14ac:dyDescent="0.2">
      <c r="A23" s="11" t="s">
        <v>116</v>
      </c>
      <c r="B23" s="12">
        <v>1969.3688959999999</v>
      </c>
      <c r="C23" s="12">
        <v>2025.8439940000001</v>
      </c>
      <c r="D23" s="12">
        <v>2025.8439940000001</v>
      </c>
      <c r="E23" s="12">
        <v>2025.8439940000001</v>
      </c>
      <c r="F23" s="12">
        <v>2025.8439940000001</v>
      </c>
      <c r="G23" s="12">
        <v>2050.6027829999998</v>
      </c>
      <c r="H23" s="12">
        <v>2033.33728</v>
      </c>
      <c r="I23" s="12">
        <v>2032.748779</v>
      </c>
      <c r="J23" s="12">
        <v>2039.2216800000001</v>
      </c>
      <c r="K23" s="12">
        <v>2059.9938959999999</v>
      </c>
      <c r="L23" s="12">
        <v>2060.093018</v>
      </c>
      <c r="M23" s="12">
        <v>2064.6982419999999</v>
      </c>
      <c r="N23" s="12">
        <v>2060.9567870000001</v>
      </c>
      <c r="O23" s="12">
        <v>2057.4372560000002</v>
      </c>
      <c r="P23" s="12">
        <v>2052.5615229999999</v>
      </c>
      <c r="Q23" s="12">
        <v>2041.6623540000001</v>
      </c>
      <c r="R23" s="12">
        <v>2033.211182</v>
      </c>
      <c r="S23" s="12">
        <v>2025.0123289999999</v>
      </c>
      <c r="T23" s="12">
        <v>2020.1613769999999</v>
      </c>
      <c r="U23" s="12">
        <v>2022.889893</v>
      </c>
      <c r="V23" s="12">
        <v>2015.2827150000001</v>
      </c>
      <c r="W23" s="12">
        <v>2024.810669</v>
      </c>
      <c r="X23" s="12">
        <v>2031.6599120000001</v>
      </c>
      <c r="Y23" s="12">
        <v>2034.8404539999999</v>
      </c>
      <c r="Z23" s="12">
        <v>2036.5123289999999</v>
      </c>
      <c r="AA23" s="12">
        <v>2039.777832</v>
      </c>
      <c r="AB23" s="12">
        <v>2038.702393</v>
      </c>
      <c r="AC23" s="12">
        <v>2040.584595</v>
      </c>
      <c r="AD23" s="12">
        <v>2042.658936</v>
      </c>
    </row>
    <row r="24" spans="1:30" s="13" customFormat="1" ht="15" customHeight="1" x14ac:dyDescent="0.2">
      <c r="A24" s="11" t="s">
        <v>19</v>
      </c>
      <c r="B24" s="12">
        <v>1547.567871</v>
      </c>
      <c r="C24" s="12">
        <v>1603.1647949999999</v>
      </c>
      <c r="D24" s="12">
        <v>1603.1647949999999</v>
      </c>
      <c r="E24" s="12">
        <v>1627.0249020000001</v>
      </c>
      <c r="F24" s="12">
        <v>1625.1796879999999</v>
      </c>
      <c r="G24" s="12">
        <v>1506.730957</v>
      </c>
      <c r="H24" s="12">
        <v>1514.6247559999999</v>
      </c>
      <c r="I24" s="12">
        <v>1504.380005</v>
      </c>
      <c r="J24" s="12">
        <v>1501.6367190000001</v>
      </c>
      <c r="K24" s="12">
        <v>1487.095703</v>
      </c>
      <c r="L24" s="12">
        <v>1487.3312989999999</v>
      </c>
      <c r="M24" s="12">
        <v>1487.9982910000001</v>
      </c>
      <c r="N24" s="12">
        <v>1486.5061040000001</v>
      </c>
      <c r="O24" s="12">
        <v>1480.24353</v>
      </c>
      <c r="P24" s="12">
        <v>1482.8142089999999</v>
      </c>
      <c r="Q24" s="12">
        <v>1490.6264650000001</v>
      </c>
      <c r="R24" s="12">
        <v>1502.5576169999999</v>
      </c>
      <c r="S24" s="12">
        <v>1513.310669</v>
      </c>
      <c r="T24" s="12">
        <v>1523.3718260000001</v>
      </c>
      <c r="U24" s="12">
        <v>1547.936279</v>
      </c>
      <c r="V24" s="12">
        <v>1573.3076169999999</v>
      </c>
      <c r="W24" s="12">
        <v>1582.7348629999999</v>
      </c>
      <c r="X24" s="12">
        <v>1582.3448490000001</v>
      </c>
      <c r="Y24" s="12">
        <v>1590.2285159999999</v>
      </c>
      <c r="Z24" s="12">
        <v>1603.952393</v>
      </c>
      <c r="AA24" s="12">
        <v>1607.22522</v>
      </c>
      <c r="AB24" s="12">
        <v>1622.9171140000001</v>
      </c>
      <c r="AC24" s="12">
        <v>1643.8881839999999</v>
      </c>
      <c r="AD24" s="12">
        <v>1660.8522949999999</v>
      </c>
    </row>
    <row r="25" spans="1:30" s="13" customFormat="1" ht="15" customHeight="1" x14ac:dyDescent="0.2">
      <c r="A25" s="11" t="s">
        <v>26</v>
      </c>
      <c r="B25" s="12">
        <v>1231.9554439999999</v>
      </c>
      <c r="C25" s="12">
        <v>1296.8811040000001</v>
      </c>
      <c r="D25" s="12">
        <v>1271.8481449999999</v>
      </c>
      <c r="E25" s="12">
        <v>1340.5235600000001</v>
      </c>
      <c r="F25" s="12">
        <v>1320.8029790000001</v>
      </c>
      <c r="G25" s="12">
        <v>1201.986572</v>
      </c>
      <c r="H25" s="12">
        <v>1207.0455320000001</v>
      </c>
      <c r="I25" s="12">
        <v>1194.7407229999999</v>
      </c>
      <c r="J25" s="12">
        <v>1191.611328</v>
      </c>
      <c r="K25" s="12">
        <v>1176.9018550000001</v>
      </c>
      <c r="L25" s="12">
        <v>1177.5947269999999</v>
      </c>
      <c r="M25" s="12">
        <v>1178.2535399999999</v>
      </c>
      <c r="N25" s="12">
        <v>1177.4201660000001</v>
      </c>
      <c r="O25" s="12">
        <v>1171.795288</v>
      </c>
      <c r="P25" s="12">
        <v>1172.674561</v>
      </c>
      <c r="Q25" s="12">
        <v>1179.372803</v>
      </c>
      <c r="R25" s="12">
        <v>1189.6345209999999</v>
      </c>
      <c r="S25" s="12">
        <v>1197.5391850000001</v>
      </c>
      <c r="T25" s="12">
        <v>1203.7448730000001</v>
      </c>
      <c r="U25" s="12">
        <v>1222.5390620000001</v>
      </c>
      <c r="V25" s="12">
        <v>1240.7404790000001</v>
      </c>
      <c r="W25" s="12">
        <v>1244.124268</v>
      </c>
      <c r="X25" s="12">
        <v>1243.351807</v>
      </c>
      <c r="Y25" s="12">
        <v>1249.4758300000001</v>
      </c>
      <c r="Z25" s="12">
        <v>1259.8638920000001</v>
      </c>
      <c r="AA25" s="12">
        <v>1262.007568</v>
      </c>
      <c r="AB25" s="12">
        <v>1275.4027100000001</v>
      </c>
      <c r="AC25" s="12">
        <v>1292.0179439999999</v>
      </c>
      <c r="AD25" s="12">
        <v>1306.533813</v>
      </c>
    </row>
    <row r="26" spans="1:30" s="13" customFormat="1" ht="15" customHeight="1" x14ac:dyDescent="0.2">
      <c r="A26" s="11" t="s">
        <v>27</v>
      </c>
      <c r="B26" s="12">
        <v>315.61245700000001</v>
      </c>
      <c r="C26" s="12">
        <v>306.283661</v>
      </c>
      <c r="D26" s="12">
        <v>331.31658900000002</v>
      </c>
      <c r="E26" s="12">
        <v>286.50134300000002</v>
      </c>
      <c r="F26" s="12">
        <v>304.37664799999999</v>
      </c>
      <c r="G26" s="12">
        <v>304.74444599999998</v>
      </c>
      <c r="H26" s="12">
        <v>307.57925399999999</v>
      </c>
      <c r="I26" s="12">
        <v>309.63931300000002</v>
      </c>
      <c r="J26" s="12">
        <v>310.02542099999999</v>
      </c>
      <c r="K26" s="12">
        <v>310.19390900000002</v>
      </c>
      <c r="L26" s="12">
        <v>309.736603</v>
      </c>
      <c r="M26" s="12">
        <v>309.74471999999997</v>
      </c>
      <c r="N26" s="12">
        <v>309.085938</v>
      </c>
      <c r="O26" s="12">
        <v>308.44827299999997</v>
      </c>
      <c r="P26" s="12">
        <v>310.13958700000001</v>
      </c>
      <c r="Q26" s="12">
        <v>311.25363199999998</v>
      </c>
      <c r="R26" s="12">
        <v>312.92303500000003</v>
      </c>
      <c r="S26" s="12">
        <v>315.77148399999999</v>
      </c>
      <c r="T26" s="12">
        <v>319.62692299999998</v>
      </c>
      <c r="U26" s="12">
        <v>325.397156</v>
      </c>
      <c r="V26" s="12">
        <v>332.56710800000002</v>
      </c>
      <c r="W26" s="12">
        <v>338.610657</v>
      </c>
      <c r="X26" s="12">
        <v>338.993042</v>
      </c>
      <c r="Y26" s="12">
        <v>340.752747</v>
      </c>
      <c r="Z26" s="12">
        <v>344.08850100000001</v>
      </c>
      <c r="AA26" s="12">
        <v>345.21771200000001</v>
      </c>
      <c r="AB26" s="12">
        <v>347.51437399999998</v>
      </c>
      <c r="AC26" s="12">
        <v>351.87020899999999</v>
      </c>
      <c r="AD26" s="12">
        <v>354.31848100000002</v>
      </c>
    </row>
    <row r="27" spans="1:30" s="13" customFormat="1" ht="15" customHeight="1" x14ac:dyDescent="0.2">
      <c r="A27" s="11" t="s">
        <v>28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</row>
    <row r="28" spans="1:30" s="13" customFormat="1" ht="15" customHeight="1" x14ac:dyDescent="0.2">
      <c r="A28" s="11" t="s">
        <v>29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</row>
    <row r="29" spans="1:30" s="13" customFormat="1" ht="15" customHeight="1" x14ac:dyDescent="0.2">
      <c r="A29" s="11" t="s">
        <v>23</v>
      </c>
      <c r="B29" s="12">
        <v>0.2</v>
      </c>
      <c r="C29" s="12">
        <v>0.2</v>
      </c>
      <c r="D29" s="12">
        <v>0.2</v>
      </c>
      <c r="E29" s="12">
        <v>0.2</v>
      </c>
      <c r="F29" s="12">
        <v>0.2</v>
      </c>
      <c r="G29" s="12">
        <v>1.171605</v>
      </c>
      <c r="H29" s="12">
        <v>4.9906009999999998</v>
      </c>
      <c r="I29" s="12">
        <v>8.9235969999999991</v>
      </c>
      <c r="J29" s="12">
        <v>11.327999999999999</v>
      </c>
      <c r="K29" s="12">
        <v>12.560515000000001</v>
      </c>
      <c r="L29" s="12">
        <v>12.560515000000001</v>
      </c>
      <c r="M29" s="12">
        <v>12.560515000000001</v>
      </c>
      <c r="N29" s="12">
        <v>12.560515000000001</v>
      </c>
      <c r="O29" s="12">
        <v>12.560515000000001</v>
      </c>
      <c r="P29" s="12">
        <v>12.560515000000001</v>
      </c>
      <c r="Q29" s="12">
        <v>12.560515000000001</v>
      </c>
      <c r="R29" s="12">
        <v>12.560515000000001</v>
      </c>
      <c r="S29" s="12">
        <v>12.560515000000001</v>
      </c>
      <c r="T29" s="12">
        <v>12.560515000000001</v>
      </c>
      <c r="U29" s="12">
        <v>12.560515000000001</v>
      </c>
      <c r="V29" s="12">
        <v>12.560515000000001</v>
      </c>
      <c r="W29" s="12">
        <v>12.560515000000001</v>
      </c>
      <c r="X29" s="12">
        <v>12.560515000000001</v>
      </c>
      <c r="Y29" s="12">
        <v>12.560515000000001</v>
      </c>
      <c r="Z29" s="12">
        <v>12.560515000000001</v>
      </c>
      <c r="AA29" s="12">
        <v>12.560515000000001</v>
      </c>
      <c r="AB29" s="12">
        <v>12.560515000000001</v>
      </c>
      <c r="AC29" s="12">
        <v>12.560515000000001</v>
      </c>
      <c r="AD29" s="12">
        <v>12.560515000000001</v>
      </c>
    </row>
    <row r="30" spans="1:30" s="13" customFormat="1" ht="15" customHeight="1" x14ac:dyDescent="0.2">
      <c r="A30" s="11" t="s">
        <v>24</v>
      </c>
      <c r="B30" s="12">
        <v>200.89771999999999</v>
      </c>
      <c r="C30" s="12">
        <v>205.81973300000001</v>
      </c>
      <c r="D30" s="12">
        <v>205.81973300000001</v>
      </c>
      <c r="E30" s="12">
        <v>208.82806400000001</v>
      </c>
      <c r="F30" s="12">
        <v>208.66033899999999</v>
      </c>
      <c r="G30" s="12">
        <v>154.60037199999999</v>
      </c>
      <c r="H30" s="12">
        <v>154.073318</v>
      </c>
      <c r="I30" s="12">
        <v>157.05957000000001</v>
      </c>
      <c r="J30" s="12">
        <v>156.72195400000001</v>
      </c>
      <c r="K30" s="12">
        <v>154.72404499999999</v>
      </c>
      <c r="L30" s="12">
        <v>154.09918200000001</v>
      </c>
      <c r="M30" s="12">
        <v>152.22637900000001</v>
      </c>
      <c r="N30" s="12">
        <v>150.562195</v>
      </c>
      <c r="O30" s="12">
        <v>148.74676500000001</v>
      </c>
      <c r="P30" s="12">
        <v>148.400757</v>
      </c>
      <c r="Q30" s="12">
        <v>147.90493799999999</v>
      </c>
      <c r="R30" s="12">
        <v>148.31521599999999</v>
      </c>
      <c r="S30" s="12">
        <v>148.91018700000001</v>
      </c>
      <c r="T30" s="12">
        <v>149.24272199999999</v>
      </c>
      <c r="U30" s="12">
        <v>151.65618900000001</v>
      </c>
      <c r="V30" s="12">
        <v>153.20645099999999</v>
      </c>
      <c r="W30" s="12">
        <v>155.90505999999999</v>
      </c>
      <c r="X30" s="12">
        <v>156.411575</v>
      </c>
      <c r="Y30" s="12">
        <v>157.28265400000001</v>
      </c>
      <c r="Z30" s="12">
        <v>158.73593099999999</v>
      </c>
      <c r="AA30" s="12">
        <v>159.09141500000001</v>
      </c>
      <c r="AB30" s="12">
        <v>160.40898100000001</v>
      </c>
      <c r="AC30" s="12">
        <v>162.22895800000001</v>
      </c>
      <c r="AD30" s="12">
        <v>163.815338</v>
      </c>
    </row>
    <row r="31" spans="1:30" s="13" customFormat="1" ht="15" customHeight="1" x14ac:dyDescent="0.2">
      <c r="A31" s="14" t="s">
        <v>1</v>
      </c>
      <c r="B31" s="15">
        <v>3718.0344239999999</v>
      </c>
      <c r="C31" s="15">
        <v>3835.0285640000002</v>
      </c>
      <c r="D31" s="15">
        <v>3835.0285640000002</v>
      </c>
      <c r="E31" s="15">
        <v>3861.8969729999999</v>
      </c>
      <c r="F31" s="15">
        <v>3859.8840329999998</v>
      </c>
      <c r="G31" s="15">
        <v>3713.1057129999999</v>
      </c>
      <c r="H31" s="15">
        <v>3707.0258789999998</v>
      </c>
      <c r="I31" s="15">
        <v>3703.1120609999998</v>
      </c>
      <c r="J31" s="15">
        <v>3708.908203</v>
      </c>
      <c r="K31" s="15">
        <v>3714.374268</v>
      </c>
      <c r="L31" s="15">
        <v>3714.0839839999999</v>
      </c>
      <c r="M31" s="15">
        <v>3717.4833979999999</v>
      </c>
      <c r="N31" s="15">
        <v>3710.585693</v>
      </c>
      <c r="O31" s="15">
        <v>3698.9880370000001</v>
      </c>
      <c r="P31" s="15">
        <v>3696.336914</v>
      </c>
      <c r="Q31" s="15">
        <v>3692.7543949999999</v>
      </c>
      <c r="R31" s="15">
        <v>3696.6445309999999</v>
      </c>
      <c r="S31" s="15">
        <v>3699.7937010000001</v>
      </c>
      <c r="T31" s="15">
        <v>3705.3364259999998</v>
      </c>
      <c r="U31" s="15">
        <v>3735.0429690000001</v>
      </c>
      <c r="V31" s="15">
        <v>3754.357422</v>
      </c>
      <c r="W31" s="15">
        <v>3776.0109859999998</v>
      </c>
      <c r="X31" s="15">
        <v>3782.9770509999998</v>
      </c>
      <c r="Y31" s="15">
        <v>3794.9121089999999</v>
      </c>
      <c r="Z31" s="15">
        <v>3811.7612300000001</v>
      </c>
      <c r="AA31" s="15">
        <v>3818.6547850000002</v>
      </c>
      <c r="AB31" s="15">
        <v>3834.5891109999998</v>
      </c>
      <c r="AC31" s="15">
        <v>3859.2622070000002</v>
      </c>
      <c r="AD31" s="15">
        <v>3879.8872070000002</v>
      </c>
    </row>
    <row r="32" spans="1:30" s="10" customFormat="1" x14ac:dyDescent="0.25">
      <c r="A32" s="5" t="s">
        <v>119</v>
      </c>
    </row>
    <row r="33" spans="1:30" s="13" customFormat="1" ht="15" customHeight="1" x14ac:dyDescent="0.2">
      <c r="A33" s="11" t="s">
        <v>14</v>
      </c>
      <c r="B33" s="12">
        <v>4.4945769999999996</v>
      </c>
      <c r="C33" s="12">
        <v>4.4370060000000002</v>
      </c>
      <c r="D33" s="12">
        <v>4.550046</v>
      </c>
      <c r="E33" s="12">
        <v>5.5150350000000001</v>
      </c>
      <c r="F33" s="12">
        <v>5.4210060000000002</v>
      </c>
      <c r="G33" s="12">
        <v>5.5330510000000004</v>
      </c>
      <c r="H33" s="12">
        <v>5.602112</v>
      </c>
      <c r="I33" s="12">
        <v>5.6558469999999996</v>
      </c>
      <c r="J33" s="12">
        <v>5.6622209999999997</v>
      </c>
      <c r="K33" s="12">
        <v>5.6547580000000002</v>
      </c>
      <c r="L33" s="12">
        <v>5.6555910000000003</v>
      </c>
      <c r="M33" s="12">
        <v>5.6658020000000002</v>
      </c>
      <c r="N33" s="12">
        <v>5.6690269999999998</v>
      </c>
      <c r="O33" s="12">
        <v>5.6380619999999997</v>
      </c>
      <c r="P33" s="12">
        <v>5.5754679999999999</v>
      </c>
      <c r="Q33" s="12">
        <v>5.4883559999999996</v>
      </c>
      <c r="R33" s="12">
        <v>5.3820189999999997</v>
      </c>
      <c r="S33" s="12">
        <v>5.3025599999999997</v>
      </c>
      <c r="T33" s="12">
        <v>5.2309479999999997</v>
      </c>
      <c r="U33" s="12">
        <v>5.1717089999999999</v>
      </c>
      <c r="V33" s="12">
        <v>5.1219939999999999</v>
      </c>
      <c r="W33" s="12">
        <v>5.0811719999999996</v>
      </c>
      <c r="X33" s="12">
        <v>5.035698</v>
      </c>
      <c r="Y33" s="12">
        <v>4.9693779999999999</v>
      </c>
      <c r="Z33" s="12">
        <v>4.8905010000000004</v>
      </c>
      <c r="AA33" s="12">
        <v>4.7965270000000002</v>
      </c>
      <c r="AB33" s="12">
        <v>4.7026969999999997</v>
      </c>
      <c r="AC33" s="12">
        <v>4.5982240000000001</v>
      </c>
      <c r="AD33" s="12">
        <v>4.4757939999999996</v>
      </c>
    </row>
    <row r="34" spans="1:30" s="13" customFormat="1" ht="15" customHeight="1" x14ac:dyDescent="0.2">
      <c r="A34" s="11" t="s">
        <v>15</v>
      </c>
      <c r="B34" s="12">
        <v>7.0961119999999998</v>
      </c>
      <c r="C34" s="12">
        <v>7.185422</v>
      </c>
      <c r="D34" s="12">
        <v>6.8861889999999999</v>
      </c>
      <c r="E34" s="12">
        <v>8.5100409999999993</v>
      </c>
      <c r="F34" s="12">
        <v>8.5340790000000002</v>
      </c>
      <c r="G34" s="12">
        <v>8.9645299999999999</v>
      </c>
      <c r="H34" s="12">
        <v>9.6045549999999995</v>
      </c>
      <c r="I34" s="12">
        <v>10.131589999999999</v>
      </c>
      <c r="J34" s="12">
        <v>10.545629999999999</v>
      </c>
      <c r="K34" s="12">
        <v>10.881677</v>
      </c>
      <c r="L34" s="12">
        <v>11.288042000000001</v>
      </c>
      <c r="M34" s="12">
        <v>11.651108000000001</v>
      </c>
      <c r="N34" s="12">
        <v>12.008927999999999</v>
      </c>
      <c r="O34" s="12">
        <v>12.344772000000001</v>
      </c>
      <c r="P34" s="12">
        <v>12.559951</v>
      </c>
      <c r="Q34" s="12">
        <v>12.657029</v>
      </c>
      <c r="R34" s="12">
        <v>12.676666000000001</v>
      </c>
      <c r="S34" s="12">
        <v>12.724112999999999</v>
      </c>
      <c r="T34" s="12">
        <v>12.802727000000001</v>
      </c>
      <c r="U34" s="12">
        <v>12.939064999999999</v>
      </c>
      <c r="V34" s="12">
        <v>13.157482999999999</v>
      </c>
      <c r="W34" s="12">
        <v>13.465963</v>
      </c>
      <c r="X34" s="12">
        <v>13.744513</v>
      </c>
      <c r="Y34" s="12">
        <v>14.027495999999999</v>
      </c>
      <c r="Z34" s="12">
        <v>14.311394</v>
      </c>
      <c r="AA34" s="12">
        <v>14.534103999999999</v>
      </c>
      <c r="AB34" s="12">
        <v>14.817758</v>
      </c>
      <c r="AC34" s="12">
        <v>15.059060000000001</v>
      </c>
      <c r="AD34" s="12">
        <v>15.200989</v>
      </c>
    </row>
    <row r="35" spans="1:30" s="13" customFormat="1" ht="15" customHeight="1" x14ac:dyDescent="0.2">
      <c r="A35" s="11" t="s">
        <v>115</v>
      </c>
      <c r="B35" s="12">
        <v>6.5339049999999999</v>
      </c>
      <c r="C35" s="12">
        <v>6.7204470000000001</v>
      </c>
      <c r="D35" s="12">
        <v>6.6591829999999996</v>
      </c>
      <c r="E35" s="12">
        <v>8.1391430000000007</v>
      </c>
      <c r="F35" s="12">
        <v>7.9137890000000004</v>
      </c>
      <c r="G35" s="12">
        <v>8.1115600000000008</v>
      </c>
      <c r="H35" s="12">
        <v>8.3970970000000005</v>
      </c>
      <c r="I35" s="12">
        <v>8.643872</v>
      </c>
      <c r="J35" s="12">
        <v>8.8201710000000002</v>
      </c>
      <c r="K35" s="12">
        <v>8.9414169999999995</v>
      </c>
      <c r="L35" s="12">
        <v>9.0857410000000005</v>
      </c>
      <c r="M35" s="12">
        <v>9.2008690000000009</v>
      </c>
      <c r="N35" s="12">
        <v>9.2971120000000003</v>
      </c>
      <c r="O35" s="12">
        <v>9.3617650000000001</v>
      </c>
      <c r="P35" s="12">
        <v>9.3411240000000006</v>
      </c>
      <c r="Q35" s="12">
        <v>9.2411999999999992</v>
      </c>
      <c r="R35" s="12">
        <v>9.0847090000000001</v>
      </c>
      <c r="S35" s="12">
        <v>8.9757239999999996</v>
      </c>
      <c r="T35" s="12">
        <v>8.8903230000000004</v>
      </c>
      <c r="U35" s="12">
        <v>8.8367100000000001</v>
      </c>
      <c r="V35" s="12">
        <v>8.8183349999999994</v>
      </c>
      <c r="W35" s="12">
        <v>8.8439060000000005</v>
      </c>
      <c r="X35" s="12">
        <v>8.8424849999999999</v>
      </c>
      <c r="Y35" s="12">
        <v>8.8167989999999996</v>
      </c>
      <c r="Z35" s="12">
        <v>8.7688640000000007</v>
      </c>
      <c r="AA35" s="12">
        <v>8.6796340000000001</v>
      </c>
      <c r="AB35" s="12">
        <v>8.6165079999999996</v>
      </c>
      <c r="AC35" s="12">
        <v>8.5070499999999996</v>
      </c>
      <c r="AD35" s="12">
        <v>8.3490520000000004</v>
      </c>
    </row>
    <row r="36" spans="1:30" s="13" customFormat="1" ht="15" customHeight="1" x14ac:dyDescent="0.2">
      <c r="A36" s="11" t="s">
        <v>18</v>
      </c>
      <c r="B36" s="12">
        <v>14.636024000000001</v>
      </c>
      <c r="C36" s="12">
        <v>14.686931</v>
      </c>
      <c r="D36" s="12">
        <v>11.394717</v>
      </c>
      <c r="E36" s="12">
        <v>14.508725999999999</v>
      </c>
      <c r="F36" s="12">
        <v>14.230209</v>
      </c>
      <c r="G36" s="12">
        <v>15.624435999999999</v>
      </c>
      <c r="H36" s="12">
        <v>16.912662999999998</v>
      </c>
      <c r="I36" s="12">
        <v>17.840868</v>
      </c>
      <c r="J36" s="12">
        <v>18.237213000000001</v>
      </c>
      <c r="K36" s="12">
        <v>18.388936999999999</v>
      </c>
      <c r="L36" s="12">
        <v>18.665877999999999</v>
      </c>
      <c r="M36" s="12">
        <v>18.799437999999999</v>
      </c>
      <c r="N36" s="12">
        <v>18.913592999999999</v>
      </c>
      <c r="O36" s="12">
        <v>18.848687999999999</v>
      </c>
      <c r="P36" s="12">
        <v>18.41461</v>
      </c>
      <c r="Q36" s="12">
        <v>17.810644</v>
      </c>
      <c r="R36" s="12">
        <v>17.124756000000001</v>
      </c>
      <c r="S36" s="12">
        <v>16.519144000000001</v>
      </c>
      <c r="T36" s="12">
        <v>16.009353999999998</v>
      </c>
      <c r="U36" s="12">
        <v>15.649205</v>
      </c>
      <c r="V36" s="12">
        <v>15.553983000000001</v>
      </c>
      <c r="W36" s="12">
        <v>15.98526</v>
      </c>
      <c r="X36" s="12">
        <v>16.394204999999999</v>
      </c>
      <c r="Y36" s="12">
        <v>16.781255999999999</v>
      </c>
      <c r="Z36" s="12">
        <v>17.172338</v>
      </c>
      <c r="AA36" s="12">
        <v>17.527822</v>
      </c>
      <c r="AB36" s="12">
        <v>17.911698999999999</v>
      </c>
      <c r="AC36" s="12">
        <v>18.273631999999999</v>
      </c>
      <c r="AD36" s="12">
        <v>18.531123999999998</v>
      </c>
    </row>
    <row r="37" spans="1:30" s="13" customFormat="1" ht="15" customHeight="1" x14ac:dyDescent="0.2">
      <c r="A37" s="11" t="s">
        <v>116</v>
      </c>
      <c r="B37" s="12">
        <v>32.760620000000003</v>
      </c>
      <c r="C37" s="12">
        <v>33.029803999999999</v>
      </c>
      <c r="D37" s="12">
        <v>29.490134999999999</v>
      </c>
      <c r="E37" s="12">
        <v>36.672942999999997</v>
      </c>
      <c r="F37" s="12">
        <v>36.099083</v>
      </c>
      <c r="G37" s="12">
        <v>38.233578000000001</v>
      </c>
      <c r="H37" s="12">
        <v>40.516426000000003</v>
      </c>
      <c r="I37" s="12">
        <v>42.272174999999997</v>
      </c>
      <c r="J37" s="12">
        <v>43.265236000000002</v>
      </c>
      <c r="K37" s="12">
        <v>43.866787000000002</v>
      </c>
      <c r="L37" s="12">
        <v>44.695250999999999</v>
      </c>
      <c r="M37" s="12">
        <v>45.317214999999997</v>
      </c>
      <c r="N37" s="12">
        <v>45.888660000000002</v>
      </c>
      <c r="O37" s="12">
        <v>46.193283000000001</v>
      </c>
      <c r="P37" s="12">
        <v>45.891151000000001</v>
      </c>
      <c r="Q37" s="12">
        <v>45.197231000000002</v>
      </c>
      <c r="R37" s="12">
        <v>44.268149999999999</v>
      </c>
      <c r="S37" s="12">
        <v>43.521538</v>
      </c>
      <c r="T37" s="12">
        <v>42.933352999999997</v>
      </c>
      <c r="U37" s="12">
        <v>42.596687000000003</v>
      </c>
      <c r="V37" s="12">
        <v>42.651794000000002</v>
      </c>
      <c r="W37" s="12">
        <v>43.376300999999998</v>
      </c>
      <c r="X37" s="12">
        <v>44.016899000000002</v>
      </c>
      <c r="Y37" s="12">
        <v>44.594929</v>
      </c>
      <c r="Z37" s="12">
        <v>45.143096999999997</v>
      </c>
      <c r="AA37" s="12">
        <v>45.538086</v>
      </c>
      <c r="AB37" s="12">
        <v>46.048659999999998</v>
      </c>
      <c r="AC37" s="12">
        <v>46.437964999999998</v>
      </c>
      <c r="AD37" s="12">
        <v>46.556961000000001</v>
      </c>
    </row>
    <row r="38" spans="1:30" s="13" customFormat="1" ht="15" customHeight="1" x14ac:dyDescent="0.2">
      <c r="A38" s="11" t="s">
        <v>19</v>
      </c>
      <c r="B38" s="12">
        <v>471.28393599999998</v>
      </c>
      <c r="C38" s="12">
        <v>461.529022</v>
      </c>
      <c r="D38" s="12">
        <v>461.53970299999997</v>
      </c>
      <c r="E38" s="12">
        <v>487.82336400000003</v>
      </c>
      <c r="F38" s="12">
        <v>494.52294899999998</v>
      </c>
      <c r="G38" s="12">
        <v>495.82269300000002</v>
      </c>
      <c r="H38" s="12">
        <v>503.21371499999998</v>
      </c>
      <c r="I38" s="12">
        <v>509.27865600000001</v>
      </c>
      <c r="J38" s="12">
        <v>513.24853499999995</v>
      </c>
      <c r="K38" s="12">
        <v>517.15753199999995</v>
      </c>
      <c r="L38" s="12">
        <v>524.68615699999998</v>
      </c>
      <c r="M38" s="12">
        <v>531.02612299999998</v>
      </c>
      <c r="N38" s="12">
        <v>537.763733</v>
      </c>
      <c r="O38" s="12">
        <v>542.49102800000003</v>
      </c>
      <c r="P38" s="12">
        <v>544.00323500000002</v>
      </c>
      <c r="Q38" s="12">
        <v>543.78076199999998</v>
      </c>
      <c r="R38" s="12">
        <v>541.55468800000006</v>
      </c>
      <c r="S38" s="12">
        <v>538.86474599999997</v>
      </c>
      <c r="T38" s="12">
        <v>536.28344700000002</v>
      </c>
      <c r="U38" s="12">
        <v>534.17791699999998</v>
      </c>
      <c r="V38" s="12">
        <v>533.063354</v>
      </c>
      <c r="W38" s="12">
        <v>533.620361</v>
      </c>
      <c r="X38" s="12">
        <v>533.02606200000002</v>
      </c>
      <c r="Y38" s="12">
        <v>531.68530299999998</v>
      </c>
      <c r="Z38" s="12">
        <v>529.92382799999996</v>
      </c>
      <c r="AA38" s="12">
        <v>526.43145800000002</v>
      </c>
      <c r="AB38" s="12">
        <v>523.41479500000003</v>
      </c>
      <c r="AC38" s="12">
        <v>521.14929199999995</v>
      </c>
      <c r="AD38" s="12">
        <v>517.56188999999995</v>
      </c>
    </row>
    <row r="39" spans="1:30" s="13" customFormat="1" ht="15" customHeight="1" x14ac:dyDescent="0.2">
      <c r="A39" s="11" t="s">
        <v>21</v>
      </c>
      <c r="B39" s="12">
        <v>588.75531000000001</v>
      </c>
      <c r="C39" s="12">
        <v>578.37023899999997</v>
      </c>
      <c r="D39" s="12">
        <v>572.14929199999995</v>
      </c>
      <c r="E39" s="12">
        <v>594.91772500000002</v>
      </c>
      <c r="F39" s="12">
        <v>596.68359399999997</v>
      </c>
      <c r="G39" s="12">
        <v>596.31897000000004</v>
      </c>
      <c r="H39" s="12">
        <v>602.05602999999996</v>
      </c>
      <c r="I39" s="12">
        <v>606.21929899999998</v>
      </c>
      <c r="J39" s="12">
        <v>608.17456100000004</v>
      </c>
      <c r="K39" s="12">
        <v>609.66668700000002</v>
      </c>
      <c r="L39" s="12">
        <v>614.444031</v>
      </c>
      <c r="M39" s="12">
        <v>618.03851299999997</v>
      </c>
      <c r="N39" s="12">
        <v>622.04724099999999</v>
      </c>
      <c r="O39" s="12">
        <v>624.17456100000004</v>
      </c>
      <c r="P39" s="12">
        <v>622.956909</v>
      </c>
      <c r="Q39" s="12">
        <v>619.58776899999998</v>
      </c>
      <c r="R39" s="12">
        <v>614.10186799999997</v>
      </c>
      <c r="S39" s="12">
        <v>608.30682400000001</v>
      </c>
      <c r="T39" s="12">
        <v>602.75372300000004</v>
      </c>
      <c r="U39" s="12">
        <v>598.15136700000005</v>
      </c>
      <c r="V39" s="12">
        <v>594.56390399999998</v>
      </c>
      <c r="W39" s="12">
        <v>592.29284700000005</v>
      </c>
      <c r="X39" s="12">
        <v>588.84497099999999</v>
      </c>
      <c r="Y39" s="12">
        <v>584.73168899999996</v>
      </c>
      <c r="Z39" s="12">
        <v>580.31579599999998</v>
      </c>
      <c r="AA39" s="12">
        <v>574.05175799999995</v>
      </c>
      <c r="AB39" s="12">
        <v>572.69457999999997</v>
      </c>
      <c r="AC39" s="12">
        <v>570.55383300000005</v>
      </c>
      <c r="AD39" s="12">
        <v>566.65618900000004</v>
      </c>
    </row>
    <row r="40" spans="1:30" s="13" customFormat="1" ht="15" customHeight="1" x14ac:dyDescent="0.2">
      <c r="A40" s="11" t="s">
        <v>31</v>
      </c>
      <c r="B40" s="12">
        <v>16.403496000000001</v>
      </c>
      <c r="C40" s="12">
        <v>13.775795</v>
      </c>
      <c r="D40" s="12">
        <v>11.622971</v>
      </c>
      <c r="E40" s="12">
        <v>11.938103</v>
      </c>
      <c r="F40" s="12">
        <v>10.186089000000001</v>
      </c>
      <c r="G40" s="12">
        <v>8.1550750000000001</v>
      </c>
      <c r="H40" s="12">
        <v>6.4526139999999996</v>
      </c>
      <c r="I40" s="12">
        <v>4.4862669999999998</v>
      </c>
      <c r="J40" s="12">
        <v>2.2214130000000001</v>
      </c>
      <c r="K40" s="12">
        <v>-0.15728800000000001</v>
      </c>
      <c r="L40" s="12">
        <v>-2.6120380000000001</v>
      </c>
      <c r="M40" s="12">
        <v>-5.3438489999999996</v>
      </c>
      <c r="N40" s="12">
        <v>-8.2530750000000008</v>
      </c>
      <c r="O40" s="12">
        <v>-11.435089</v>
      </c>
      <c r="P40" s="12">
        <v>-14.879538999999999</v>
      </c>
      <c r="Q40" s="12">
        <v>-18.507384999999999</v>
      </c>
      <c r="R40" s="12">
        <v>-22.265312000000002</v>
      </c>
      <c r="S40" s="12">
        <v>-26.094871999999999</v>
      </c>
      <c r="T40" s="12">
        <v>-30.012862999999999</v>
      </c>
      <c r="U40" s="12">
        <v>-34.024101000000002</v>
      </c>
      <c r="V40" s="12">
        <v>-38.176529000000002</v>
      </c>
      <c r="W40" s="12">
        <v>-42.530670000000001</v>
      </c>
      <c r="X40" s="12">
        <v>-47.020240999999999</v>
      </c>
      <c r="Y40" s="12">
        <v>-51.637199000000003</v>
      </c>
      <c r="Z40" s="12">
        <v>-56.354194999999997</v>
      </c>
      <c r="AA40" s="12">
        <v>-61.077582999999997</v>
      </c>
      <c r="AB40" s="12">
        <v>-60.389007999999997</v>
      </c>
      <c r="AC40" s="12">
        <v>-58.715522999999997</v>
      </c>
      <c r="AD40" s="12">
        <v>-56.873900999999996</v>
      </c>
    </row>
    <row r="41" spans="1:30" s="13" customFormat="1" ht="15" customHeight="1" x14ac:dyDescent="0.2">
      <c r="A41" s="11" t="s">
        <v>20</v>
      </c>
      <c r="B41" s="12">
        <v>42.180503999999999</v>
      </c>
      <c r="C41" s="12">
        <v>41.529209000000002</v>
      </c>
      <c r="D41" s="12">
        <v>41.142628000000002</v>
      </c>
      <c r="E41" s="12">
        <v>42.592018000000003</v>
      </c>
      <c r="F41" s="12">
        <v>42.682934000000003</v>
      </c>
      <c r="G41" s="12">
        <v>42.626567999999999</v>
      </c>
      <c r="H41" s="12">
        <v>42.939480000000003</v>
      </c>
      <c r="I41" s="12">
        <v>43.138325000000002</v>
      </c>
      <c r="J41" s="12">
        <v>43.184040000000003</v>
      </c>
      <c r="K41" s="12">
        <v>43.190711999999998</v>
      </c>
      <c r="L41" s="12">
        <v>43.375881</v>
      </c>
      <c r="M41" s="12">
        <v>43.469054999999997</v>
      </c>
      <c r="N41" s="12">
        <v>43.569854999999997</v>
      </c>
      <c r="O41" s="12">
        <v>43.543320000000001</v>
      </c>
      <c r="P41" s="12">
        <v>43.306975999999999</v>
      </c>
      <c r="Q41" s="12">
        <v>42.933418000000003</v>
      </c>
      <c r="R41" s="12">
        <v>42.431514999999997</v>
      </c>
      <c r="S41" s="12">
        <v>41.905746000000001</v>
      </c>
      <c r="T41" s="12">
        <v>41.385047999999998</v>
      </c>
      <c r="U41" s="12">
        <v>40.908489000000003</v>
      </c>
      <c r="V41" s="12">
        <v>40.476180999999997</v>
      </c>
      <c r="W41" s="12">
        <v>40.100487000000001</v>
      </c>
      <c r="X41" s="12">
        <v>39.646538</v>
      </c>
      <c r="Y41" s="12">
        <v>39.143214999999998</v>
      </c>
      <c r="Z41" s="12">
        <v>38.612881000000002</v>
      </c>
      <c r="AA41" s="12">
        <v>37.974246999999998</v>
      </c>
      <c r="AB41" s="12">
        <v>38.028140999999998</v>
      </c>
      <c r="AC41" s="12">
        <v>38.110931000000001</v>
      </c>
      <c r="AD41" s="12">
        <v>38.102984999999997</v>
      </c>
    </row>
    <row r="42" spans="1:30" s="13" customFormat="1" ht="15" customHeight="1" x14ac:dyDescent="0.2">
      <c r="A42" s="11" t="s">
        <v>22</v>
      </c>
      <c r="B42" s="12">
        <v>647.339294</v>
      </c>
      <c r="C42" s="12">
        <v>633.67529300000001</v>
      </c>
      <c r="D42" s="12">
        <v>624.91491699999995</v>
      </c>
      <c r="E42" s="12">
        <v>649.44787599999995</v>
      </c>
      <c r="F42" s="12">
        <v>649.55261199999995</v>
      </c>
      <c r="G42" s="12">
        <v>647.10064699999998</v>
      </c>
      <c r="H42" s="12">
        <v>651.44812000000002</v>
      </c>
      <c r="I42" s="12">
        <v>653.84387200000003</v>
      </c>
      <c r="J42" s="12">
        <v>653.580017</v>
      </c>
      <c r="K42" s="12">
        <v>652.70013400000005</v>
      </c>
      <c r="L42" s="12">
        <v>655.20782499999996</v>
      </c>
      <c r="M42" s="12">
        <v>656.16369599999996</v>
      </c>
      <c r="N42" s="12">
        <v>657.364014</v>
      </c>
      <c r="O42" s="12">
        <v>656.28283699999997</v>
      </c>
      <c r="P42" s="12">
        <v>651.38439900000003</v>
      </c>
      <c r="Q42" s="12">
        <v>644.01379399999996</v>
      </c>
      <c r="R42" s="12">
        <v>634.26806599999998</v>
      </c>
      <c r="S42" s="12">
        <v>624.11773700000003</v>
      </c>
      <c r="T42" s="12">
        <v>614.12591599999996</v>
      </c>
      <c r="U42" s="12">
        <v>605.03576699999996</v>
      </c>
      <c r="V42" s="12">
        <v>596.86358600000005</v>
      </c>
      <c r="W42" s="12">
        <v>589.86267099999998</v>
      </c>
      <c r="X42" s="12">
        <v>581.47125200000005</v>
      </c>
      <c r="Y42" s="12">
        <v>572.23767099999998</v>
      </c>
      <c r="Z42" s="12">
        <v>562.57446300000004</v>
      </c>
      <c r="AA42" s="12">
        <v>550.94842500000004</v>
      </c>
      <c r="AB42" s="12">
        <v>550.33367899999996</v>
      </c>
      <c r="AC42" s="12">
        <v>549.94921899999997</v>
      </c>
      <c r="AD42" s="12">
        <v>547.88525400000003</v>
      </c>
    </row>
    <row r="43" spans="1:30" s="13" customFormat="1" ht="15" customHeight="1" x14ac:dyDescent="0.2">
      <c r="A43" s="11" t="s">
        <v>23</v>
      </c>
      <c r="B43" s="12">
        <v>5.2358950000000002</v>
      </c>
      <c r="C43" s="12">
        <v>5.2358950000000002</v>
      </c>
      <c r="D43" s="12">
        <v>5.2358950000000002</v>
      </c>
      <c r="E43" s="12">
        <v>5.2358950000000002</v>
      </c>
      <c r="F43" s="12">
        <v>5.2358950000000002</v>
      </c>
      <c r="G43" s="12">
        <v>5.2358950000000002</v>
      </c>
      <c r="H43" s="12">
        <v>5.2358950000000002</v>
      </c>
      <c r="I43" s="12">
        <v>5.2358950000000002</v>
      </c>
      <c r="J43" s="12">
        <v>5.2358950000000002</v>
      </c>
      <c r="K43" s="12">
        <v>5.2358950000000002</v>
      </c>
      <c r="L43" s="12">
        <v>5.2358950000000002</v>
      </c>
      <c r="M43" s="12">
        <v>5.2358950000000002</v>
      </c>
      <c r="N43" s="12">
        <v>5.2358950000000002</v>
      </c>
      <c r="O43" s="12">
        <v>5.2358950000000002</v>
      </c>
      <c r="P43" s="12">
        <v>5.2358950000000002</v>
      </c>
      <c r="Q43" s="12">
        <v>5.2358950000000002</v>
      </c>
      <c r="R43" s="12">
        <v>5.2358950000000002</v>
      </c>
      <c r="S43" s="12">
        <v>5.2358950000000002</v>
      </c>
      <c r="T43" s="12">
        <v>5.2358950000000002</v>
      </c>
      <c r="U43" s="12">
        <v>5.2358950000000002</v>
      </c>
      <c r="V43" s="12">
        <v>5.2358950000000002</v>
      </c>
      <c r="W43" s="12">
        <v>5.2358950000000002</v>
      </c>
      <c r="X43" s="12">
        <v>5.2358950000000002</v>
      </c>
      <c r="Y43" s="12">
        <v>5.2358950000000002</v>
      </c>
      <c r="Z43" s="12">
        <v>5.2358950000000002</v>
      </c>
      <c r="AA43" s="12">
        <v>5.2358950000000002</v>
      </c>
      <c r="AB43" s="12">
        <v>5.2358950000000002</v>
      </c>
      <c r="AC43" s="12">
        <v>5.2358950000000002</v>
      </c>
      <c r="AD43" s="12">
        <v>5.2358950000000002</v>
      </c>
    </row>
    <row r="44" spans="1:30" s="13" customFormat="1" ht="15" customHeight="1" x14ac:dyDescent="0.2">
      <c r="A44" s="11" t="s">
        <v>24</v>
      </c>
      <c r="B44" s="12">
        <v>208.570831</v>
      </c>
      <c r="C44" s="12">
        <v>205.75108299999999</v>
      </c>
      <c r="D44" s="12">
        <v>205.87004099999999</v>
      </c>
      <c r="E44" s="12">
        <v>227.01786799999999</v>
      </c>
      <c r="F44" s="12">
        <v>233.09918200000001</v>
      </c>
      <c r="G44" s="12">
        <v>237.66883899999999</v>
      </c>
      <c r="H44" s="12">
        <v>246.19172699999999</v>
      </c>
      <c r="I44" s="12">
        <v>253.44016999999999</v>
      </c>
      <c r="J44" s="12">
        <v>258.85034200000001</v>
      </c>
      <c r="K44" s="12">
        <v>263.86584499999998</v>
      </c>
      <c r="L44" s="12">
        <v>271.38180499999999</v>
      </c>
      <c r="M44" s="12">
        <v>278.04473899999999</v>
      </c>
      <c r="N44" s="12">
        <v>284.95584100000002</v>
      </c>
      <c r="O44" s="12">
        <v>290.33590700000002</v>
      </c>
      <c r="P44" s="12">
        <v>293.376465</v>
      </c>
      <c r="Q44" s="12">
        <v>294.828125</v>
      </c>
      <c r="R44" s="12">
        <v>294.79894999999999</v>
      </c>
      <c r="S44" s="12">
        <v>294.66607699999997</v>
      </c>
      <c r="T44" s="12">
        <v>294.642944</v>
      </c>
      <c r="U44" s="12">
        <v>295.24023399999999</v>
      </c>
      <c r="V44" s="12">
        <v>296.43402099999997</v>
      </c>
      <c r="W44" s="12">
        <v>298.48275799999999</v>
      </c>
      <c r="X44" s="12">
        <v>299.643036</v>
      </c>
      <c r="Y44" s="12">
        <v>300.10519399999998</v>
      </c>
      <c r="Z44" s="12">
        <v>300.28530899999998</v>
      </c>
      <c r="AA44" s="12">
        <v>299.05233800000002</v>
      </c>
      <c r="AB44" s="12">
        <v>295.89306599999998</v>
      </c>
      <c r="AC44" s="12">
        <v>296.36264</v>
      </c>
      <c r="AD44" s="12">
        <v>296.85754400000002</v>
      </c>
    </row>
    <row r="45" spans="1:30" s="13" customFormat="1" ht="15" customHeight="1" x14ac:dyDescent="0.2">
      <c r="A45" s="14" t="s">
        <v>1</v>
      </c>
      <c r="B45" s="15">
        <v>1365.190552</v>
      </c>
      <c r="C45" s="15">
        <v>1339.2210689999999</v>
      </c>
      <c r="D45" s="15">
        <v>1327.050659</v>
      </c>
      <c r="E45" s="15">
        <v>1406.1979980000001</v>
      </c>
      <c r="F45" s="15">
        <v>1418.509644</v>
      </c>
      <c r="G45" s="15">
        <v>1424.0615230000001</v>
      </c>
      <c r="H45" s="15">
        <v>1446.6058350000001</v>
      </c>
      <c r="I45" s="15">
        <v>1464.0708010000001</v>
      </c>
      <c r="J45" s="15">
        <v>1474.179932</v>
      </c>
      <c r="K45" s="15">
        <v>1482.826172</v>
      </c>
      <c r="L45" s="15">
        <v>1501.2067870000001</v>
      </c>
      <c r="M45" s="15">
        <v>1515.7875979999999</v>
      </c>
      <c r="N45" s="15">
        <v>1531.2080080000001</v>
      </c>
      <c r="O45" s="15">
        <v>1540.5389399999999</v>
      </c>
      <c r="P45" s="15">
        <v>1539.8911129999999</v>
      </c>
      <c r="Q45" s="15">
        <v>1533.055664</v>
      </c>
      <c r="R45" s="15">
        <v>1520.125732</v>
      </c>
      <c r="S45" s="15">
        <v>1506.4060059999999</v>
      </c>
      <c r="T45" s="15">
        <v>1493.221436</v>
      </c>
      <c r="U45" s="15">
        <v>1482.2863769999999</v>
      </c>
      <c r="V45" s="15">
        <v>1474.2485349999999</v>
      </c>
      <c r="W45" s="15">
        <v>1470.5778809999999</v>
      </c>
      <c r="X45" s="15">
        <v>1463.3930660000001</v>
      </c>
      <c r="Y45" s="15">
        <v>1453.8588870000001</v>
      </c>
      <c r="Z45" s="15">
        <v>1443.162476</v>
      </c>
      <c r="AA45" s="15">
        <v>1427.2060550000001</v>
      </c>
      <c r="AB45" s="15">
        <v>1420.926025</v>
      </c>
      <c r="AC45" s="15">
        <v>1419.13501</v>
      </c>
      <c r="AD45" s="15">
        <v>1414.0974120000001</v>
      </c>
    </row>
    <row r="46" spans="1:30" s="10" customFormat="1" x14ac:dyDescent="0.25">
      <c r="A46" s="5" t="s">
        <v>120</v>
      </c>
    </row>
    <row r="47" spans="1:30" s="13" customFormat="1" ht="15" customHeight="1" x14ac:dyDescent="0.2">
      <c r="A47" s="11" t="s">
        <v>32</v>
      </c>
      <c r="B47" s="12">
        <v>17.321503</v>
      </c>
      <c r="C47" s="12">
        <v>20.309024999999998</v>
      </c>
      <c r="D47" s="12">
        <v>27.686457000000001</v>
      </c>
      <c r="E47" s="12">
        <v>43.993816000000002</v>
      </c>
      <c r="F47" s="12">
        <v>34.296959000000001</v>
      </c>
      <c r="G47" s="12">
        <v>37.531364000000004</v>
      </c>
      <c r="H47" s="12">
        <v>42.704436999999999</v>
      </c>
      <c r="I47" s="12">
        <v>46.738514000000002</v>
      </c>
      <c r="J47" s="12">
        <v>51.250155999999997</v>
      </c>
      <c r="K47" s="12">
        <v>51.819209999999998</v>
      </c>
      <c r="L47" s="12">
        <v>51.280697000000004</v>
      </c>
      <c r="M47" s="12">
        <v>51.414917000000003</v>
      </c>
      <c r="N47" s="12">
        <v>50.822353</v>
      </c>
      <c r="O47" s="12">
        <v>50.300724000000002</v>
      </c>
      <c r="P47" s="12">
        <v>50.101658</v>
      </c>
      <c r="Q47" s="12">
        <v>47.933357000000001</v>
      </c>
      <c r="R47" s="12">
        <v>45.475883000000003</v>
      </c>
      <c r="S47" s="12">
        <v>43.586548000000001</v>
      </c>
      <c r="T47" s="12">
        <v>41.515354000000002</v>
      </c>
      <c r="U47" s="12">
        <v>41.382275</v>
      </c>
      <c r="V47" s="12">
        <v>40.794581999999998</v>
      </c>
      <c r="W47" s="12">
        <v>39.935200000000002</v>
      </c>
      <c r="X47" s="12">
        <v>39.376506999999997</v>
      </c>
      <c r="Y47" s="12">
        <v>38.385654000000002</v>
      </c>
      <c r="Z47" s="12">
        <v>37.736094999999999</v>
      </c>
      <c r="AA47" s="12">
        <v>37.246406999999998</v>
      </c>
      <c r="AB47" s="12">
        <v>37.024445</v>
      </c>
      <c r="AC47" s="12">
        <v>36.819927</v>
      </c>
      <c r="AD47" s="12">
        <v>36.784081</v>
      </c>
    </row>
    <row r="48" spans="1:30" s="13" customFormat="1" ht="15" customHeight="1" x14ac:dyDescent="0.2">
      <c r="A48" s="11" t="s">
        <v>33</v>
      </c>
      <c r="B48" s="12">
        <v>56.196128999999999</v>
      </c>
      <c r="C48" s="12">
        <v>57.617004000000001</v>
      </c>
      <c r="D48" s="12">
        <v>59.818053999999997</v>
      </c>
      <c r="E48" s="12">
        <v>71.480880999999997</v>
      </c>
      <c r="F48" s="12">
        <v>67.035872999999995</v>
      </c>
      <c r="G48" s="12">
        <v>71.740279999999998</v>
      </c>
      <c r="H48" s="12">
        <v>75.387710999999996</v>
      </c>
      <c r="I48" s="12">
        <v>78.634467999999998</v>
      </c>
      <c r="J48" s="12">
        <v>81.177841000000001</v>
      </c>
      <c r="K48" s="12">
        <v>82.170410000000004</v>
      </c>
      <c r="L48" s="12">
        <v>83.003249999999994</v>
      </c>
      <c r="M48" s="12">
        <v>84.047859000000003</v>
      </c>
      <c r="N48" s="12">
        <v>84.46978</v>
      </c>
      <c r="O48" s="12">
        <v>84.822417999999999</v>
      </c>
      <c r="P48" s="12">
        <v>84.817504999999997</v>
      </c>
      <c r="Q48" s="12">
        <v>83.964034999999996</v>
      </c>
      <c r="R48" s="12">
        <v>83.041259999999994</v>
      </c>
      <c r="S48" s="12">
        <v>82.046188000000001</v>
      </c>
      <c r="T48" s="12">
        <v>80.820533999999995</v>
      </c>
      <c r="U48" s="12">
        <v>80.043457000000004</v>
      </c>
      <c r="V48" s="12">
        <v>79.280045000000001</v>
      </c>
      <c r="W48" s="12">
        <v>78.300872999999996</v>
      </c>
      <c r="X48" s="12">
        <v>77.424896000000004</v>
      </c>
      <c r="Y48" s="12">
        <v>76.589889999999997</v>
      </c>
      <c r="Z48" s="12">
        <v>75.877387999999996</v>
      </c>
      <c r="AA48" s="12">
        <v>75.582825</v>
      </c>
      <c r="AB48" s="12">
        <v>75.457320999999993</v>
      </c>
      <c r="AC48" s="12">
        <v>74.901000999999994</v>
      </c>
      <c r="AD48" s="12">
        <v>74.246262000000002</v>
      </c>
    </row>
    <row r="49" spans="1:30" s="13" customFormat="1" ht="15" customHeight="1" x14ac:dyDescent="0.2">
      <c r="A49" s="11" t="s">
        <v>121</v>
      </c>
      <c r="B49" s="12">
        <v>49.664009</v>
      </c>
      <c r="C49" s="12">
        <v>51.739849</v>
      </c>
      <c r="D49" s="12">
        <v>52.981791999999999</v>
      </c>
      <c r="E49" s="12">
        <v>61.833495999999997</v>
      </c>
      <c r="F49" s="12">
        <v>58.561141999999997</v>
      </c>
      <c r="G49" s="12">
        <v>61.151974000000003</v>
      </c>
      <c r="H49" s="12">
        <v>63.561900999999999</v>
      </c>
      <c r="I49" s="12">
        <v>65.519272000000001</v>
      </c>
      <c r="J49" s="12">
        <v>66.867157000000006</v>
      </c>
      <c r="K49" s="12">
        <v>67.364341999999994</v>
      </c>
      <c r="L49" s="12">
        <v>67.788535999999993</v>
      </c>
      <c r="M49" s="12">
        <v>68.331588999999994</v>
      </c>
      <c r="N49" s="12">
        <v>68.519515999999996</v>
      </c>
      <c r="O49" s="12">
        <v>68.697700999999995</v>
      </c>
      <c r="P49" s="12">
        <v>68.635468000000003</v>
      </c>
      <c r="Q49" s="12">
        <v>68.057075999999995</v>
      </c>
      <c r="R49" s="12">
        <v>67.373267999999996</v>
      </c>
      <c r="S49" s="12">
        <v>66.581985000000003</v>
      </c>
      <c r="T49" s="12">
        <v>65.604691000000003</v>
      </c>
      <c r="U49" s="12">
        <v>64.902313000000007</v>
      </c>
      <c r="V49" s="12">
        <v>64.222885000000005</v>
      </c>
      <c r="W49" s="12">
        <v>63.516433999999997</v>
      </c>
      <c r="X49" s="12">
        <v>62.919502000000001</v>
      </c>
      <c r="Y49" s="12">
        <v>62.364032999999999</v>
      </c>
      <c r="Z49" s="12">
        <v>61.877468</v>
      </c>
      <c r="AA49" s="12">
        <v>61.618301000000002</v>
      </c>
      <c r="AB49" s="12">
        <v>61.466366000000001</v>
      </c>
      <c r="AC49" s="12">
        <v>60.972884999999998</v>
      </c>
      <c r="AD49" s="12">
        <v>60.372954999999997</v>
      </c>
    </row>
    <row r="50" spans="1:30" s="13" customFormat="1" ht="15" customHeight="1" x14ac:dyDescent="0.2">
      <c r="A50" s="11" t="s">
        <v>34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</row>
    <row r="51" spans="1:30" s="13" customFormat="1" ht="15" customHeight="1" x14ac:dyDescent="0.2">
      <c r="A51" s="11" t="s">
        <v>35</v>
      </c>
      <c r="B51" s="12">
        <v>23.843245</v>
      </c>
      <c r="C51" s="12">
        <v>26.680541999999999</v>
      </c>
      <c r="D51" s="12">
        <v>16.337071999999999</v>
      </c>
      <c r="E51" s="12">
        <v>26.555160999999998</v>
      </c>
      <c r="F51" s="12">
        <v>23.092269999999999</v>
      </c>
      <c r="G51" s="12">
        <v>29.116679999999999</v>
      </c>
      <c r="H51" s="12">
        <v>33.76437</v>
      </c>
      <c r="I51" s="12">
        <v>37.381115000000001</v>
      </c>
      <c r="J51" s="12">
        <v>39.427883000000001</v>
      </c>
      <c r="K51" s="12">
        <v>40.393332999999998</v>
      </c>
      <c r="L51" s="12">
        <v>40.747528000000003</v>
      </c>
      <c r="M51" s="12">
        <v>40.873783000000003</v>
      </c>
      <c r="N51" s="12">
        <v>40.446216999999997</v>
      </c>
      <c r="O51" s="12">
        <v>39.884318999999998</v>
      </c>
      <c r="P51" s="12">
        <v>38.319744</v>
      </c>
      <c r="Q51" s="12">
        <v>35.930553000000003</v>
      </c>
      <c r="R51" s="12">
        <v>33.398986999999998</v>
      </c>
      <c r="S51" s="12">
        <v>31.021826000000001</v>
      </c>
      <c r="T51" s="12">
        <v>28.690847000000002</v>
      </c>
      <c r="U51" s="12">
        <v>26.805954</v>
      </c>
      <c r="V51" s="12">
        <v>25.280054</v>
      </c>
      <c r="W51" s="12">
        <v>24.006758000000001</v>
      </c>
      <c r="X51" s="12">
        <v>22.411200999999998</v>
      </c>
      <c r="Y51" s="12">
        <v>21.330738</v>
      </c>
      <c r="Z51" s="12">
        <v>20.098880999999999</v>
      </c>
      <c r="AA51" s="12">
        <v>19.469367999999999</v>
      </c>
      <c r="AB51" s="12">
        <v>19.151678</v>
      </c>
      <c r="AC51" s="12">
        <v>18.678149999999999</v>
      </c>
      <c r="AD51" s="12">
        <v>18.162704000000002</v>
      </c>
    </row>
    <row r="52" spans="1:30" s="13" customFormat="1" ht="15" customHeight="1" x14ac:dyDescent="0.2">
      <c r="A52" s="11" t="s">
        <v>122</v>
      </c>
      <c r="B52" s="12">
        <v>147.02488700000001</v>
      </c>
      <c r="C52" s="12">
        <v>156.34641999999999</v>
      </c>
      <c r="D52" s="12">
        <v>156.823364</v>
      </c>
      <c r="E52" s="12">
        <v>203.86335800000001</v>
      </c>
      <c r="F52" s="12">
        <v>182.98625200000001</v>
      </c>
      <c r="G52" s="12">
        <v>199.54029800000001</v>
      </c>
      <c r="H52" s="12">
        <v>215.41842700000001</v>
      </c>
      <c r="I52" s="12">
        <v>228.27337600000001</v>
      </c>
      <c r="J52" s="12">
        <v>238.723038</v>
      </c>
      <c r="K52" s="12">
        <v>241.74731399999999</v>
      </c>
      <c r="L52" s="12">
        <v>242.820007</v>
      </c>
      <c r="M52" s="12">
        <v>244.668137</v>
      </c>
      <c r="N52" s="12">
        <v>244.257858</v>
      </c>
      <c r="O52" s="12">
        <v>243.70515399999999</v>
      </c>
      <c r="P52" s="12">
        <v>241.87437399999999</v>
      </c>
      <c r="Q52" s="12">
        <v>235.88502500000001</v>
      </c>
      <c r="R52" s="12">
        <v>229.28939800000001</v>
      </c>
      <c r="S52" s="12">
        <v>223.23654199999999</v>
      </c>
      <c r="T52" s="12">
        <v>216.63142400000001</v>
      </c>
      <c r="U52" s="12">
        <v>213.13400300000001</v>
      </c>
      <c r="V52" s="12">
        <v>209.57757599999999</v>
      </c>
      <c r="W52" s="12">
        <v>205.75926200000001</v>
      </c>
      <c r="X52" s="12">
        <v>202.13211100000001</v>
      </c>
      <c r="Y52" s="12">
        <v>198.67030299999999</v>
      </c>
      <c r="Z52" s="12">
        <v>195.58982800000001</v>
      </c>
      <c r="AA52" s="12">
        <v>193.916901</v>
      </c>
      <c r="AB52" s="12">
        <v>193.099808</v>
      </c>
      <c r="AC52" s="12">
        <v>191.37196399999999</v>
      </c>
      <c r="AD52" s="12">
        <v>189.56599399999999</v>
      </c>
    </row>
    <row r="53" spans="1:30" s="13" customFormat="1" ht="15" customHeight="1" x14ac:dyDescent="0.2">
      <c r="A53" s="11" t="s">
        <v>36</v>
      </c>
      <c r="B53" s="12">
        <v>1706.2937010000001</v>
      </c>
      <c r="C53" s="12">
        <v>1687.5660399999999</v>
      </c>
      <c r="D53" s="12">
        <v>1693.9097899999999</v>
      </c>
      <c r="E53" s="12">
        <v>1682.3698730000001</v>
      </c>
      <c r="F53" s="12">
        <v>1712.2353519999999</v>
      </c>
      <c r="G53" s="12">
        <v>1764.4255370000001</v>
      </c>
      <c r="H53" s="12">
        <v>1801.584351</v>
      </c>
      <c r="I53" s="12">
        <v>1828.4187010000001</v>
      </c>
      <c r="J53" s="12">
        <v>1838.3154300000001</v>
      </c>
      <c r="K53" s="12">
        <v>1846.2807620000001</v>
      </c>
      <c r="L53" s="12">
        <v>1866.2376710000001</v>
      </c>
      <c r="M53" s="12">
        <v>1887.4975589999999</v>
      </c>
      <c r="N53" s="12">
        <v>1903.49585</v>
      </c>
      <c r="O53" s="12">
        <v>1913.4626459999999</v>
      </c>
      <c r="P53" s="12">
        <v>1917.22876</v>
      </c>
      <c r="Q53" s="12">
        <v>1925.937134</v>
      </c>
      <c r="R53" s="12">
        <v>1937.681763</v>
      </c>
      <c r="S53" s="12">
        <v>1941.6054690000001</v>
      </c>
      <c r="T53" s="12">
        <v>1942.0729980000001</v>
      </c>
      <c r="U53" s="12">
        <v>1937.255615</v>
      </c>
      <c r="V53" s="12">
        <v>1932.546509</v>
      </c>
      <c r="W53" s="12">
        <v>1925.0361330000001</v>
      </c>
      <c r="X53" s="12">
        <v>1919.33728</v>
      </c>
      <c r="Y53" s="12">
        <v>1914.1403809999999</v>
      </c>
      <c r="Z53" s="12">
        <v>1908.255981</v>
      </c>
      <c r="AA53" s="12">
        <v>1907.241943</v>
      </c>
      <c r="AB53" s="12">
        <v>1906.4383539999999</v>
      </c>
      <c r="AC53" s="12">
        <v>1900.634644</v>
      </c>
      <c r="AD53" s="12">
        <v>1888.0466309999999</v>
      </c>
    </row>
    <row r="54" spans="1:30" s="13" customFormat="1" ht="15" customHeight="1" x14ac:dyDescent="0.2">
      <c r="A54" s="11" t="s">
        <v>37</v>
      </c>
      <c r="B54" s="12">
        <v>115.713364</v>
      </c>
      <c r="C54" s="12">
        <v>115.270409</v>
      </c>
      <c r="D54" s="12">
        <v>115.297791</v>
      </c>
      <c r="E54" s="12">
        <v>115.67137099999999</v>
      </c>
      <c r="F54" s="12">
        <v>115.824944</v>
      </c>
      <c r="G54" s="12">
        <v>116.625244</v>
      </c>
      <c r="H54" s="12">
        <v>117.12687699999999</v>
      </c>
      <c r="I54" s="12">
        <v>117.588348</v>
      </c>
      <c r="J54" s="12">
        <v>117.89582799999999</v>
      </c>
      <c r="K54" s="12">
        <v>118.095016</v>
      </c>
      <c r="L54" s="12">
        <v>118.332268</v>
      </c>
      <c r="M54" s="12">
        <v>118.60211200000001</v>
      </c>
      <c r="N54" s="12">
        <v>118.795654</v>
      </c>
      <c r="O54" s="12">
        <v>118.89329499999999</v>
      </c>
      <c r="P54" s="12">
        <v>118.868393</v>
      </c>
      <c r="Q54" s="12">
        <v>118.797791</v>
      </c>
      <c r="R54" s="12">
        <v>118.74324799999999</v>
      </c>
      <c r="S54" s="12">
        <v>118.58770800000001</v>
      </c>
      <c r="T54" s="12">
        <v>118.364853</v>
      </c>
      <c r="U54" s="12">
        <v>118.127419</v>
      </c>
      <c r="V54" s="12">
        <v>117.876701</v>
      </c>
      <c r="W54" s="12">
        <v>117.56755800000001</v>
      </c>
      <c r="X54" s="12">
        <v>117.282791</v>
      </c>
      <c r="Y54" s="12">
        <v>117.015755</v>
      </c>
      <c r="Z54" s="12">
        <v>116.76828</v>
      </c>
      <c r="AA54" s="12">
        <v>116.593765</v>
      </c>
      <c r="AB54" s="12">
        <v>116.432495</v>
      </c>
      <c r="AC54" s="12">
        <v>116.190742</v>
      </c>
      <c r="AD54" s="12">
        <v>115.981964</v>
      </c>
    </row>
    <row r="55" spans="1:30" s="13" customFormat="1" ht="15" customHeight="1" x14ac:dyDescent="0.2">
      <c r="A55" s="11" t="s">
        <v>38</v>
      </c>
      <c r="B55" s="12">
        <v>2.3217999999999999E-2</v>
      </c>
      <c r="C55" s="12">
        <v>2.3217999999999999E-2</v>
      </c>
      <c r="D55" s="12">
        <v>2.3217999999999999E-2</v>
      </c>
      <c r="E55" s="12">
        <v>2.3217999999999999E-2</v>
      </c>
      <c r="F55" s="12">
        <v>2.3217999999999999E-2</v>
      </c>
      <c r="G55" s="12">
        <v>2.3217999999999999E-2</v>
      </c>
      <c r="H55" s="12">
        <v>2.3217999999999999E-2</v>
      </c>
      <c r="I55" s="12">
        <v>2.3217999999999999E-2</v>
      </c>
      <c r="J55" s="12">
        <v>2.3217999999999999E-2</v>
      </c>
      <c r="K55" s="12">
        <v>2.3217999999999999E-2</v>
      </c>
      <c r="L55" s="12">
        <v>2.3217999999999999E-2</v>
      </c>
      <c r="M55" s="12">
        <v>2.3217999999999999E-2</v>
      </c>
      <c r="N55" s="12">
        <v>2.3217999999999999E-2</v>
      </c>
      <c r="O55" s="12">
        <v>2.3217999999999999E-2</v>
      </c>
      <c r="P55" s="12">
        <v>2.3217999999999999E-2</v>
      </c>
      <c r="Q55" s="12">
        <v>2.3217999999999999E-2</v>
      </c>
      <c r="R55" s="12">
        <v>2.3217999999999999E-2</v>
      </c>
      <c r="S55" s="12">
        <v>2.3217999999999999E-2</v>
      </c>
      <c r="T55" s="12">
        <v>2.3217999999999999E-2</v>
      </c>
      <c r="U55" s="12">
        <v>2.3217999999999999E-2</v>
      </c>
      <c r="V55" s="12">
        <v>2.3217999999999999E-2</v>
      </c>
      <c r="W55" s="12">
        <v>2.3217999999999999E-2</v>
      </c>
      <c r="X55" s="12">
        <v>2.3217999999999999E-2</v>
      </c>
      <c r="Y55" s="12">
        <v>2.3217999999999999E-2</v>
      </c>
      <c r="Z55" s="12">
        <v>2.3217999999999999E-2</v>
      </c>
      <c r="AA55" s="12">
        <v>2.3217999999999999E-2</v>
      </c>
      <c r="AB55" s="12">
        <v>2.3217999999999999E-2</v>
      </c>
      <c r="AC55" s="12">
        <v>2.3217999999999999E-2</v>
      </c>
      <c r="AD55" s="12">
        <v>2.3217999999999999E-2</v>
      </c>
    </row>
    <row r="56" spans="1:30" s="13" customFormat="1" ht="15" customHeight="1" x14ac:dyDescent="0.2">
      <c r="A56" s="11" t="s">
        <v>39</v>
      </c>
      <c r="B56" s="12">
        <v>457.99917599999998</v>
      </c>
      <c r="C56" s="12">
        <v>452.05117799999999</v>
      </c>
      <c r="D56" s="12">
        <v>455.572632</v>
      </c>
      <c r="E56" s="12">
        <v>470.53320300000001</v>
      </c>
      <c r="F56" s="12">
        <v>474.56036399999999</v>
      </c>
      <c r="G56" s="12">
        <v>506.934753</v>
      </c>
      <c r="H56" s="12">
        <v>535.32287599999995</v>
      </c>
      <c r="I56" s="12">
        <v>557.47637899999995</v>
      </c>
      <c r="J56" s="12">
        <v>570.01141399999995</v>
      </c>
      <c r="K56" s="12">
        <v>576.80432099999996</v>
      </c>
      <c r="L56" s="12">
        <v>588.54992700000003</v>
      </c>
      <c r="M56" s="12">
        <v>600.84167500000001</v>
      </c>
      <c r="N56" s="12">
        <v>608.42138699999998</v>
      </c>
      <c r="O56" s="12">
        <v>612.46331799999996</v>
      </c>
      <c r="P56" s="12">
        <v>612.73632799999996</v>
      </c>
      <c r="Q56" s="12">
        <v>612.18212900000003</v>
      </c>
      <c r="R56" s="12">
        <v>612.55273399999999</v>
      </c>
      <c r="S56" s="12">
        <v>608.55938700000002</v>
      </c>
      <c r="T56" s="12">
        <v>602.20141599999999</v>
      </c>
      <c r="U56" s="12">
        <v>594.57690400000001</v>
      </c>
      <c r="V56" s="12">
        <v>587.02868699999999</v>
      </c>
      <c r="W56" s="12">
        <v>577.96057099999996</v>
      </c>
      <c r="X56" s="12">
        <v>569.56536900000003</v>
      </c>
      <c r="Y56" s="12">
        <v>561.65234399999997</v>
      </c>
      <c r="Z56" s="12">
        <v>554.23877000000005</v>
      </c>
      <c r="AA56" s="12">
        <v>551.02172900000005</v>
      </c>
      <c r="AB56" s="12">
        <v>548.40466300000003</v>
      </c>
      <c r="AC56" s="12">
        <v>541.17077600000005</v>
      </c>
      <c r="AD56" s="12">
        <v>533.15887499999997</v>
      </c>
    </row>
    <row r="57" spans="1:30" s="13" customFormat="1" ht="15" customHeight="1" x14ac:dyDescent="0.2">
      <c r="A57" s="11" t="s">
        <v>40</v>
      </c>
      <c r="B57" s="12">
        <v>2427.054443</v>
      </c>
      <c r="C57" s="12">
        <v>2411.2573240000002</v>
      </c>
      <c r="D57" s="12">
        <v>2421.6267090000001</v>
      </c>
      <c r="E57" s="12">
        <v>2472.461182</v>
      </c>
      <c r="F57" s="12">
        <v>2485.6301269999999</v>
      </c>
      <c r="G57" s="12">
        <v>2587.5490719999998</v>
      </c>
      <c r="H57" s="12">
        <v>2669.4758299999999</v>
      </c>
      <c r="I57" s="12">
        <v>2731.780029</v>
      </c>
      <c r="J57" s="12">
        <v>2764.9689939999998</v>
      </c>
      <c r="K57" s="12">
        <v>2782.9504390000002</v>
      </c>
      <c r="L57" s="12">
        <v>2815.963135</v>
      </c>
      <c r="M57" s="12">
        <v>2851.632568</v>
      </c>
      <c r="N57" s="12">
        <v>2874.9938959999999</v>
      </c>
      <c r="O57" s="12">
        <v>2888.547607</v>
      </c>
      <c r="P57" s="12">
        <v>2890.7309570000002</v>
      </c>
      <c r="Q57" s="12">
        <v>2892.8254390000002</v>
      </c>
      <c r="R57" s="12">
        <v>2898.2902829999998</v>
      </c>
      <c r="S57" s="12">
        <v>2892.0122070000002</v>
      </c>
      <c r="T57" s="12">
        <v>2879.2937010000001</v>
      </c>
      <c r="U57" s="12">
        <v>2863.1171880000002</v>
      </c>
      <c r="V57" s="12">
        <v>2847.05249</v>
      </c>
      <c r="W57" s="12">
        <v>2826.3469239999999</v>
      </c>
      <c r="X57" s="12">
        <v>2808.3408199999999</v>
      </c>
      <c r="Y57" s="12">
        <v>2791.5021969999998</v>
      </c>
      <c r="Z57" s="12">
        <v>2774.8759770000001</v>
      </c>
      <c r="AA57" s="12">
        <v>2768.797607</v>
      </c>
      <c r="AB57" s="12">
        <v>2764.398682</v>
      </c>
      <c r="AC57" s="12">
        <v>2749.391357</v>
      </c>
      <c r="AD57" s="12">
        <v>2726.7766109999998</v>
      </c>
    </row>
    <row r="58" spans="1:30" s="10" customFormat="1" x14ac:dyDescent="0.25">
      <c r="A58" s="5" t="s">
        <v>124</v>
      </c>
    </row>
    <row r="59" spans="1:30" s="13" customFormat="1" ht="15" customHeight="1" x14ac:dyDescent="0.2">
      <c r="A59" s="11" t="s">
        <v>41</v>
      </c>
      <c r="B59" s="12">
        <v>41.882534</v>
      </c>
      <c r="C59" s="12">
        <v>41.728382000000003</v>
      </c>
      <c r="D59" s="12">
        <v>41.852466999999997</v>
      </c>
      <c r="E59" s="12">
        <v>42.312362999999998</v>
      </c>
      <c r="F59" s="12">
        <v>42.888793999999997</v>
      </c>
      <c r="G59" s="12">
        <v>43.934157999999996</v>
      </c>
      <c r="H59" s="12">
        <v>44.781852999999998</v>
      </c>
      <c r="I59" s="12">
        <v>45.612243999999997</v>
      </c>
      <c r="J59" s="12">
        <v>46.167679</v>
      </c>
      <c r="K59" s="12">
        <v>46.280628</v>
      </c>
      <c r="L59" s="12">
        <v>46.449973999999997</v>
      </c>
      <c r="M59" s="12">
        <v>46.581066</v>
      </c>
      <c r="N59" s="12">
        <v>46.750725000000003</v>
      </c>
      <c r="O59" s="12">
        <v>46.775826000000002</v>
      </c>
      <c r="P59" s="12">
        <v>46.821587000000001</v>
      </c>
      <c r="Q59" s="12">
        <v>46.928192000000003</v>
      </c>
      <c r="R59" s="12">
        <v>47.001052999999999</v>
      </c>
      <c r="S59" s="12">
        <v>47.150032000000003</v>
      </c>
      <c r="T59" s="12">
        <v>47.319175999999999</v>
      </c>
      <c r="U59" s="12">
        <v>47.314720000000001</v>
      </c>
      <c r="V59" s="12">
        <v>47.212994000000002</v>
      </c>
      <c r="W59" s="12">
        <v>47.210856999999997</v>
      </c>
      <c r="X59" s="12">
        <v>47.199451000000003</v>
      </c>
      <c r="Y59" s="12">
        <v>47.354529999999997</v>
      </c>
      <c r="Z59" s="12">
        <v>47.550460999999999</v>
      </c>
      <c r="AA59" s="12">
        <v>47.724663</v>
      </c>
      <c r="AB59" s="12">
        <v>47.906395000000003</v>
      </c>
      <c r="AC59" s="12">
        <v>48.013069000000002</v>
      </c>
      <c r="AD59" s="12">
        <v>48.208373999999999</v>
      </c>
    </row>
    <row r="60" spans="1:30" s="13" customFormat="1" ht="15" customHeight="1" x14ac:dyDescent="0.2">
      <c r="A60" s="11" t="s">
        <v>42</v>
      </c>
      <c r="B60" s="12">
        <v>373.52551299999999</v>
      </c>
      <c r="C60" s="12">
        <v>374.60678100000001</v>
      </c>
      <c r="D60" s="12">
        <v>384.45636000000002</v>
      </c>
      <c r="E60" s="12">
        <v>398.00860599999999</v>
      </c>
      <c r="F60" s="12">
        <v>405.76702899999998</v>
      </c>
      <c r="G60" s="12">
        <v>418.97454800000003</v>
      </c>
      <c r="H60" s="12">
        <v>427.54681399999998</v>
      </c>
      <c r="I60" s="12">
        <v>433.31372099999999</v>
      </c>
      <c r="J60" s="12">
        <v>435.078979</v>
      </c>
      <c r="K60" s="12">
        <v>433.59356700000001</v>
      </c>
      <c r="L60" s="12">
        <v>432.465485</v>
      </c>
      <c r="M60" s="12">
        <v>430.84420799999998</v>
      </c>
      <c r="N60" s="12">
        <v>430.60040300000003</v>
      </c>
      <c r="O60" s="12">
        <v>428.60546900000003</v>
      </c>
      <c r="P60" s="12">
        <v>425.36883499999999</v>
      </c>
      <c r="Q60" s="12">
        <v>425.169647</v>
      </c>
      <c r="R60" s="12">
        <v>425.61175500000002</v>
      </c>
      <c r="S60" s="12">
        <v>425.02331500000003</v>
      </c>
      <c r="T60" s="12">
        <v>424.649384</v>
      </c>
      <c r="U60" s="12">
        <v>420.01882899999998</v>
      </c>
      <c r="V60" s="12">
        <v>415.50659200000001</v>
      </c>
      <c r="W60" s="12">
        <v>413.237213</v>
      </c>
      <c r="X60" s="12">
        <v>412.00854500000003</v>
      </c>
      <c r="Y60" s="12">
        <v>412.877319</v>
      </c>
      <c r="Z60" s="12">
        <v>412.809753</v>
      </c>
      <c r="AA60" s="12">
        <v>413.55658</v>
      </c>
      <c r="AB60" s="12">
        <v>414.73870799999997</v>
      </c>
      <c r="AC60" s="12">
        <v>414.56530800000002</v>
      </c>
      <c r="AD60" s="12">
        <v>416.451752</v>
      </c>
    </row>
    <row r="61" spans="1:30" s="13" customFormat="1" ht="15" customHeight="1" x14ac:dyDescent="0.2">
      <c r="A61" s="11" t="s">
        <v>43</v>
      </c>
      <c r="B61" s="12">
        <v>44.210555999999997</v>
      </c>
      <c r="C61" s="12">
        <v>44.659244999999999</v>
      </c>
      <c r="D61" s="12">
        <v>46.591904</v>
      </c>
      <c r="E61" s="12">
        <v>49.062027</v>
      </c>
      <c r="F61" s="12">
        <v>50.422595999999999</v>
      </c>
      <c r="G61" s="12">
        <v>52.573433000000001</v>
      </c>
      <c r="H61" s="12">
        <v>54.008986999999998</v>
      </c>
      <c r="I61" s="12">
        <v>54.93074</v>
      </c>
      <c r="J61" s="12">
        <v>55.248657000000001</v>
      </c>
      <c r="K61" s="12">
        <v>55.139763000000002</v>
      </c>
      <c r="L61" s="12">
        <v>55.069488999999997</v>
      </c>
      <c r="M61" s="12">
        <v>54.923824000000003</v>
      </c>
      <c r="N61" s="12">
        <v>55.036686000000003</v>
      </c>
      <c r="O61" s="12">
        <v>54.868023000000001</v>
      </c>
      <c r="P61" s="12">
        <v>54.431541000000003</v>
      </c>
      <c r="Q61" s="12">
        <v>54.508087000000003</v>
      </c>
      <c r="R61" s="12">
        <v>54.739654999999999</v>
      </c>
      <c r="S61" s="12">
        <v>54.709556999999997</v>
      </c>
      <c r="T61" s="12">
        <v>54.688693999999998</v>
      </c>
      <c r="U61" s="12">
        <v>53.909064999999998</v>
      </c>
      <c r="V61" s="12">
        <v>53.199680000000001</v>
      </c>
      <c r="W61" s="12">
        <v>52.869537000000001</v>
      </c>
      <c r="X61" s="12">
        <v>52.734566000000001</v>
      </c>
      <c r="Y61" s="12">
        <v>52.892409999999998</v>
      </c>
      <c r="Z61" s="12">
        <v>52.849395999999999</v>
      </c>
      <c r="AA61" s="12">
        <v>52.978316999999997</v>
      </c>
      <c r="AB61" s="12">
        <v>53.161895999999999</v>
      </c>
      <c r="AC61" s="12">
        <v>53.142539999999997</v>
      </c>
      <c r="AD61" s="12">
        <v>53.515250999999999</v>
      </c>
    </row>
    <row r="62" spans="1:30" s="13" customFormat="1" ht="15" customHeight="1" x14ac:dyDescent="0.2">
      <c r="A62" s="11" t="s">
        <v>44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</row>
    <row r="63" spans="1:30" s="13" customFormat="1" ht="15" customHeight="1" x14ac:dyDescent="0.2">
      <c r="A63" s="11" t="s">
        <v>123</v>
      </c>
      <c r="B63" s="12">
        <v>459.61859099999998</v>
      </c>
      <c r="C63" s="12">
        <v>460.994415</v>
      </c>
      <c r="D63" s="12">
        <v>472.900757</v>
      </c>
      <c r="E63" s="12">
        <v>489.38299599999999</v>
      </c>
      <c r="F63" s="12">
        <v>499.07843000000003</v>
      </c>
      <c r="G63" s="12">
        <v>515.48211700000002</v>
      </c>
      <c r="H63" s="12">
        <v>526.33764599999995</v>
      </c>
      <c r="I63" s="12">
        <v>533.85668899999996</v>
      </c>
      <c r="J63" s="12">
        <v>536.49530000000004</v>
      </c>
      <c r="K63" s="12">
        <v>535.01397699999995</v>
      </c>
      <c r="L63" s="12">
        <v>533.98498500000005</v>
      </c>
      <c r="M63" s="12">
        <v>532.34906000000001</v>
      </c>
      <c r="N63" s="12">
        <v>532.38781700000004</v>
      </c>
      <c r="O63" s="12">
        <v>530.24932899999999</v>
      </c>
      <c r="P63" s="12">
        <v>526.62194799999997</v>
      </c>
      <c r="Q63" s="12">
        <v>526.60595699999999</v>
      </c>
      <c r="R63" s="12">
        <v>527.35241699999995</v>
      </c>
      <c r="S63" s="12">
        <v>526.88287400000002</v>
      </c>
      <c r="T63" s="12">
        <v>526.65728799999999</v>
      </c>
      <c r="U63" s="12">
        <v>521.242615</v>
      </c>
      <c r="V63" s="12">
        <v>515.91925000000003</v>
      </c>
      <c r="W63" s="12">
        <v>513.31762700000002</v>
      </c>
      <c r="X63" s="12">
        <v>511.942566</v>
      </c>
      <c r="Y63" s="12">
        <v>513.12426800000003</v>
      </c>
      <c r="Z63" s="12">
        <v>513.20959500000004</v>
      </c>
      <c r="AA63" s="12">
        <v>514.25958300000002</v>
      </c>
      <c r="AB63" s="12">
        <v>515.807007</v>
      </c>
      <c r="AC63" s="12">
        <v>515.72088599999995</v>
      </c>
      <c r="AD63" s="12">
        <v>518.17535399999997</v>
      </c>
    </row>
    <row r="64" spans="1:30" s="13" customFormat="1" ht="15" customHeight="1" x14ac:dyDescent="0.2">
      <c r="A64" s="11" t="s">
        <v>45</v>
      </c>
      <c r="B64" s="12">
        <v>371.70159899999999</v>
      </c>
      <c r="C64" s="12">
        <v>375.54101600000001</v>
      </c>
      <c r="D64" s="12">
        <v>387.154785</v>
      </c>
      <c r="E64" s="12">
        <v>400.392853</v>
      </c>
      <c r="F64" s="12">
        <v>408.28601099999997</v>
      </c>
      <c r="G64" s="12">
        <v>419.48632800000001</v>
      </c>
      <c r="H64" s="12">
        <v>427.29693600000002</v>
      </c>
      <c r="I64" s="12">
        <v>431.87973</v>
      </c>
      <c r="J64" s="12">
        <v>433.71777300000002</v>
      </c>
      <c r="K64" s="12">
        <v>433.717285</v>
      </c>
      <c r="L64" s="12">
        <v>433.72918700000002</v>
      </c>
      <c r="M64" s="12">
        <v>433.27246100000002</v>
      </c>
      <c r="N64" s="12">
        <v>433.92083700000001</v>
      </c>
      <c r="O64" s="12">
        <v>433.22183200000001</v>
      </c>
      <c r="P64" s="12">
        <v>430.73822000000001</v>
      </c>
      <c r="Q64" s="12">
        <v>431.42257699999999</v>
      </c>
      <c r="R64" s="12">
        <v>432.64413500000001</v>
      </c>
      <c r="S64" s="12">
        <v>432.43505900000002</v>
      </c>
      <c r="T64" s="12">
        <v>432.36505099999999</v>
      </c>
      <c r="U64" s="12">
        <v>427.810608</v>
      </c>
      <c r="V64" s="12">
        <v>423.64691199999999</v>
      </c>
      <c r="W64" s="12">
        <v>421.99648999999999</v>
      </c>
      <c r="X64" s="12">
        <v>421.81835899999999</v>
      </c>
      <c r="Y64" s="12">
        <v>423.25488300000001</v>
      </c>
      <c r="Z64" s="12">
        <v>423.366669</v>
      </c>
      <c r="AA64" s="12">
        <v>424.651703</v>
      </c>
      <c r="AB64" s="12">
        <v>426.34491000000003</v>
      </c>
      <c r="AC64" s="12">
        <v>426.62265000000002</v>
      </c>
      <c r="AD64" s="12">
        <v>428.82601899999997</v>
      </c>
    </row>
    <row r="65" spans="1:30" s="13" customFormat="1" ht="15" customHeight="1" x14ac:dyDescent="0.2">
      <c r="A65" s="11" t="s">
        <v>46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</row>
    <row r="66" spans="1:30" s="13" customFormat="1" ht="15" customHeight="1" x14ac:dyDescent="0.2">
      <c r="A66" s="11" t="s">
        <v>47</v>
      </c>
      <c r="B66" s="12">
        <v>1430.1092530000001</v>
      </c>
      <c r="C66" s="12">
        <v>1520.72937</v>
      </c>
      <c r="D66" s="12">
        <v>1713.013062</v>
      </c>
      <c r="E66" s="12">
        <v>1773.8876949999999</v>
      </c>
      <c r="F66" s="12">
        <v>1820.6392820000001</v>
      </c>
      <c r="G66" s="12">
        <v>1755.6484379999999</v>
      </c>
      <c r="H66" s="12">
        <v>1718.609009</v>
      </c>
      <c r="I66" s="12">
        <v>1791.6964109999999</v>
      </c>
      <c r="J66" s="12">
        <v>1872.413818</v>
      </c>
      <c r="K66" s="12">
        <v>1914.634888</v>
      </c>
      <c r="L66" s="12">
        <v>1939.2260739999999</v>
      </c>
      <c r="M66" s="12">
        <v>1950.9754640000001</v>
      </c>
      <c r="N66" s="12">
        <v>1963.0451660000001</v>
      </c>
      <c r="O66" s="12">
        <v>1976.801025</v>
      </c>
      <c r="P66" s="12">
        <v>1987.7673339999999</v>
      </c>
      <c r="Q66" s="12">
        <v>2014.9646</v>
      </c>
      <c r="R66" s="12">
        <v>2043.6281739999999</v>
      </c>
      <c r="S66" s="12">
        <v>2071.9201659999999</v>
      </c>
      <c r="T66" s="12">
        <v>2101.4067380000001</v>
      </c>
      <c r="U66" s="12">
        <v>2112.9838869999999</v>
      </c>
      <c r="V66" s="12">
        <v>2123.7009280000002</v>
      </c>
      <c r="W66" s="12">
        <v>2140.1608890000002</v>
      </c>
      <c r="X66" s="12">
        <v>2157.6291500000002</v>
      </c>
      <c r="Y66" s="12">
        <v>2176.4516600000002</v>
      </c>
      <c r="Z66" s="12">
        <v>2195.7165530000002</v>
      </c>
      <c r="AA66" s="12">
        <v>2216.9990229999999</v>
      </c>
      <c r="AB66" s="12">
        <v>2241.991211</v>
      </c>
      <c r="AC66" s="12">
        <v>2265.470703</v>
      </c>
      <c r="AD66" s="12">
        <v>2287.6560060000002</v>
      </c>
    </row>
    <row r="67" spans="1:30" s="13" customFormat="1" ht="15" customHeight="1" x14ac:dyDescent="0.2">
      <c r="A67" s="11" t="s">
        <v>48</v>
      </c>
      <c r="B67" s="12">
        <v>13.164505</v>
      </c>
      <c r="C67" s="12">
        <v>13.297672</v>
      </c>
      <c r="D67" s="12">
        <v>13.431913</v>
      </c>
      <c r="E67" s="12">
        <v>13.569099</v>
      </c>
      <c r="F67" s="12">
        <v>13.862007</v>
      </c>
      <c r="G67" s="12">
        <v>14.202356</v>
      </c>
      <c r="H67" s="12">
        <v>14.507246</v>
      </c>
      <c r="I67" s="12">
        <v>14.737387</v>
      </c>
      <c r="J67" s="12">
        <v>14.928438999999999</v>
      </c>
      <c r="K67" s="12">
        <v>14.994918999999999</v>
      </c>
      <c r="L67" s="12">
        <v>15.078075</v>
      </c>
      <c r="M67" s="12">
        <v>15.152933000000001</v>
      </c>
      <c r="N67" s="12">
        <v>15.219863999999999</v>
      </c>
      <c r="O67" s="12">
        <v>15.262828000000001</v>
      </c>
      <c r="P67" s="12">
        <v>15.321709</v>
      </c>
      <c r="Q67" s="12">
        <v>15.382598</v>
      </c>
      <c r="R67" s="12">
        <v>15.419598000000001</v>
      </c>
      <c r="S67" s="12">
        <v>15.494887</v>
      </c>
      <c r="T67" s="12">
        <v>15.579786</v>
      </c>
      <c r="U67" s="12">
        <v>15.648535000000001</v>
      </c>
      <c r="V67" s="12">
        <v>15.640739</v>
      </c>
      <c r="W67" s="12">
        <v>15.687244</v>
      </c>
      <c r="X67" s="12">
        <v>15.737100999999999</v>
      </c>
      <c r="Y67" s="12">
        <v>15.827858000000001</v>
      </c>
      <c r="Z67" s="12">
        <v>15.946564</v>
      </c>
      <c r="AA67" s="12">
        <v>16.029083</v>
      </c>
      <c r="AB67" s="12">
        <v>16.129501000000001</v>
      </c>
      <c r="AC67" s="12">
        <v>16.189776999999999</v>
      </c>
      <c r="AD67" s="12">
        <v>16.279872999999998</v>
      </c>
    </row>
    <row r="68" spans="1:30" s="13" customFormat="1" ht="15" customHeight="1" x14ac:dyDescent="0.2">
      <c r="A68" s="11" t="s">
        <v>49</v>
      </c>
      <c r="B68" s="12">
        <v>5.005198</v>
      </c>
      <c r="C68" s="12">
        <v>4.9945389999999996</v>
      </c>
      <c r="D68" s="12">
        <v>5.2938710000000002</v>
      </c>
      <c r="E68" s="12">
        <v>5.6695440000000001</v>
      </c>
      <c r="F68" s="12">
        <v>5.863747</v>
      </c>
      <c r="G68" s="12">
        <v>6.1629430000000003</v>
      </c>
      <c r="H68" s="12">
        <v>6.3579020000000002</v>
      </c>
      <c r="I68" s="12">
        <v>6.4841340000000001</v>
      </c>
      <c r="J68" s="12">
        <v>6.5196300000000003</v>
      </c>
      <c r="K68" s="12">
        <v>6.5050590000000001</v>
      </c>
      <c r="L68" s="12">
        <v>6.4909080000000001</v>
      </c>
      <c r="M68" s="12">
        <v>6.4636370000000003</v>
      </c>
      <c r="N68" s="12">
        <v>6.4766500000000002</v>
      </c>
      <c r="O68" s="12">
        <v>6.4476760000000004</v>
      </c>
      <c r="P68" s="12">
        <v>6.3742660000000004</v>
      </c>
      <c r="Q68" s="12">
        <v>6.3866250000000004</v>
      </c>
      <c r="R68" s="12">
        <v>6.4256890000000002</v>
      </c>
      <c r="S68" s="12">
        <v>6.4148420000000002</v>
      </c>
      <c r="T68" s="12">
        <v>6.4023760000000003</v>
      </c>
      <c r="U68" s="12">
        <v>6.2733379999999999</v>
      </c>
      <c r="V68" s="12">
        <v>6.1620860000000004</v>
      </c>
      <c r="W68" s="12">
        <v>6.105645</v>
      </c>
      <c r="X68" s="12">
        <v>6.0780219999999998</v>
      </c>
      <c r="Y68" s="12">
        <v>6.0929359999999999</v>
      </c>
      <c r="Z68" s="12">
        <v>6.071777</v>
      </c>
      <c r="AA68" s="12">
        <v>6.0811469999999996</v>
      </c>
      <c r="AB68" s="12">
        <v>6.1023800000000001</v>
      </c>
      <c r="AC68" s="12">
        <v>6.088984</v>
      </c>
      <c r="AD68" s="12">
        <v>6.1416440000000003</v>
      </c>
    </row>
    <row r="69" spans="1:30" s="13" customFormat="1" ht="15" customHeight="1" x14ac:dyDescent="0.2">
      <c r="A69" s="11" t="s">
        <v>50</v>
      </c>
      <c r="B69" s="12">
        <v>296.44400000000002</v>
      </c>
      <c r="C69" s="12">
        <v>296.13842799999998</v>
      </c>
      <c r="D69" s="12">
        <v>305.041382</v>
      </c>
      <c r="E69" s="12">
        <v>315.91400099999998</v>
      </c>
      <c r="F69" s="12">
        <v>323.69342</v>
      </c>
      <c r="G69" s="12">
        <v>334.635468</v>
      </c>
      <c r="H69" s="12">
        <v>342.300659</v>
      </c>
      <c r="I69" s="12">
        <v>347.02166699999998</v>
      </c>
      <c r="J69" s="12">
        <v>348.62390099999999</v>
      </c>
      <c r="K69" s="12">
        <v>348.014343</v>
      </c>
      <c r="L69" s="12">
        <v>347.49896200000001</v>
      </c>
      <c r="M69" s="12">
        <v>346.52917500000001</v>
      </c>
      <c r="N69" s="12">
        <v>346.551941</v>
      </c>
      <c r="O69" s="12">
        <v>345.24047899999999</v>
      </c>
      <c r="P69" s="12">
        <v>343.07067899999998</v>
      </c>
      <c r="Q69" s="12">
        <v>342.934845</v>
      </c>
      <c r="R69" s="12">
        <v>343.27868699999999</v>
      </c>
      <c r="S69" s="12">
        <v>342.713257</v>
      </c>
      <c r="T69" s="12">
        <v>341.80575599999997</v>
      </c>
      <c r="U69" s="12">
        <v>337.74310300000002</v>
      </c>
      <c r="V69" s="12">
        <v>333.454407</v>
      </c>
      <c r="W69" s="12">
        <v>331.42483499999997</v>
      </c>
      <c r="X69" s="12">
        <v>330.35086100000001</v>
      </c>
      <c r="Y69" s="12">
        <v>330.78405800000002</v>
      </c>
      <c r="Z69" s="12">
        <v>330.56280500000003</v>
      </c>
      <c r="AA69" s="12">
        <v>330.95751999999999</v>
      </c>
      <c r="AB69" s="12">
        <v>331.76535000000001</v>
      </c>
      <c r="AC69" s="12">
        <v>331.48165899999998</v>
      </c>
      <c r="AD69" s="12">
        <v>332.92913800000002</v>
      </c>
    </row>
    <row r="70" spans="1:30" s="13" customFormat="1" ht="15" customHeight="1" x14ac:dyDescent="0.2">
      <c r="A70" s="11" t="s">
        <v>51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</row>
    <row r="71" spans="1:30" s="13" customFormat="1" ht="15" customHeight="1" x14ac:dyDescent="0.2">
      <c r="A71" s="14" t="s">
        <v>52</v>
      </c>
      <c r="B71" s="15">
        <v>2576.0432129999999</v>
      </c>
      <c r="C71" s="15">
        <v>2671.6953119999998</v>
      </c>
      <c r="D71" s="15">
        <v>2896.8359380000002</v>
      </c>
      <c r="E71" s="15">
        <v>2998.8161620000001</v>
      </c>
      <c r="F71" s="15">
        <v>3071.4228520000001</v>
      </c>
      <c r="G71" s="15">
        <v>3045.6176759999998</v>
      </c>
      <c r="H71" s="15">
        <v>3035.4096679999998</v>
      </c>
      <c r="I71" s="15">
        <v>3125.6760250000002</v>
      </c>
      <c r="J71" s="15">
        <v>3212.6987300000001</v>
      </c>
      <c r="K71" s="15">
        <v>3252.880615</v>
      </c>
      <c r="L71" s="15">
        <v>3276.0083009999998</v>
      </c>
      <c r="M71" s="15">
        <v>3284.7426759999998</v>
      </c>
      <c r="N71" s="15">
        <v>3297.6022950000001</v>
      </c>
      <c r="O71" s="15">
        <v>3307.2233890000002</v>
      </c>
      <c r="P71" s="15">
        <v>3309.8940429999998</v>
      </c>
      <c r="Q71" s="15">
        <v>3337.6972660000001</v>
      </c>
      <c r="R71" s="15">
        <v>3368.7490229999999</v>
      </c>
      <c r="S71" s="15">
        <v>3395.8608399999998</v>
      </c>
      <c r="T71" s="15">
        <v>3424.2170409999999</v>
      </c>
      <c r="U71" s="15">
        <v>3421.7021479999999</v>
      </c>
      <c r="V71" s="15">
        <v>3418.5241700000001</v>
      </c>
      <c r="W71" s="15">
        <v>3428.6928710000002</v>
      </c>
      <c r="X71" s="15">
        <v>3443.5561520000001</v>
      </c>
      <c r="Y71" s="15">
        <v>3465.5356449999999</v>
      </c>
      <c r="Z71" s="15">
        <v>3484.8740229999999</v>
      </c>
      <c r="AA71" s="15">
        <v>3508.9777829999998</v>
      </c>
      <c r="AB71" s="15">
        <v>3538.1401369999999</v>
      </c>
      <c r="AC71" s="15">
        <v>3561.5744629999999</v>
      </c>
      <c r="AD71" s="15">
        <v>3590.0078119999998</v>
      </c>
    </row>
    <row r="72" spans="1:30" s="10" customFormat="1" x14ac:dyDescent="0.25">
      <c r="A72" s="3" t="s">
        <v>129</v>
      </c>
    </row>
    <row r="73" spans="1:30" x14ac:dyDescent="0.25">
      <c r="A73" s="16" t="s">
        <v>125</v>
      </c>
      <c r="B73" s="8">
        <v>313873685</v>
      </c>
      <c r="C73" s="8">
        <v>316128839</v>
      </c>
      <c r="D73" s="9">
        <f>GEOMEAN(C73,E73)</f>
        <v>318735175.47888714</v>
      </c>
      <c r="E73" s="7">
        <v>321363000</v>
      </c>
      <c r="F73" s="7">
        <v>323849000</v>
      </c>
      <c r="G73" s="7">
        <v>326348000</v>
      </c>
      <c r="H73" s="7">
        <v>328857000</v>
      </c>
      <c r="I73" s="7">
        <v>331375000</v>
      </c>
      <c r="J73" s="7">
        <v>333896000</v>
      </c>
      <c r="K73" s="7">
        <v>336416000</v>
      </c>
      <c r="L73" s="7">
        <v>338930000</v>
      </c>
      <c r="M73" s="7">
        <v>341436000</v>
      </c>
      <c r="N73" s="7">
        <v>343929000</v>
      </c>
      <c r="O73" s="7">
        <v>346407000</v>
      </c>
      <c r="P73" s="7">
        <v>348867000</v>
      </c>
      <c r="Q73" s="7">
        <v>351304000</v>
      </c>
      <c r="R73" s="7">
        <v>353718000</v>
      </c>
      <c r="S73" s="7">
        <v>356107000</v>
      </c>
      <c r="T73" s="7">
        <v>358471000</v>
      </c>
      <c r="U73" s="7">
        <v>360792000</v>
      </c>
      <c r="V73" s="7">
        <v>363070000</v>
      </c>
      <c r="W73" s="7">
        <v>365307000</v>
      </c>
      <c r="X73" s="7">
        <v>367503000</v>
      </c>
      <c r="Y73" s="7">
        <v>369662000</v>
      </c>
      <c r="Z73" s="7">
        <v>371788000</v>
      </c>
      <c r="AA73" s="7">
        <v>373883000</v>
      </c>
      <c r="AB73" s="7">
        <v>375950000</v>
      </c>
      <c r="AC73" s="7">
        <v>377993000</v>
      </c>
      <c r="AD73" s="7">
        <v>380016000</v>
      </c>
    </row>
    <row r="74" spans="1:30" s="6" customFormat="1" x14ac:dyDescent="0.25">
      <c r="A74" s="16" t="s">
        <v>127</v>
      </c>
      <c r="B74" s="8">
        <v>309326295</v>
      </c>
      <c r="C74" s="8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A75" s="16" t="s">
        <v>126</v>
      </c>
      <c r="B75" s="7">
        <v>210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1:30" x14ac:dyDescent="0.25">
      <c r="A76" s="16" t="s">
        <v>128</v>
      </c>
      <c r="B76" s="18">
        <f>$B75*(B73/$B74)</f>
        <v>213.08719923083163</v>
      </c>
      <c r="C76" s="18">
        <f t="shared" ref="C76:AD76" si="0">$B75*(C73/$B74)</f>
        <v>214.61821145855058</v>
      </c>
      <c r="D76" s="18">
        <f t="shared" si="0"/>
        <v>216.38763963007509</v>
      </c>
      <c r="E76" s="18">
        <f t="shared" si="0"/>
        <v>218.17165592081335</v>
      </c>
      <c r="F76" s="18">
        <f t="shared" si="0"/>
        <v>219.85938828769795</v>
      </c>
      <c r="G76" s="18">
        <f t="shared" si="0"/>
        <v>221.55594628642871</v>
      </c>
      <c r="H76" s="18">
        <f t="shared" si="0"/>
        <v>223.2592932327334</v>
      </c>
      <c r="I76" s="18">
        <f t="shared" si="0"/>
        <v>224.96875023185467</v>
      </c>
      <c r="J76" s="18">
        <f t="shared" si="0"/>
        <v>226.68024391524816</v>
      </c>
      <c r="K76" s="18">
        <f t="shared" si="0"/>
        <v>228.3910587038842</v>
      </c>
      <c r="L76" s="18">
        <f t="shared" si="0"/>
        <v>230.0978001239759</v>
      </c>
      <c r="M76" s="18">
        <f t="shared" si="0"/>
        <v>231.79911038600838</v>
      </c>
      <c r="N76" s="18">
        <f t="shared" si="0"/>
        <v>233.49159501619479</v>
      </c>
      <c r="O76" s="18">
        <f t="shared" si="0"/>
        <v>235.17389622502023</v>
      </c>
      <c r="P76" s="18">
        <f t="shared" si="0"/>
        <v>236.84397732821259</v>
      </c>
      <c r="Q76" s="18">
        <f t="shared" si="0"/>
        <v>238.49844385198483</v>
      </c>
      <c r="R76" s="18">
        <f t="shared" si="0"/>
        <v>240.13729579633701</v>
      </c>
      <c r="S76" s="18">
        <f t="shared" si="0"/>
        <v>241.75917537175428</v>
      </c>
      <c r="T76" s="18">
        <f t="shared" si="0"/>
        <v>243.36408257823669</v>
      </c>
      <c r="U76" s="18">
        <f t="shared" si="0"/>
        <v>244.93979731015111</v>
      </c>
      <c r="V76" s="18">
        <f t="shared" si="0"/>
        <v>246.4863195674975</v>
      </c>
      <c r="W76" s="18">
        <f t="shared" si="0"/>
        <v>248.00500713979071</v>
      </c>
      <c r="X76" s="18">
        <f t="shared" si="0"/>
        <v>249.49586002703066</v>
      </c>
      <c r="Y76" s="18">
        <f t="shared" si="0"/>
        <v>250.96159380824704</v>
      </c>
      <c r="Z76" s="18">
        <f t="shared" si="0"/>
        <v>252.40492406246938</v>
      </c>
      <c r="AA76" s="18">
        <f t="shared" si="0"/>
        <v>253.82720857921242</v>
      </c>
      <c r="AB76" s="18">
        <f t="shared" si="0"/>
        <v>255.23048404274846</v>
      </c>
      <c r="AC76" s="18">
        <f t="shared" si="0"/>
        <v>256.61746603210696</v>
      </c>
      <c r="AD76" s="18">
        <f t="shared" si="0"/>
        <v>257.99087012631759</v>
      </c>
    </row>
    <row r="77" spans="1:30" s="10" customFormat="1" x14ac:dyDescent="0.25">
      <c r="A77" s="3" t="s">
        <v>130</v>
      </c>
    </row>
    <row r="78" spans="1:30" s="13" customFormat="1" ht="15" customHeight="1" x14ac:dyDescent="0.2">
      <c r="A78" s="11" t="s">
        <v>41</v>
      </c>
      <c r="B78" s="12">
        <v>0.82061600000000001</v>
      </c>
      <c r="C78" s="12">
        <v>0.81406500000000004</v>
      </c>
      <c r="D78" s="12">
        <v>0.80764100000000005</v>
      </c>
      <c r="E78" s="12">
        <v>0.802346</v>
      </c>
      <c r="F78" s="12">
        <v>0.79705700000000002</v>
      </c>
      <c r="G78" s="12">
        <v>0.79169699999999998</v>
      </c>
      <c r="H78" s="12">
        <v>0.786161</v>
      </c>
      <c r="I78" s="12">
        <v>0.78003400000000001</v>
      </c>
      <c r="J78" s="12">
        <v>0.77386999999999995</v>
      </c>
      <c r="K78" s="12">
        <v>0.76759900000000003</v>
      </c>
      <c r="L78" s="12">
        <v>0.76144999999999996</v>
      </c>
      <c r="M78" s="12">
        <v>0.75538300000000003</v>
      </c>
      <c r="N78" s="12">
        <v>0.74943499999999996</v>
      </c>
      <c r="O78" s="12">
        <v>0.74371100000000001</v>
      </c>
      <c r="P78" s="12">
        <v>0.73908700000000005</v>
      </c>
      <c r="Q78" s="12">
        <v>0.73908700000000005</v>
      </c>
      <c r="R78" s="12">
        <v>0.73908700000000005</v>
      </c>
      <c r="S78" s="12">
        <v>0.73908700000000005</v>
      </c>
      <c r="T78" s="12">
        <v>0.73908700000000005</v>
      </c>
      <c r="U78" s="12">
        <v>0.73908700000000005</v>
      </c>
      <c r="V78" s="12">
        <v>0.73908700000000005</v>
      </c>
      <c r="W78" s="12">
        <v>0.73908700000000005</v>
      </c>
      <c r="X78" s="12">
        <v>0.73908700000000005</v>
      </c>
      <c r="Y78" s="12">
        <v>0.73908700000000005</v>
      </c>
      <c r="Z78" s="12">
        <v>0.73908700000000005</v>
      </c>
      <c r="AA78" s="12">
        <v>0.73908700000000005</v>
      </c>
      <c r="AB78" s="12">
        <v>0.73908700000000005</v>
      </c>
      <c r="AC78" s="12">
        <v>0.73908700000000005</v>
      </c>
      <c r="AD78" s="12">
        <v>0.73908700000000005</v>
      </c>
    </row>
    <row r="79" spans="1:30" s="13" customFormat="1" ht="15" customHeight="1" x14ac:dyDescent="0.2">
      <c r="A79" s="11" t="s">
        <v>42</v>
      </c>
      <c r="B79" s="12">
        <v>426.711365</v>
      </c>
      <c r="C79" s="12">
        <v>418.51004</v>
      </c>
      <c r="D79" s="12">
        <v>399.526703</v>
      </c>
      <c r="E79" s="12">
        <v>422.42813100000001</v>
      </c>
      <c r="F79" s="12">
        <v>422.15191700000003</v>
      </c>
      <c r="G79" s="12">
        <v>419.61724900000002</v>
      </c>
      <c r="H79" s="12">
        <v>419.61267099999998</v>
      </c>
      <c r="I79" s="12">
        <v>420.71774299999998</v>
      </c>
      <c r="J79" s="12">
        <v>422.23022500000002</v>
      </c>
      <c r="K79" s="12">
        <v>423.14630099999999</v>
      </c>
      <c r="L79" s="12">
        <v>422.95992999999999</v>
      </c>
      <c r="M79" s="12">
        <v>421.74047899999999</v>
      </c>
      <c r="N79" s="12">
        <v>420.04522700000001</v>
      </c>
      <c r="O79" s="12">
        <v>418.29541</v>
      </c>
      <c r="P79" s="12">
        <v>415.34619099999998</v>
      </c>
      <c r="Q79" s="12">
        <v>412.094086</v>
      </c>
      <c r="R79" s="12">
        <v>409.22308299999997</v>
      </c>
      <c r="S79" s="12">
        <v>406.912689</v>
      </c>
      <c r="T79" s="12">
        <v>404.55862400000001</v>
      </c>
      <c r="U79" s="12">
        <v>402.35217299999999</v>
      </c>
      <c r="V79" s="12">
        <v>400.92150900000001</v>
      </c>
      <c r="W79" s="12">
        <v>398.40917999999999</v>
      </c>
      <c r="X79" s="12">
        <v>396.36700400000001</v>
      </c>
      <c r="Y79" s="12">
        <v>394.33486900000003</v>
      </c>
      <c r="Z79" s="12">
        <v>392.22119099999998</v>
      </c>
      <c r="AA79" s="12">
        <v>390.54675300000002</v>
      </c>
      <c r="AB79" s="12">
        <v>388.99435399999999</v>
      </c>
      <c r="AC79" s="12">
        <v>387.15154999999999</v>
      </c>
      <c r="AD79" s="12">
        <v>385.28018200000002</v>
      </c>
    </row>
    <row r="80" spans="1:30" s="13" customFormat="1" ht="15" customHeight="1" x14ac:dyDescent="0.2">
      <c r="A80" s="11" t="s">
        <v>131</v>
      </c>
      <c r="B80" s="12">
        <v>69.619308000000004</v>
      </c>
      <c r="C80" s="12">
        <v>68.637435999999994</v>
      </c>
      <c r="D80" s="12">
        <v>66.760116999999994</v>
      </c>
      <c r="E80" s="12">
        <v>69.445556999999994</v>
      </c>
      <c r="F80" s="12">
        <v>69.371857000000006</v>
      </c>
      <c r="G80" s="12">
        <v>68.909606999999994</v>
      </c>
      <c r="H80" s="12">
        <v>69.084091000000001</v>
      </c>
      <c r="I80" s="12">
        <v>69.392960000000002</v>
      </c>
      <c r="J80" s="12">
        <v>69.886680999999996</v>
      </c>
      <c r="K80" s="12">
        <v>70.331756999999996</v>
      </c>
      <c r="L80" s="12">
        <v>70.420592999999997</v>
      </c>
      <c r="M80" s="12">
        <v>70.217528999999999</v>
      </c>
      <c r="N80" s="12">
        <v>69.931740000000005</v>
      </c>
      <c r="O80" s="12">
        <v>69.623671999999999</v>
      </c>
      <c r="P80" s="12">
        <v>69.155936999999994</v>
      </c>
      <c r="Q80" s="12">
        <v>68.708633000000006</v>
      </c>
      <c r="R80" s="12">
        <v>68.376677999999998</v>
      </c>
      <c r="S80" s="12">
        <v>68.24118</v>
      </c>
      <c r="T80" s="12">
        <v>68.091735999999997</v>
      </c>
      <c r="U80" s="12">
        <v>67.996994000000001</v>
      </c>
      <c r="V80" s="12">
        <v>68.390060000000005</v>
      </c>
      <c r="W80" s="12">
        <v>68.129852</v>
      </c>
      <c r="X80" s="12">
        <v>68.055649000000003</v>
      </c>
      <c r="Y80" s="12">
        <v>67.992180000000005</v>
      </c>
      <c r="Z80" s="12">
        <v>67.910933999999997</v>
      </c>
      <c r="AA80" s="12">
        <v>68.064269999999993</v>
      </c>
      <c r="AB80" s="12">
        <v>68.241378999999995</v>
      </c>
      <c r="AC80" s="12">
        <v>68.325394000000003</v>
      </c>
      <c r="AD80" s="12">
        <v>68.391578999999993</v>
      </c>
    </row>
    <row r="81" spans="1:30" s="13" customFormat="1" ht="15" customHeight="1" x14ac:dyDescent="0.2">
      <c r="A81" s="11" t="s">
        <v>43</v>
      </c>
      <c r="B81" s="12">
        <v>103.629181</v>
      </c>
      <c r="C81" s="12">
        <v>102.137291</v>
      </c>
      <c r="D81" s="12">
        <v>98.697479000000001</v>
      </c>
      <c r="E81" s="12">
        <v>103.93714900000001</v>
      </c>
      <c r="F81" s="12">
        <v>103.79995700000001</v>
      </c>
      <c r="G81" s="12">
        <v>102.988983</v>
      </c>
      <c r="H81" s="12">
        <v>102.992767</v>
      </c>
      <c r="I81" s="12">
        <v>103.358536</v>
      </c>
      <c r="J81" s="12">
        <v>103.735443</v>
      </c>
      <c r="K81" s="12">
        <v>103.90548699999999</v>
      </c>
      <c r="L81" s="12">
        <v>103.722511</v>
      </c>
      <c r="M81" s="12">
        <v>103.30873099999999</v>
      </c>
      <c r="N81" s="12">
        <v>102.77256800000001</v>
      </c>
      <c r="O81" s="12">
        <v>102.19673899999999</v>
      </c>
      <c r="P81" s="12">
        <v>101.330704</v>
      </c>
      <c r="Q81" s="12">
        <v>100.45116400000001</v>
      </c>
      <c r="R81" s="12">
        <v>99.740509000000003</v>
      </c>
      <c r="S81" s="12">
        <v>99.223968999999997</v>
      </c>
      <c r="T81" s="12">
        <v>98.731903000000003</v>
      </c>
      <c r="U81" s="12">
        <v>98.279494999999997</v>
      </c>
      <c r="V81" s="12">
        <v>97.973740000000006</v>
      </c>
      <c r="W81" s="12">
        <v>97.435294999999996</v>
      </c>
      <c r="X81" s="12">
        <v>97.031586000000004</v>
      </c>
      <c r="Y81" s="12">
        <v>96.637573000000003</v>
      </c>
      <c r="Z81" s="12">
        <v>96.221939000000006</v>
      </c>
      <c r="AA81" s="12">
        <v>95.912604999999999</v>
      </c>
      <c r="AB81" s="12">
        <v>95.627837999999997</v>
      </c>
      <c r="AC81" s="12">
        <v>95.264740000000003</v>
      </c>
      <c r="AD81" s="12">
        <v>94.909767000000002</v>
      </c>
    </row>
    <row r="82" spans="1:30" s="13" customFormat="1" ht="15" customHeight="1" x14ac:dyDescent="0.2">
      <c r="A82" s="11" t="s">
        <v>44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</row>
    <row r="83" spans="1:30" s="13" customFormat="1" ht="15" customHeight="1" x14ac:dyDescent="0.2">
      <c r="A83" s="11" t="s">
        <v>123</v>
      </c>
      <c r="B83" s="12">
        <v>600.78045699999996</v>
      </c>
      <c r="C83" s="12">
        <v>590.09881600000006</v>
      </c>
      <c r="D83" s="12">
        <v>565.79187000000002</v>
      </c>
      <c r="E83" s="12">
        <v>596.61321999999996</v>
      </c>
      <c r="F83" s="12">
        <v>596.12078899999995</v>
      </c>
      <c r="G83" s="12">
        <v>592.30755599999998</v>
      </c>
      <c r="H83" s="12">
        <v>592.47570800000005</v>
      </c>
      <c r="I83" s="12">
        <v>594.24926800000003</v>
      </c>
      <c r="J83" s="12">
        <v>596.62622099999999</v>
      </c>
      <c r="K83" s="12">
        <v>598.15112299999998</v>
      </c>
      <c r="L83" s="12">
        <v>597.86450200000002</v>
      </c>
      <c r="M83" s="12">
        <v>596.02209500000004</v>
      </c>
      <c r="N83" s="12">
        <v>593.49896200000001</v>
      </c>
      <c r="O83" s="12">
        <v>590.85949700000003</v>
      </c>
      <c r="P83" s="12">
        <v>586.57189900000003</v>
      </c>
      <c r="Q83" s="12">
        <v>581.99298099999999</v>
      </c>
      <c r="R83" s="12">
        <v>578.07934599999999</v>
      </c>
      <c r="S83" s="12">
        <v>575.11688200000003</v>
      </c>
      <c r="T83" s="12">
        <v>572.12133800000004</v>
      </c>
      <c r="U83" s="12">
        <v>569.36773700000003</v>
      </c>
      <c r="V83" s="12">
        <v>568.02441399999998</v>
      </c>
      <c r="W83" s="12">
        <v>564.71337900000003</v>
      </c>
      <c r="X83" s="12">
        <v>562.19329800000003</v>
      </c>
      <c r="Y83" s="12">
        <v>559.70367399999998</v>
      </c>
      <c r="Z83" s="12">
        <v>557.09313999999995</v>
      </c>
      <c r="AA83" s="12">
        <v>555.26269500000001</v>
      </c>
      <c r="AB83" s="12">
        <v>553.60260000000005</v>
      </c>
      <c r="AC83" s="12">
        <v>551.480774</v>
      </c>
      <c r="AD83" s="12">
        <v>549.32061799999997</v>
      </c>
    </row>
    <row r="84" spans="1:30" s="13" customFormat="1" ht="15" customHeight="1" x14ac:dyDescent="0.2">
      <c r="A84" s="11" t="s">
        <v>45</v>
      </c>
      <c r="B84" s="12">
        <v>55.990906000000003</v>
      </c>
      <c r="C84" s="12">
        <v>55.130347999999998</v>
      </c>
      <c r="D84" s="12">
        <v>52.537868000000003</v>
      </c>
      <c r="E84" s="12">
        <v>55.624676000000001</v>
      </c>
      <c r="F84" s="12">
        <v>55.756847</v>
      </c>
      <c r="G84" s="12">
        <v>55.512549999999997</v>
      </c>
      <c r="H84" s="12">
        <v>55.786194000000002</v>
      </c>
      <c r="I84" s="12">
        <v>55.921084999999998</v>
      </c>
      <c r="J84" s="12">
        <v>56.337733999999998</v>
      </c>
      <c r="K84" s="12">
        <v>56.712733999999998</v>
      </c>
      <c r="L84" s="12">
        <v>56.831757000000003</v>
      </c>
      <c r="M84" s="12">
        <v>56.689551999999999</v>
      </c>
      <c r="N84" s="12">
        <v>56.520294</v>
      </c>
      <c r="O84" s="12">
        <v>56.394817000000003</v>
      </c>
      <c r="P84" s="12">
        <v>56.109912999999999</v>
      </c>
      <c r="Q84" s="12">
        <v>55.799900000000001</v>
      </c>
      <c r="R84" s="12">
        <v>55.519050999999997</v>
      </c>
      <c r="S84" s="12">
        <v>55.335804000000003</v>
      </c>
      <c r="T84" s="12">
        <v>55.108218999999998</v>
      </c>
      <c r="U84" s="12">
        <v>54.943981000000001</v>
      </c>
      <c r="V84" s="12">
        <v>55.283146000000002</v>
      </c>
      <c r="W84" s="12">
        <v>55.011851999999998</v>
      </c>
      <c r="X84" s="12">
        <v>54.899070999999999</v>
      </c>
      <c r="Y84" s="12">
        <v>54.790413000000001</v>
      </c>
      <c r="Z84" s="12">
        <v>54.672688000000001</v>
      </c>
      <c r="AA84" s="12">
        <v>54.766815000000001</v>
      </c>
      <c r="AB84" s="12">
        <v>54.868319999999997</v>
      </c>
      <c r="AC84" s="12">
        <v>54.889502999999998</v>
      </c>
      <c r="AD84" s="12">
        <v>54.866931999999998</v>
      </c>
    </row>
    <row r="85" spans="1:30" s="13" customFormat="1" ht="15" customHeight="1" x14ac:dyDescent="0.2">
      <c r="A85" s="11" t="s">
        <v>48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</row>
    <row r="86" spans="1:30" s="13" customFormat="1" ht="15" customHeight="1" x14ac:dyDescent="0.2">
      <c r="A86" s="11" t="s">
        <v>49</v>
      </c>
      <c r="B86" s="12">
        <v>21.445672999999999</v>
      </c>
      <c r="C86" s="12">
        <v>21.274822</v>
      </c>
      <c r="D86" s="12">
        <v>20.456505</v>
      </c>
      <c r="E86" s="12">
        <v>21.987175000000001</v>
      </c>
      <c r="F86" s="12">
        <v>22.212295999999998</v>
      </c>
      <c r="G86" s="12">
        <v>22.337371999999998</v>
      </c>
      <c r="H86" s="12">
        <v>22.585087000000001</v>
      </c>
      <c r="I86" s="12">
        <v>22.934284000000002</v>
      </c>
      <c r="J86" s="12">
        <v>23.292479</v>
      </c>
      <c r="K86" s="12">
        <v>23.626757000000001</v>
      </c>
      <c r="L86" s="12">
        <v>23.920971000000002</v>
      </c>
      <c r="M86" s="12">
        <v>24.180084000000001</v>
      </c>
      <c r="N86" s="12">
        <v>24.412510000000001</v>
      </c>
      <c r="O86" s="12">
        <v>24.649397</v>
      </c>
      <c r="P86" s="12">
        <v>24.807414999999999</v>
      </c>
      <c r="Q86" s="12">
        <v>24.965385000000001</v>
      </c>
      <c r="R86" s="12">
        <v>25.161795000000001</v>
      </c>
      <c r="S86" s="12">
        <v>25.389191</v>
      </c>
      <c r="T86" s="12">
        <v>25.625202000000002</v>
      </c>
      <c r="U86" s="12">
        <v>25.87311</v>
      </c>
      <c r="V86" s="12">
        <v>26.100479</v>
      </c>
      <c r="W86" s="12">
        <v>26.368075999999999</v>
      </c>
      <c r="X86" s="12">
        <v>26.658515999999999</v>
      </c>
      <c r="Y86" s="12">
        <v>26.954879999999999</v>
      </c>
      <c r="Z86" s="12">
        <v>27.249320999999998</v>
      </c>
      <c r="AA86" s="12">
        <v>27.544243000000002</v>
      </c>
      <c r="AB86" s="12">
        <v>27.856400000000001</v>
      </c>
      <c r="AC86" s="12">
        <v>28.159911999999998</v>
      </c>
      <c r="AD86" s="12">
        <v>28.472197999999999</v>
      </c>
    </row>
    <row r="87" spans="1:30" s="13" customFormat="1" ht="15" customHeight="1" x14ac:dyDescent="0.2">
      <c r="A87" s="11" t="s">
        <v>54</v>
      </c>
      <c r="B87" s="12">
        <v>123.338562</v>
      </c>
      <c r="C87" s="12">
        <v>120.276428</v>
      </c>
      <c r="D87" s="12">
        <v>113.545654</v>
      </c>
      <c r="E87" s="12">
        <v>120.684967</v>
      </c>
      <c r="F87" s="12">
        <v>120.29420500000001</v>
      </c>
      <c r="G87" s="12">
        <v>119.38574199999999</v>
      </c>
      <c r="H87" s="12">
        <v>119.22113</v>
      </c>
      <c r="I87" s="12">
        <v>119.382187</v>
      </c>
      <c r="J87" s="12">
        <v>119.47637899999999</v>
      </c>
      <c r="K87" s="12">
        <v>119.42012</v>
      </c>
      <c r="L87" s="12">
        <v>119.189865</v>
      </c>
      <c r="M87" s="12">
        <v>118.769913</v>
      </c>
      <c r="N87" s="12">
        <v>118.300484</v>
      </c>
      <c r="O87" s="12">
        <v>117.898926</v>
      </c>
      <c r="P87" s="12">
        <v>117.192398</v>
      </c>
      <c r="Q87" s="12">
        <v>116.441147</v>
      </c>
      <c r="R87" s="12">
        <v>115.822075</v>
      </c>
      <c r="S87" s="12">
        <v>115.359261</v>
      </c>
      <c r="T87" s="12">
        <v>114.509254</v>
      </c>
      <c r="U87" s="12">
        <v>113.783592</v>
      </c>
      <c r="V87" s="12">
        <v>113.242439</v>
      </c>
      <c r="W87" s="12">
        <v>112.619507</v>
      </c>
      <c r="X87" s="12">
        <v>112.144859</v>
      </c>
      <c r="Y87" s="12">
        <v>111.72255699999999</v>
      </c>
      <c r="Z87" s="12">
        <v>111.333572</v>
      </c>
      <c r="AA87" s="12">
        <v>111.052071</v>
      </c>
      <c r="AB87" s="12">
        <v>110.844894</v>
      </c>
      <c r="AC87" s="12">
        <v>110.601608</v>
      </c>
      <c r="AD87" s="12">
        <v>110.34309399999999</v>
      </c>
    </row>
    <row r="88" spans="1:30" s="13" customFormat="1" ht="15" customHeight="1" x14ac:dyDescent="0.2">
      <c r="A88" s="14" t="s">
        <v>52</v>
      </c>
      <c r="B88" s="15">
        <v>801.55560300000002</v>
      </c>
      <c r="C88" s="15">
        <v>786.78045699999996</v>
      </c>
      <c r="D88" s="15">
        <v>752.33184800000004</v>
      </c>
      <c r="E88" s="15">
        <v>794.910034</v>
      </c>
      <c r="F88" s="15">
        <v>794.384094</v>
      </c>
      <c r="G88" s="15">
        <v>789.54321300000004</v>
      </c>
      <c r="H88" s="15">
        <v>790.06811500000003</v>
      </c>
      <c r="I88" s="15">
        <v>792.48681599999998</v>
      </c>
      <c r="J88" s="15">
        <v>795.73278800000003</v>
      </c>
      <c r="K88" s="15">
        <v>797.910706</v>
      </c>
      <c r="L88" s="15">
        <v>797.80712900000003</v>
      </c>
      <c r="M88" s="15">
        <v>795.66162099999997</v>
      </c>
      <c r="N88" s="15">
        <v>792.73230000000001</v>
      </c>
      <c r="O88" s="15">
        <v>789.80267300000003</v>
      </c>
      <c r="P88" s="15">
        <v>784.68164100000001</v>
      </c>
      <c r="Q88" s="15">
        <v>779.19946300000004</v>
      </c>
      <c r="R88" s="15">
        <v>774.58227499999998</v>
      </c>
      <c r="S88" s="15">
        <v>771.20117200000004</v>
      </c>
      <c r="T88" s="15">
        <v>767.364014</v>
      </c>
      <c r="U88" s="15">
        <v>763.96838400000001</v>
      </c>
      <c r="V88" s="15">
        <v>762.65045199999997</v>
      </c>
      <c r="W88" s="15">
        <v>758.71283000000005</v>
      </c>
      <c r="X88" s="15">
        <v>755.89569100000006</v>
      </c>
      <c r="Y88" s="15">
        <v>753.17150900000001</v>
      </c>
      <c r="Z88" s="15">
        <v>750.34869400000002</v>
      </c>
      <c r="AA88" s="15">
        <v>748.625854</v>
      </c>
      <c r="AB88" s="15">
        <v>747.17224099999999</v>
      </c>
      <c r="AC88" s="15">
        <v>745.13183600000002</v>
      </c>
      <c r="AD88" s="15">
        <v>743.00286900000003</v>
      </c>
    </row>
    <row r="89" spans="1:30" s="10" customFormat="1" x14ac:dyDescent="0.25">
      <c r="A89" s="3" t="s">
        <v>132</v>
      </c>
    </row>
    <row r="90" spans="1:30" s="13" customFormat="1" ht="15" customHeight="1" x14ac:dyDescent="0.2">
      <c r="A90" s="11" t="s">
        <v>56</v>
      </c>
      <c r="B90" s="19">
        <v>2.4198599999999999</v>
      </c>
      <c r="C90" s="19">
        <v>2.5099999999999998</v>
      </c>
      <c r="D90" s="19">
        <v>2.4138999999999999</v>
      </c>
      <c r="E90" s="19">
        <v>2.4834000000000001</v>
      </c>
      <c r="F90" s="19">
        <v>2.6345000000000001</v>
      </c>
      <c r="G90" s="19">
        <v>2.8057859999999999</v>
      </c>
      <c r="H90" s="19">
        <v>2.9768699999999999</v>
      </c>
      <c r="I90" s="19">
        <v>3.1133989999999998</v>
      </c>
      <c r="J90" s="19">
        <v>3.203408</v>
      </c>
      <c r="K90" s="19">
        <v>3.259989</v>
      </c>
      <c r="L90" s="19">
        <v>3.350514</v>
      </c>
      <c r="M90" s="19">
        <v>3.4380099999999998</v>
      </c>
      <c r="N90" s="19">
        <v>3.5097559999999999</v>
      </c>
      <c r="O90" s="19">
        <v>3.561785</v>
      </c>
      <c r="P90" s="19">
        <v>3.5920230000000002</v>
      </c>
      <c r="Q90" s="19">
        <v>3.6337480000000002</v>
      </c>
      <c r="R90" s="19">
        <v>3.6851180000000001</v>
      </c>
      <c r="S90" s="19">
        <v>3.7105190000000001</v>
      </c>
      <c r="T90" s="19">
        <v>3.7219820000000001</v>
      </c>
      <c r="U90" s="19">
        <v>3.7207699999999999</v>
      </c>
      <c r="V90" s="19">
        <v>3.7146029999999999</v>
      </c>
      <c r="W90" s="19">
        <v>3.7062430000000002</v>
      </c>
      <c r="X90" s="19">
        <v>3.6971430000000001</v>
      </c>
      <c r="Y90" s="19">
        <v>3.6879469999999999</v>
      </c>
      <c r="Z90" s="19">
        <v>3.6821120000000001</v>
      </c>
      <c r="AA90" s="19">
        <v>3.7033209999999999</v>
      </c>
      <c r="AB90" s="19">
        <v>3.7250960000000002</v>
      </c>
      <c r="AC90" s="19">
        <v>3.7087240000000001</v>
      </c>
      <c r="AD90" s="19">
        <v>3.6729419999999999</v>
      </c>
    </row>
    <row r="91" spans="1:30" s="13" customFormat="1" ht="15" customHeight="1" x14ac:dyDescent="0.2">
      <c r="A91" s="11" t="s">
        <v>57</v>
      </c>
      <c r="B91" s="19">
        <v>0.23927999999999999</v>
      </c>
      <c r="C91" s="19">
        <v>0.24859999999999999</v>
      </c>
      <c r="D91" s="19">
        <v>0.25019999999999998</v>
      </c>
      <c r="E91" s="19">
        <v>0.25130000000000002</v>
      </c>
      <c r="F91" s="19">
        <v>0.25080000000000002</v>
      </c>
      <c r="G91" s="19">
        <v>0.25387900000000002</v>
      </c>
      <c r="H91" s="19">
        <v>0.25731300000000001</v>
      </c>
      <c r="I91" s="19">
        <v>0.25997199999999998</v>
      </c>
      <c r="J91" s="19">
        <v>0.26169700000000001</v>
      </c>
      <c r="K91" s="19">
        <v>0.26236199999999998</v>
      </c>
      <c r="L91" s="19">
        <v>0.26250299999999999</v>
      </c>
      <c r="M91" s="19">
        <v>0.26188899999999998</v>
      </c>
      <c r="N91" s="19">
        <v>0.26148500000000002</v>
      </c>
      <c r="O91" s="19">
        <v>0.260569</v>
      </c>
      <c r="P91" s="19">
        <v>0.25872299999999998</v>
      </c>
      <c r="Q91" s="19">
        <v>0.25737599999999999</v>
      </c>
      <c r="R91" s="19">
        <v>0.25656200000000001</v>
      </c>
      <c r="S91" s="19">
        <v>0.25565300000000002</v>
      </c>
      <c r="T91" s="19">
        <v>0.25480799999999998</v>
      </c>
      <c r="U91" s="19">
        <v>0.25282399999999999</v>
      </c>
      <c r="V91" s="19">
        <v>0.25115100000000001</v>
      </c>
      <c r="W91" s="19">
        <v>0.24976200000000001</v>
      </c>
      <c r="X91" s="19">
        <v>0.24890999999999999</v>
      </c>
      <c r="Y91" s="19">
        <v>0.24854299999999999</v>
      </c>
      <c r="Z91" s="19">
        <v>0.24782599999999999</v>
      </c>
      <c r="AA91" s="19">
        <v>0.24753800000000001</v>
      </c>
      <c r="AB91" s="19">
        <v>0.24737600000000001</v>
      </c>
      <c r="AC91" s="19">
        <v>0.24676500000000001</v>
      </c>
      <c r="AD91" s="19">
        <v>0.24679499999999999</v>
      </c>
    </row>
    <row r="92" spans="1:30" s="13" customFormat="1" ht="15" customHeight="1" x14ac:dyDescent="0.2">
      <c r="A92" s="11" t="s">
        <v>58</v>
      </c>
      <c r="B92" s="19">
        <v>1.28271</v>
      </c>
      <c r="C92" s="19">
        <v>1.3115000000000001</v>
      </c>
      <c r="D92" s="19">
        <v>1.3626</v>
      </c>
      <c r="E92" s="19">
        <v>1.3824000000000001</v>
      </c>
      <c r="F92" s="19">
        <v>1.4198</v>
      </c>
      <c r="G92" s="19">
        <v>1.42387</v>
      </c>
      <c r="H92" s="19">
        <v>1.4214450000000001</v>
      </c>
      <c r="I92" s="19">
        <v>1.424447</v>
      </c>
      <c r="J92" s="19">
        <v>1.424239</v>
      </c>
      <c r="K92" s="19">
        <v>1.413065</v>
      </c>
      <c r="L92" s="19">
        <v>1.4002410000000001</v>
      </c>
      <c r="M92" s="19">
        <v>1.394172</v>
      </c>
      <c r="N92" s="19">
        <v>1.3887320000000001</v>
      </c>
      <c r="O92" s="19">
        <v>1.3827750000000001</v>
      </c>
      <c r="P92" s="19">
        <v>1.374843</v>
      </c>
      <c r="Q92" s="19">
        <v>1.3726719999999999</v>
      </c>
      <c r="R92" s="19">
        <v>1.368233</v>
      </c>
      <c r="S92" s="19">
        <v>1.3643590000000001</v>
      </c>
      <c r="T92" s="19">
        <v>1.3634630000000001</v>
      </c>
      <c r="U92" s="19">
        <v>1.3578250000000001</v>
      </c>
      <c r="V92" s="19">
        <v>1.349405</v>
      </c>
      <c r="W92" s="19">
        <v>1.3446579999999999</v>
      </c>
      <c r="X92" s="19">
        <v>1.3435760000000001</v>
      </c>
      <c r="Y92" s="19">
        <v>1.3448800000000001</v>
      </c>
      <c r="Z92" s="19">
        <v>1.344781</v>
      </c>
      <c r="AA92" s="19">
        <v>1.3458619999999999</v>
      </c>
      <c r="AB92" s="19">
        <v>1.348349</v>
      </c>
      <c r="AC92" s="19">
        <v>1.3475649999999999</v>
      </c>
      <c r="AD92" s="19">
        <v>1.3499540000000001</v>
      </c>
    </row>
    <row r="93" spans="1:30" s="13" customFormat="1" ht="15" customHeight="1" x14ac:dyDescent="0.2">
      <c r="A93" s="11" t="s">
        <v>59</v>
      </c>
      <c r="B93" s="19">
        <v>6.9972999999999994E-2</v>
      </c>
      <c r="C93" s="19">
        <v>5.9700000000000003E-2</v>
      </c>
      <c r="D93" s="19">
        <v>4.7100000000000003E-2</v>
      </c>
      <c r="E93" s="19">
        <v>3.8399999999999997E-2</v>
      </c>
      <c r="F93" s="19">
        <v>3.7199999999999997E-2</v>
      </c>
      <c r="G93" s="19">
        <v>5.2012999999999997E-2</v>
      </c>
      <c r="H93" s="19">
        <v>7.3247000000000007E-2</v>
      </c>
      <c r="I93" s="19">
        <v>8.6358000000000004E-2</v>
      </c>
      <c r="J93" s="19">
        <v>0.10061</v>
      </c>
      <c r="K93" s="19">
        <v>0.111426</v>
      </c>
      <c r="L93" s="19">
        <v>0.121112</v>
      </c>
      <c r="M93" s="19">
        <v>0.126528</v>
      </c>
      <c r="N93" s="19">
        <v>0.13118199999999999</v>
      </c>
      <c r="O93" s="19">
        <v>0.135853</v>
      </c>
      <c r="P93" s="19">
        <v>0.14063899999999999</v>
      </c>
      <c r="Q93" s="19">
        <v>0.13778199999999999</v>
      </c>
      <c r="R93" s="19">
        <v>0.134357</v>
      </c>
      <c r="S93" s="19">
        <v>0.13189999999999999</v>
      </c>
      <c r="T93" s="19">
        <v>0.129356</v>
      </c>
      <c r="U93" s="19">
        <v>0.12925200000000001</v>
      </c>
      <c r="V93" s="19">
        <v>0.12854199999999999</v>
      </c>
      <c r="W93" s="19">
        <v>0.12781899999999999</v>
      </c>
      <c r="X93" s="19">
        <v>0.127445</v>
      </c>
      <c r="Y93" s="19">
        <v>0.126748</v>
      </c>
      <c r="Z93" s="19">
        <v>0.12648799999999999</v>
      </c>
      <c r="AA93" s="19">
        <v>0.12640299999999999</v>
      </c>
      <c r="AB93" s="19">
        <v>0.12678200000000001</v>
      </c>
      <c r="AC93" s="19">
        <v>0.12712100000000001</v>
      </c>
      <c r="AD93" s="19">
        <v>0.12764800000000001</v>
      </c>
    </row>
    <row r="94" spans="1:30" s="13" customFormat="1" ht="15" customHeight="1" x14ac:dyDescent="0.2">
      <c r="A94" s="11" t="s">
        <v>60</v>
      </c>
      <c r="B94" s="19">
        <v>0.74116000000000004</v>
      </c>
      <c r="C94" s="19">
        <v>0.7419</v>
      </c>
      <c r="D94" s="19">
        <v>0.69889999999999997</v>
      </c>
      <c r="E94" s="19">
        <v>0.73419999999999996</v>
      </c>
      <c r="F94" s="19">
        <v>0.7258</v>
      </c>
      <c r="G94" s="19">
        <v>0.78940299999999997</v>
      </c>
      <c r="H94" s="19">
        <v>0.85956999999999995</v>
      </c>
      <c r="I94" s="19">
        <v>0.90978199999999998</v>
      </c>
      <c r="J94" s="19">
        <v>0.94703999999999999</v>
      </c>
      <c r="K94" s="19">
        <v>0.97722699999999996</v>
      </c>
      <c r="L94" s="19">
        <v>1.015061</v>
      </c>
      <c r="M94" s="19">
        <v>1.050818</v>
      </c>
      <c r="N94" s="19">
        <v>1.074749</v>
      </c>
      <c r="O94" s="19">
        <v>1.09873</v>
      </c>
      <c r="P94" s="19">
        <v>1.121634</v>
      </c>
      <c r="Q94" s="19">
        <v>1.128727</v>
      </c>
      <c r="R94" s="19">
        <v>1.1338779999999999</v>
      </c>
      <c r="S94" s="19">
        <v>1.140631</v>
      </c>
      <c r="T94" s="19">
        <v>1.1438699999999999</v>
      </c>
      <c r="U94" s="19">
        <v>1.148272</v>
      </c>
      <c r="V94" s="19">
        <v>1.1558980000000001</v>
      </c>
      <c r="W94" s="19">
        <v>1.156431</v>
      </c>
      <c r="X94" s="19">
        <v>1.16157</v>
      </c>
      <c r="Y94" s="19">
        <v>1.165465</v>
      </c>
      <c r="Z94" s="19">
        <v>1.1667419999999999</v>
      </c>
      <c r="AA94" s="19">
        <v>1.1755610000000001</v>
      </c>
      <c r="AB94" s="19">
        <v>1.1849609999999999</v>
      </c>
      <c r="AC94" s="19">
        <v>1.191543</v>
      </c>
      <c r="AD94" s="19">
        <v>1.202839</v>
      </c>
    </row>
    <row r="95" spans="1:30" s="13" customFormat="1" ht="15" customHeight="1" x14ac:dyDescent="0.2">
      <c r="A95" s="11" t="s">
        <v>61</v>
      </c>
      <c r="B95" s="19">
        <v>3.3254830000000002</v>
      </c>
      <c r="C95" s="19">
        <v>3.5249269999999999</v>
      </c>
      <c r="D95" s="19">
        <v>3.4563269999999999</v>
      </c>
      <c r="E95" s="19">
        <v>3.4894270000000001</v>
      </c>
      <c r="F95" s="19">
        <v>3.5238269999999998</v>
      </c>
      <c r="G95" s="19">
        <v>3.5229629999999998</v>
      </c>
      <c r="H95" s="19">
        <v>3.5767910000000001</v>
      </c>
      <c r="I95" s="19">
        <v>3.6168589999999998</v>
      </c>
      <c r="J95" s="19">
        <v>3.6682399999999999</v>
      </c>
      <c r="K95" s="19">
        <v>3.715497</v>
      </c>
      <c r="L95" s="19">
        <v>3.7388140000000001</v>
      </c>
      <c r="M95" s="19">
        <v>3.7633519999999998</v>
      </c>
      <c r="N95" s="19">
        <v>3.7801209999999998</v>
      </c>
      <c r="O95" s="19">
        <v>3.8008929999999999</v>
      </c>
      <c r="P95" s="19">
        <v>3.8240120000000002</v>
      </c>
      <c r="Q95" s="19">
        <v>3.8251729999999999</v>
      </c>
      <c r="R95" s="19">
        <v>3.819226</v>
      </c>
      <c r="S95" s="19">
        <v>3.816249</v>
      </c>
      <c r="T95" s="19">
        <v>3.8256380000000001</v>
      </c>
      <c r="U95" s="19">
        <v>3.8418929999999998</v>
      </c>
      <c r="V95" s="19">
        <v>3.8363119999999999</v>
      </c>
      <c r="W95" s="19">
        <v>3.8542230000000002</v>
      </c>
      <c r="X95" s="19">
        <v>3.8747400000000001</v>
      </c>
      <c r="Y95" s="19">
        <v>3.8930169999999999</v>
      </c>
      <c r="Z95" s="19">
        <v>3.9118729999999999</v>
      </c>
      <c r="AA95" s="19">
        <v>3.931012</v>
      </c>
      <c r="AB95" s="19">
        <v>3.9495</v>
      </c>
      <c r="AC95" s="19">
        <v>3.967937</v>
      </c>
      <c r="AD95" s="19">
        <v>3.9896060000000002</v>
      </c>
    </row>
    <row r="96" spans="1:30" s="13" customFormat="1" ht="15" customHeight="1" x14ac:dyDescent="0.2">
      <c r="A96" s="11" t="s">
        <v>133</v>
      </c>
      <c r="B96" s="19">
        <v>8.0784660000000006</v>
      </c>
      <c r="C96" s="19">
        <v>8.3966270000000005</v>
      </c>
      <c r="D96" s="19">
        <v>8.2290270000000003</v>
      </c>
      <c r="E96" s="19">
        <v>8.3791279999999997</v>
      </c>
      <c r="F96" s="19">
        <v>8.5919279999999993</v>
      </c>
      <c r="G96" s="19">
        <v>8.8479150000000004</v>
      </c>
      <c r="H96" s="19">
        <v>9.1652360000000002</v>
      </c>
      <c r="I96" s="19">
        <v>9.4108169999999998</v>
      </c>
      <c r="J96" s="19">
        <v>9.6052350000000004</v>
      </c>
      <c r="K96" s="19">
        <v>9.7395659999999999</v>
      </c>
      <c r="L96" s="19">
        <v>9.8882449999999995</v>
      </c>
      <c r="M96" s="19">
        <v>10.034767</v>
      </c>
      <c r="N96" s="19">
        <v>10.146027</v>
      </c>
      <c r="O96" s="19">
        <v>10.240606</v>
      </c>
      <c r="P96" s="19">
        <v>10.311874</v>
      </c>
      <c r="Q96" s="19">
        <v>10.355479000000001</v>
      </c>
      <c r="R96" s="19">
        <v>10.397372000000001</v>
      </c>
      <c r="S96" s="19">
        <v>10.419311</v>
      </c>
      <c r="T96" s="19">
        <v>10.439116</v>
      </c>
      <c r="U96" s="19">
        <v>10.450835</v>
      </c>
      <c r="V96" s="19">
        <v>10.435914</v>
      </c>
      <c r="W96" s="19">
        <v>10.439137000000001</v>
      </c>
      <c r="X96" s="19">
        <v>10.453382</v>
      </c>
      <c r="Y96" s="19">
        <v>10.4666</v>
      </c>
      <c r="Z96" s="19">
        <v>10.479822</v>
      </c>
      <c r="AA96" s="19">
        <v>10.529696</v>
      </c>
      <c r="AB96" s="19">
        <v>10.582064000000001</v>
      </c>
      <c r="AC96" s="19">
        <v>10.589656</v>
      </c>
      <c r="AD96" s="19">
        <v>10.589786</v>
      </c>
    </row>
    <row r="97" spans="1:30" s="13" customFormat="1" ht="15" customHeight="1" x14ac:dyDescent="0.2">
      <c r="A97" s="11" t="s">
        <v>62</v>
      </c>
      <c r="B97" s="19">
        <v>7.3874709999999997</v>
      </c>
      <c r="C97" s="19">
        <v>7.6213990000000003</v>
      </c>
      <c r="D97" s="19">
        <v>7.9634</v>
      </c>
      <c r="E97" s="19">
        <v>8.1270150000000001</v>
      </c>
      <c r="F97" s="19">
        <v>8.3440139999999996</v>
      </c>
      <c r="G97" s="19">
        <v>8.3029109999999999</v>
      </c>
      <c r="H97" s="19">
        <v>8.3172669999999993</v>
      </c>
      <c r="I97" s="19">
        <v>8.3347239999999996</v>
      </c>
      <c r="J97" s="19">
        <v>8.3313039999999994</v>
      </c>
      <c r="K97" s="19">
        <v>8.3222240000000003</v>
      </c>
      <c r="L97" s="19">
        <v>8.3509030000000006</v>
      </c>
      <c r="M97" s="19">
        <v>8.3986429999999999</v>
      </c>
      <c r="N97" s="19">
        <v>8.4432399999999994</v>
      </c>
      <c r="O97" s="19">
        <v>8.4657929999999997</v>
      </c>
      <c r="P97" s="19">
        <v>8.4735289999999992</v>
      </c>
      <c r="Q97" s="19">
        <v>8.5233679999999996</v>
      </c>
      <c r="R97" s="19">
        <v>8.5794650000000008</v>
      </c>
      <c r="S97" s="19">
        <v>8.6155030000000004</v>
      </c>
      <c r="T97" s="19">
        <v>8.6461790000000001</v>
      </c>
      <c r="U97" s="19">
        <v>8.671837</v>
      </c>
      <c r="V97" s="19">
        <v>8.7035440000000008</v>
      </c>
      <c r="W97" s="19">
        <v>8.7183700000000002</v>
      </c>
      <c r="X97" s="19">
        <v>8.7321860000000004</v>
      </c>
      <c r="Y97" s="19">
        <v>8.7598830000000003</v>
      </c>
      <c r="Z97" s="19">
        <v>8.7896859999999997</v>
      </c>
      <c r="AA97" s="19">
        <v>8.8158309999999993</v>
      </c>
      <c r="AB97" s="19">
        <v>8.8556120000000007</v>
      </c>
      <c r="AC97" s="19">
        <v>8.8868600000000004</v>
      </c>
      <c r="AD97" s="19">
        <v>8.8994820000000008</v>
      </c>
    </row>
    <row r="98" spans="1:30" s="13" customFormat="1" ht="15" customHeight="1" x14ac:dyDescent="0.2">
      <c r="A98" s="11" t="s">
        <v>63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</row>
    <row r="99" spans="1:30" s="13" customFormat="1" ht="15" customHeight="1" x14ac:dyDescent="0.2">
      <c r="A99" s="11" t="s">
        <v>64</v>
      </c>
      <c r="B99" s="19">
        <v>1.4301090000000001</v>
      </c>
      <c r="C99" s="19">
        <v>1.520729</v>
      </c>
      <c r="D99" s="19">
        <v>1.7130129999999999</v>
      </c>
      <c r="E99" s="19">
        <v>1.7738879999999999</v>
      </c>
      <c r="F99" s="19">
        <v>1.8206389999999999</v>
      </c>
      <c r="G99" s="19">
        <v>1.7556480000000001</v>
      </c>
      <c r="H99" s="19">
        <v>1.7186090000000001</v>
      </c>
      <c r="I99" s="19">
        <v>1.791696</v>
      </c>
      <c r="J99" s="19">
        <v>1.872414</v>
      </c>
      <c r="K99" s="19">
        <v>1.9146350000000001</v>
      </c>
      <c r="L99" s="19">
        <v>1.9392259999999999</v>
      </c>
      <c r="M99" s="19">
        <v>1.9509749999999999</v>
      </c>
      <c r="N99" s="19">
        <v>1.9630449999999999</v>
      </c>
      <c r="O99" s="19">
        <v>1.976801</v>
      </c>
      <c r="P99" s="19">
        <v>1.9877670000000001</v>
      </c>
      <c r="Q99" s="19">
        <v>2.0149650000000001</v>
      </c>
      <c r="R99" s="19">
        <v>2.043628</v>
      </c>
      <c r="S99" s="19">
        <v>2.07192</v>
      </c>
      <c r="T99" s="19">
        <v>2.101407</v>
      </c>
      <c r="U99" s="19">
        <v>2.112984</v>
      </c>
      <c r="V99" s="19">
        <v>2.1237010000000001</v>
      </c>
      <c r="W99" s="19">
        <v>2.140161</v>
      </c>
      <c r="X99" s="19">
        <v>2.157629</v>
      </c>
      <c r="Y99" s="19">
        <v>2.1764519999999998</v>
      </c>
      <c r="Z99" s="19">
        <v>2.1957170000000001</v>
      </c>
      <c r="AA99" s="19">
        <v>2.2169989999999999</v>
      </c>
      <c r="AB99" s="19">
        <v>2.2419910000000001</v>
      </c>
      <c r="AC99" s="19">
        <v>2.2654709999999998</v>
      </c>
      <c r="AD99" s="19">
        <v>2.2876560000000001</v>
      </c>
    </row>
    <row r="100" spans="1:30" s="13" customFormat="1" ht="15" customHeight="1" x14ac:dyDescent="0.2">
      <c r="A100" s="11" t="s">
        <v>65</v>
      </c>
      <c r="B100" s="19">
        <v>8.8175799999999995</v>
      </c>
      <c r="C100" s="19">
        <v>9.1421290000000006</v>
      </c>
      <c r="D100" s="19">
        <v>9.6764139999999994</v>
      </c>
      <c r="E100" s="19">
        <v>9.9009029999999996</v>
      </c>
      <c r="F100" s="19">
        <v>10.164654000000001</v>
      </c>
      <c r="G100" s="19">
        <v>10.058559000000001</v>
      </c>
      <c r="H100" s="19">
        <v>10.035876</v>
      </c>
      <c r="I100" s="19">
        <v>10.126421000000001</v>
      </c>
      <c r="J100" s="19">
        <v>10.203716999999999</v>
      </c>
      <c r="K100" s="19">
        <v>10.236858</v>
      </c>
      <c r="L100" s="19">
        <v>10.290129</v>
      </c>
      <c r="M100" s="19">
        <v>10.349619000000001</v>
      </c>
      <c r="N100" s="19">
        <v>10.406285</v>
      </c>
      <c r="O100" s="19">
        <v>10.442594</v>
      </c>
      <c r="P100" s="19">
        <v>10.461296000000001</v>
      </c>
      <c r="Q100" s="19">
        <v>10.538332</v>
      </c>
      <c r="R100" s="19">
        <v>10.623093000000001</v>
      </c>
      <c r="S100" s="19">
        <v>10.687424</v>
      </c>
      <c r="T100" s="19">
        <v>10.747586</v>
      </c>
      <c r="U100" s="19">
        <v>10.784821000000001</v>
      </c>
      <c r="V100" s="19">
        <v>10.827245</v>
      </c>
      <c r="W100" s="19">
        <v>10.858530999999999</v>
      </c>
      <c r="X100" s="19">
        <v>10.889815</v>
      </c>
      <c r="Y100" s="19">
        <v>10.936335</v>
      </c>
      <c r="Z100" s="19">
        <v>10.985403</v>
      </c>
      <c r="AA100" s="19">
        <v>11.032830000000001</v>
      </c>
      <c r="AB100" s="19">
        <v>11.097602999999999</v>
      </c>
      <c r="AC100" s="19">
        <v>11.152329999999999</v>
      </c>
      <c r="AD100" s="19">
        <v>11.187137999999999</v>
      </c>
    </row>
    <row r="101" spans="1:30" s="13" customFormat="1" ht="15" customHeight="1" x14ac:dyDescent="0.2">
      <c r="A101" s="11" t="s">
        <v>66</v>
      </c>
      <c r="B101" s="19">
        <v>0.59416000000000002</v>
      </c>
      <c r="C101" s="19">
        <v>0.61639999999999995</v>
      </c>
      <c r="D101" s="19">
        <v>0.58860000000000001</v>
      </c>
      <c r="E101" s="19">
        <v>0.60809999999999997</v>
      </c>
      <c r="F101" s="19">
        <v>0.64449999999999996</v>
      </c>
      <c r="G101" s="19">
        <v>0.62883800000000001</v>
      </c>
      <c r="H101" s="19">
        <v>0.61914999999999998</v>
      </c>
      <c r="I101" s="19">
        <v>0.61463900000000005</v>
      </c>
      <c r="J101" s="19">
        <v>0.60794199999999998</v>
      </c>
      <c r="K101" s="19">
        <v>0.60078399999999998</v>
      </c>
      <c r="L101" s="19">
        <v>0.59653299999999998</v>
      </c>
      <c r="M101" s="19">
        <v>0.59455000000000002</v>
      </c>
      <c r="N101" s="19">
        <v>0.59286799999999995</v>
      </c>
      <c r="O101" s="19">
        <v>0.58939399999999997</v>
      </c>
      <c r="P101" s="19">
        <v>0.582866</v>
      </c>
      <c r="Q101" s="19">
        <v>0.57785600000000004</v>
      </c>
      <c r="R101" s="19">
        <v>0.57094699999999998</v>
      </c>
      <c r="S101" s="19">
        <v>0.56375200000000003</v>
      </c>
      <c r="T101" s="19">
        <v>0.55674900000000005</v>
      </c>
      <c r="U101" s="19">
        <v>0.55055500000000002</v>
      </c>
      <c r="V101" s="19">
        <v>0.545211</v>
      </c>
      <c r="W101" s="19">
        <v>0.54096599999999995</v>
      </c>
      <c r="X101" s="19">
        <v>0.53564999999999996</v>
      </c>
      <c r="Y101" s="19">
        <v>0.52971800000000002</v>
      </c>
      <c r="Z101" s="19">
        <v>0.52349199999999996</v>
      </c>
      <c r="AA101" s="19">
        <v>0.51565300000000003</v>
      </c>
      <c r="AB101" s="19">
        <v>0.51370700000000002</v>
      </c>
      <c r="AC101" s="19">
        <v>0.51136000000000004</v>
      </c>
      <c r="AD101" s="19">
        <v>0.507525</v>
      </c>
    </row>
    <row r="102" spans="1:30" s="13" customFormat="1" ht="15" customHeight="1" x14ac:dyDescent="0.2">
      <c r="A102" s="11" t="s">
        <v>67</v>
      </c>
      <c r="B102" s="19">
        <v>0.86779799999999996</v>
      </c>
      <c r="C102" s="19">
        <v>0.88289399999999996</v>
      </c>
      <c r="D102" s="19">
        <v>0.88334299999999999</v>
      </c>
      <c r="E102" s="19">
        <v>0.85988699999999996</v>
      </c>
      <c r="F102" s="19">
        <v>0.87690199999999996</v>
      </c>
      <c r="G102" s="19">
        <v>0.89499899999999999</v>
      </c>
      <c r="H102" s="19">
        <v>0.91057900000000003</v>
      </c>
      <c r="I102" s="19">
        <v>0.92000300000000002</v>
      </c>
      <c r="J102" s="19">
        <v>0.93053799999999998</v>
      </c>
      <c r="K102" s="19">
        <v>0.93608899999999995</v>
      </c>
      <c r="L102" s="19">
        <v>0.94093599999999999</v>
      </c>
      <c r="M102" s="19">
        <v>0.94504999999999995</v>
      </c>
      <c r="N102" s="19">
        <v>0.94851600000000003</v>
      </c>
      <c r="O102" s="19">
        <v>0.95090799999999998</v>
      </c>
      <c r="P102" s="19">
        <v>0.953762</v>
      </c>
      <c r="Q102" s="19">
        <v>0.954565</v>
      </c>
      <c r="R102" s="19">
        <v>0.95444600000000002</v>
      </c>
      <c r="S102" s="19">
        <v>0.954434</v>
      </c>
      <c r="T102" s="19">
        <v>0.95589800000000003</v>
      </c>
      <c r="U102" s="19">
        <v>0.95721000000000001</v>
      </c>
      <c r="V102" s="19">
        <v>0.95492699999999997</v>
      </c>
      <c r="W102" s="19">
        <v>0.95638500000000004</v>
      </c>
      <c r="X102" s="19">
        <v>0.96025899999999997</v>
      </c>
      <c r="Y102" s="19">
        <v>0.96579700000000002</v>
      </c>
      <c r="Z102" s="19">
        <v>0.97132300000000005</v>
      </c>
      <c r="AA102" s="19">
        <v>0.97584700000000002</v>
      </c>
      <c r="AB102" s="19">
        <v>0.98211199999999999</v>
      </c>
      <c r="AC102" s="19">
        <v>0.98755300000000001</v>
      </c>
      <c r="AD102" s="19">
        <v>0.99345399999999995</v>
      </c>
    </row>
    <row r="103" spans="1:30" s="13" customFormat="1" ht="15" customHeight="1" x14ac:dyDescent="0.2">
      <c r="A103" s="11" t="s">
        <v>68</v>
      </c>
      <c r="B103" s="19">
        <v>0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</row>
    <row r="104" spans="1:30" s="13" customFormat="1" ht="15" customHeight="1" x14ac:dyDescent="0.2">
      <c r="A104" s="11" t="s">
        <v>69</v>
      </c>
      <c r="B104" s="19">
        <v>3.98E-3</v>
      </c>
      <c r="C104" s="19">
        <v>-1.7399999999999999E-2</v>
      </c>
      <c r="D104" s="19">
        <v>-1.18E-2</v>
      </c>
      <c r="E104" s="19">
        <v>2.53E-2</v>
      </c>
      <c r="F104" s="19">
        <v>3.2099999999999997E-2</v>
      </c>
      <c r="G104" s="19">
        <v>8.1550000000000008E-3</v>
      </c>
      <c r="H104" s="19">
        <v>6.4530000000000004E-3</v>
      </c>
      <c r="I104" s="19">
        <v>4.4860000000000004E-3</v>
      </c>
      <c r="J104" s="19">
        <v>2.2209999999999999E-3</v>
      </c>
      <c r="K104" s="19">
        <v>-1.5699999999999999E-4</v>
      </c>
      <c r="L104" s="19">
        <v>-2.6120000000000002E-3</v>
      </c>
      <c r="M104" s="19">
        <v>-5.3439999999999998E-3</v>
      </c>
      <c r="N104" s="19">
        <v>-8.2529999999999999E-3</v>
      </c>
      <c r="O104" s="19">
        <v>-1.1435000000000001E-2</v>
      </c>
      <c r="P104" s="19">
        <v>-1.4880000000000001E-2</v>
      </c>
      <c r="Q104" s="19">
        <v>-1.8506999999999999E-2</v>
      </c>
      <c r="R104" s="19">
        <v>-2.2265E-2</v>
      </c>
      <c r="S104" s="19">
        <v>-2.6095E-2</v>
      </c>
      <c r="T104" s="19">
        <v>-3.0013000000000001E-2</v>
      </c>
      <c r="U104" s="19">
        <v>-3.4023999999999999E-2</v>
      </c>
      <c r="V104" s="19">
        <v>-3.8177000000000003E-2</v>
      </c>
      <c r="W104" s="19">
        <v>-4.2530999999999999E-2</v>
      </c>
      <c r="X104" s="19">
        <v>-4.7019999999999999E-2</v>
      </c>
      <c r="Y104" s="19">
        <v>-5.1637000000000002E-2</v>
      </c>
      <c r="Z104" s="19">
        <v>-5.6354000000000001E-2</v>
      </c>
      <c r="AA104" s="19">
        <v>-6.1078E-2</v>
      </c>
      <c r="AB104" s="19">
        <v>-6.0388999999999998E-2</v>
      </c>
      <c r="AC104" s="19">
        <v>-5.8715999999999997E-2</v>
      </c>
      <c r="AD104" s="19">
        <v>-5.6874000000000001E-2</v>
      </c>
    </row>
    <row r="105" spans="1:30" s="13" customFormat="1" ht="15" customHeight="1" x14ac:dyDescent="0.2">
      <c r="A105" s="11" t="s">
        <v>70</v>
      </c>
      <c r="B105" s="19">
        <v>1.465938</v>
      </c>
      <c r="C105" s="19">
        <v>1.481894</v>
      </c>
      <c r="D105" s="19">
        <v>1.460143</v>
      </c>
      <c r="E105" s="19">
        <v>1.493287</v>
      </c>
      <c r="F105" s="19">
        <v>1.5535019999999999</v>
      </c>
      <c r="G105" s="19">
        <v>1.531992</v>
      </c>
      <c r="H105" s="19">
        <v>1.536181</v>
      </c>
      <c r="I105" s="19">
        <v>1.539129</v>
      </c>
      <c r="J105" s="19">
        <v>1.5407010000000001</v>
      </c>
      <c r="K105" s="19">
        <v>1.536716</v>
      </c>
      <c r="L105" s="19">
        <v>1.5348569999999999</v>
      </c>
      <c r="M105" s="19">
        <v>1.5342560000000001</v>
      </c>
      <c r="N105" s="19">
        <v>1.533131</v>
      </c>
      <c r="O105" s="19">
        <v>1.528867</v>
      </c>
      <c r="P105" s="19">
        <v>1.521749</v>
      </c>
      <c r="Q105" s="19">
        <v>1.5139130000000001</v>
      </c>
      <c r="R105" s="19">
        <v>1.503128</v>
      </c>
      <c r="S105" s="19">
        <v>1.4920910000000001</v>
      </c>
      <c r="T105" s="19">
        <v>1.4826349999999999</v>
      </c>
      <c r="U105" s="19">
        <v>1.473741</v>
      </c>
      <c r="V105" s="19">
        <v>1.4619610000000001</v>
      </c>
      <c r="W105" s="19">
        <v>1.45482</v>
      </c>
      <c r="X105" s="19">
        <v>1.4488890000000001</v>
      </c>
      <c r="Y105" s="19">
        <v>1.443878</v>
      </c>
      <c r="Z105" s="19">
        <v>1.4384600000000001</v>
      </c>
      <c r="AA105" s="19">
        <v>1.4304220000000001</v>
      </c>
      <c r="AB105" s="19">
        <v>1.43543</v>
      </c>
      <c r="AC105" s="19">
        <v>1.4401969999999999</v>
      </c>
      <c r="AD105" s="19">
        <v>1.444105</v>
      </c>
    </row>
    <row r="106" spans="1:30" s="13" customFormat="1" ht="15" customHeight="1" x14ac:dyDescent="0.2">
      <c r="A106" s="11" t="s">
        <v>71</v>
      </c>
      <c r="B106" s="19">
        <v>0.73140400000000005</v>
      </c>
      <c r="C106" s="19">
        <v>0.72331199999999995</v>
      </c>
      <c r="D106" s="19">
        <v>0.63822500000000004</v>
      </c>
      <c r="E106" s="19">
        <v>0.74781600000000004</v>
      </c>
      <c r="F106" s="19">
        <v>0.75129599999999996</v>
      </c>
      <c r="G106" s="19">
        <v>0.80162100000000003</v>
      </c>
      <c r="H106" s="19">
        <v>0.80121900000000001</v>
      </c>
      <c r="I106" s="19">
        <v>0.80383700000000002</v>
      </c>
      <c r="J106" s="19">
        <v>0.80245999999999995</v>
      </c>
      <c r="K106" s="19">
        <v>0.792937</v>
      </c>
      <c r="L106" s="19">
        <v>0.798624</v>
      </c>
      <c r="M106" s="19">
        <v>0.79755500000000001</v>
      </c>
      <c r="N106" s="19">
        <v>0.79894500000000002</v>
      </c>
      <c r="O106" s="19">
        <v>0.79764800000000002</v>
      </c>
      <c r="P106" s="19">
        <v>0.79644999999999999</v>
      </c>
      <c r="Q106" s="19">
        <v>0.79708999999999997</v>
      </c>
      <c r="R106" s="19">
        <v>0.80266099999999996</v>
      </c>
      <c r="S106" s="19">
        <v>0.80169500000000005</v>
      </c>
      <c r="T106" s="19">
        <v>0.80084299999999997</v>
      </c>
      <c r="U106" s="19">
        <v>0.80554000000000003</v>
      </c>
      <c r="V106" s="19">
        <v>0.806172</v>
      </c>
      <c r="W106" s="19">
        <v>0.806172</v>
      </c>
      <c r="X106" s="19">
        <v>0.806172</v>
      </c>
      <c r="Y106" s="19">
        <v>0.81171300000000002</v>
      </c>
      <c r="Z106" s="19">
        <v>0.82027399999999995</v>
      </c>
      <c r="AA106" s="19">
        <v>0.82027499999999998</v>
      </c>
      <c r="AB106" s="19">
        <v>0.83016900000000005</v>
      </c>
      <c r="AC106" s="19">
        <v>0.84629399999999999</v>
      </c>
      <c r="AD106" s="19">
        <v>0.86108600000000002</v>
      </c>
    </row>
    <row r="107" spans="1:30" s="13" customFormat="1" ht="15" customHeight="1" x14ac:dyDescent="0.2">
      <c r="A107" s="11" t="s">
        <v>72</v>
      </c>
      <c r="B107" s="19">
        <v>1.5103930000000001</v>
      </c>
      <c r="C107" s="19">
        <v>1.479983</v>
      </c>
      <c r="D107" s="19">
        <v>1.4586159999999999</v>
      </c>
      <c r="E107" s="19">
        <v>1.395011</v>
      </c>
      <c r="F107" s="19">
        <v>1.4153519999999999</v>
      </c>
      <c r="G107" s="19">
        <v>1.44661</v>
      </c>
      <c r="H107" s="19">
        <v>1.479447</v>
      </c>
      <c r="I107" s="19">
        <v>1.5034879999999999</v>
      </c>
      <c r="J107" s="19">
        <v>1.5299849999999999</v>
      </c>
      <c r="K107" s="19">
        <v>1.550881</v>
      </c>
      <c r="L107" s="19">
        <v>1.5675809999999999</v>
      </c>
      <c r="M107" s="19">
        <v>1.5764339999999999</v>
      </c>
      <c r="N107" s="19">
        <v>1.5832679999999999</v>
      </c>
      <c r="O107" s="19">
        <v>1.595955</v>
      </c>
      <c r="P107" s="19">
        <v>1.60646</v>
      </c>
      <c r="Q107" s="19">
        <v>1.6059749999999999</v>
      </c>
      <c r="R107" s="19">
        <v>1.5987960000000001</v>
      </c>
      <c r="S107" s="19">
        <v>1.592878</v>
      </c>
      <c r="T107" s="19">
        <v>1.5907260000000001</v>
      </c>
      <c r="U107" s="19">
        <v>1.5868549999999999</v>
      </c>
      <c r="V107" s="19">
        <v>1.57637</v>
      </c>
      <c r="W107" s="19">
        <v>1.5739099999999999</v>
      </c>
      <c r="X107" s="19">
        <v>1.5760339999999999</v>
      </c>
      <c r="Y107" s="19">
        <v>1.5809219999999999</v>
      </c>
      <c r="Z107" s="19">
        <v>1.586365</v>
      </c>
      <c r="AA107" s="19">
        <v>1.5930880000000001</v>
      </c>
      <c r="AB107" s="19">
        <v>1.603607</v>
      </c>
      <c r="AC107" s="19">
        <v>1.613942</v>
      </c>
      <c r="AD107" s="19">
        <v>1.626989</v>
      </c>
    </row>
    <row r="108" spans="1:30" s="13" customFormat="1" ht="15" customHeight="1" x14ac:dyDescent="0.2">
      <c r="A108" s="11" t="s">
        <v>73</v>
      </c>
      <c r="B108" s="19">
        <v>3.3648199999999999</v>
      </c>
      <c r="C108" s="19">
        <v>3.2574999999999998</v>
      </c>
      <c r="D108" s="19">
        <v>3.2721010000000001</v>
      </c>
      <c r="E108" s="19">
        <v>3.3106010000000001</v>
      </c>
      <c r="F108" s="19">
        <v>3.4032</v>
      </c>
      <c r="G108" s="19">
        <v>3.4838170000000002</v>
      </c>
      <c r="H108" s="19">
        <v>3.6017739999999998</v>
      </c>
      <c r="I108" s="19">
        <v>3.6788539999999998</v>
      </c>
      <c r="J108" s="19">
        <v>3.7385839999999999</v>
      </c>
      <c r="K108" s="19">
        <v>3.7847379999999999</v>
      </c>
      <c r="L108" s="19">
        <v>3.8444959999999999</v>
      </c>
      <c r="M108" s="19">
        <v>3.8910399999999998</v>
      </c>
      <c r="N108" s="19">
        <v>3.9385479999999999</v>
      </c>
      <c r="O108" s="19">
        <v>3.976931</v>
      </c>
      <c r="P108" s="19">
        <v>4.0067370000000002</v>
      </c>
      <c r="Q108" s="19">
        <v>4.0195569999999998</v>
      </c>
      <c r="R108" s="19">
        <v>4.0286379999999999</v>
      </c>
      <c r="S108" s="19">
        <v>4.0334490000000001</v>
      </c>
      <c r="T108" s="19">
        <v>4.0369719999999996</v>
      </c>
      <c r="U108" s="19">
        <v>4.0379930000000002</v>
      </c>
      <c r="V108" s="19">
        <v>4.0308979999999996</v>
      </c>
      <c r="W108" s="19">
        <v>4.0342320000000003</v>
      </c>
      <c r="X108" s="19">
        <v>4.0426029999999997</v>
      </c>
      <c r="Y108" s="19">
        <v>4.0542850000000001</v>
      </c>
      <c r="Z108" s="19">
        <v>4.0693359999999998</v>
      </c>
      <c r="AA108" s="19">
        <v>4.0814159999999999</v>
      </c>
      <c r="AB108" s="19">
        <v>4.0960419999999997</v>
      </c>
      <c r="AC108" s="19">
        <v>4.1057680000000003</v>
      </c>
      <c r="AD108" s="19">
        <v>4.115507</v>
      </c>
    </row>
    <row r="109" spans="1:30" s="13" customFormat="1" ht="15" customHeight="1" x14ac:dyDescent="0.2">
      <c r="A109" s="14" t="s">
        <v>74</v>
      </c>
      <c r="B109" s="20">
        <v>23.968599000000001</v>
      </c>
      <c r="C109" s="20">
        <v>24.481449000000001</v>
      </c>
      <c r="D109" s="20">
        <v>24.734524</v>
      </c>
      <c r="E109" s="20">
        <v>25.226742000000002</v>
      </c>
      <c r="F109" s="20">
        <v>25.879930000000002</v>
      </c>
      <c r="G109" s="20">
        <v>26.170513</v>
      </c>
      <c r="H109" s="20">
        <v>26.619731999999999</v>
      </c>
      <c r="I109" s="20">
        <v>27.062546000000001</v>
      </c>
      <c r="J109" s="20">
        <v>27.420683</v>
      </c>
      <c r="K109" s="20">
        <v>27.641697000000001</v>
      </c>
      <c r="L109" s="20">
        <v>27.923933000000002</v>
      </c>
      <c r="M109" s="20">
        <v>28.183674</v>
      </c>
      <c r="N109" s="20">
        <v>28.406203999999999</v>
      </c>
      <c r="O109" s="20">
        <v>28.582602000000001</v>
      </c>
      <c r="P109" s="20">
        <v>28.704567000000001</v>
      </c>
      <c r="Q109" s="20">
        <v>28.830345000000001</v>
      </c>
      <c r="R109" s="20">
        <v>28.953690999999999</v>
      </c>
      <c r="S109" s="20">
        <v>29.026848000000001</v>
      </c>
      <c r="T109" s="20">
        <v>29.097874000000001</v>
      </c>
      <c r="U109" s="20">
        <v>29.139787999999999</v>
      </c>
      <c r="V109" s="20">
        <v>29.138556999999999</v>
      </c>
      <c r="W109" s="20">
        <v>29.166803000000002</v>
      </c>
      <c r="X109" s="20">
        <v>29.216894</v>
      </c>
      <c r="Y109" s="20">
        <v>29.293731999999999</v>
      </c>
      <c r="Z109" s="20">
        <v>29.379660000000001</v>
      </c>
      <c r="AA109" s="20">
        <v>29.487729999999999</v>
      </c>
      <c r="AB109" s="20">
        <v>29.644917</v>
      </c>
      <c r="AC109" s="20">
        <v>29.748192</v>
      </c>
      <c r="AD109" s="20">
        <v>29.824611999999998</v>
      </c>
    </row>
    <row r="110" spans="1:30" s="13" customFormat="1" ht="15" customHeight="1" x14ac:dyDescent="0.2">
      <c r="A110" s="11" t="s">
        <v>75</v>
      </c>
      <c r="B110" s="19">
        <v>6.86836</v>
      </c>
      <c r="C110" s="19">
        <v>6.7167130000000004</v>
      </c>
      <c r="D110" s="19">
        <v>6.7285940000000002</v>
      </c>
      <c r="E110" s="19">
        <v>6.7565020000000002</v>
      </c>
      <c r="F110" s="19">
        <v>6.8893810000000002</v>
      </c>
      <c r="G110" s="19">
        <v>6.9706669999999997</v>
      </c>
      <c r="H110" s="19">
        <v>7.182912</v>
      </c>
      <c r="I110" s="19">
        <v>7.363429</v>
      </c>
      <c r="J110" s="19">
        <v>7.5074240000000003</v>
      </c>
      <c r="K110" s="19">
        <v>7.5867649999999998</v>
      </c>
      <c r="L110" s="19">
        <v>7.6832570000000002</v>
      </c>
      <c r="M110" s="19">
        <v>7.7636669999999999</v>
      </c>
      <c r="N110" s="19">
        <v>7.8419270000000001</v>
      </c>
      <c r="O110" s="19">
        <v>7.8821490000000001</v>
      </c>
      <c r="P110" s="19">
        <v>7.915489</v>
      </c>
      <c r="Q110" s="19">
        <v>7.918469</v>
      </c>
      <c r="R110" s="19">
        <v>7.9046419999999999</v>
      </c>
      <c r="S110" s="19">
        <v>7.8885319999999997</v>
      </c>
      <c r="T110" s="19">
        <v>7.8799539999999997</v>
      </c>
      <c r="U110" s="19">
        <v>7.8594980000000003</v>
      </c>
      <c r="V110" s="19">
        <v>7.8328699999999998</v>
      </c>
      <c r="W110" s="19">
        <v>7.8250640000000002</v>
      </c>
      <c r="X110" s="19">
        <v>7.825698</v>
      </c>
      <c r="Y110" s="19">
        <v>7.828214</v>
      </c>
      <c r="Z110" s="19">
        <v>7.8378930000000002</v>
      </c>
      <c r="AA110" s="19">
        <v>7.8427230000000003</v>
      </c>
      <c r="AB110" s="19">
        <v>7.8566399999999996</v>
      </c>
      <c r="AC110" s="19">
        <v>7.85562</v>
      </c>
      <c r="AD110" s="19">
        <v>7.8530730000000002</v>
      </c>
    </row>
    <row r="111" spans="1:30" s="13" customFormat="1" ht="15" customHeight="1" x14ac:dyDescent="0.2">
      <c r="A111" s="14" t="s">
        <v>76</v>
      </c>
      <c r="B111" s="20">
        <v>30.836960000000001</v>
      </c>
      <c r="C111" s="20">
        <v>31.198162</v>
      </c>
      <c r="D111" s="20">
        <v>31.463118000000001</v>
      </c>
      <c r="E111" s="20">
        <v>31.983243999999999</v>
      </c>
      <c r="F111" s="20">
        <v>32.769309999999997</v>
      </c>
      <c r="G111" s="20">
        <v>33.141182000000001</v>
      </c>
      <c r="H111" s="20">
        <v>33.802643000000003</v>
      </c>
      <c r="I111" s="20">
        <v>34.425975999999999</v>
      </c>
      <c r="J111" s="20">
        <v>34.928108000000002</v>
      </c>
      <c r="K111" s="20">
        <v>35.228462</v>
      </c>
      <c r="L111" s="20">
        <v>35.607188999999998</v>
      </c>
      <c r="M111" s="20">
        <v>35.947341999999999</v>
      </c>
      <c r="N111" s="20">
        <v>36.248131000000001</v>
      </c>
      <c r="O111" s="20">
        <v>36.464751999999997</v>
      </c>
      <c r="P111" s="20">
        <v>36.620055999999998</v>
      </c>
      <c r="Q111" s="20">
        <v>36.748814000000003</v>
      </c>
      <c r="R111" s="20">
        <v>36.858333999999999</v>
      </c>
      <c r="S111" s="20">
        <v>36.915379000000001</v>
      </c>
      <c r="T111" s="20">
        <v>36.977829</v>
      </c>
      <c r="U111" s="20">
        <v>36.999287000000002</v>
      </c>
      <c r="V111" s="20">
        <v>36.971428000000003</v>
      </c>
      <c r="W111" s="20">
        <v>36.991866999999999</v>
      </c>
      <c r="X111" s="20">
        <v>37.042591000000002</v>
      </c>
      <c r="Y111" s="20">
        <v>37.121943999999999</v>
      </c>
      <c r="Z111" s="20">
        <v>37.217551999999998</v>
      </c>
      <c r="AA111" s="20">
        <v>37.330452000000001</v>
      </c>
      <c r="AB111" s="20">
        <v>37.501556000000001</v>
      </c>
      <c r="AC111" s="20">
        <v>37.603813000000002</v>
      </c>
      <c r="AD111" s="20">
        <v>37.677684999999997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9"/>
  <sheetViews>
    <sheetView workbookViewId="0"/>
  </sheetViews>
  <sheetFormatPr defaultRowHeight="15" x14ac:dyDescent="0.25"/>
  <cols>
    <col min="1" max="1" width="39.85546875" customWidth="1"/>
    <col min="2" max="2" width="12" bestFit="1" customWidth="1"/>
  </cols>
  <sheetData>
    <row r="1" spans="1:30" s="6" customFormat="1" x14ac:dyDescent="0.25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6" t="s">
        <v>94</v>
      </c>
      <c r="B2">
        <f>Data!B14*10^12</f>
        <v>43761570000000</v>
      </c>
      <c r="C2" s="6">
        <f>Data!C14*10^12</f>
        <v>44935516000000</v>
      </c>
      <c r="D2" s="6">
        <f>Data!D14*10^12</f>
        <v>46956154000000</v>
      </c>
      <c r="E2" s="6">
        <f>Data!E14*10^12</f>
        <v>48859600000000</v>
      </c>
      <c r="F2" s="6">
        <f>Data!F14*10^12</f>
        <v>52060020000000</v>
      </c>
      <c r="G2" s="6">
        <f>Data!G14*10^12</f>
        <v>56406639000000</v>
      </c>
      <c r="H2" s="6">
        <f>Data!H14*10^12</f>
        <v>58466595000000</v>
      </c>
      <c r="I2" s="6">
        <f>Data!I14*10^12</f>
        <v>59415478000000</v>
      </c>
      <c r="J2" s="6">
        <f>Data!J14*10^12</f>
        <v>60577103000000</v>
      </c>
      <c r="K2" s="6">
        <f>Data!K14*10^12</f>
        <v>60854023000000</v>
      </c>
      <c r="L2" s="6">
        <f>Data!L14*10^12</f>
        <v>60781998000000</v>
      </c>
      <c r="M2" s="6">
        <f>Data!M14*10^12</f>
        <v>60787445000000</v>
      </c>
      <c r="N2" s="6">
        <f>Data!N14*10^12</f>
        <v>60700294000000</v>
      </c>
      <c r="O2" s="6">
        <f>Data!O14*10^12</f>
        <v>60525455000000</v>
      </c>
      <c r="P2" s="6">
        <f>Data!P14*10^12</f>
        <v>60642948000000</v>
      </c>
      <c r="Q2" s="6">
        <f>Data!Q14*10^12</f>
        <v>60932434000000</v>
      </c>
      <c r="R2" s="6">
        <f>Data!R14*10^12</f>
        <v>61337646000000</v>
      </c>
      <c r="S2" s="6">
        <f>Data!S14*10^12</f>
        <v>61564323000000</v>
      </c>
      <c r="T2" s="6">
        <f>Data!T14*10^12</f>
        <v>62027473000000</v>
      </c>
      <c r="U2" s="6">
        <f>Data!U14*10^12</f>
        <v>62559910000000</v>
      </c>
      <c r="V2" s="6">
        <f>Data!V14*10^12</f>
        <v>62891525000000</v>
      </c>
      <c r="W2" s="6">
        <f>Data!W14*10^12</f>
        <v>63350254000000</v>
      </c>
      <c r="X2" s="6">
        <f>Data!X14*10^12</f>
        <v>63918579000000</v>
      </c>
      <c r="Y2" s="6">
        <f>Data!Y14*10^12</f>
        <v>64762581000000</v>
      </c>
      <c r="Z2" s="6">
        <f>Data!Z14*10^12</f>
        <v>65742133999999.992</v>
      </c>
      <c r="AA2" s="6">
        <f>Data!AA14*10^12</f>
        <v>66712357000000</v>
      </c>
      <c r="AB2" s="6">
        <f>Data!AB14*10^12</f>
        <v>67852081000000</v>
      </c>
      <c r="AC2" s="6">
        <f>Data!AC14*10^12</f>
        <v>69005455000000</v>
      </c>
      <c r="AD2" s="6">
        <f>Data!AD14*10^12</f>
        <v>70149628000000.008</v>
      </c>
    </row>
    <row r="3" spans="1:30" x14ac:dyDescent="0.25">
      <c r="A3" s="6" t="s">
        <v>95</v>
      </c>
      <c r="B3">
        <f>Data!B30*10^12</f>
        <v>200897720000000</v>
      </c>
      <c r="C3" s="6">
        <f>Data!C30*10^12</f>
        <v>205819733000000</v>
      </c>
      <c r="D3" s="6">
        <f>Data!D30*10^12</f>
        <v>205819733000000</v>
      </c>
      <c r="E3" s="6">
        <f>Data!E30*10^12</f>
        <v>208828064000000</v>
      </c>
      <c r="F3" s="6">
        <f>Data!F30*10^12</f>
        <v>208660339000000</v>
      </c>
      <c r="G3" s="6">
        <f>Data!G30*10^12</f>
        <v>154600372000000</v>
      </c>
      <c r="H3" s="6">
        <f>Data!H30*10^12</f>
        <v>154073318000000</v>
      </c>
      <c r="I3" s="6">
        <f>Data!I30*10^12</f>
        <v>157059570000000</v>
      </c>
      <c r="J3" s="6">
        <f>Data!J30*10^12</f>
        <v>156721954000000</v>
      </c>
      <c r="K3" s="6">
        <f>Data!K30*10^12</f>
        <v>154724045000000</v>
      </c>
      <c r="L3" s="6">
        <f>Data!L30*10^12</f>
        <v>154099182000000</v>
      </c>
      <c r="M3" s="6">
        <f>Data!M30*10^12</f>
        <v>152226379000000</v>
      </c>
      <c r="N3" s="6">
        <f>Data!N30*10^12</f>
        <v>150562195000000</v>
      </c>
      <c r="O3" s="6">
        <f>Data!O30*10^12</f>
        <v>148746765000000</v>
      </c>
      <c r="P3" s="6">
        <f>Data!P30*10^12</f>
        <v>148400757000000</v>
      </c>
      <c r="Q3" s="6">
        <f>Data!Q30*10^12</f>
        <v>147904938000000</v>
      </c>
      <c r="R3" s="6">
        <f>Data!R30*10^12</f>
        <v>148315216000000</v>
      </c>
      <c r="S3" s="6">
        <f>Data!S30*10^12</f>
        <v>148910187000000</v>
      </c>
      <c r="T3" s="6">
        <f>Data!T30*10^12</f>
        <v>149242722000000</v>
      </c>
      <c r="U3" s="6">
        <f>Data!U30*10^12</f>
        <v>151656189000000</v>
      </c>
      <c r="V3" s="6">
        <f>Data!V30*10^12</f>
        <v>153206451000000</v>
      </c>
      <c r="W3" s="6">
        <f>Data!W30*10^12</f>
        <v>155905060000000</v>
      </c>
      <c r="X3" s="6">
        <f>Data!X30*10^12</f>
        <v>156411575000000</v>
      </c>
      <c r="Y3" s="6">
        <f>Data!Y30*10^12</f>
        <v>157282654000000</v>
      </c>
      <c r="Z3" s="6">
        <f>Data!Z30*10^12</f>
        <v>158735931000000</v>
      </c>
      <c r="AA3" s="6">
        <f>Data!AA30*10^12</f>
        <v>159091415000000</v>
      </c>
      <c r="AB3" s="6">
        <f>Data!AB30*10^12</f>
        <v>160408981000000</v>
      </c>
      <c r="AC3" s="6">
        <f>Data!AC30*10^12</f>
        <v>162228958000000</v>
      </c>
      <c r="AD3" s="6">
        <f>Data!AD30*10^12</f>
        <v>163815338000000</v>
      </c>
    </row>
    <row r="4" spans="1:30" x14ac:dyDescent="0.25">
      <c r="A4" s="6" t="s">
        <v>96</v>
      </c>
      <c r="B4">
        <f>Data!B44*10^12</f>
        <v>208570831000000</v>
      </c>
      <c r="C4" s="6">
        <f>Data!C44*10^12</f>
        <v>205751083000000</v>
      </c>
      <c r="D4" s="6">
        <f>Data!D44*10^12</f>
        <v>205870041000000</v>
      </c>
      <c r="E4" s="6">
        <f>Data!E44*10^12</f>
        <v>227017868000000</v>
      </c>
      <c r="F4" s="6">
        <f>Data!F44*10^12</f>
        <v>233099182000000</v>
      </c>
      <c r="G4" s="6">
        <f>Data!G44*10^12</f>
        <v>237668839000000</v>
      </c>
      <c r="H4" s="6">
        <f>Data!H44*10^12</f>
        <v>246191727000000</v>
      </c>
      <c r="I4" s="6">
        <f>Data!I44*10^12</f>
        <v>253440170000000</v>
      </c>
      <c r="J4" s="6">
        <f>Data!J44*10^12</f>
        <v>258850342000000</v>
      </c>
      <c r="K4" s="6">
        <f>Data!K44*10^12</f>
        <v>263865844999999.97</v>
      </c>
      <c r="L4" s="6">
        <f>Data!L44*10^12</f>
        <v>271381805000000</v>
      </c>
      <c r="M4" s="6">
        <f>Data!M44*10^12</f>
        <v>278044739000000</v>
      </c>
      <c r="N4" s="6">
        <f>Data!N44*10^12</f>
        <v>284955841000000</v>
      </c>
      <c r="O4" s="6">
        <f>Data!O44*10^12</f>
        <v>290335907000000</v>
      </c>
      <c r="P4" s="6">
        <f>Data!P44*10^12</f>
        <v>293376465000000</v>
      </c>
      <c r="Q4" s="6">
        <f>Data!Q44*10^12</f>
        <v>294828125000000</v>
      </c>
      <c r="R4" s="6">
        <f>Data!R44*10^12</f>
        <v>294798950000000</v>
      </c>
      <c r="S4" s="6">
        <f>Data!S44*10^12</f>
        <v>294666077000000</v>
      </c>
      <c r="T4" s="6">
        <f>Data!T44*10^12</f>
        <v>294642944000000</v>
      </c>
      <c r="U4" s="6">
        <f>Data!U44*10^12</f>
        <v>295240234000000</v>
      </c>
      <c r="V4" s="6">
        <f>Data!V44*10^12</f>
        <v>296434021000000</v>
      </c>
      <c r="W4" s="6">
        <f>Data!W44*10^12</f>
        <v>298482758000000</v>
      </c>
      <c r="X4" s="6">
        <f>Data!X44*10^12</f>
        <v>299643036000000</v>
      </c>
      <c r="Y4" s="6">
        <f>Data!Y44*10^12</f>
        <v>300105194000000</v>
      </c>
      <c r="Z4" s="6">
        <f>Data!Z44*10^12</f>
        <v>300285309000000</v>
      </c>
      <c r="AA4" s="6">
        <f>Data!AA44*10^12</f>
        <v>299052338000000</v>
      </c>
      <c r="AB4" s="6">
        <f>Data!AB44*10^12</f>
        <v>295893066000000</v>
      </c>
      <c r="AC4" s="6">
        <f>Data!AC44*10^12</f>
        <v>296362640000000</v>
      </c>
      <c r="AD4" s="6">
        <f>Data!AD44*10^12</f>
        <v>296857544000000</v>
      </c>
    </row>
    <row r="5" spans="1:30" x14ac:dyDescent="0.25">
      <c r="A5" s="6" t="s">
        <v>97</v>
      </c>
      <c r="B5">
        <f>Data!B56*10^12</f>
        <v>457999176000000</v>
      </c>
      <c r="C5" s="6">
        <f>Data!C56*10^12</f>
        <v>452051178000000</v>
      </c>
      <c r="D5" s="6">
        <f>Data!D56*10^12</f>
        <v>455572632000000</v>
      </c>
      <c r="E5" s="6">
        <f>Data!E56*10^12</f>
        <v>470533203000000</v>
      </c>
      <c r="F5" s="6">
        <f>Data!F56*10^12</f>
        <v>474560364000000</v>
      </c>
      <c r="G5" s="6">
        <f>Data!G56*10^12</f>
        <v>506934753000000</v>
      </c>
      <c r="H5" s="6">
        <f>Data!H56*10^12</f>
        <v>535322875999999.94</v>
      </c>
      <c r="I5" s="6">
        <f>Data!I56*10^12</f>
        <v>557476378999999.94</v>
      </c>
      <c r="J5" s="6">
        <f>Data!J56*10^12</f>
        <v>570011414000000</v>
      </c>
      <c r="K5" s="6">
        <f>Data!K56*10^12</f>
        <v>576804321000000</v>
      </c>
      <c r="L5" s="6">
        <f>Data!L56*10^12</f>
        <v>588549927000000</v>
      </c>
      <c r="M5" s="6">
        <f>Data!M56*10^12</f>
        <v>600841675000000</v>
      </c>
      <c r="N5" s="6">
        <f>Data!N56*10^12</f>
        <v>608421387000000</v>
      </c>
      <c r="O5" s="6">
        <f>Data!O56*10^12</f>
        <v>612463318000000</v>
      </c>
      <c r="P5" s="6">
        <f>Data!P56*10^12</f>
        <v>612736328000000</v>
      </c>
      <c r="Q5" s="6">
        <f>Data!Q56*10^12</f>
        <v>612182129000000</v>
      </c>
      <c r="R5" s="6">
        <f>Data!R56*10^12</f>
        <v>612552734000000</v>
      </c>
      <c r="S5" s="6">
        <f>Data!S56*10^12</f>
        <v>608559387000000</v>
      </c>
      <c r="T5" s="6">
        <f>Data!T56*10^12</f>
        <v>602201416000000</v>
      </c>
      <c r="U5" s="6">
        <f>Data!U56*10^12</f>
        <v>594576904000000</v>
      </c>
      <c r="V5" s="6">
        <f>Data!V56*10^12</f>
        <v>587028687000000</v>
      </c>
      <c r="W5" s="6">
        <f>Data!W56*10^12</f>
        <v>577960571000000</v>
      </c>
      <c r="X5" s="6">
        <f>Data!X56*10^12</f>
        <v>569565369000000</v>
      </c>
      <c r="Y5" s="6">
        <f>Data!Y56*10^12</f>
        <v>561652344000000</v>
      </c>
      <c r="Z5" s="6">
        <f>Data!Z56*10^12</f>
        <v>554238770000000.06</v>
      </c>
      <c r="AA5" s="6">
        <f>Data!AA56*10^12</f>
        <v>551021729000000.06</v>
      </c>
      <c r="AB5" s="6">
        <f>Data!AB56*10^12</f>
        <v>548404663000000</v>
      </c>
      <c r="AC5" s="6">
        <f>Data!AC56*10^12</f>
        <v>541170776000000.06</v>
      </c>
      <c r="AD5" s="6">
        <f>Data!AD56*10^12</f>
        <v>533158874999999.94</v>
      </c>
    </row>
    <row r="6" spans="1:30" x14ac:dyDescent="0.25">
      <c r="A6" s="6" t="s">
        <v>98</v>
      </c>
      <c r="B6">
        <f>SUM(Data!B69:B70)*10^12</f>
        <v>296444000000000</v>
      </c>
      <c r="C6" s="6">
        <f>SUM(Data!C69:C70)*10^12</f>
        <v>296138428000000</v>
      </c>
      <c r="D6" s="6">
        <f>SUM(Data!D69:D70)*10^12</f>
        <v>305041382000000</v>
      </c>
      <c r="E6" s="6">
        <f>SUM(Data!E69:E70)*10^12</f>
        <v>315914001000000</v>
      </c>
      <c r="F6" s="6">
        <f>SUM(Data!F69:F70)*10^12</f>
        <v>323693420000000</v>
      </c>
      <c r="G6" s="6">
        <f>SUM(Data!G69:G70)*10^12</f>
        <v>334635468000000</v>
      </c>
      <c r="H6" s="6">
        <f>SUM(Data!H69:H70)*10^12</f>
        <v>342300659000000</v>
      </c>
      <c r="I6" s="6">
        <f>SUM(Data!I69:I70)*10^12</f>
        <v>347021667000000</v>
      </c>
      <c r="J6" s="6">
        <f>SUM(Data!J69:J70)*10^12</f>
        <v>348623901000000</v>
      </c>
      <c r="K6" s="6">
        <f>SUM(Data!K69:K70)*10^12</f>
        <v>348014343000000</v>
      </c>
      <c r="L6" s="6">
        <f>SUM(Data!L69:L70)*10^12</f>
        <v>347498962000000</v>
      </c>
      <c r="M6" s="6">
        <f>SUM(Data!M69:M70)*10^12</f>
        <v>346529175000000</v>
      </c>
      <c r="N6" s="6">
        <f>SUM(Data!N69:N70)*10^12</f>
        <v>346551941000000</v>
      </c>
      <c r="O6" s="6">
        <f>SUM(Data!O69:O70)*10^12</f>
        <v>345240479000000</v>
      </c>
      <c r="P6" s="6">
        <f>SUM(Data!P69:P70)*10^12</f>
        <v>343070679000000</v>
      </c>
      <c r="Q6" s="6">
        <f>SUM(Data!Q69:Q70)*10^12</f>
        <v>342934845000000</v>
      </c>
      <c r="R6" s="6">
        <f>SUM(Data!R69:R70)*10^12</f>
        <v>343278687000000</v>
      </c>
      <c r="S6" s="6">
        <f>SUM(Data!S69:S70)*10^12</f>
        <v>342713257000000</v>
      </c>
      <c r="T6" s="6">
        <f>SUM(Data!T69:T70)*10^12</f>
        <v>341805756000000</v>
      </c>
      <c r="U6" s="6">
        <f>SUM(Data!U69:U70)*10^12</f>
        <v>337743103000000</v>
      </c>
      <c r="V6" s="6">
        <f>SUM(Data!V69:V70)*10^12</f>
        <v>333454407000000</v>
      </c>
      <c r="W6" s="6">
        <f>SUM(Data!W69:W70)*10^12</f>
        <v>331424835000000</v>
      </c>
      <c r="X6" s="6">
        <f>SUM(Data!X69:X70)*10^12</f>
        <v>330350861000000</v>
      </c>
      <c r="Y6" s="6">
        <f>SUM(Data!Y69:Y70)*10^12</f>
        <v>330784058000000</v>
      </c>
      <c r="Z6" s="6">
        <f>SUM(Data!Z69:Z70)*10^12</f>
        <v>330562805000000</v>
      </c>
      <c r="AA6" s="6">
        <f>SUM(Data!AA69:AA70)*10^12</f>
        <v>330957520000000</v>
      </c>
      <c r="AB6" s="6">
        <f>SUM(Data!AB69:AB70)*10^12</f>
        <v>331765350000000</v>
      </c>
      <c r="AC6" s="6">
        <f>SUM(Data!AC69:AC70)*10^12</f>
        <v>331481659000000</v>
      </c>
      <c r="AD6" s="6">
        <f>SUM(Data!AD69:AD70)*10^12</f>
        <v>332929138000000</v>
      </c>
    </row>
    <row r="7" spans="1:30" x14ac:dyDescent="0.25">
      <c r="A7" s="6" t="s">
        <v>99</v>
      </c>
      <c r="B7">
        <f>Data!B76*10^12</f>
        <v>213087199230831.62</v>
      </c>
      <c r="C7" s="6">
        <f>Data!C76*10^12</f>
        <v>214618211458550.56</v>
      </c>
      <c r="D7" s="6">
        <f>Data!D76*10^12</f>
        <v>216387639630075.09</v>
      </c>
      <c r="E7" s="6">
        <f>Data!E76*10^12</f>
        <v>218171655920813.34</v>
      </c>
      <c r="F7" s="6">
        <f>Data!F76*10^12</f>
        <v>219859388287697.97</v>
      </c>
      <c r="G7" s="6">
        <f>Data!G76*10^12</f>
        <v>221555946286428.72</v>
      </c>
      <c r="H7" s="6">
        <f>Data!H76*10^12</f>
        <v>223259293232733.41</v>
      </c>
      <c r="I7" s="6">
        <f>Data!I76*10^12</f>
        <v>224968750231854.66</v>
      </c>
      <c r="J7" s="6">
        <f>Data!J76*10^12</f>
        <v>226680243915248.16</v>
      </c>
      <c r="K7" s="6">
        <f>Data!K76*10^12</f>
        <v>228391058703884.19</v>
      </c>
      <c r="L7" s="6">
        <f>Data!L76*10^12</f>
        <v>230097800123975.91</v>
      </c>
      <c r="M7" s="6">
        <f>Data!M76*10^12</f>
        <v>231799110386008.37</v>
      </c>
      <c r="N7" s="6">
        <f>Data!N76*10^12</f>
        <v>233491595016194.78</v>
      </c>
      <c r="O7" s="6">
        <f>Data!O76*10^12</f>
        <v>235173896225020.22</v>
      </c>
      <c r="P7" s="6">
        <f>Data!P76*10^12</f>
        <v>236843977328212.59</v>
      </c>
      <c r="Q7" s="6">
        <f>Data!Q76*10^12</f>
        <v>238498443851984.84</v>
      </c>
      <c r="R7" s="6">
        <f>Data!R76*10^12</f>
        <v>240137295796337</v>
      </c>
      <c r="S7" s="6">
        <f>Data!S76*10^12</f>
        <v>241759175371754.28</v>
      </c>
      <c r="T7" s="6">
        <f>Data!T76*10^12</f>
        <v>243364082578236.69</v>
      </c>
      <c r="U7" s="6">
        <f>Data!U76*10^12</f>
        <v>244939797310151.09</v>
      </c>
      <c r="V7" s="6">
        <f>Data!V76*10^12</f>
        <v>246486319567497.5</v>
      </c>
      <c r="W7" s="6">
        <f>Data!W76*10^12</f>
        <v>248005007139790.72</v>
      </c>
      <c r="X7" s="6">
        <f>Data!X76*10^12</f>
        <v>249495860027030.66</v>
      </c>
      <c r="Y7" s="6">
        <f>Data!Y76*10^12</f>
        <v>250961593808247.03</v>
      </c>
      <c r="Z7" s="6">
        <f>Data!Z76*10^12</f>
        <v>252404924062469.37</v>
      </c>
      <c r="AA7" s="6">
        <f>Data!AA76*10^12</f>
        <v>253827208579212.44</v>
      </c>
      <c r="AB7" s="6">
        <f>Data!AB76*10^12</f>
        <v>255230484042748.47</v>
      </c>
      <c r="AC7" s="6">
        <f>Data!AC76*10^12</f>
        <v>256617466032106.97</v>
      </c>
      <c r="AD7" s="6">
        <f>Data!AD76*10^12</f>
        <v>257990870126317.59</v>
      </c>
    </row>
    <row r="8" spans="1:30" x14ac:dyDescent="0.25">
      <c r="A8" s="6" t="s">
        <v>113</v>
      </c>
      <c r="B8">
        <f>Data!B87*10^12</f>
        <v>123338562000000</v>
      </c>
      <c r="C8" s="6">
        <f>Data!C87*10^12</f>
        <v>120276428000000</v>
      </c>
      <c r="D8" s="6">
        <f>Data!D87*10^12</f>
        <v>113545654000000</v>
      </c>
      <c r="E8" s="6">
        <f>Data!E87*10^12</f>
        <v>120684967000000</v>
      </c>
      <c r="F8" s="6">
        <f>Data!F87*10^12</f>
        <v>120294205000000</v>
      </c>
      <c r="G8" s="6">
        <f>Data!G87*10^12</f>
        <v>119385742000000</v>
      </c>
      <c r="H8" s="6">
        <f>Data!H87*10^12</f>
        <v>119221130000000</v>
      </c>
      <c r="I8" s="6">
        <f>Data!I87*10^12</f>
        <v>119382187000000</v>
      </c>
      <c r="J8" s="6">
        <f>Data!J87*10^12</f>
        <v>119476379000000</v>
      </c>
      <c r="K8" s="6">
        <f>Data!K87*10^12</f>
        <v>119420120000000</v>
      </c>
      <c r="L8" s="6">
        <f>Data!L87*10^12</f>
        <v>119189865000000</v>
      </c>
      <c r="M8" s="6">
        <f>Data!M87*10^12</f>
        <v>118769913000000</v>
      </c>
      <c r="N8" s="6">
        <f>Data!N87*10^12</f>
        <v>118300484000000</v>
      </c>
      <c r="O8" s="6">
        <f>Data!O87*10^12</f>
        <v>117898926000000</v>
      </c>
      <c r="P8" s="6">
        <f>Data!P87*10^12</f>
        <v>117192398000000</v>
      </c>
      <c r="Q8" s="6">
        <f>Data!Q87*10^12</f>
        <v>116441147000000</v>
      </c>
      <c r="R8" s="6">
        <f>Data!R87*10^12</f>
        <v>115822075000000</v>
      </c>
      <c r="S8" s="6">
        <f>Data!S87*10^12</f>
        <v>115359261000000</v>
      </c>
      <c r="T8" s="6">
        <f>Data!T87*10^12</f>
        <v>114509254000000</v>
      </c>
      <c r="U8" s="6">
        <f>Data!U87*10^12</f>
        <v>113783592000000</v>
      </c>
      <c r="V8" s="6">
        <f>Data!V87*10^12</f>
        <v>113242439000000</v>
      </c>
      <c r="W8" s="6">
        <f>Data!W87*10^12</f>
        <v>112619507000000</v>
      </c>
      <c r="X8" s="6">
        <f>Data!X87*10^12</f>
        <v>112144859000000</v>
      </c>
      <c r="Y8" s="6">
        <f>Data!Y87*10^12</f>
        <v>111722557000000</v>
      </c>
      <c r="Z8" s="6">
        <f>Data!Z87*10^12</f>
        <v>111333572000000</v>
      </c>
      <c r="AA8" s="6">
        <f>Data!AA87*10^12</f>
        <v>111052071000000</v>
      </c>
      <c r="AB8" s="6">
        <f>Data!AB87*10^12</f>
        <v>110844894000000</v>
      </c>
      <c r="AC8" s="6">
        <f>Data!AC87*10^12</f>
        <v>110601608000000</v>
      </c>
      <c r="AD8" s="6">
        <f>Data!AD87*10^12</f>
        <v>110343094000000</v>
      </c>
    </row>
    <row r="9" spans="1:30" x14ac:dyDescent="0.25">
      <c r="A9" s="6" t="s">
        <v>100</v>
      </c>
      <c r="B9">
        <f>Data!B108*10^15-SUM(B2:B8)</f>
        <v>1820720941769168.5</v>
      </c>
      <c r="C9" s="6">
        <f>Data!C108*10^15-SUM(C2:C8)</f>
        <v>1717909422541449.5</v>
      </c>
      <c r="D9" s="6">
        <f>Data!D108*10^15-SUM(D2:D8)</f>
        <v>1722907764369925</v>
      </c>
      <c r="E9" s="6">
        <f>Data!E108*10^15-SUM(E2:E8)</f>
        <v>1700591641079186.7</v>
      </c>
      <c r="F9" s="6">
        <f>Data!F108*10^15-SUM(F2:F8)</f>
        <v>1770973081712302</v>
      </c>
      <c r="G9" s="6">
        <f>Data!G108*10^15-SUM(G2:G8)</f>
        <v>1852629240713571.2</v>
      </c>
      <c r="H9" s="6">
        <f>Data!H108*10^15-SUM(H2:H8)</f>
        <v>1922938401767266.5</v>
      </c>
      <c r="I9" s="6">
        <f>Data!I108*10^15-SUM(I2:I8)</f>
        <v>1960089798768145.2</v>
      </c>
      <c r="J9" s="6">
        <f>Data!J108*10^15-SUM(J2:J8)</f>
        <v>1997642663084751.7</v>
      </c>
      <c r="K9" s="6">
        <f>Data!K108*10^15-SUM(K2:K8)</f>
        <v>2032664244296115.7</v>
      </c>
      <c r="L9" s="6">
        <f>Data!L108*10^15-SUM(L2:L8)</f>
        <v>2072896460876024</v>
      </c>
      <c r="M9" s="6">
        <f>Data!M108*10^15-SUM(M2:M8)</f>
        <v>2102041563613991.5</v>
      </c>
      <c r="N9" s="6">
        <f>Data!N108*10^15-SUM(N2:N8)</f>
        <v>2135564262983805.2</v>
      </c>
      <c r="O9" s="6">
        <f>Data!O108*10^15-SUM(O2:O8)</f>
        <v>2166546253774979.7</v>
      </c>
      <c r="P9" s="6">
        <f>Data!P108*10^15-SUM(P2:P8)</f>
        <v>2194473447671787.5</v>
      </c>
      <c r="Q9" s="6">
        <f>Data!Q108*10^15-SUM(Q2:Q8)</f>
        <v>2205834938148015.2</v>
      </c>
      <c r="R9" s="6">
        <f>Data!R108*10^15-SUM(R2:R8)</f>
        <v>2212395396203663</v>
      </c>
      <c r="S9" s="6">
        <f>Data!S108*10^15-SUM(S2:S8)</f>
        <v>2219917332628245.7</v>
      </c>
      <c r="T9" s="6">
        <f>Data!T108*10^15-SUM(T2:T8)</f>
        <v>2229178352421762.7</v>
      </c>
      <c r="U9" s="6">
        <f>Data!U108*10^15-SUM(U2:U8)</f>
        <v>2237493270689849</v>
      </c>
      <c r="V9" s="6">
        <f>Data!V108*10^15-SUM(V2:V8)</f>
        <v>2238154150432502</v>
      </c>
      <c r="W9" s="6">
        <f>Data!W108*10^15-SUM(W2:W8)</f>
        <v>2246484007860209.7</v>
      </c>
      <c r="X9" s="6">
        <f>Data!X108*10^15-SUM(X2:X8)</f>
        <v>2261072860972969</v>
      </c>
      <c r="Y9" s="6">
        <f>Data!Y108*10^15-SUM(Y2:Y8)</f>
        <v>2277014018191753</v>
      </c>
      <c r="Z9" s="6">
        <f>Data!Z108*10^15-SUM(Z2:Z8)</f>
        <v>2296032554937530.5</v>
      </c>
      <c r="AA9" s="6">
        <f>Data!AA108*10^15-SUM(AA2:AA8)</f>
        <v>2309701361420787.5</v>
      </c>
      <c r="AB9" s="6">
        <f>Data!AB108*10^15-SUM(AB2:AB8)</f>
        <v>2325642480957251</v>
      </c>
      <c r="AC9" s="6">
        <f>Data!AC108*10^15-SUM(AC2:AC8)</f>
        <v>2338299437967893.5</v>
      </c>
      <c r="AD9" s="6">
        <f>Data!AD108*10^15-SUM(AD2:AD8)</f>
        <v>2350262512873682.5</v>
      </c>
    </row>
  </sheetData>
  <pageMargins left="0.7" right="0.7" top="0.75" bottom="0.75" header="0.3" footer="0.3"/>
  <ignoredErrors>
    <ignoredError sqref="B6 C6:AD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9"/>
  <sheetViews>
    <sheetView workbookViewId="0"/>
  </sheetViews>
  <sheetFormatPr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0" x14ac:dyDescent="0.25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6" t="s">
        <v>94</v>
      </c>
      <c r="B2" s="6">
        <f>Data!B10*10^12</f>
        <v>173334534000000</v>
      </c>
      <c r="C2" s="6">
        <f>Data!C10*10^12</f>
        <v>180047073000000</v>
      </c>
      <c r="D2" s="6">
        <f>Data!D10*10^12</f>
        <v>188307327000000</v>
      </c>
      <c r="E2" s="6">
        <f>Data!E10*10^12</f>
        <v>199735077000000</v>
      </c>
      <c r="F2" s="6">
        <f>Data!F10*10^12</f>
        <v>211291901000000</v>
      </c>
      <c r="G2" s="6">
        <f>Data!G10*10^12</f>
        <v>224978607000000</v>
      </c>
      <c r="H2" s="6">
        <f>Data!H10*10^12</f>
        <v>232080688000000</v>
      </c>
      <c r="I2" s="6">
        <f>Data!I10*10^12</f>
        <v>236800934000000</v>
      </c>
      <c r="J2" s="6">
        <f>Data!J10*10^12</f>
        <v>242520859000000</v>
      </c>
      <c r="K2" s="6">
        <f>Data!K10*10^12</f>
        <v>244138306000000</v>
      </c>
      <c r="L2" s="6">
        <f>Data!L10*10^12</f>
        <v>244652115000000</v>
      </c>
      <c r="M2" s="6">
        <f>Data!M10*10^12</f>
        <v>245972626000000</v>
      </c>
      <c r="N2" s="6">
        <f>Data!N10*10^12</f>
        <v>246663712000000</v>
      </c>
      <c r="O2" s="6">
        <f>Data!O10*10^12</f>
        <v>246807175000000</v>
      </c>
      <c r="P2" s="6">
        <f>Data!P10*10^12</f>
        <v>247876633000000</v>
      </c>
      <c r="Q2" s="6">
        <f>Data!Q10*10^12</f>
        <v>248784164000000</v>
      </c>
      <c r="R2" s="6">
        <f>Data!R10*10^12</f>
        <v>249230423000000</v>
      </c>
      <c r="S2" s="6">
        <f>Data!S10*10^12</f>
        <v>249826111000000</v>
      </c>
      <c r="T2" s="6">
        <f>Data!T10*10^12</f>
        <v>251669815000000</v>
      </c>
      <c r="U2" s="6">
        <f>Data!U10*10^12</f>
        <v>253446289000000</v>
      </c>
      <c r="V2" s="6">
        <f>Data!V10*10^12</f>
        <v>252224319000000</v>
      </c>
      <c r="W2" s="6">
        <f>Data!W10*10^12</f>
        <v>253971283000000</v>
      </c>
      <c r="X2" s="6">
        <f>Data!X10*10^12</f>
        <v>257706238000000</v>
      </c>
      <c r="Y2" s="6">
        <f>Data!Y10*10^12</f>
        <v>262789519999999.97</v>
      </c>
      <c r="Z2" s="6">
        <f>Data!Z10*10^12</f>
        <v>267634766000000</v>
      </c>
      <c r="AA2" s="6">
        <f>Data!AA10*10^12</f>
        <v>271636475000000.03</v>
      </c>
      <c r="AB2" s="6">
        <f>Data!AB10*10^12</f>
        <v>276171477999999.97</v>
      </c>
      <c r="AC2" s="6">
        <f>Data!AC10*10^12</f>
        <v>279967468000000</v>
      </c>
      <c r="AD2" s="6">
        <f>Data!AD10*10^12</f>
        <v>284244934000000</v>
      </c>
    </row>
    <row r="3" spans="1:30" x14ac:dyDescent="0.25">
      <c r="A3" s="6" t="s">
        <v>95</v>
      </c>
      <c r="B3" s="6">
        <f>Data!B28*10^12</f>
        <v>0</v>
      </c>
      <c r="C3" s="6">
        <f>Data!C28*10^12</f>
        <v>0</v>
      </c>
      <c r="D3" s="6">
        <f>Data!D28*10^12</f>
        <v>0</v>
      </c>
      <c r="E3" s="6">
        <f>Data!E28*10^12</f>
        <v>0</v>
      </c>
      <c r="F3" s="6">
        <f>Data!F28*10^12</f>
        <v>0</v>
      </c>
      <c r="G3" s="6">
        <f>Data!G28*10^12</f>
        <v>0</v>
      </c>
      <c r="H3" s="6">
        <f>Data!H28*10^12</f>
        <v>0</v>
      </c>
      <c r="I3" s="6">
        <f>Data!I28*10^12</f>
        <v>0</v>
      </c>
      <c r="J3" s="6">
        <f>Data!J28*10^12</f>
        <v>0</v>
      </c>
      <c r="K3" s="6">
        <f>Data!K28*10^12</f>
        <v>0</v>
      </c>
      <c r="L3" s="6">
        <f>Data!L28*10^12</f>
        <v>0</v>
      </c>
      <c r="M3" s="6">
        <f>Data!M28*10^12</f>
        <v>0</v>
      </c>
      <c r="N3" s="6">
        <f>Data!N28*10^12</f>
        <v>0</v>
      </c>
      <c r="O3" s="6">
        <f>Data!O28*10^12</f>
        <v>0</v>
      </c>
      <c r="P3" s="6">
        <f>Data!P28*10^12</f>
        <v>0</v>
      </c>
      <c r="Q3" s="6">
        <f>Data!Q28*10^12</f>
        <v>0</v>
      </c>
      <c r="R3" s="6">
        <f>Data!R28*10^12</f>
        <v>0</v>
      </c>
      <c r="S3" s="6">
        <f>Data!S28*10^12</f>
        <v>0</v>
      </c>
      <c r="T3" s="6">
        <f>Data!T28*10^12</f>
        <v>0</v>
      </c>
      <c r="U3" s="6">
        <f>Data!U28*10^12</f>
        <v>0</v>
      </c>
      <c r="V3" s="6">
        <f>Data!V28*10^12</f>
        <v>0</v>
      </c>
      <c r="W3" s="6">
        <f>Data!W28*10^12</f>
        <v>0</v>
      </c>
      <c r="X3" s="6">
        <f>Data!X28*10^12</f>
        <v>0</v>
      </c>
      <c r="Y3" s="6">
        <f>Data!Y28*10^12</f>
        <v>0</v>
      </c>
      <c r="Z3" s="6">
        <f>Data!Z28*10^12</f>
        <v>0</v>
      </c>
      <c r="AA3" s="6">
        <f>Data!AA28*10^12</f>
        <v>0</v>
      </c>
      <c r="AB3" s="6">
        <f>Data!AB28*10^12</f>
        <v>0</v>
      </c>
      <c r="AC3" s="6">
        <f>Data!AC28*10^12</f>
        <v>0</v>
      </c>
      <c r="AD3" s="6">
        <f>Data!AD28*10^12</f>
        <v>0</v>
      </c>
    </row>
    <row r="4" spans="1:30" x14ac:dyDescent="0.25">
      <c r="A4" s="6" t="s">
        <v>96</v>
      </c>
      <c r="B4" s="6">
        <f>Data!B41*10^12</f>
        <v>42180504000000</v>
      </c>
      <c r="C4" s="6">
        <f>Data!C41*10^12</f>
        <v>41529209000000</v>
      </c>
      <c r="D4" s="6">
        <f>Data!D41*10^12</f>
        <v>41142628000000</v>
      </c>
      <c r="E4" s="6">
        <f>Data!E41*10^12</f>
        <v>42592018000000</v>
      </c>
      <c r="F4" s="6">
        <f>Data!F41*10^12</f>
        <v>42682934000000</v>
      </c>
      <c r="G4" s="6">
        <f>Data!G41*10^12</f>
        <v>42626568000000</v>
      </c>
      <c r="H4" s="6">
        <f>Data!H41*10^12</f>
        <v>42939480000000</v>
      </c>
      <c r="I4" s="6">
        <f>Data!I41*10^12</f>
        <v>43138325000000</v>
      </c>
      <c r="J4" s="6">
        <f>Data!J41*10^12</f>
        <v>43184040000000</v>
      </c>
      <c r="K4" s="6">
        <f>Data!K41*10^12</f>
        <v>43190712000000</v>
      </c>
      <c r="L4" s="6">
        <f>Data!L41*10^12</f>
        <v>43375881000000</v>
      </c>
      <c r="M4" s="6">
        <f>Data!M41*10^12</f>
        <v>43469055000000</v>
      </c>
      <c r="N4" s="6">
        <f>Data!N41*10^12</f>
        <v>43569855000000</v>
      </c>
      <c r="O4" s="6">
        <f>Data!O41*10^12</f>
        <v>43543320000000</v>
      </c>
      <c r="P4" s="6">
        <f>Data!P41*10^12</f>
        <v>43306976000000</v>
      </c>
      <c r="Q4" s="6">
        <f>Data!Q41*10^12</f>
        <v>42933418000000</v>
      </c>
      <c r="R4" s="6">
        <f>Data!R41*10^12</f>
        <v>42431515000000</v>
      </c>
      <c r="S4" s="6">
        <f>Data!S41*10^12</f>
        <v>41905746000000</v>
      </c>
      <c r="T4" s="6">
        <f>Data!T41*10^12</f>
        <v>41385048000000</v>
      </c>
      <c r="U4" s="6">
        <f>Data!U41*10^12</f>
        <v>40908489000000</v>
      </c>
      <c r="V4" s="6">
        <f>Data!V41*10^12</f>
        <v>40476181000000</v>
      </c>
      <c r="W4" s="6">
        <f>Data!W41*10^12</f>
        <v>40100487000000</v>
      </c>
      <c r="X4" s="6">
        <f>Data!X41*10^12</f>
        <v>39646538000000</v>
      </c>
      <c r="Y4" s="6">
        <f>Data!Y41*10^12</f>
        <v>39143215000000</v>
      </c>
      <c r="Z4" s="6">
        <f>Data!Z41*10^12</f>
        <v>38612881000000</v>
      </c>
      <c r="AA4" s="6">
        <f>Data!AA41*10^12</f>
        <v>37974247000000</v>
      </c>
      <c r="AB4" s="6">
        <f>Data!AB41*10^12</f>
        <v>38028141000000</v>
      </c>
      <c r="AC4" s="6">
        <f>Data!AC41*10^12</f>
        <v>38110931000000</v>
      </c>
      <c r="AD4" s="6">
        <f>Data!AD41*10^12</f>
        <v>38102985000000</v>
      </c>
    </row>
    <row r="5" spans="1:30" x14ac:dyDescent="0.25">
      <c r="A5" s="6" t="s">
        <v>97</v>
      </c>
      <c r="B5" s="6">
        <f>Data!B54*10^12</f>
        <v>115713364000000</v>
      </c>
      <c r="C5" s="6">
        <f>Data!C54*10^12</f>
        <v>115270409000000</v>
      </c>
      <c r="D5" s="6">
        <f>Data!D54*10^12</f>
        <v>115297791000000</v>
      </c>
      <c r="E5" s="6">
        <f>Data!E54*10^12</f>
        <v>115671371000000</v>
      </c>
      <c r="F5" s="6">
        <f>Data!F54*10^12</f>
        <v>115824944000000</v>
      </c>
      <c r="G5" s="6">
        <f>Data!G54*10^12</f>
        <v>116625244000000</v>
      </c>
      <c r="H5" s="6">
        <f>Data!H54*10^12</f>
        <v>117126877000000</v>
      </c>
      <c r="I5" s="6">
        <f>Data!I54*10^12</f>
        <v>117588348000000</v>
      </c>
      <c r="J5" s="6">
        <f>Data!J54*10^12</f>
        <v>117895828000000</v>
      </c>
      <c r="K5" s="6">
        <f>Data!K54*10^12</f>
        <v>118095016000000</v>
      </c>
      <c r="L5" s="6">
        <f>Data!L54*10^12</f>
        <v>118332268000000</v>
      </c>
      <c r="M5" s="6">
        <f>Data!M54*10^12</f>
        <v>118602112000000</v>
      </c>
      <c r="N5" s="6">
        <f>Data!N54*10^12</f>
        <v>118795654000000</v>
      </c>
      <c r="O5" s="6">
        <f>Data!O54*10^12</f>
        <v>118893295000000</v>
      </c>
      <c r="P5" s="6">
        <f>Data!P54*10^12</f>
        <v>118868393000000</v>
      </c>
      <c r="Q5" s="6">
        <f>Data!Q54*10^12</f>
        <v>118797791000000</v>
      </c>
      <c r="R5" s="6">
        <f>Data!R54*10^12</f>
        <v>118743248000000</v>
      </c>
      <c r="S5" s="6">
        <f>Data!S54*10^12</f>
        <v>118587708000000</v>
      </c>
      <c r="T5" s="6">
        <f>Data!T54*10^12</f>
        <v>118364853000000</v>
      </c>
      <c r="U5" s="6">
        <f>Data!U54*10^12</f>
        <v>118127419000000</v>
      </c>
      <c r="V5" s="6">
        <f>Data!V54*10^12</f>
        <v>117876701000000</v>
      </c>
      <c r="W5" s="6">
        <f>Data!W54*10^12</f>
        <v>117567558000000</v>
      </c>
      <c r="X5" s="6">
        <f>Data!X54*10^12</f>
        <v>117282791000000</v>
      </c>
      <c r="Y5" s="6">
        <f>Data!Y54*10^12</f>
        <v>117015755000000</v>
      </c>
      <c r="Z5" s="6">
        <f>Data!Z54*10^12</f>
        <v>116768280000000</v>
      </c>
      <c r="AA5" s="6">
        <f>Data!AA54*10^12</f>
        <v>116593765000000</v>
      </c>
      <c r="AB5" s="6">
        <f>Data!AB54*10^12</f>
        <v>116432495000000</v>
      </c>
      <c r="AC5" s="6">
        <f>Data!AC54*10^12</f>
        <v>116190742000000</v>
      </c>
      <c r="AD5" s="6">
        <f>Data!AD54*10^12</f>
        <v>115981964000000</v>
      </c>
    </row>
    <row r="6" spans="1:30" x14ac:dyDescent="0.25">
      <c r="A6" s="6" t="s">
        <v>98</v>
      </c>
      <c r="B6" s="6">
        <f>Data!B67*10^12</f>
        <v>13164505000000</v>
      </c>
      <c r="C6" s="6">
        <f>Data!C67*10^12</f>
        <v>13297672000000</v>
      </c>
      <c r="D6" s="6">
        <f>Data!D67*10^12</f>
        <v>13431913000000</v>
      </c>
      <c r="E6" s="6">
        <f>Data!E67*10^12</f>
        <v>13569099000000</v>
      </c>
      <c r="F6" s="6">
        <f>Data!F67*10^12</f>
        <v>13862007000000</v>
      </c>
      <c r="G6" s="6">
        <f>Data!G67*10^12</f>
        <v>14202356000000</v>
      </c>
      <c r="H6" s="6">
        <f>Data!H67*10^12</f>
        <v>14507246000000</v>
      </c>
      <c r="I6" s="6">
        <f>Data!I67*10^12</f>
        <v>14737387000000</v>
      </c>
      <c r="J6" s="6">
        <f>Data!J67*10^12</f>
        <v>14928439000000</v>
      </c>
      <c r="K6" s="6">
        <f>Data!K67*10^12</f>
        <v>14994919000000</v>
      </c>
      <c r="L6" s="6">
        <f>Data!L67*10^12</f>
        <v>15078075000000</v>
      </c>
      <c r="M6" s="6">
        <f>Data!M67*10^12</f>
        <v>15152933000000</v>
      </c>
      <c r="N6" s="6">
        <f>Data!N67*10^12</f>
        <v>15219864000000</v>
      </c>
      <c r="O6" s="6">
        <f>Data!O67*10^12</f>
        <v>15262828000000</v>
      </c>
      <c r="P6" s="6">
        <f>Data!P67*10^12</f>
        <v>15321709000000</v>
      </c>
      <c r="Q6" s="6">
        <f>Data!Q67*10^12</f>
        <v>15382598000000</v>
      </c>
      <c r="R6" s="6">
        <f>Data!R67*10^12</f>
        <v>15419598000000</v>
      </c>
      <c r="S6" s="6">
        <f>Data!S67*10^12</f>
        <v>15494887000000</v>
      </c>
      <c r="T6" s="6">
        <f>Data!T67*10^12</f>
        <v>15579786000000</v>
      </c>
      <c r="U6" s="6">
        <f>Data!U67*10^12</f>
        <v>15648535000000</v>
      </c>
      <c r="V6" s="6">
        <f>Data!V67*10^12</f>
        <v>15640739000000</v>
      </c>
      <c r="W6" s="6">
        <f>Data!W67*10^12</f>
        <v>15687244000000</v>
      </c>
      <c r="X6" s="6">
        <f>Data!X67*10^12</f>
        <v>15737101000000</v>
      </c>
      <c r="Y6" s="6">
        <f>Data!Y67*10^12</f>
        <v>15827858000000</v>
      </c>
      <c r="Z6" s="6">
        <f>Data!Z67*10^12</f>
        <v>15946564000000</v>
      </c>
      <c r="AA6" s="6">
        <f>Data!AA67*10^12</f>
        <v>16029083000000</v>
      </c>
      <c r="AB6" s="6">
        <f>Data!AB67*10^12</f>
        <v>16129501000000.002</v>
      </c>
      <c r="AC6" s="6">
        <f>Data!AC67*10^12</f>
        <v>16189777000000</v>
      </c>
      <c r="AD6" s="6">
        <f>Data!AD67*10^12</f>
        <v>16279872999999.998</v>
      </c>
    </row>
    <row r="7" spans="1:30" x14ac:dyDescent="0.25">
      <c r="A7" s="6" t="s">
        <v>99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</row>
    <row r="8" spans="1:30" x14ac:dyDescent="0.25">
      <c r="A8" s="6" t="s">
        <v>113</v>
      </c>
      <c r="B8" s="6">
        <f>Data!B85*10^12</f>
        <v>0</v>
      </c>
      <c r="C8" s="6">
        <f>Data!C85*10^12</f>
        <v>0</v>
      </c>
      <c r="D8" s="6">
        <f>Data!D85*10^12</f>
        <v>0</v>
      </c>
      <c r="E8" s="6">
        <f>Data!E85*10^12</f>
        <v>0</v>
      </c>
      <c r="F8" s="6">
        <f>Data!F85*10^12</f>
        <v>0</v>
      </c>
      <c r="G8" s="6">
        <f>Data!G85*10^12</f>
        <v>0</v>
      </c>
      <c r="H8" s="6">
        <f>Data!H85*10^12</f>
        <v>0</v>
      </c>
      <c r="I8" s="6">
        <f>Data!I85*10^12</f>
        <v>0</v>
      </c>
      <c r="J8" s="6">
        <f>Data!J85*10^12</f>
        <v>0</v>
      </c>
      <c r="K8" s="6">
        <f>Data!K85*10^12</f>
        <v>0</v>
      </c>
      <c r="L8" s="6">
        <f>Data!L85*10^12</f>
        <v>0</v>
      </c>
      <c r="M8" s="6">
        <f>Data!M85*10^12</f>
        <v>0</v>
      </c>
      <c r="N8" s="6">
        <f>Data!N85*10^12</f>
        <v>0</v>
      </c>
      <c r="O8" s="6">
        <f>Data!O85*10^12</f>
        <v>0</v>
      </c>
      <c r="P8" s="6">
        <f>Data!P85*10^12</f>
        <v>0</v>
      </c>
      <c r="Q8" s="6">
        <f>Data!Q85*10^12</f>
        <v>0</v>
      </c>
      <c r="R8" s="6">
        <f>Data!R85*10^12</f>
        <v>0</v>
      </c>
      <c r="S8" s="6">
        <f>Data!S85*10^12</f>
        <v>0</v>
      </c>
      <c r="T8" s="6">
        <f>Data!T85*10^12</f>
        <v>0</v>
      </c>
      <c r="U8" s="6">
        <f>Data!U85*10^12</f>
        <v>0</v>
      </c>
      <c r="V8" s="6">
        <f>Data!V85*10^12</f>
        <v>0</v>
      </c>
      <c r="W8" s="6">
        <f>Data!W85*10^12</f>
        <v>0</v>
      </c>
      <c r="X8" s="6">
        <f>Data!X85*10^12</f>
        <v>0</v>
      </c>
      <c r="Y8" s="6">
        <f>Data!Y85*10^12</f>
        <v>0</v>
      </c>
      <c r="Z8" s="6">
        <f>Data!Z85*10^12</f>
        <v>0</v>
      </c>
      <c r="AA8" s="6">
        <f>Data!AA85*10^12</f>
        <v>0</v>
      </c>
      <c r="AB8" s="6">
        <f>Data!AB85*10^12</f>
        <v>0</v>
      </c>
      <c r="AC8" s="6">
        <f>Data!AC85*10^12</f>
        <v>0</v>
      </c>
      <c r="AD8" s="6">
        <f>Data!AD85*10^12</f>
        <v>0</v>
      </c>
    </row>
    <row r="9" spans="1:30" x14ac:dyDescent="0.25">
      <c r="A9" s="6" t="s">
        <v>100</v>
      </c>
      <c r="B9" s="6">
        <f>SUM(Data!B102:B103)*10^15-SUM(B2:B8)</f>
        <v>523405093000000</v>
      </c>
      <c r="C9" s="6">
        <f>SUM(Data!C102:C103)*10^15-SUM(C2:C8)</f>
        <v>532749637000000</v>
      </c>
      <c r="D9" s="6">
        <f>SUM(Data!D102:D103)*10^15-SUM(D2:D8)</f>
        <v>525163341000000</v>
      </c>
      <c r="E9" s="6">
        <f>SUM(Data!E102:E103)*10^15-SUM(E2:E8)</f>
        <v>488319435000000</v>
      </c>
      <c r="F9" s="6">
        <f>SUM(Data!F102:F103)*10^15-SUM(F2:F8)</f>
        <v>493240214000000</v>
      </c>
      <c r="G9" s="6">
        <f>SUM(Data!G102:G103)*10^15-SUM(G2:G8)</f>
        <v>496566225000000</v>
      </c>
      <c r="H9" s="6">
        <f>SUM(Data!H102:H103)*10^15-SUM(H2:H8)</f>
        <v>503924709000000</v>
      </c>
      <c r="I9" s="6">
        <f>SUM(Data!I102:I103)*10^15-SUM(I2:I8)</f>
        <v>507738006000000</v>
      </c>
      <c r="J9" s="6">
        <f>SUM(Data!J102:J103)*10^15-SUM(J2:J8)</f>
        <v>512008834000000</v>
      </c>
      <c r="K9" s="6">
        <f>SUM(Data!K102:K103)*10^15-SUM(K2:K8)</f>
        <v>515670047000000</v>
      </c>
      <c r="L9" s="6">
        <f>SUM(Data!L102:L103)*10^15-SUM(L2:L8)</f>
        <v>519497661000000</v>
      </c>
      <c r="M9" s="6">
        <f>SUM(Data!M102:M103)*10^15-SUM(M2:M8)</f>
        <v>521853274000000</v>
      </c>
      <c r="N9" s="6">
        <f>SUM(Data!N102:N103)*10^15-SUM(N2:N8)</f>
        <v>524266915000000</v>
      </c>
      <c r="O9" s="6">
        <f>SUM(Data!O102:O103)*10^15-SUM(O2:O8)</f>
        <v>526401382000000</v>
      </c>
      <c r="P9" s="6">
        <f>SUM(Data!P102:P103)*10^15-SUM(P2:P8)</f>
        <v>528388289000000</v>
      </c>
      <c r="Q9" s="6">
        <f>SUM(Data!Q102:Q103)*10^15-SUM(Q2:Q8)</f>
        <v>528667029000000</v>
      </c>
      <c r="R9" s="6">
        <f>SUM(Data!R102:R103)*10^15-SUM(R2:R8)</f>
        <v>528621216000000</v>
      </c>
      <c r="S9" s="6">
        <f>SUM(Data!S102:S103)*10^15-SUM(S2:S8)</f>
        <v>528619548000000</v>
      </c>
      <c r="T9" s="6">
        <f>SUM(Data!T102:T103)*10^15-SUM(T2:T8)</f>
        <v>528898498000000</v>
      </c>
      <c r="U9" s="6">
        <f>SUM(Data!U102:U103)*10^15-SUM(U2:U8)</f>
        <v>529079268000000</v>
      </c>
      <c r="V9" s="6">
        <f>SUM(Data!V102:V103)*10^15-SUM(V2:V8)</f>
        <v>528709060000000</v>
      </c>
      <c r="W9" s="6">
        <f>SUM(Data!W102:W103)*10^15-SUM(W2:W8)</f>
        <v>529058428000000</v>
      </c>
      <c r="X9" s="6">
        <f>SUM(Data!X102:X103)*10^15-SUM(X2:X8)</f>
        <v>529886332000000</v>
      </c>
      <c r="Y9" s="6">
        <f>SUM(Data!Y102:Y103)*10^15-SUM(Y2:Y8)</f>
        <v>531020652000000</v>
      </c>
      <c r="Z9" s="6">
        <f>SUM(Data!Z102:Z103)*10^15-SUM(Z2:Z8)</f>
        <v>532360509000000</v>
      </c>
      <c r="AA9" s="6">
        <f>SUM(Data!AA102:AA103)*10^15-SUM(AA2:AA8)</f>
        <v>533613430000000</v>
      </c>
      <c r="AB9" s="6">
        <f>SUM(Data!AB102:AB103)*10^15-SUM(AB2:AB8)</f>
        <v>535350385000000</v>
      </c>
      <c r="AC9" s="6">
        <f>SUM(Data!AC102:AC103)*10^15-SUM(AC2:AC8)</f>
        <v>537094082000000</v>
      </c>
      <c r="AD9" s="6">
        <f>SUM(Data!AD102:AD103)*10^15-SUM(AD2:AD8)</f>
        <v>538844244000000</v>
      </c>
    </row>
  </sheetData>
  <pageMargins left="0.7" right="0.7" top="0.75" bottom="0.75" header="0.3" footer="0.3"/>
  <ignoredErrors>
    <ignoredError sqref="B9:AD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9"/>
  <sheetViews>
    <sheetView workbookViewId="0"/>
  </sheetViews>
  <sheetFormatPr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0" x14ac:dyDescent="0.25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6" t="s">
        <v>94</v>
      </c>
      <c r="B2" s="6">
        <f>Data!B9*10^12</f>
        <v>11885869000000</v>
      </c>
      <c r="C2" s="6">
        <f>Data!C9*10^12</f>
        <v>11824763000000</v>
      </c>
      <c r="D2" s="6">
        <f>Data!D9*10^12</f>
        <v>12225077000000</v>
      </c>
      <c r="E2" s="6">
        <f>Data!E9*10^12</f>
        <v>12751754000000</v>
      </c>
      <c r="F2" s="6">
        <f>Data!F9*10^12</f>
        <v>13264670000000</v>
      </c>
      <c r="G2" s="6">
        <f>Data!G9*10^12</f>
        <v>14140695000000</v>
      </c>
      <c r="H2" s="6">
        <f>Data!H9*10^12</f>
        <v>14595464000000</v>
      </c>
      <c r="I2" s="6">
        <f>Data!I9*10^12</f>
        <v>14806039000000</v>
      </c>
      <c r="J2" s="6">
        <f>Data!J9*10^12</f>
        <v>15080044000000</v>
      </c>
      <c r="K2" s="6">
        <f>Data!K9*10^12</f>
        <v>15208331000000</v>
      </c>
      <c r="L2" s="6">
        <f>Data!L9*10^12</f>
        <v>15270723000000</v>
      </c>
      <c r="M2" s="6">
        <f>Data!M9*10^12</f>
        <v>15352469000000</v>
      </c>
      <c r="N2" s="6">
        <f>Data!N9*10^12</f>
        <v>15431325000000</v>
      </c>
      <c r="O2" s="6">
        <f>Data!O9*10^12</f>
        <v>15491411000000</v>
      </c>
      <c r="P2" s="6">
        <f>Data!P9*10^12</f>
        <v>15644238000000</v>
      </c>
      <c r="Q2" s="6">
        <f>Data!Q9*10^12</f>
        <v>15932925000000</v>
      </c>
      <c r="R2" s="6">
        <f>Data!R9*10^12</f>
        <v>16299372000000.002</v>
      </c>
      <c r="S2" s="6">
        <f>Data!S9*10^12</f>
        <v>16606407000000</v>
      </c>
      <c r="T2" s="6">
        <f>Data!T9*10^12</f>
        <v>17006371000000.002</v>
      </c>
      <c r="U2" s="6">
        <f>Data!U9*10^12</f>
        <v>17413329999999.998</v>
      </c>
      <c r="V2" s="6">
        <f>Data!V9*10^12</f>
        <v>17753193000000</v>
      </c>
      <c r="W2" s="6">
        <f>Data!W9*10^12</f>
        <v>18033371000000</v>
      </c>
      <c r="X2" s="6">
        <f>Data!X9*10^12</f>
        <v>18326553000000</v>
      </c>
      <c r="Y2" s="6">
        <f>Data!Y9*10^12</f>
        <v>18676697000000</v>
      </c>
      <c r="Z2" s="6">
        <f>Data!Z9*10^12</f>
        <v>19059975000000</v>
      </c>
      <c r="AA2" s="6">
        <f>Data!AA9*10^12</f>
        <v>19421110000000</v>
      </c>
      <c r="AB2" s="6">
        <f>Data!AB9*10^12</f>
        <v>19789743000000</v>
      </c>
      <c r="AC2" s="6">
        <f>Data!AC9*10^12</f>
        <v>20130407000000</v>
      </c>
      <c r="AD2" s="6">
        <f>Data!AD9*10^12</f>
        <v>20439545000000</v>
      </c>
    </row>
    <row r="3" spans="1:30" x14ac:dyDescent="0.25">
      <c r="A3" s="6" t="s">
        <v>95</v>
      </c>
      <c r="B3" s="6">
        <f>Data!B24*10^12</f>
        <v>1547567871000000</v>
      </c>
      <c r="C3" s="6">
        <f>SUM(Data!C25,Data!C27)*10^12</f>
        <v>1296881104000000</v>
      </c>
      <c r="D3" s="6">
        <f>SUM(Data!D25,Data!D27)*10^12</f>
        <v>1271848145000000</v>
      </c>
      <c r="E3" s="6">
        <f>SUM(Data!E25,Data!E27)*10^12</f>
        <v>1340523560000000</v>
      </c>
      <c r="F3" s="6">
        <f>SUM(Data!F25,Data!F27)*10^12</f>
        <v>1320802979000000</v>
      </c>
      <c r="G3" s="6">
        <f>SUM(Data!G25,Data!G27)*10^12</f>
        <v>1201986572000000</v>
      </c>
      <c r="H3" s="6">
        <f>SUM(Data!H25,Data!H27)*10^12</f>
        <v>1207045532000000</v>
      </c>
      <c r="I3" s="6">
        <f>SUM(Data!I25,Data!I27)*10^12</f>
        <v>1194740723000000</v>
      </c>
      <c r="J3" s="6">
        <f>SUM(Data!J25,Data!J27)*10^12</f>
        <v>1191611328000000</v>
      </c>
      <c r="K3" s="6">
        <f>SUM(Data!K25,Data!K27)*10^12</f>
        <v>1176901855000000</v>
      </c>
      <c r="L3" s="6">
        <f>SUM(Data!L25,Data!L27)*10^12</f>
        <v>1177594727000000</v>
      </c>
      <c r="M3" s="6">
        <f>SUM(Data!M25,Data!M27)*10^12</f>
        <v>1178253540000000</v>
      </c>
      <c r="N3" s="6">
        <f>SUM(Data!N25,Data!N27)*10^12</f>
        <v>1177420166000000</v>
      </c>
      <c r="O3" s="6">
        <f>SUM(Data!O25,Data!O27)*10^12</f>
        <v>1171795288000000</v>
      </c>
      <c r="P3" s="6">
        <f>SUM(Data!P25,Data!P27)*10^12</f>
        <v>1172674561000000</v>
      </c>
      <c r="Q3" s="6">
        <f>SUM(Data!Q25,Data!Q27)*10^12</f>
        <v>1179372803000000</v>
      </c>
      <c r="R3" s="6">
        <f>SUM(Data!R25,Data!R27)*10^12</f>
        <v>1189634521000000</v>
      </c>
      <c r="S3" s="6">
        <f>SUM(Data!S25,Data!S27)*10^12</f>
        <v>1197539185000000</v>
      </c>
      <c r="T3" s="6">
        <f>SUM(Data!T25,Data!T27)*10^12</f>
        <v>1203744873000000</v>
      </c>
      <c r="U3" s="6">
        <f>SUM(Data!U25,Data!U27)*10^12</f>
        <v>1222539062000000</v>
      </c>
      <c r="V3" s="6">
        <f>SUM(Data!V25,Data!V27)*10^12</f>
        <v>1240740479000000</v>
      </c>
      <c r="W3" s="6">
        <f>SUM(Data!W25,Data!W27)*10^12</f>
        <v>1244124268000000</v>
      </c>
      <c r="X3" s="6">
        <f>SUM(Data!X25,Data!X27)*10^12</f>
        <v>1243351807000000</v>
      </c>
      <c r="Y3" s="6">
        <f>SUM(Data!Y25,Data!Y27)*10^12</f>
        <v>1249475830000000</v>
      </c>
      <c r="Z3" s="6">
        <f>SUM(Data!Z25,Data!Z27)*10^12</f>
        <v>1259863892000000</v>
      </c>
      <c r="AA3" s="6">
        <f>SUM(Data!AA25,Data!AA27)*10^12</f>
        <v>1262007568000000</v>
      </c>
      <c r="AB3" s="6">
        <f>SUM(Data!AB25,Data!AB27)*10^12</f>
        <v>1275402710000000</v>
      </c>
      <c r="AC3" s="6">
        <f>SUM(Data!AC25,Data!AC27)*10^12</f>
        <v>1292017944000000</v>
      </c>
      <c r="AD3" s="6">
        <f>SUM(Data!AD25,Data!AD27)*10^12</f>
        <v>1306533813000000</v>
      </c>
    </row>
    <row r="4" spans="1:30" x14ac:dyDescent="0.25">
      <c r="A4" s="6" t="s">
        <v>96</v>
      </c>
      <c r="B4" s="6">
        <f>Data!B38*10^12</f>
        <v>471283936000000</v>
      </c>
      <c r="C4" s="6">
        <f>Data!C38*10^12</f>
        <v>461529022000000</v>
      </c>
      <c r="D4" s="6">
        <f>Data!D38*10^12</f>
        <v>461539703000000</v>
      </c>
      <c r="E4" s="6">
        <f>Data!E38*10^12</f>
        <v>487823364000000</v>
      </c>
      <c r="F4" s="6">
        <f>Data!F38*10^12</f>
        <v>494522949000000</v>
      </c>
      <c r="G4" s="6">
        <f>Data!G38*10^12</f>
        <v>495822693000000</v>
      </c>
      <c r="H4" s="6">
        <f>Data!H38*10^12</f>
        <v>503213715000000</v>
      </c>
      <c r="I4" s="6">
        <f>Data!I38*10^12</f>
        <v>509278656000000</v>
      </c>
      <c r="J4" s="6">
        <f>Data!J38*10^12</f>
        <v>513248534999999.94</v>
      </c>
      <c r="K4" s="6">
        <f>Data!K38*10^12</f>
        <v>517157531999999.94</v>
      </c>
      <c r="L4" s="6">
        <f>Data!L38*10^12</f>
        <v>524686157000000</v>
      </c>
      <c r="M4" s="6">
        <f>Data!M38*10^12</f>
        <v>531026123000000</v>
      </c>
      <c r="N4" s="6">
        <f>Data!N38*10^12</f>
        <v>537763733000000</v>
      </c>
      <c r="O4" s="6">
        <f>Data!O38*10^12</f>
        <v>542491028000000</v>
      </c>
      <c r="P4" s="6">
        <f>Data!P38*10^12</f>
        <v>544003235000000</v>
      </c>
      <c r="Q4" s="6">
        <f>Data!Q38*10^12</f>
        <v>543780762000000</v>
      </c>
      <c r="R4" s="6">
        <f>Data!R38*10^12</f>
        <v>541554688000000.06</v>
      </c>
      <c r="S4" s="6">
        <f>Data!S38*10^12</f>
        <v>538864745999999.94</v>
      </c>
      <c r="T4" s="6">
        <f>Data!T38*10^12</f>
        <v>536283447000000</v>
      </c>
      <c r="U4" s="6">
        <f>Data!U38*10^12</f>
        <v>534177917000000</v>
      </c>
      <c r="V4" s="6">
        <f>Data!V38*10^12</f>
        <v>533063354000000</v>
      </c>
      <c r="W4" s="6">
        <f>Data!W38*10^12</f>
        <v>533620361000000</v>
      </c>
      <c r="X4" s="6">
        <f>Data!X38*10^12</f>
        <v>533026062000000</v>
      </c>
      <c r="Y4" s="6">
        <f>Data!Y38*10^12</f>
        <v>531685303000000</v>
      </c>
      <c r="Z4" s="6">
        <f>Data!Z38*10^12</f>
        <v>529923827999999.94</v>
      </c>
      <c r="AA4" s="6">
        <f>Data!AA38*10^12</f>
        <v>526431458000000</v>
      </c>
      <c r="AB4" s="6">
        <f>Data!AB38*10^12</f>
        <v>523414795000000</v>
      </c>
      <c r="AC4" s="6">
        <f>Data!AC38*10^12</f>
        <v>521149291999999.94</v>
      </c>
      <c r="AD4" s="6">
        <f>Data!AD38*10^12</f>
        <v>517561889999999.94</v>
      </c>
    </row>
    <row r="5" spans="1:30" x14ac:dyDescent="0.25">
      <c r="A5" s="6" t="s">
        <v>97</v>
      </c>
      <c r="B5" s="6">
        <f>Data!B53*10^12</f>
        <v>1706293701000000</v>
      </c>
      <c r="C5" s="6">
        <f>Data!C53*10^12</f>
        <v>1687566040000000</v>
      </c>
      <c r="D5" s="6">
        <f>Data!D53*10^12</f>
        <v>1693909790000000</v>
      </c>
      <c r="E5" s="6">
        <f>Data!E53*10^12</f>
        <v>1682369873000000</v>
      </c>
      <c r="F5" s="6">
        <f>Data!F53*10^12</f>
        <v>1712235352000000</v>
      </c>
      <c r="G5" s="6">
        <f>Data!G53*10^12</f>
        <v>1764425537000000</v>
      </c>
      <c r="H5" s="6">
        <f>Data!H53*10^12</f>
        <v>1801584351000000</v>
      </c>
      <c r="I5" s="6">
        <f>Data!I53*10^12</f>
        <v>1828418701000000</v>
      </c>
      <c r="J5" s="6">
        <f>Data!J53*10^12</f>
        <v>1838315430000000</v>
      </c>
      <c r="K5" s="6">
        <f>Data!K53*10^12</f>
        <v>1846280762000000</v>
      </c>
      <c r="L5" s="6">
        <f>Data!L53*10^12</f>
        <v>1866237671000000</v>
      </c>
      <c r="M5" s="6">
        <f>Data!M53*10^12</f>
        <v>1887497559000000</v>
      </c>
      <c r="N5" s="6">
        <f>Data!N53*10^12</f>
        <v>1903495850000000</v>
      </c>
      <c r="O5" s="6">
        <f>Data!O53*10^12</f>
        <v>1913462646000000</v>
      </c>
      <c r="P5" s="6">
        <f>Data!P53*10^12</f>
        <v>1917228760000000</v>
      </c>
      <c r="Q5" s="6">
        <f>Data!Q53*10^12</f>
        <v>1925937134000000</v>
      </c>
      <c r="R5" s="6">
        <f>Data!R53*10^12</f>
        <v>1937681763000000</v>
      </c>
      <c r="S5" s="6">
        <f>Data!S53*10^12</f>
        <v>1941605469000000</v>
      </c>
      <c r="T5" s="6">
        <f>Data!T53*10^12</f>
        <v>1942072998000000</v>
      </c>
      <c r="U5" s="6">
        <f>Data!U53*10^12</f>
        <v>1937255615000000</v>
      </c>
      <c r="V5" s="6">
        <f>Data!V53*10^12</f>
        <v>1932546509000000</v>
      </c>
      <c r="W5" s="6">
        <f>Data!W53*10^12</f>
        <v>1925036133000000</v>
      </c>
      <c r="X5" s="6">
        <f>Data!X53*10^12</f>
        <v>1919337280000000</v>
      </c>
      <c r="Y5" s="6">
        <f>Data!Y53*10^12</f>
        <v>1914140381000000</v>
      </c>
      <c r="Z5" s="6">
        <f>Data!Z53*10^12</f>
        <v>1908255981000000</v>
      </c>
      <c r="AA5" s="6">
        <f>Data!AA53*10^12</f>
        <v>1907241943000000</v>
      </c>
      <c r="AB5" s="6">
        <f>Data!AB53*10^12</f>
        <v>1906438354000000</v>
      </c>
      <c r="AC5" s="6">
        <f>Data!AC53*10^12</f>
        <v>1900634644000000</v>
      </c>
      <c r="AD5" s="6">
        <f>Data!AD53*10^12</f>
        <v>1888046631000000</v>
      </c>
    </row>
    <row r="6" spans="1:30" x14ac:dyDescent="0.25">
      <c r="A6" s="6" t="s">
        <v>98</v>
      </c>
      <c r="B6" s="6">
        <f>SUM(Data!B64:B66)*10^12</f>
        <v>1801810852000000</v>
      </c>
      <c r="C6" s="6">
        <f>SUM(Data!C64:C66)*10^12</f>
        <v>1896270386000000.2</v>
      </c>
      <c r="D6" s="6">
        <f>SUM(Data!D64:D66)*10^12</f>
        <v>2100167847000000.2</v>
      </c>
      <c r="E6" s="6">
        <f>SUM(Data!E64:E66)*10^12</f>
        <v>2174280547999999.7</v>
      </c>
      <c r="F6" s="6">
        <f>SUM(Data!F64:F66)*10^12</f>
        <v>2228925293000000.3</v>
      </c>
      <c r="G6" s="6">
        <f>SUM(Data!G64:G66)*10^12</f>
        <v>2175134766000000.2</v>
      </c>
      <c r="H6" s="6">
        <f>SUM(Data!H64:H66)*10^12</f>
        <v>2145905945000000</v>
      </c>
      <c r="I6" s="6">
        <f>SUM(Data!I64:I66)*10^12</f>
        <v>2223576141000000</v>
      </c>
      <c r="J6" s="6">
        <f>SUM(Data!J64:J66)*10^12</f>
        <v>2306131591000000</v>
      </c>
      <c r="K6" s="6">
        <f>SUM(Data!K64:K66)*10^12</f>
        <v>2348352173000000</v>
      </c>
      <c r="L6" s="6">
        <f>SUM(Data!L64:L66)*10^12</f>
        <v>2372955261000000</v>
      </c>
      <c r="M6" s="6">
        <f>SUM(Data!M64:M66)*10^12</f>
        <v>2384247925000000</v>
      </c>
      <c r="N6" s="6">
        <f>SUM(Data!N64:N66)*10^12</f>
        <v>2396966003000000</v>
      </c>
      <c r="O6" s="6">
        <f>SUM(Data!O64:O66)*10^12</f>
        <v>2410022857000000</v>
      </c>
      <c r="P6" s="6">
        <f>SUM(Data!P64:P66)*10^12</f>
        <v>2418505554000000</v>
      </c>
      <c r="Q6" s="6">
        <f>SUM(Data!Q64:Q66)*10^12</f>
        <v>2446387177000000</v>
      </c>
      <c r="R6" s="6">
        <f>SUM(Data!R64:R66)*10^12</f>
        <v>2476272309000000</v>
      </c>
      <c r="S6" s="6">
        <f>SUM(Data!S64:S66)*10^12</f>
        <v>2504355225000000</v>
      </c>
      <c r="T6" s="6">
        <f>SUM(Data!T64:T66)*10^12</f>
        <v>2533771789000000.5</v>
      </c>
      <c r="U6" s="6">
        <f>SUM(Data!U64:U66)*10^12</f>
        <v>2540794495000000</v>
      </c>
      <c r="V6" s="6">
        <f>SUM(Data!V64:V66)*10^12</f>
        <v>2547347840000000.5</v>
      </c>
      <c r="W6" s="6">
        <f>SUM(Data!W64:W66)*10^12</f>
        <v>2562157379000000</v>
      </c>
      <c r="X6" s="6">
        <f>SUM(Data!X64:X66)*10^12</f>
        <v>2579447509000000</v>
      </c>
      <c r="Y6" s="6">
        <f>SUM(Data!Y64:Y66)*10^12</f>
        <v>2599706543000000</v>
      </c>
      <c r="Z6" s="6">
        <f>SUM(Data!Z64:Z66)*10^12</f>
        <v>2619083222000000</v>
      </c>
      <c r="AA6" s="6">
        <f>SUM(Data!AA64:AA66)*10^12</f>
        <v>2641650726000000</v>
      </c>
      <c r="AB6" s="6">
        <f>SUM(Data!AB64:AB66)*10^12</f>
        <v>2668336121000000.5</v>
      </c>
      <c r="AC6" s="6">
        <f>SUM(Data!AC64:AC66)*10^12</f>
        <v>2692093353000000</v>
      </c>
      <c r="AD6" s="6">
        <f>SUM(Data!AD64:AD66)*10^12</f>
        <v>2716482025000000</v>
      </c>
    </row>
    <row r="7" spans="1:30" x14ac:dyDescent="0.25">
      <c r="A7" s="6" t="s">
        <v>99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</row>
    <row r="8" spans="1:30" x14ac:dyDescent="0.25">
      <c r="A8" s="6" t="s">
        <v>113</v>
      </c>
      <c r="B8" s="6">
        <f>Data!B84*10^12</f>
        <v>55990906000000</v>
      </c>
      <c r="C8" s="6">
        <f>Data!C84*10^12</f>
        <v>55130348000000</v>
      </c>
      <c r="D8" s="6">
        <f>Data!D84*10^12</f>
        <v>52537868000000</v>
      </c>
      <c r="E8" s="6">
        <f>Data!E84*10^12</f>
        <v>55624676000000</v>
      </c>
      <c r="F8" s="6">
        <f>Data!F84*10^12</f>
        <v>55756847000000</v>
      </c>
      <c r="G8" s="6">
        <f>Data!G84*10^12</f>
        <v>55512550000000</v>
      </c>
      <c r="H8" s="6">
        <f>Data!H84*10^12</f>
        <v>55786194000000</v>
      </c>
      <c r="I8" s="6">
        <f>Data!I84*10^12</f>
        <v>55921085000000</v>
      </c>
      <c r="J8" s="6">
        <f>Data!J84*10^12</f>
        <v>56337734000000</v>
      </c>
      <c r="K8" s="6">
        <f>Data!K84*10^12</f>
        <v>56712734000000</v>
      </c>
      <c r="L8" s="6">
        <f>Data!L84*10^12</f>
        <v>56831757000000</v>
      </c>
      <c r="M8" s="6">
        <f>Data!M84*10^12</f>
        <v>56689552000000</v>
      </c>
      <c r="N8" s="6">
        <f>Data!N84*10^12</f>
        <v>56520294000000</v>
      </c>
      <c r="O8" s="6">
        <f>Data!O84*10^12</f>
        <v>56394817000000</v>
      </c>
      <c r="P8" s="6">
        <f>Data!P84*10^12</f>
        <v>56109913000000</v>
      </c>
      <c r="Q8" s="6">
        <f>Data!Q84*10^12</f>
        <v>55799900000000</v>
      </c>
      <c r="R8" s="6">
        <f>Data!R84*10^12</f>
        <v>55519051000000</v>
      </c>
      <c r="S8" s="6">
        <f>Data!S84*10^12</f>
        <v>55335804000000</v>
      </c>
      <c r="T8" s="6">
        <f>Data!T84*10^12</f>
        <v>55108219000000</v>
      </c>
      <c r="U8" s="6">
        <f>Data!U84*10^12</f>
        <v>54943981000000</v>
      </c>
      <c r="V8" s="6">
        <f>Data!V84*10^12</f>
        <v>55283146000000</v>
      </c>
      <c r="W8" s="6">
        <f>Data!W84*10^12</f>
        <v>55011852000000</v>
      </c>
      <c r="X8" s="6">
        <f>Data!X84*10^12</f>
        <v>54899071000000</v>
      </c>
      <c r="Y8" s="6">
        <f>Data!Y84*10^12</f>
        <v>54790413000000</v>
      </c>
      <c r="Z8" s="6">
        <f>Data!Z84*10^12</f>
        <v>54672688000000</v>
      </c>
      <c r="AA8" s="6">
        <f>Data!AA84*10^12</f>
        <v>54766815000000</v>
      </c>
      <c r="AB8" s="6">
        <f>Data!AB84*10^12</f>
        <v>54868320000000</v>
      </c>
      <c r="AC8" s="6">
        <f>Data!AC84*10^12</f>
        <v>54889503000000</v>
      </c>
      <c r="AD8" s="6">
        <f>Data!AD84*10^12</f>
        <v>54866932000000</v>
      </c>
    </row>
    <row r="9" spans="1:30" x14ac:dyDescent="0.25">
      <c r="A9" s="6" t="s">
        <v>100</v>
      </c>
      <c r="B9" s="6">
        <f>Data!B100*10^15-SUM(B2:B8)</f>
        <v>3222746865000000</v>
      </c>
      <c r="C9" s="6">
        <f>Data!C100*10^15-SUM(C2:C8)</f>
        <v>3732927337000000</v>
      </c>
      <c r="D9" s="6">
        <f>Data!D100*10^15-SUM(D2:D8)</f>
        <v>4084185570000000</v>
      </c>
      <c r="E9" s="6">
        <f>Data!E100*10^15-SUM(E2:E8)</f>
        <v>4147529225000000</v>
      </c>
      <c r="F9" s="6">
        <f>Data!F100*10^15-SUM(F2:F8)</f>
        <v>4339145910000000</v>
      </c>
      <c r="G9" s="6">
        <f>Data!G100*10^15-SUM(G2:G8)</f>
        <v>4351536187000000</v>
      </c>
      <c r="H9" s="6">
        <f>Data!H100*10^15-SUM(H2:H8)</f>
        <v>4307744799000000</v>
      </c>
      <c r="I9" s="6">
        <f>Data!I100*10^15-SUM(I2:I8)</f>
        <v>4299679655000000</v>
      </c>
      <c r="J9" s="6">
        <f>Data!J100*10^15-SUM(J2:J8)</f>
        <v>4282992338000000</v>
      </c>
      <c r="K9" s="6">
        <f>Data!K100*10^15-SUM(K2:K8)</f>
        <v>4276244613000000</v>
      </c>
      <c r="L9" s="6">
        <f>Data!L100*10^15-SUM(L2:L8)</f>
        <v>4276552704000000</v>
      </c>
      <c r="M9" s="6">
        <f>Data!M100*10^15-SUM(M2:M8)</f>
        <v>4296551832000000</v>
      </c>
      <c r="N9" s="6">
        <f>Data!N100*10^15-SUM(N2:N8)</f>
        <v>4318687629000000</v>
      </c>
      <c r="O9" s="6">
        <f>Data!O100*10^15-SUM(O2:O8)</f>
        <v>4332935953000000</v>
      </c>
      <c r="P9" s="6">
        <f>Data!P100*10^15-SUM(P2:P8)</f>
        <v>4337129739000000</v>
      </c>
      <c r="Q9" s="6">
        <f>Data!Q100*10^15-SUM(Q2:Q8)</f>
        <v>4371121299000000</v>
      </c>
      <c r="R9" s="6">
        <f>Data!R100*10^15-SUM(R2:R8)</f>
        <v>4406131296000000</v>
      </c>
      <c r="S9" s="6">
        <f>Data!S100*10^15-SUM(S2:S8)</f>
        <v>4433117164000000</v>
      </c>
      <c r="T9" s="6">
        <f>Data!T100*10^15-SUM(T2:T8)</f>
        <v>4459598303000000</v>
      </c>
      <c r="U9" s="6">
        <f>Data!U100*10^15-SUM(U2:U8)</f>
        <v>4477696600000000</v>
      </c>
      <c r="V9" s="6">
        <f>Data!V100*10^15-SUM(V2:V8)</f>
        <v>4500510479000000</v>
      </c>
      <c r="W9" s="6">
        <f>Data!W100*10^15-SUM(W2:W8)</f>
        <v>4520547636000000</v>
      </c>
      <c r="X9" s="6">
        <f>Data!X100*10^15-SUM(X2:X8)</f>
        <v>4541426718000000</v>
      </c>
      <c r="Y9" s="6">
        <f>Data!Y100*10^15-SUM(Y2:Y8)</f>
        <v>4567859833000000</v>
      </c>
      <c r="Z9" s="6">
        <f>Data!Z100*10^15-SUM(Z2:Z8)</f>
        <v>4594543414000000</v>
      </c>
      <c r="AA9" s="6">
        <f>Data!AA100*10^15-SUM(AA2:AA8)</f>
        <v>4621310380000000</v>
      </c>
      <c r="AB9" s="6">
        <f>Data!AB100*10^15-SUM(AB2:AB8)</f>
        <v>4649352957000000</v>
      </c>
      <c r="AC9" s="6">
        <f>Data!AC100*10^15-SUM(AC2:AC8)</f>
        <v>4671414857000000</v>
      </c>
      <c r="AD9" s="6">
        <f>Data!AD100*10^15-SUM(AD2:AD8)</f>
        <v>4683207164000000</v>
      </c>
    </row>
  </sheetData>
  <pageMargins left="0.7" right="0.7" top="0.75" bottom="0.75" header="0.3" footer="0.3"/>
  <ignoredErrors>
    <ignoredError sqref="B6:AD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9"/>
  <sheetViews>
    <sheetView workbookViewId="0"/>
  </sheetViews>
  <sheetFormatPr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0" x14ac:dyDescent="0.25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6" t="s">
        <v>94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</row>
    <row r="3" spans="1:30" x14ac:dyDescent="0.25">
      <c r="A3" s="6" t="s">
        <v>95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</row>
    <row r="4" spans="1:30" x14ac:dyDescent="0.25">
      <c r="A4" s="6" t="s">
        <v>96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</row>
    <row r="5" spans="1:30" x14ac:dyDescent="0.25">
      <c r="A5" s="6" t="s">
        <v>97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</row>
    <row r="6" spans="1:30" x14ac:dyDescent="0.25">
      <c r="A6" s="6" t="s">
        <v>98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</row>
    <row r="7" spans="1:30" x14ac:dyDescent="0.25">
      <c r="A7" s="6" t="s">
        <v>99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</row>
    <row r="8" spans="1:30" x14ac:dyDescent="0.25">
      <c r="A8" s="6" t="s">
        <v>113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</row>
    <row r="9" spans="1:30" x14ac:dyDescent="0.25">
      <c r="A9" s="6" t="s">
        <v>100</v>
      </c>
      <c r="B9" s="6">
        <f>Data!B106*10^15-SUM(B2:B8)</f>
        <v>731404000000000</v>
      </c>
      <c r="C9" s="6">
        <f>Data!C106*10^15-SUM(C2:C8)</f>
        <v>723312000000000</v>
      </c>
      <c r="D9" s="6">
        <f>Data!D106*10^15-SUM(D2:D8)</f>
        <v>638225000000000</v>
      </c>
      <c r="E9" s="6">
        <f>Data!E106*10^15-SUM(E2:E8)</f>
        <v>747816000000000</v>
      </c>
      <c r="F9" s="6">
        <f>Data!F106*10^15-SUM(F2:F8)</f>
        <v>751296000000000</v>
      </c>
      <c r="G9" s="6">
        <f>Data!G106*10^15-SUM(G2:G8)</f>
        <v>801621000000000</v>
      </c>
      <c r="H9" s="6">
        <f>Data!H106*10^15-SUM(H2:H8)</f>
        <v>801219000000000</v>
      </c>
      <c r="I9" s="6">
        <f>Data!I106*10^15-SUM(I2:I8)</f>
        <v>803837000000000</v>
      </c>
      <c r="J9" s="6">
        <f>Data!J106*10^15-SUM(J2:J8)</f>
        <v>802460000000000</v>
      </c>
      <c r="K9" s="6">
        <f>Data!K106*10^15-SUM(K2:K8)</f>
        <v>792937000000000</v>
      </c>
      <c r="L9" s="6">
        <f>Data!L106*10^15-SUM(L2:L8)</f>
        <v>798624000000000</v>
      </c>
      <c r="M9" s="6">
        <f>Data!M106*10^15-SUM(M2:M8)</f>
        <v>797555000000000</v>
      </c>
      <c r="N9" s="6">
        <f>Data!N106*10^15-SUM(N2:N8)</f>
        <v>798945000000000</v>
      </c>
      <c r="O9" s="6">
        <f>Data!O106*10^15-SUM(O2:O8)</f>
        <v>797648000000000</v>
      </c>
      <c r="P9" s="6">
        <f>Data!P106*10^15-SUM(P2:P8)</f>
        <v>796450000000000</v>
      </c>
      <c r="Q9" s="6">
        <f>Data!Q106*10^15-SUM(Q2:Q8)</f>
        <v>797090000000000</v>
      </c>
      <c r="R9" s="6">
        <f>Data!R106*10^15-SUM(R2:R8)</f>
        <v>802661000000000</v>
      </c>
      <c r="S9" s="6">
        <f>Data!S106*10^15-SUM(S2:S8)</f>
        <v>801695000000000</v>
      </c>
      <c r="T9" s="6">
        <f>Data!T106*10^15-SUM(T2:T8)</f>
        <v>800843000000000</v>
      </c>
      <c r="U9" s="6">
        <f>Data!U106*10^15-SUM(U2:U8)</f>
        <v>805540000000000</v>
      </c>
      <c r="V9" s="6">
        <f>Data!V106*10^15-SUM(V2:V8)</f>
        <v>806172000000000</v>
      </c>
      <c r="W9" s="6">
        <f>Data!W106*10^15-SUM(W2:W8)</f>
        <v>806172000000000</v>
      </c>
      <c r="X9" s="6">
        <f>Data!X106*10^15-SUM(X2:X8)</f>
        <v>806172000000000</v>
      </c>
      <c r="Y9" s="6">
        <f>Data!Y106*10^15-SUM(Y2:Y8)</f>
        <v>811713000000000</v>
      </c>
      <c r="Z9" s="6">
        <f>Data!Z106*10^15-SUM(Z2:Z8)</f>
        <v>820274000000000</v>
      </c>
      <c r="AA9" s="6">
        <f>Data!AA106*10^15-SUM(AA2:AA8)</f>
        <v>820275000000000</v>
      </c>
      <c r="AB9" s="6">
        <f>Data!AB106*10^15-SUM(AB2:AB8)</f>
        <v>830169000000000</v>
      </c>
      <c r="AC9" s="6">
        <f>Data!AC106*10^15-SUM(AC2:AC8)</f>
        <v>846294000000000</v>
      </c>
      <c r="AD9" s="6">
        <f>Data!AD106*10^15-SUM(AD2:AD8)</f>
        <v>861086000000000</v>
      </c>
    </row>
  </sheetData>
  <pageMargins left="0.7" right="0.7" top="0.75" bottom="0.75" header="0.3" footer="0.3"/>
  <ignoredErrors>
    <ignoredError sqref="B9:AD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9"/>
  <sheetViews>
    <sheetView workbookViewId="0"/>
  </sheetViews>
  <sheetFormatPr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0" x14ac:dyDescent="0.25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6" t="s">
        <v>94</v>
      </c>
      <c r="B2" s="6">
        <f>Data!B8*10^12</f>
        <v>51758991000000</v>
      </c>
      <c r="C2" s="6">
        <f>Data!C8*10^12</f>
        <v>53285530000000</v>
      </c>
      <c r="D2" s="6">
        <f>Data!D8*10^12</f>
        <v>55991058000000</v>
      </c>
      <c r="E2" s="6">
        <f>Data!E8*10^12</f>
        <v>59670517000000</v>
      </c>
      <c r="F2" s="6">
        <f>Data!F8*10^12</f>
        <v>64116425000000.008</v>
      </c>
      <c r="G2" s="6">
        <f>Data!G8*10^12</f>
        <v>72118301000000</v>
      </c>
      <c r="H2" s="6">
        <f>Data!H8*10^12</f>
        <v>77182785000000</v>
      </c>
      <c r="I2" s="6">
        <f>Data!I8*10^12</f>
        <v>80503883000000</v>
      </c>
      <c r="J2" s="6">
        <f>Data!J8*10^12</f>
        <v>84520523000000</v>
      </c>
      <c r="K2" s="6">
        <f>Data!K8*10^12</f>
        <v>87228516000000</v>
      </c>
      <c r="L2" s="6">
        <f>Data!L8*10^12</f>
        <v>89378082000000</v>
      </c>
      <c r="M2" s="6">
        <f>Data!M8*10^12</f>
        <v>91811836000000</v>
      </c>
      <c r="N2" s="6">
        <f>Data!N8*10^12</f>
        <v>94311691000000</v>
      </c>
      <c r="O2" s="6">
        <f>Data!O8*10^12</f>
        <v>96941170000000</v>
      </c>
      <c r="P2" s="6">
        <f>Data!P8*10^12</f>
        <v>100477501000000</v>
      </c>
      <c r="Q2" s="6">
        <f>Data!Q8*10^12</f>
        <v>104786469000000</v>
      </c>
      <c r="R2" s="6">
        <f>Data!R8*10^12</f>
        <v>109715591000000</v>
      </c>
      <c r="S2" s="6">
        <f>Data!S8*10^12</f>
        <v>114263657000000</v>
      </c>
      <c r="T2" s="6">
        <f>Data!T8*10^12</f>
        <v>119499077000000</v>
      </c>
      <c r="U2" s="6">
        <f>Data!U8*10^12</f>
        <v>125132629000000</v>
      </c>
      <c r="V2" s="6">
        <f>Data!V8*10^12</f>
        <v>129853409000000</v>
      </c>
      <c r="W2" s="6">
        <f>Data!W8*10^12</f>
        <v>133068634000000</v>
      </c>
      <c r="X2" s="6">
        <f>Data!X8*10^12</f>
        <v>136258072000000</v>
      </c>
      <c r="Y2" s="6">
        <f>Data!Y8*10^12</f>
        <v>139883773999999.98</v>
      </c>
      <c r="Z2" s="6">
        <f>Data!Z8*10^12</f>
        <v>143707321000000</v>
      </c>
      <c r="AA2" s="6">
        <f>Data!AA8*10^12</f>
        <v>147372162000000</v>
      </c>
      <c r="AB2" s="6">
        <f>Data!AB8*10^12</f>
        <v>151167374000000</v>
      </c>
      <c r="AC2" s="6">
        <f>Data!AC8*10^12</f>
        <v>154893417000000</v>
      </c>
      <c r="AD2" s="6">
        <f>Data!AD8*10^12</f>
        <v>158349121000000</v>
      </c>
    </row>
    <row r="3" spans="1:30" x14ac:dyDescent="0.25">
      <c r="A3" s="6" t="s">
        <v>95</v>
      </c>
      <c r="B3" s="6">
        <f>Data!B23*10^12</f>
        <v>1969368896000000</v>
      </c>
      <c r="C3" s="6">
        <f>Data!C23*10^12</f>
        <v>2025843994000000</v>
      </c>
      <c r="D3" s="6">
        <f>Data!D23*10^12</f>
        <v>2025843994000000</v>
      </c>
      <c r="E3" s="6">
        <f>Data!E23*10^12</f>
        <v>2025843994000000</v>
      </c>
      <c r="F3" s="6">
        <f>Data!F23*10^12</f>
        <v>2025843994000000</v>
      </c>
      <c r="G3" s="6">
        <f>Data!G23*10^12</f>
        <v>2050602782999999.7</v>
      </c>
      <c r="H3" s="6">
        <f>Data!H23*10^12</f>
        <v>2033337280000000</v>
      </c>
      <c r="I3" s="6">
        <f>Data!I23*10^12</f>
        <v>2032748779000000</v>
      </c>
      <c r="J3" s="6">
        <f>Data!J23*10^12</f>
        <v>2039221680000000</v>
      </c>
      <c r="K3" s="6">
        <f>Data!K23*10^12</f>
        <v>2059993896000000</v>
      </c>
      <c r="L3" s="6">
        <f>Data!L23*10^12</f>
        <v>2060093018000000</v>
      </c>
      <c r="M3" s="6">
        <f>Data!M23*10^12</f>
        <v>2064698242000000</v>
      </c>
      <c r="N3" s="6">
        <f>Data!N23*10^12</f>
        <v>2060956787000000</v>
      </c>
      <c r="O3" s="6">
        <f>Data!O23*10^12</f>
        <v>2057437256000000.3</v>
      </c>
      <c r="P3" s="6">
        <f>Data!P23*10^12</f>
        <v>2052561522999999.7</v>
      </c>
      <c r="Q3" s="6">
        <f>Data!Q23*10^12</f>
        <v>2041662354000000</v>
      </c>
      <c r="R3" s="6">
        <f>Data!R23*10^12</f>
        <v>2033211182000000</v>
      </c>
      <c r="S3" s="6">
        <f>Data!S23*10^12</f>
        <v>2025012329000000</v>
      </c>
      <c r="T3" s="6">
        <f>Data!T23*10^12</f>
        <v>2020161377000000</v>
      </c>
      <c r="U3" s="6">
        <f>Data!U23*10^12</f>
        <v>2022889893000000</v>
      </c>
      <c r="V3" s="6">
        <f>Data!V23*10^12</f>
        <v>2015282715000000</v>
      </c>
      <c r="W3" s="6">
        <f>Data!W23*10^12</f>
        <v>2024810669000000</v>
      </c>
      <c r="X3" s="6">
        <f>Data!X23*10^12</f>
        <v>2031659912000000</v>
      </c>
      <c r="Y3" s="6">
        <f>Data!Y23*10^12</f>
        <v>2034840454000000</v>
      </c>
      <c r="Z3" s="6">
        <f>Data!Z23*10^12</f>
        <v>2036512329000000</v>
      </c>
      <c r="AA3" s="6">
        <f>Data!AA23*10^12</f>
        <v>2039777832000000</v>
      </c>
      <c r="AB3" s="6">
        <f>Data!AB23*10^12</f>
        <v>2038702393000000</v>
      </c>
      <c r="AC3" s="6">
        <f>Data!AC23*10^12</f>
        <v>2040584595000000</v>
      </c>
      <c r="AD3" s="6">
        <f>Data!AD23*10^12</f>
        <v>2042658936000000</v>
      </c>
    </row>
    <row r="4" spans="1:30" x14ac:dyDescent="0.25">
      <c r="A4" s="6" t="s">
        <v>96</v>
      </c>
      <c r="B4" s="6">
        <f>Data!B37*10^12</f>
        <v>32760620000000.004</v>
      </c>
      <c r="C4" s="6">
        <f>Data!C37*10^12</f>
        <v>33029804000000</v>
      </c>
      <c r="D4" s="6">
        <f>Data!D37*10^12</f>
        <v>29490135000000</v>
      </c>
      <c r="E4" s="6">
        <f>Data!E37*10^12</f>
        <v>36672943000000</v>
      </c>
      <c r="F4" s="6">
        <f>Data!F37*10^12</f>
        <v>36099083000000</v>
      </c>
      <c r="G4" s="6">
        <f>Data!G37*10^12</f>
        <v>38233578000000</v>
      </c>
      <c r="H4" s="6">
        <f>Data!H37*10^12</f>
        <v>40516426000000</v>
      </c>
      <c r="I4" s="6">
        <f>Data!I37*10^12</f>
        <v>42272175000000</v>
      </c>
      <c r="J4" s="6">
        <f>Data!J37*10^12</f>
        <v>43265236000000</v>
      </c>
      <c r="K4" s="6">
        <f>Data!K37*10^12</f>
        <v>43866787000000</v>
      </c>
      <c r="L4" s="6">
        <f>Data!L37*10^12</f>
        <v>44695251000000</v>
      </c>
      <c r="M4" s="6">
        <f>Data!M37*10^12</f>
        <v>45317215000000</v>
      </c>
      <c r="N4" s="6">
        <f>Data!N37*10^12</f>
        <v>45888660000000</v>
      </c>
      <c r="O4" s="6">
        <f>Data!O37*10^12</f>
        <v>46193283000000</v>
      </c>
      <c r="P4" s="6">
        <f>Data!P37*10^12</f>
        <v>45891151000000</v>
      </c>
      <c r="Q4" s="6">
        <f>Data!Q37*10^12</f>
        <v>45197231000000</v>
      </c>
      <c r="R4" s="6">
        <f>Data!R37*10^12</f>
        <v>44268150000000</v>
      </c>
      <c r="S4" s="6">
        <f>Data!S37*10^12</f>
        <v>43521538000000</v>
      </c>
      <c r="T4" s="6">
        <f>Data!T37*10^12</f>
        <v>42933353000000</v>
      </c>
      <c r="U4" s="6">
        <f>Data!U37*10^12</f>
        <v>42596687000000</v>
      </c>
      <c r="V4" s="6">
        <f>Data!V37*10^12</f>
        <v>42651794000000</v>
      </c>
      <c r="W4" s="6">
        <f>Data!W37*10^12</f>
        <v>43376301000000</v>
      </c>
      <c r="X4" s="6">
        <f>Data!X37*10^12</f>
        <v>44016899000000</v>
      </c>
      <c r="Y4" s="6">
        <f>Data!Y37*10^12</f>
        <v>44594929000000</v>
      </c>
      <c r="Z4" s="6">
        <f>Data!Z37*10^12</f>
        <v>45143097000000</v>
      </c>
      <c r="AA4" s="6">
        <f>Data!AA37*10^12</f>
        <v>45538086000000</v>
      </c>
      <c r="AB4" s="6">
        <f>Data!AB37*10^12</f>
        <v>46048660000000</v>
      </c>
      <c r="AC4" s="6">
        <f>Data!AC37*10^12</f>
        <v>46437965000000</v>
      </c>
      <c r="AD4" s="6">
        <f>Data!AD37*10^12</f>
        <v>46556961000000</v>
      </c>
    </row>
    <row r="5" spans="1:30" x14ac:dyDescent="0.25">
      <c r="A5" s="6" t="s">
        <v>97</v>
      </c>
      <c r="B5" s="6">
        <f>Data!B52*10^12</f>
        <v>147024887000000</v>
      </c>
      <c r="C5" s="6">
        <f>Data!C52*10^12</f>
        <v>156346420000000</v>
      </c>
      <c r="D5" s="6">
        <f>Data!D52*10^12</f>
        <v>156823364000000</v>
      </c>
      <c r="E5" s="6">
        <f>Data!E52*10^12</f>
        <v>203863358000000</v>
      </c>
      <c r="F5" s="6">
        <f>Data!F52*10^12</f>
        <v>182986252000000</v>
      </c>
      <c r="G5" s="6">
        <f>Data!G52*10^12</f>
        <v>199540298000000</v>
      </c>
      <c r="H5" s="6">
        <f>Data!H52*10^12</f>
        <v>215418427000000</v>
      </c>
      <c r="I5" s="6">
        <f>Data!I52*10^12</f>
        <v>228273376000000</v>
      </c>
      <c r="J5" s="6">
        <f>Data!J52*10^12</f>
        <v>238723038000000</v>
      </c>
      <c r="K5" s="6">
        <f>Data!K52*10^12</f>
        <v>241747314000000</v>
      </c>
      <c r="L5" s="6">
        <f>Data!L52*10^12</f>
        <v>242820007000000</v>
      </c>
      <c r="M5" s="6">
        <f>Data!M52*10^12</f>
        <v>244668137000000</v>
      </c>
      <c r="N5" s="6">
        <f>Data!N52*10^12</f>
        <v>244257858000000</v>
      </c>
      <c r="O5" s="6">
        <f>Data!O52*10^12</f>
        <v>243705154000000</v>
      </c>
      <c r="P5" s="6">
        <f>Data!P52*10^12</f>
        <v>241874374000000</v>
      </c>
      <c r="Q5" s="6">
        <f>Data!Q52*10^12</f>
        <v>235885025000000</v>
      </c>
      <c r="R5" s="6">
        <f>Data!R52*10^12</f>
        <v>229289398000000</v>
      </c>
      <c r="S5" s="6">
        <f>Data!S52*10^12</f>
        <v>223236542000000</v>
      </c>
      <c r="T5" s="6">
        <f>Data!T52*10^12</f>
        <v>216631424000000</v>
      </c>
      <c r="U5" s="6">
        <f>Data!U52*10^12</f>
        <v>213134003000000</v>
      </c>
      <c r="V5" s="6">
        <f>Data!V52*10^12</f>
        <v>209577576000000</v>
      </c>
      <c r="W5" s="6">
        <f>Data!W52*10^12</f>
        <v>205759262000000</v>
      </c>
      <c r="X5" s="6">
        <f>Data!X52*10^12</f>
        <v>202132111000000</v>
      </c>
      <c r="Y5" s="6">
        <f>Data!Y52*10^12</f>
        <v>198670303000000</v>
      </c>
      <c r="Z5" s="6">
        <f>Data!Z52*10^12</f>
        <v>195589828000000</v>
      </c>
      <c r="AA5" s="6">
        <f>Data!AA52*10^12</f>
        <v>193916901000000</v>
      </c>
      <c r="AB5" s="6">
        <f>Data!AB52*10^12</f>
        <v>193099808000000</v>
      </c>
      <c r="AC5" s="6">
        <f>Data!AC52*10^12</f>
        <v>191371964000000</v>
      </c>
      <c r="AD5" s="6">
        <f>Data!AD52*10^12</f>
        <v>189565994000000</v>
      </c>
    </row>
    <row r="6" spans="1:30" x14ac:dyDescent="0.25">
      <c r="A6" s="6" t="s">
        <v>98</v>
      </c>
      <c r="B6" s="6">
        <f>Data!B63*10^12</f>
        <v>459618591000000</v>
      </c>
      <c r="C6" s="6">
        <f>Data!C63*10^12</f>
        <v>460994415000000</v>
      </c>
      <c r="D6" s="6">
        <f>Data!D63*10^12</f>
        <v>472900757000000</v>
      </c>
      <c r="E6" s="6">
        <f>Data!E63*10^12</f>
        <v>489382996000000</v>
      </c>
      <c r="F6" s="6">
        <f>Data!F63*10^12</f>
        <v>499078430000000</v>
      </c>
      <c r="G6" s="6">
        <f>Data!G63*10^12</f>
        <v>515482117000000</v>
      </c>
      <c r="H6" s="6">
        <f>Data!H63*10^12</f>
        <v>526337645999999.94</v>
      </c>
      <c r="I6" s="6">
        <f>Data!I63*10^12</f>
        <v>533856688999999.94</v>
      </c>
      <c r="J6" s="6">
        <f>Data!J63*10^12</f>
        <v>536495300000000.06</v>
      </c>
      <c r="K6" s="6">
        <f>Data!K63*10^12</f>
        <v>535013976999999.94</v>
      </c>
      <c r="L6" s="6">
        <f>Data!L63*10^12</f>
        <v>533984985000000.06</v>
      </c>
      <c r="M6" s="6">
        <f>Data!M63*10^12</f>
        <v>532349060000000</v>
      </c>
      <c r="N6" s="6">
        <f>Data!N63*10^12</f>
        <v>532387817000000.06</v>
      </c>
      <c r="O6" s="6">
        <f>Data!O63*10^12</f>
        <v>530249329000000</v>
      </c>
      <c r="P6" s="6">
        <f>Data!P63*10^12</f>
        <v>526621948000000</v>
      </c>
      <c r="Q6" s="6">
        <f>Data!Q63*10^12</f>
        <v>526605957000000</v>
      </c>
      <c r="R6" s="6">
        <f>Data!R63*10^12</f>
        <v>527352416999999.94</v>
      </c>
      <c r="S6" s="6">
        <f>Data!S63*10^12</f>
        <v>526882874000000</v>
      </c>
      <c r="T6" s="6">
        <f>Data!T63*10^12</f>
        <v>526657288000000</v>
      </c>
      <c r="U6" s="6">
        <f>Data!U63*10^12</f>
        <v>521242615000000</v>
      </c>
      <c r="V6" s="6">
        <f>Data!V63*10^12</f>
        <v>515919250000000.06</v>
      </c>
      <c r="W6" s="6">
        <f>Data!W63*10^12</f>
        <v>513317627000000</v>
      </c>
      <c r="X6" s="6">
        <f>Data!X63*10^12</f>
        <v>511942566000000</v>
      </c>
      <c r="Y6" s="6">
        <f>Data!Y63*10^12</f>
        <v>513124268000000</v>
      </c>
      <c r="Z6" s="6">
        <f>Data!Z63*10^12</f>
        <v>513209595000000.06</v>
      </c>
      <c r="AA6" s="6">
        <f>Data!AA63*10^12</f>
        <v>514259583000000</v>
      </c>
      <c r="AB6" s="6">
        <f>Data!AB63*10^12</f>
        <v>515807007000000</v>
      </c>
      <c r="AC6" s="6">
        <f>Data!AC63*10^12</f>
        <v>515720885999999.94</v>
      </c>
      <c r="AD6" s="6">
        <f>Data!AD63*10^12</f>
        <v>518175354000000</v>
      </c>
    </row>
    <row r="7" spans="1:30" x14ac:dyDescent="0.25">
      <c r="A7" s="6" t="s">
        <v>99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</row>
    <row r="8" spans="1:30" x14ac:dyDescent="0.25">
      <c r="A8" s="6" t="s">
        <v>113</v>
      </c>
      <c r="B8" s="6">
        <f>Data!B83*10^12</f>
        <v>600780457000000</v>
      </c>
      <c r="C8" s="6">
        <f>Data!C83*10^12</f>
        <v>590098816000000</v>
      </c>
      <c r="D8" s="6">
        <f>Data!D83*10^12</f>
        <v>565791870000000</v>
      </c>
      <c r="E8" s="6">
        <f>Data!E83*10^12</f>
        <v>596613220000000</v>
      </c>
      <c r="F8" s="6">
        <f>Data!F83*10^12</f>
        <v>596120789000000</v>
      </c>
      <c r="G8" s="6">
        <f>Data!G83*10^12</f>
        <v>592307556000000</v>
      </c>
      <c r="H8" s="6">
        <f>Data!H83*10^12</f>
        <v>592475708000000</v>
      </c>
      <c r="I8" s="6">
        <f>Data!I83*10^12</f>
        <v>594249268000000</v>
      </c>
      <c r="J8" s="6">
        <f>Data!J83*10^12</f>
        <v>596626221000000</v>
      </c>
      <c r="K8" s="6">
        <f>Data!K83*10^12</f>
        <v>598151123000000</v>
      </c>
      <c r="L8" s="6">
        <f>Data!L83*10^12</f>
        <v>597864502000000</v>
      </c>
      <c r="M8" s="6">
        <f>Data!M83*10^12</f>
        <v>596022095000000</v>
      </c>
      <c r="N8" s="6">
        <f>Data!N83*10^12</f>
        <v>593498962000000</v>
      </c>
      <c r="O8" s="6">
        <f>Data!O83*10^12</f>
        <v>590859497000000</v>
      </c>
      <c r="P8" s="6">
        <f>Data!P83*10^12</f>
        <v>586571899000000</v>
      </c>
      <c r="Q8" s="6">
        <f>Data!Q83*10^12</f>
        <v>581992981000000</v>
      </c>
      <c r="R8" s="6">
        <f>Data!R83*10^12</f>
        <v>578079346000000</v>
      </c>
      <c r="S8" s="6">
        <f>Data!S83*10^12</f>
        <v>575116882000000</v>
      </c>
      <c r="T8" s="6">
        <f>Data!T83*10^12</f>
        <v>572121338000000</v>
      </c>
      <c r="U8" s="6">
        <f>Data!U83*10^12</f>
        <v>569367737000000</v>
      </c>
      <c r="V8" s="6">
        <f>Data!V83*10^12</f>
        <v>568024414000000</v>
      </c>
      <c r="W8" s="6">
        <f>Data!W83*10^12</f>
        <v>564713379000000</v>
      </c>
      <c r="X8" s="6">
        <f>Data!X83*10^12</f>
        <v>562193298000000</v>
      </c>
      <c r="Y8" s="6">
        <f>Data!Y83*10^12</f>
        <v>559703674000000</v>
      </c>
      <c r="Z8" s="6">
        <f>Data!Z83*10^12</f>
        <v>557093139999999.94</v>
      </c>
      <c r="AA8" s="6">
        <f>Data!AA83*10^12</f>
        <v>555262695000000</v>
      </c>
      <c r="AB8" s="6">
        <f>Data!AB83*10^12</f>
        <v>553602600000000.06</v>
      </c>
      <c r="AC8" s="6">
        <f>Data!AC83*10^12</f>
        <v>551480774000000</v>
      </c>
      <c r="AD8" s="6">
        <f>Data!AD83*10^12</f>
        <v>549320617999999.94</v>
      </c>
    </row>
    <row r="9" spans="1:30" x14ac:dyDescent="0.25">
      <c r="A9" s="6" t="s">
        <v>100</v>
      </c>
      <c r="B9" s="6">
        <f>Data!B96*10^15-SUM(B2:B8)</f>
        <v>4817153558000001</v>
      </c>
      <c r="C9" s="6">
        <f>Data!C96*10^15-SUM(C2:C8)</f>
        <v>5077028021000001</v>
      </c>
      <c r="D9" s="6">
        <f>Data!D96*10^15-SUM(D2:D8)</f>
        <v>4922185822000000</v>
      </c>
      <c r="E9" s="6">
        <f>Data!E96*10^15-SUM(E2:E8)</f>
        <v>4967080972000000</v>
      </c>
      <c r="F9" s="6">
        <f>Data!F96*10^15-SUM(F2:F8)</f>
        <v>5187683026999999</v>
      </c>
      <c r="G9" s="6">
        <f>Data!G96*10^15-SUM(G2:G8)</f>
        <v>5379630367000000</v>
      </c>
      <c r="H9" s="6">
        <f>Data!H96*10^15-SUM(H2:H8)</f>
        <v>5679967728000000</v>
      </c>
      <c r="I9" s="6">
        <f>Data!I96*10^15-SUM(I2:I8)</f>
        <v>5898912830000000</v>
      </c>
      <c r="J9" s="6">
        <f>Data!J96*10^15-SUM(J2:J8)</f>
        <v>6066383002000000</v>
      </c>
      <c r="K9" s="6">
        <f>Data!K96*10^15-SUM(K2:K8)</f>
        <v>6173564387000000</v>
      </c>
      <c r="L9" s="6">
        <f>Data!L96*10^15-SUM(L2:L8)</f>
        <v>6319409155000000</v>
      </c>
      <c r="M9" s="6">
        <f>Data!M96*10^15-SUM(M2:M8)</f>
        <v>6459900415000000</v>
      </c>
      <c r="N9" s="6">
        <f>Data!N96*10^15-SUM(N2:N8)</f>
        <v>6574725225000000</v>
      </c>
      <c r="O9" s="6">
        <f>Data!O96*10^15-SUM(O2:O8)</f>
        <v>6675220311000000</v>
      </c>
      <c r="P9" s="6">
        <f>Data!P96*10^15-SUM(P2:P8)</f>
        <v>6757875604000000</v>
      </c>
      <c r="Q9" s="6">
        <f>Data!Q96*10^15-SUM(Q2:Q8)</f>
        <v>6819348983000000</v>
      </c>
      <c r="R9" s="6">
        <f>Data!R96*10^15-SUM(R2:R8)</f>
        <v>6875455916000000</v>
      </c>
      <c r="S9" s="6">
        <f>Data!S96*10^15-SUM(S2:S8)</f>
        <v>6911277178000000</v>
      </c>
      <c r="T9" s="6">
        <f>Data!T96*10^15-SUM(T2:T8)</f>
        <v>6941112143000000</v>
      </c>
      <c r="U9" s="6">
        <f>Data!U96*10^15-SUM(U2:U8)</f>
        <v>6956471436000000</v>
      </c>
      <c r="V9" s="6">
        <f>Data!V96*10^15-SUM(V2:V8)</f>
        <v>6954604842000000</v>
      </c>
      <c r="W9" s="6">
        <f>Data!W96*10^15-SUM(W2:W8)</f>
        <v>6954091128000000</v>
      </c>
      <c r="X9" s="6">
        <f>Data!X96*10^15-SUM(X2:X8)</f>
        <v>6965179142000000</v>
      </c>
      <c r="Y9" s="6">
        <f>Data!Y96*10^15-SUM(Y2:Y8)</f>
        <v>6975782598000000</v>
      </c>
      <c r="Z9" s="6">
        <f>Data!Z96*10^15-SUM(Z2:Z8)</f>
        <v>6988566690000000</v>
      </c>
      <c r="AA9" s="6">
        <f>Data!AA96*10^15-SUM(AA2:AA8)</f>
        <v>7033568741000000</v>
      </c>
      <c r="AB9" s="6">
        <f>Data!AB96*10^15-SUM(AB2:AB8)</f>
        <v>7083636158000000</v>
      </c>
      <c r="AC9" s="6">
        <f>Data!AC96*10^15-SUM(AC2:AC8)</f>
        <v>7089166399000000</v>
      </c>
      <c r="AD9" s="6">
        <f>Data!AD96*10^15-SUM(AD2:AD8)</f>
        <v>7085159016000000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9"/>
  <sheetViews>
    <sheetView workbookViewId="0"/>
  </sheetViews>
  <sheetFormatPr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0" x14ac:dyDescent="0.25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6" t="s">
        <v>94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</row>
    <row r="3" spans="1:30" x14ac:dyDescent="0.25">
      <c r="A3" s="6" t="s">
        <v>95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</row>
    <row r="4" spans="1:30" x14ac:dyDescent="0.25">
      <c r="A4" s="6" t="s">
        <v>96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</row>
    <row r="5" spans="1:30" x14ac:dyDescent="0.25">
      <c r="A5" s="6" t="s">
        <v>97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</row>
    <row r="6" spans="1:30" x14ac:dyDescent="0.25">
      <c r="A6" s="6" t="s">
        <v>98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</row>
    <row r="7" spans="1:30" x14ac:dyDescent="0.25">
      <c r="A7" s="6" t="s">
        <v>99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</row>
    <row r="8" spans="1:30" x14ac:dyDescent="0.25">
      <c r="A8" s="6" t="s">
        <v>113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</row>
    <row r="9" spans="1:30" x14ac:dyDescent="0.25">
      <c r="A9" s="6" t="s">
        <v>100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Data</vt:lpstr>
      <vt:lpstr>BIFU-electricity</vt:lpstr>
      <vt:lpstr>BIFU-coal</vt:lpstr>
      <vt:lpstr>BIFU-natural-gas</vt:lpstr>
      <vt:lpstr>BIFU-biomass</vt:lpstr>
      <vt:lpstr>BIFU-petroleum-diesel</vt:lpstr>
      <vt:lpstr>BIFU-heat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2015-09-11T00:23:39Z</dcterms:modified>
</cp:coreProperties>
</file>