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ropbox (Energy Innovation)\EI-PlcyMdl\eps-1.3.3-us-wipB\InputData\trans\BNVFE\"/>
    </mc:Choice>
  </mc:AlternateContent>
  <bookViews>
    <workbookView xWindow="360" yWindow="90" windowWidth="19425" windowHeight="11025" tabRatio="742"/>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NAP F28" sheetId="23" r:id="rId9"/>
    <sheet name="Calculations Etc" sheetId="18" r:id="rId10"/>
    <sheet name="BNVFE-LDVs-psgr" sheetId="2" r:id="rId11"/>
    <sheet name="BNVFE-LDVs-frgt" sheetId="5" r:id="rId12"/>
    <sheet name="BNVFE-HDVs-psgr" sheetId="6" r:id="rId13"/>
    <sheet name="BNVFE-HDVs-frgt" sheetId="7" r:id="rId14"/>
    <sheet name="BNVFE-aircraft-psgr" sheetId="8" r:id="rId15"/>
    <sheet name="BNVFE-aircraft-frgt" sheetId="9" r:id="rId16"/>
    <sheet name="BNVFE-rail-psgr" sheetId="10" r:id="rId17"/>
    <sheet name="BNVFE-rail-frgt" sheetId="11" r:id="rId18"/>
    <sheet name="BNVFE-ships-psgr" sheetId="12" r:id="rId19"/>
    <sheet name="BNVFE-ships-frgt" sheetId="13" r:id="rId20"/>
    <sheet name="BNVFE-motorbikes-psgr" sheetId="14" r:id="rId21"/>
    <sheet name="BNVFE-motorbikes-frgt" sheetId="15" r:id="rId22"/>
  </sheets>
  <externalReferences>
    <externalReference r:id="rId23"/>
  </externalReferences>
  <definedNames>
    <definedName name="Eno_TM" localSheetId="6">'[1]1997  Table 1a Modified'!#REF!</definedName>
    <definedName name="Eno_TM">'[1]1997  Table 1a Modified'!#REF!</definedName>
    <definedName name="Eno_Tons" localSheetId="6">'[1]1997  Table 1a Modified'!#REF!</definedName>
    <definedName name="Eno_Tons">'[1]1997  Table 1a Modified'!#REF!</definedName>
    <definedName name="Sum_T2" localSheetId="6">'[1]1997  Table 1a Modified'!#REF!</definedName>
    <definedName name="Sum_T2">'[1]1997  Table 1a Modified'!#REF!</definedName>
    <definedName name="Sum_TTM" localSheetId="6">'[1]1997  Table 1a Modified'!#REF!</definedName>
    <definedName name="Sum_TTM">'[1]1997  Table 1a Modified'!#REF!</definedName>
    <definedName name="ti_tbl_50" localSheetId="6">#REF!</definedName>
    <definedName name="ti_tbl_50">#REF!</definedName>
    <definedName name="ti_tbl_69" localSheetId="6">#REF!</definedName>
    <definedName name="ti_tbl_69">#REF!</definedName>
  </definedNames>
  <calcPr calcId="162913"/>
</workbook>
</file>

<file path=xl/calcChain.xml><?xml version="1.0" encoding="utf-8"?>
<calcChain xmlns="http://schemas.openxmlformats.org/spreadsheetml/2006/main">
  <c r="B24" i="23" l="1"/>
  <c r="B22" i="23"/>
  <c r="D19" i="23"/>
  <c r="C19" i="23"/>
  <c r="B19" i="23"/>
  <c r="B9" i="18" l="1"/>
  <c r="B5" i="6" s="1"/>
  <c r="B4" i="6" s="1"/>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B5" i="7"/>
  <c r="B2" i="6" l="1"/>
  <c r="B6" i="6"/>
  <c r="AH5" i="6"/>
  <c r="AD5" i="6"/>
  <c r="Z5" i="6"/>
  <c r="V5" i="6"/>
  <c r="R5" i="6"/>
  <c r="N5" i="6"/>
  <c r="J5" i="6"/>
  <c r="F5" i="6"/>
  <c r="AG5" i="6"/>
  <c r="AC5" i="6"/>
  <c r="Y5" i="6"/>
  <c r="U5" i="6"/>
  <c r="Q5" i="6"/>
  <c r="M5" i="6"/>
  <c r="I5" i="6"/>
  <c r="E5" i="6"/>
  <c r="AJ5" i="6"/>
  <c r="AF5" i="6"/>
  <c r="AB5" i="6"/>
  <c r="X5" i="6"/>
  <c r="T5" i="6"/>
  <c r="P5" i="6"/>
  <c r="L5" i="6"/>
  <c r="H5" i="6"/>
  <c r="D5" i="6"/>
  <c r="AI5" i="6"/>
  <c r="AI4" i="6" s="1"/>
  <c r="AE5" i="6"/>
  <c r="AA5" i="6"/>
  <c r="W5" i="6"/>
  <c r="S5" i="6"/>
  <c r="O5" i="6"/>
  <c r="O4" i="6" s="1"/>
  <c r="K5" i="6"/>
  <c r="K3" i="6" s="1"/>
  <c r="G5" i="6"/>
  <c r="C5" i="6"/>
  <c r="D3" i="6"/>
  <c r="B3" i="6"/>
  <c r="K4" i="6"/>
  <c r="AI3" i="6" l="1"/>
  <c r="J2" i="6"/>
  <c r="R2" i="6"/>
  <c r="Z2" i="6"/>
  <c r="AH2" i="6"/>
  <c r="K2" i="6"/>
  <c r="S2" i="6"/>
  <c r="AA2" i="6"/>
  <c r="AJ2" i="6"/>
  <c r="E2" i="6"/>
  <c r="M2" i="6"/>
  <c r="U2" i="6"/>
  <c r="AC2" i="6"/>
  <c r="C2" i="6"/>
  <c r="AB2" i="6"/>
  <c r="F2" i="6"/>
  <c r="N2" i="6"/>
  <c r="V2" i="6"/>
  <c r="AD2" i="6"/>
  <c r="Y2" i="6"/>
  <c r="L2" i="6"/>
  <c r="G2" i="6"/>
  <c r="O2" i="6"/>
  <c r="W2" i="6"/>
  <c r="AE2" i="6"/>
  <c r="Q2" i="6"/>
  <c r="T2" i="6"/>
  <c r="H2" i="6"/>
  <c r="P2" i="6"/>
  <c r="X2" i="6"/>
  <c r="AF2" i="6"/>
  <c r="I2" i="6"/>
  <c r="AG2" i="6"/>
  <c r="AI2" i="6"/>
  <c r="AI6" i="6" s="1"/>
  <c r="D2" i="6"/>
  <c r="O6" i="6"/>
  <c r="K6" i="6"/>
  <c r="AE6" i="6"/>
  <c r="F6" i="6"/>
  <c r="G4" i="6"/>
  <c r="O3" i="6"/>
  <c r="AA3" i="6"/>
  <c r="AE4" i="6"/>
  <c r="W4" i="6"/>
  <c r="S3" i="6"/>
  <c r="W3" i="6"/>
  <c r="D4" i="6"/>
  <c r="D6" i="6" s="1"/>
  <c r="AA4" i="6"/>
  <c r="AA6" i="6" s="1"/>
  <c r="AE3" i="6"/>
  <c r="S4" i="6"/>
  <c r="G3" i="6"/>
  <c r="T3" i="6"/>
  <c r="T4" i="6"/>
  <c r="AJ3" i="6"/>
  <c r="AJ4" i="6"/>
  <c r="AJ6" i="6" s="1"/>
  <c r="AC3" i="6"/>
  <c r="AC4" i="6"/>
  <c r="Q3" i="6"/>
  <c r="Q4" i="6"/>
  <c r="R3" i="6"/>
  <c r="R4" i="6"/>
  <c r="AH3" i="6"/>
  <c r="AH4" i="6"/>
  <c r="H3" i="6"/>
  <c r="H4" i="6"/>
  <c r="H6" i="6" s="1"/>
  <c r="X3" i="6"/>
  <c r="X4" i="6"/>
  <c r="I3" i="6"/>
  <c r="I4" i="6"/>
  <c r="C4" i="6"/>
  <c r="C3" i="6"/>
  <c r="Y3" i="6"/>
  <c r="Y4" i="6"/>
  <c r="F4" i="6"/>
  <c r="F3" i="6"/>
  <c r="V3" i="6"/>
  <c r="V4" i="6"/>
  <c r="L3" i="6"/>
  <c r="L4" i="6"/>
  <c r="AB3" i="6"/>
  <c r="AB4" i="6"/>
  <c r="M3" i="6"/>
  <c r="M4" i="6"/>
  <c r="AG3" i="6"/>
  <c r="AG4" i="6"/>
  <c r="J3" i="6"/>
  <c r="J4" i="6"/>
  <c r="Z3" i="6"/>
  <c r="Z4" i="6"/>
  <c r="P3" i="6"/>
  <c r="P4" i="6"/>
  <c r="P6" i="6" s="1"/>
  <c r="AF4" i="6"/>
  <c r="AF3" i="6"/>
  <c r="U3" i="6"/>
  <c r="U4" i="6"/>
  <c r="E3" i="6"/>
  <c r="E4" i="6"/>
  <c r="N4" i="6"/>
  <c r="N3" i="6"/>
  <c r="AD4" i="6"/>
  <c r="AD3" i="6"/>
  <c r="C6" i="6" l="1"/>
  <c r="G6" i="6"/>
  <c r="Q6" i="6"/>
  <c r="S6" i="6"/>
  <c r="I6" i="6"/>
  <c r="AB6" i="6"/>
  <c r="W6" i="6"/>
  <c r="AC6" i="6"/>
  <c r="T6" i="6"/>
  <c r="U6" i="6"/>
  <c r="L6" i="6"/>
  <c r="AH6" i="6"/>
  <c r="AD6" i="6"/>
  <c r="M6" i="6"/>
  <c r="Z6" i="6"/>
  <c r="AF6" i="6"/>
  <c r="V6" i="6"/>
  <c r="E6" i="6"/>
  <c r="Y6" i="6"/>
  <c r="R6" i="6"/>
  <c r="X6" i="6"/>
  <c r="N6" i="6"/>
  <c r="AG6" i="6"/>
  <c r="J6" i="6"/>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AJ4" i="7"/>
  <c r="B3" i="7"/>
  <c r="B4" i="7"/>
  <c r="B2" i="7" l="1"/>
  <c r="B6" i="7" s="1"/>
  <c r="D4" i="5"/>
  <c r="E4" i="5"/>
  <c r="F4" i="5"/>
  <c r="F5" i="5" s="1"/>
  <c r="G4" i="5"/>
  <c r="G3" i="5" s="1"/>
  <c r="H4" i="5"/>
  <c r="I4" i="5"/>
  <c r="J4" i="5"/>
  <c r="J3" i="5" s="1"/>
  <c r="K4" i="5"/>
  <c r="K3" i="5" s="1"/>
  <c r="L4" i="5"/>
  <c r="M4" i="5"/>
  <c r="M3" i="5" s="1"/>
  <c r="N4" i="5"/>
  <c r="N3" i="5" s="1"/>
  <c r="O4" i="5"/>
  <c r="O3" i="5" s="1"/>
  <c r="P4" i="5"/>
  <c r="Q4" i="5"/>
  <c r="R4" i="5"/>
  <c r="R3" i="5" s="1"/>
  <c r="S4" i="5"/>
  <c r="S3" i="5" s="1"/>
  <c r="T4" i="5"/>
  <c r="U4" i="5"/>
  <c r="V4" i="5"/>
  <c r="V3" i="5" s="1"/>
  <c r="W4" i="5"/>
  <c r="W3" i="5" s="1"/>
  <c r="X4" i="5"/>
  <c r="Y4" i="5"/>
  <c r="Z4" i="5"/>
  <c r="Z3" i="5" s="1"/>
  <c r="AA4" i="5"/>
  <c r="AA3" i="5" s="1"/>
  <c r="AB4" i="5"/>
  <c r="AC4" i="5"/>
  <c r="AC3" i="5" s="1"/>
  <c r="AD4" i="5"/>
  <c r="AD3" i="5" s="1"/>
  <c r="AE4" i="5"/>
  <c r="AE3" i="5" s="1"/>
  <c r="AF4" i="5"/>
  <c r="AG4" i="5"/>
  <c r="AH4" i="5"/>
  <c r="AH3" i="5" s="1"/>
  <c r="AI4" i="5"/>
  <c r="AI3" i="5" s="1"/>
  <c r="AJ4" i="5"/>
  <c r="E5" i="5"/>
  <c r="G5" i="5"/>
  <c r="U5" i="5"/>
  <c r="C4" i="5"/>
  <c r="B4" i="5"/>
  <c r="Z5" i="5" l="1"/>
  <c r="R5" i="5"/>
  <c r="D2" i="7"/>
  <c r="L2" i="7"/>
  <c r="T2" i="7"/>
  <c r="AB2" i="7"/>
  <c r="AB6" i="7" s="1"/>
  <c r="AJ2" i="7"/>
  <c r="E2" i="7"/>
  <c r="E6" i="7" s="1"/>
  <c r="M2" i="7"/>
  <c r="U2" i="7"/>
  <c r="AC2" i="7"/>
  <c r="C2" i="7"/>
  <c r="AD2" i="7"/>
  <c r="G2" i="7"/>
  <c r="G6" i="7" s="1"/>
  <c r="O2" i="7"/>
  <c r="W2" i="7"/>
  <c r="W6" i="7" s="1"/>
  <c r="AE2" i="7"/>
  <c r="AI2" i="7"/>
  <c r="F2" i="7"/>
  <c r="F6" i="7" s="1"/>
  <c r="H2" i="7"/>
  <c r="H6" i="7" s="1"/>
  <c r="P2" i="7"/>
  <c r="X2" i="7"/>
  <c r="AF2" i="7"/>
  <c r="AF6" i="7" s="1"/>
  <c r="AA2" i="7"/>
  <c r="AA6" i="7" s="1"/>
  <c r="N2" i="7"/>
  <c r="I2" i="7"/>
  <c r="I6" i="7" s="1"/>
  <c r="Q2" i="7"/>
  <c r="Y2" i="7"/>
  <c r="AG2" i="7"/>
  <c r="S2" i="7"/>
  <c r="V2" i="7"/>
  <c r="V6" i="7" s="1"/>
  <c r="J2" i="7"/>
  <c r="J6" i="7" s="1"/>
  <c r="R2" i="7"/>
  <c r="Z2" i="7"/>
  <c r="AH2" i="7"/>
  <c r="K2" i="7"/>
  <c r="B3" i="5"/>
  <c r="B2" i="5"/>
  <c r="B6" i="5"/>
  <c r="AJ6" i="7"/>
  <c r="C6" i="7"/>
  <c r="AI6" i="7"/>
  <c r="T6" i="7"/>
  <c r="AC6" i="7"/>
  <c r="AG6" i="7"/>
  <c r="D6" i="7"/>
  <c r="Z6" i="7"/>
  <c r="M6" i="7"/>
  <c r="N6" i="7"/>
  <c r="K6" i="7"/>
  <c r="X6" i="7"/>
  <c r="Q6" i="7"/>
  <c r="R6" i="7"/>
  <c r="O6" i="7"/>
  <c r="L6" i="7"/>
  <c r="U6" i="7"/>
  <c r="S6" i="7"/>
  <c r="P6" i="7"/>
  <c r="AD6" i="7"/>
  <c r="AH6" i="7"/>
  <c r="Y6" i="7"/>
  <c r="AE6" i="7"/>
  <c r="AD5" i="5"/>
  <c r="O5" i="5"/>
  <c r="AH5" i="5"/>
  <c r="V5" i="5"/>
  <c r="N5" i="5"/>
  <c r="AE5" i="5"/>
  <c r="J5" i="5"/>
  <c r="B5" i="5"/>
  <c r="AI5" i="5"/>
  <c r="S5" i="5"/>
  <c r="K5" i="5"/>
  <c r="W5" i="5"/>
  <c r="Y3" i="5"/>
  <c r="I3" i="5"/>
  <c r="Y5" i="5"/>
  <c r="I5" i="5"/>
  <c r="U3" i="5"/>
  <c r="E3" i="5"/>
  <c r="C3" i="5"/>
  <c r="C5" i="5"/>
  <c r="AC5" i="5"/>
  <c r="M5" i="5"/>
  <c r="AG3" i="5"/>
  <c r="Q3" i="5"/>
  <c r="AG5" i="5"/>
  <c r="AA5" i="5"/>
  <c r="Q5" i="5"/>
  <c r="AJ3" i="5"/>
  <c r="X3" i="5"/>
  <c r="P3" i="5"/>
  <c r="AJ5" i="5"/>
  <c r="AF5" i="5"/>
  <c r="AB5" i="5"/>
  <c r="X5" i="5"/>
  <c r="T5" i="5"/>
  <c r="P5" i="5"/>
  <c r="L5" i="5"/>
  <c r="H5" i="5"/>
  <c r="D5" i="5"/>
  <c r="F3" i="5"/>
  <c r="AF3" i="5"/>
  <c r="AB3" i="5"/>
  <c r="T3" i="5"/>
  <c r="L3" i="5"/>
  <c r="H3" i="5"/>
  <c r="D3" i="5"/>
  <c r="K4" i="2"/>
  <c r="L4" i="2"/>
  <c r="M4" i="2"/>
  <c r="M3" i="2" s="1"/>
  <c r="N4" i="2"/>
  <c r="O4" i="2"/>
  <c r="P4" i="2"/>
  <c r="Q4" i="2"/>
  <c r="Q3" i="2" s="1"/>
  <c r="R4" i="2"/>
  <c r="S4" i="2"/>
  <c r="T4" i="2"/>
  <c r="U4" i="2"/>
  <c r="U3" i="2" s="1"/>
  <c r="V4" i="2"/>
  <c r="W4" i="2"/>
  <c r="X4" i="2"/>
  <c r="Y4" i="2"/>
  <c r="Y3" i="2" s="1"/>
  <c r="Z4" i="2"/>
  <c r="AA4" i="2"/>
  <c r="AB4" i="2"/>
  <c r="AC4" i="2"/>
  <c r="AC3" i="2" s="1"/>
  <c r="AD4" i="2"/>
  <c r="AE4" i="2"/>
  <c r="AF4" i="2"/>
  <c r="AG4" i="2"/>
  <c r="AG3" i="2" s="1"/>
  <c r="AH4" i="2"/>
  <c r="AI4" i="2"/>
  <c r="AJ4" i="2"/>
  <c r="C4" i="2"/>
  <c r="C5" i="2" s="1"/>
  <c r="D4" i="2"/>
  <c r="E4" i="2"/>
  <c r="F4" i="2"/>
  <c r="F3" i="2" s="1"/>
  <c r="G4" i="2"/>
  <c r="G5" i="2" s="1"/>
  <c r="H4" i="2"/>
  <c r="I4" i="2"/>
  <c r="J4" i="2"/>
  <c r="B4" i="2"/>
  <c r="AF2" i="5" l="1"/>
  <c r="X2" i="5"/>
  <c r="P2" i="5"/>
  <c r="H2" i="5"/>
  <c r="W2" i="5"/>
  <c r="F2" i="5"/>
  <c r="AC2" i="5"/>
  <c r="U2" i="5"/>
  <c r="U6" i="5" s="1"/>
  <c r="M2" i="5"/>
  <c r="E2" i="5"/>
  <c r="Y2" i="5"/>
  <c r="G2" i="5"/>
  <c r="AJ2" i="5"/>
  <c r="AB2" i="5"/>
  <c r="AB6" i="5" s="1"/>
  <c r="T2" i="5"/>
  <c r="T6" i="5" s="1"/>
  <c r="L2" i="5"/>
  <c r="L6" i="5" s="1"/>
  <c r="D2" i="5"/>
  <c r="Q2" i="5"/>
  <c r="O2" i="5"/>
  <c r="V2" i="5"/>
  <c r="AI2" i="5"/>
  <c r="AI6" i="5" s="1"/>
  <c r="AA2" i="5"/>
  <c r="S2" i="5"/>
  <c r="S6" i="5" s="1"/>
  <c r="K2" i="5"/>
  <c r="K6" i="5" s="1"/>
  <c r="C2" i="5"/>
  <c r="AG2" i="5"/>
  <c r="AE2" i="5"/>
  <c r="N2" i="5"/>
  <c r="N6" i="5" s="1"/>
  <c r="AH2" i="5"/>
  <c r="Z2" i="5"/>
  <c r="Z6" i="5" s="1"/>
  <c r="R2" i="5"/>
  <c r="J2" i="5"/>
  <c r="J6" i="5" s="1"/>
  <c r="I2" i="5"/>
  <c r="AD2" i="5"/>
  <c r="B2" i="2"/>
  <c r="B6" i="2"/>
  <c r="AJ6" i="5"/>
  <c r="E6" i="5"/>
  <c r="I6" i="5"/>
  <c r="AH6" i="5"/>
  <c r="D6" i="5"/>
  <c r="X6" i="5"/>
  <c r="AF6" i="5"/>
  <c r="F6" i="5"/>
  <c r="M6" i="5"/>
  <c r="W6" i="5"/>
  <c r="H6" i="5"/>
  <c r="AD6" i="5"/>
  <c r="Y6" i="5"/>
  <c r="AA6" i="5"/>
  <c r="O6" i="5"/>
  <c r="AG6" i="5"/>
  <c r="AE6" i="5"/>
  <c r="P6" i="5"/>
  <c r="V6" i="5"/>
  <c r="R6" i="5"/>
  <c r="C6" i="5"/>
  <c r="G6" i="5"/>
  <c r="AC6" i="5"/>
  <c r="Q6" i="5"/>
  <c r="U5" i="2"/>
  <c r="L5" i="2"/>
  <c r="Y5" i="2"/>
  <c r="G3" i="2"/>
  <c r="W3" i="2"/>
  <c r="B5" i="2"/>
  <c r="I5" i="2"/>
  <c r="K3" i="2"/>
  <c r="AA3" i="2"/>
  <c r="AG5" i="2"/>
  <c r="Q5" i="2"/>
  <c r="E5" i="2"/>
  <c r="O3" i="2"/>
  <c r="AE3" i="2"/>
  <c r="AC5" i="2"/>
  <c r="M5" i="2"/>
  <c r="C3" i="2"/>
  <c r="S3" i="2"/>
  <c r="AI3" i="2"/>
  <c r="AJ5" i="2"/>
  <c r="AF5" i="2"/>
  <c r="AB5" i="2"/>
  <c r="X5" i="2"/>
  <c r="T5" i="2"/>
  <c r="P5" i="2"/>
  <c r="H5" i="2"/>
  <c r="D5" i="2"/>
  <c r="D3" i="2"/>
  <c r="H3" i="2"/>
  <c r="L3" i="2"/>
  <c r="P3" i="2"/>
  <c r="T3" i="2"/>
  <c r="X3" i="2"/>
  <c r="AB3" i="2"/>
  <c r="AF3" i="2"/>
  <c r="AJ3" i="2"/>
  <c r="AI5" i="2"/>
  <c r="AE5" i="2"/>
  <c r="AA5" i="2"/>
  <c r="W5" i="2"/>
  <c r="S5" i="2"/>
  <c r="O5" i="2"/>
  <c r="K5" i="2"/>
  <c r="E3" i="2"/>
  <c r="I3" i="2"/>
  <c r="AH5" i="2"/>
  <c r="AD5" i="2"/>
  <c r="Z5" i="2"/>
  <c r="V5" i="2"/>
  <c r="R5" i="2"/>
  <c r="N5" i="2"/>
  <c r="J5" i="2"/>
  <c r="F5" i="2"/>
  <c r="B3" i="2"/>
  <c r="J3" i="2"/>
  <c r="N3" i="2"/>
  <c r="R3" i="2"/>
  <c r="V3" i="2"/>
  <c r="Z3" i="2"/>
  <c r="AD3" i="2"/>
  <c r="AH3" i="2"/>
  <c r="I4" i="14"/>
  <c r="J4" i="14"/>
  <c r="Q4" i="14"/>
  <c r="R4" i="14"/>
  <c r="Y4" i="14"/>
  <c r="Z4" i="14"/>
  <c r="AG4" i="14"/>
  <c r="AH4" i="14"/>
  <c r="B4" i="14"/>
  <c r="G4" i="14" s="1"/>
  <c r="F2" i="2" l="1"/>
  <c r="N2" i="2"/>
  <c r="V2" i="2"/>
  <c r="AD2" i="2"/>
  <c r="O2" i="2"/>
  <c r="I2" i="2"/>
  <c r="Q2" i="2"/>
  <c r="Y2" i="2"/>
  <c r="Y6" i="2" s="1"/>
  <c r="AG2" i="2"/>
  <c r="U2" i="2"/>
  <c r="H2" i="2"/>
  <c r="J2" i="2"/>
  <c r="R2" i="2"/>
  <c r="Z2" i="2"/>
  <c r="AH2" i="2"/>
  <c r="M2" i="2"/>
  <c r="M6" i="2" s="1"/>
  <c r="AE2" i="2"/>
  <c r="AF2" i="2"/>
  <c r="K2" i="2"/>
  <c r="S2" i="2"/>
  <c r="AA2" i="2"/>
  <c r="AI2" i="2"/>
  <c r="E2" i="2"/>
  <c r="C2" i="2"/>
  <c r="G2" i="2"/>
  <c r="X2" i="2"/>
  <c r="D2" i="2"/>
  <c r="L2" i="2"/>
  <c r="T2" i="2"/>
  <c r="AB2" i="2"/>
  <c r="AJ2" i="2"/>
  <c r="AC2" i="2"/>
  <c r="W2" i="2"/>
  <c r="P2" i="2"/>
  <c r="G2" i="14"/>
  <c r="G3" i="14"/>
  <c r="G6" i="14"/>
  <c r="G5" i="14"/>
  <c r="AG6" i="14"/>
  <c r="AG3" i="14"/>
  <c r="AG2" i="14"/>
  <c r="AG5" i="14"/>
  <c r="H4" i="14"/>
  <c r="Z6" i="14"/>
  <c r="Z2" i="14"/>
  <c r="Z5" i="14"/>
  <c r="Z3" i="14"/>
  <c r="Q6" i="14"/>
  <c r="Q2" i="14"/>
  <c r="Q3" i="14"/>
  <c r="Q5" i="14"/>
  <c r="B6" i="14"/>
  <c r="B2" i="14"/>
  <c r="B5" i="14"/>
  <c r="B3" i="14"/>
  <c r="AH2" i="14"/>
  <c r="AH6" i="14"/>
  <c r="AH5" i="14"/>
  <c r="AH3" i="14"/>
  <c r="R6" i="14"/>
  <c r="R3" i="14"/>
  <c r="R2" i="14"/>
  <c r="R5" i="14"/>
  <c r="I6" i="14"/>
  <c r="I5" i="14"/>
  <c r="I3" i="14"/>
  <c r="I2" i="14"/>
  <c r="AE4" i="14"/>
  <c r="O4" i="14"/>
  <c r="AD4" i="14"/>
  <c r="F4" i="14"/>
  <c r="M4" i="14"/>
  <c r="Y6" i="14"/>
  <c r="Y2" i="14"/>
  <c r="Y5" i="14"/>
  <c r="Y3" i="14"/>
  <c r="X4" i="14"/>
  <c r="W4" i="14"/>
  <c r="N4" i="14"/>
  <c r="E4" i="14"/>
  <c r="AB4" i="14"/>
  <c r="D4" i="14"/>
  <c r="J3" i="14"/>
  <c r="J6" i="14"/>
  <c r="J5" i="14"/>
  <c r="J2" i="14"/>
  <c r="AF4" i="14"/>
  <c r="P4" i="14"/>
  <c r="V4" i="14"/>
  <c r="C4" i="14"/>
  <c r="AC4" i="14"/>
  <c r="U4" i="14"/>
  <c r="AJ4" i="14"/>
  <c r="T4" i="14"/>
  <c r="L4" i="14"/>
  <c r="AI4" i="14"/>
  <c r="AA4" i="14"/>
  <c r="S4" i="14"/>
  <c r="K4" i="14"/>
  <c r="P6" i="2"/>
  <c r="X6" i="2"/>
  <c r="AF6" i="2"/>
  <c r="G6" i="2"/>
  <c r="AH6" i="2"/>
  <c r="S6" i="2"/>
  <c r="U6" i="2"/>
  <c r="AD6" i="2"/>
  <c r="Q6" i="2"/>
  <c r="AG6" i="2"/>
  <c r="H6" i="2"/>
  <c r="Z6" i="2"/>
  <c r="K6" i="2"/>
  <c r="J6" i="2"/>
  <c r="V6" i="2"/>
  <c r="AE6" i="2"/>
  <c r="R6" i="2"/>
  <c r="I6" i="2"/>
  <c r="AA6" i="2"/>
  <c r="AC6" i="2"/>
  <c r="E6" i="2"/>
  <c r="AI6" i="2"/>
  <c r="N6" i="2"/>
  <c r="F6" i="2"/>
  <c r="L6" i="2"/>
  <c r="T6" i="2"/>
  <c r="AB6" i="2"/>
  <c r="C6" i="2"/>
  <c r="D6" i="2"/>
  <c r="O6" i="2"/>
  <c r="W6" i="2"/>
  <c r="B7" i="10"/>
  <c r="H7" i="10" s="1"/>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J6" i="2" l="1"/>
  <c r="AC7" i="10"/>
  <c r="U7" i="10"/>
  <c r="M7" i="10"/>
  <c r="E7" i="10"/>
  <c r="AI5" i="14"/>
  <c r="AI6" i="14"/>
  <c r="AI2" i="14"/>
  <c r="AI3" i="14"/>
  <c r="P2" i="14"/>
  <c r="P3" i="14"/>
  <c r="P5" i="14"/>
  <c r="P6" i="14"/>
  <c r="E3" i="14"/>
  <c r="E5" i="14"/>
  <c r="E2" i="14"/>
  <c r="E6" i="14"/>
  <c r="M3" i="14"/>
  <c r="M5" i="14"/>
  <c r="M2" i="14"/>
  <c r="M6" i="14"/>
  <c r="V7" i="10"/>
  <c r="AA5" i="14"/>
  <c r="AA3" i="14"/>
  <c r="AA6" i="14"/>
  <c r="AA2" i="14"/>
  <c r="V3" i="14"/>
  <c r="V2" i="14"/>
  <c r="V5" i="14"/>
  <c r="V6" i="14"/>
  <c r="AB5" i="14"/>
  <c r="AB3" i="14"/>
  <c r="AB2" i="14"/>
  <c r="AB6" i="14"/>
  <c r="C7" i="10"/>
  <c r="AB7" i="10"/>
  <c r="T7" i="10"/>
  <c r="L7" i="10"/>
  <c r="D7" i="10"/>
  <c r="L2" i="14"/>
  <c r="L5" i="14"/>
  <c r="L6" i="14"/>
  <c r="L3" i="14"/>
  <c r="AF2" i="14"/>
  <c r="AF3" i="14"/>
  <c r="AF6" i="14"/>
  <c r="AF5" i="14"/>
  <c r="N2" i="14"/>
  <c r="N3" i="14"/>
  <c r="N6" i="14"/>
  <c r="N5" i="14"/>
  <c r="F6" i="14"/>
  <c r="F3" i="14"/>
  <c r="F2" i="14"/>
  <c r="F5" i="14"/>
  <c r="W7" i="10"/>
  <c r="G7" i="10"/>
  <c r="F7" i="10"/>
  <c r="AI7" i="10"/>
  <c r="AA7" i="10"/>
  <c r="S7" i="10"/>
  <c r="K7" i="10"/>
  <c r="AJ7" i="10"/>
  <c r="T5" i="14"/>
  <c r="T3" i="14"/>
  <c r="T6" i="14"/>
  <c r="T2" i="14"/>
  <c r="W2" i="14"/>
  <c r="W3" i="14"/>
  <c r="W6" i="14"/>
  <c r="W5" i="14"/>
  <c r="AD3" i="14"/>
  <c r="AD5" i="14"/>
  <c r="AD6" i="14"/>
  <c r="AD2" i="14"/>
  <c r="AE7" i="10"/>
  <c r="S5" i="14"/>
  <c r="S6" i="14"/>
  <c r="S3" i="14"/>
  <c r="S2" i="14"/>
  <c r="D5" i="14"/>
  <c r="D2" i="14"/>
  <c r="D6" i="14"/>
  <c r="D3" i="14"/>
  <c r="N7" i="10"/>
  <c r="AH7" i="10"/>
  <c r="Z7" i="10"/>
  <c r="R7" i="10"/>
  <c r="J7" i="10"/>
  <c r="AJ3" i="14"/>
  <c r="AJ5" i="14"/>
  <c r="AJ6" i="14"/>
  <c r="AJ2" i="14"/>
  <c r="X3" i="14"/>
  <c r="X2" i="14"/>
  <c r="X5" i="14"/>
  <c r="X6" i="14"/>
  <c r="O2" i="14"/>
  <c r="O6" i="14"/>
  <c r="O3" i="14"/>
  <c r="O5" i="14"/>
  <c r="AG7" i="10"/>
  <c r="Y7" i="10"/>
  <c r="Q7" i="10"/>
  <c r="I7" i="10"/>
  <c r="U3" i="14"/>
  <c r="U5" i="14"/>
  <c r="U6" i="14"/>
  <c r="U2" i="14"/>
  <c r="AE2" i="14"/>
  <c r="AE3" i="14"/>
  <c r="AE5" i="14"/>
  <c r="AE6" i="14"/>
  <c r="O7" i="10"/>
  <c r="C5" i="14"/>
  <c r="C3" i="14"/>
  <c r="C6" i="14"/>
  <c r="C2" i="14"/>
  <c r="AD7" i="10"/>
  <c r="AF7" i="10"/>
  <c r="X7" i="10"/>
  <c r="P7" i="10"/>
  <c r="K5" i="14"/>
  <c r="K6" i="14"/>
  <c r="K2" i="14"/>
  <c r="K3" i="14"/>
  <c r="AC3" i="14"/>
  <c r="AC2" i="14"/>
  <c r="AC5" i="14"/>
  <c r="AC6" i="14"/>
  <c r="H2" i="14"/>
  <c r="H3" i="14"/>
  <c r="H6" i="14"/>
  <c r="H5" i="14"/>
  <c r="B7" i="12"/>
  <c r="G7" i="12" s="1"/>
  <c r="AD7" i="12" l="1"/>
  <c r="AJ7" i="12"/>
  <c r="AB7" i="12"/>
  <c r="T7" i="12"/>
  <c r="L7" i="12"/>
  <c r="D7" i="12"/>
  <c r="N7" i="12"/>
  <c r="AI7" i="12"/>
  <c r="F7" i="12"/>
  <c r="AA7" i="12"/>
  <c r="Z7" i="12"/>
  <c r="V7" i="12"/>
  <c r="C7" i="12"/>
  <c r="U7" i="12"/>
  <c r="S7" i="12"/>
  <c r="R7" i="12"/>
  <c r="J7" i="12"/>
  <c r="Y7" i="12"/>
  <c r="M7" i="12"/>
  <c r="AG7" i="12"/>
  <c r="I7" i="12"/>
  <c r="AF7" i="12"/>
  <c r="X7" i="12"/>
  <c r="P7" i="12"/>
  <c r="H7" i="12"/>
  <c r="AC7" i="12"/>
  <c r="E7" i="12"/>
  <c r="K7" i="12"/>
  <c r="AH7" i="12"/>
  <c r="Q7" i="12"/>
  <c r="AE7" i="12"/>
  <c r="W7" i="12"/>
  <c r="O7" i="12"/>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B8"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C4" i="18"/>
  <c r="C7" i="9" s="1"/>
  <c r="D4" i="18"/>
  <c r="D7" i="9" s="1"/>
  <c r="E4" i="18"/>
  <c r="E7" i="9" s="1"/>
  <c r="F4" i="18"/>
  <c r="G4" i="18"/>
  <c r="G7" i="9" s="1"/>
  <c r="H4" i="18"/>
  <c r="I4" i="18"/>
  <c r="J4" i="18"/>
  <c r="K4" i="18"/>
  <c r="K7" i="9" s="1"/>
  <c r="L4" i="18"/>
  <c r="M4" i="18"/>
  <c r="M7" i="9" s="1"/>
  <c r="N4" i="18"/>
  <c r="O4" i="18"/>
  <c r="O7" i="9" s="1"/>
  <c r="P4" i="18"/>
  <c r="Q4" i="18"/>
  <c r="R4" i="18"/>
  <c r="S4" i="18"/>
  <c r="S7" i="9" s="1"/>
  <c r="T4" i="18"/>
  <c r="T7" i="9" s="1"/>
  <c r="U4" i="18"/>
  <c r="U7" i="9" s="1"/>
  <c r="V4" i="18"/>
  <c r="W4" i="18"/>
  <c r="W7" i="9" s="1"/>
  <c r="X4" i="18"/>
  <c r="Y4" i="18"/>
  <c r="Z4" i="18"/>
  <c r="AA4" i="18"/>
  <c r="AA7" i="9" s="1"/>
  <c r="AB4" i="18"/>
  <c r="AC4" i="18"/>
  <c r="AC7" i="9" s="1"/>
  <c r="AD4" i="18"/>
  <c r="AE4" i="18"/>
  <c r="AE7" i="9" s="1"/>
  <c r="AF4" i="18"/>
  <c r="AG4" i="18"/>
  <c r="AH4" i="18"/>
  <c r="AI4" i="18"/>
  <c r="AI7" i="9" s="1"/>
  <c r="AJ4" i="18"/>
  <c r="AJ7" i="9" s="1"/>
  <c r="B4" i="18"/>
  <c r="B7" i="9" s="1"/>
  <c r="B3" i="18"/>
  <c r="AG7" i="9" l="1"/>
  <c r="Q7" i="9"/>
  <c r="I7" i="9"/>
  <c r="Y7" i="9"/>
  <c r="X7" i="9"/>
  <c r="H7" i="9"/>
  <c r="AD7" i="8"/>
  <c r="V7" i="8"/>
  <c r="N7" i="8"/>
  <c r="F7" i="8"/>
  <c r="AG7" i="8"/>
  <c r="AC7" i="8"/>
  <c r="Y7" i="8"/>
  <c r="U7" i="8"/>
  <c r="Q7" i="8"/>
  <c r="M7" i="8"/>
  <c r="I7" i="8"/>
  <c r="E7" i="8"/>
  <c r="AB7" i="9"/>
  <c r="AH7" i="8"/>
  <c r="Z7" i="8"/>
  <c r="R7" i="8"/>
  <c r="J7" i="8"/>
  <c r="B7" i="8"/>
  <c r="AH7" i="9"/>
  <c r="AD7" i="9"/>
  <c r="Z7" i="9"/>
  <c r="V7" i="9"/>
  <c r="R7" i="9"/>
  <c r="N7" i="9"/>
  <c r="J7" i="9"/>
  <c r="F7" i="9"/>
  <c r="AF7" i="13"/>
  <c r="AF7" i="11"/>
  <c r="X7" i="13"/>
  <c r="X7" i="11"/>
  <c r="P7" i="13"/>
  <c r="P7" i="11"/>
  <c r="H7" i="13"/>
  <c r="H7" i="11"/>
  <c r="P7" i="9"/>
  <c r="AJ7" i="8"/>
  <c r="AB7" i="8"/>
  <c r="X7" i="8"/>
  <c r="P7" i="8"/>
  <c r="H7" i="8"/>
  <c r="AI7" i="13"/>
  <c r="AI7" i="11"/>
  <c r="AA7" i="13"/>
  <c r="AA7" i="11"/>
  <c r="S7" i="13"/>
  <c r="S7" i="11"/>
  <c r="K7" i="13"/>
  <c r="K7" i="11"/>
  <c r="G7" i="13"/>
  <c r="G7" i="11"/>
  <c r="AI7" i="8"/>
  <c r="AE7" i="8"/>
  <c r="AA7" i="8"/>
  <c r="W7" i="8"/>
  <c r="S7" i="8"/>
  <c r="O7" i="8"/>
  <c r="K7" i="8"/>
  <c r="G7" i="8"/>
  <c r="C7" i="8"/>
  <c r="AH7" i="13"/>
  <c r="AH7" i="11"/>
  <c r="AD7" i="13"/>
  <c r="AD7" i="11"/>
  <c r="Z7" i="13"/>
  <c r="Z7" i="11"/>
  <c r="V7" i="13"/>
  <c r="V7" i="11"/>
  <c r="R7" i="13"/>
  <c r="R7" i="11"/>
  <c r="N7" i="13"/>
  <c r="N7" i="11"/>
  <c r="J7" i="13"/>
  <c r="J7" i="11"/>
  <c r="F7" i="13"/>
  <c r="F7" i="11"/>
  <c r="AJ7" i="13"/>
  <c r="AJ7" i="11"/>
  <c r="AB7" i="13"/>
  <c r="AB7" i="11"/>
  <c r="T7" i="13"/>
  <c r="T7" i="11"/>
  <c r="L7" i="13"/>
  <c r="L7" i="11"/>
  <c r="D7" i="13"/>
  <c r="D7" i="11"/>
  <c r="AF7" i="9"/>
  <c r="AF7" i="8"/>
  <c r="T7" i="8"/>
  <c r="L7" i="8"/>
  <c r="D7" i="8"/>
  <c r="AE7" i="13"/>
  <c r="AE7" i="11"/>
  <c r="W7" i="13"/>
  <c r="W7" i="11"/>
  <c r="O7" i="13"/>
  <c r="O7" i="11"/>
  <c r="C7" i="13"/>
  <c r="C7" i="11"/>
  <c r="L7" i="9"/>
  <c r="B7" i="13"/>
  <c r="B7" i="11"/>
  <c r="AG7" i="13"/>
  <c r="AG7" i="11"/>
  <c r="AC7" i="13"/>
  <c r="AC7" i="11"/>
  <c r="Y7" i="13"/>
  <c r="Y7" i="11"/>
  <c r="U7" i="13"/>
  <c r="U7" i="11"/>
  <c r="Q7" i="13"/>
  <c r="Q7" i="11"/>
  <c r="M7" i="13"/>
  <c r="M7" i="11"/>
  <c r="I7" i="13"/>
  <c r="I7" i="11"/>
  <c r="E7" i="13"/>
  <c r="E7" i="11"/>
</calcChain>
</file>

<file path=xl/sharedStrings.xml><?xml version="1.0" encoding="utf-8"?>
<sst xmlns="http://schemas.openxmlformats.org/spreadsheetml/2006/main" count="2284" uniqueCount="1197">
  <si>
    <t>BNVFE BAU New Vehicle Fuel Economy</t>
  </si>
  <si>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</si>
  <si>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</si>
  <si>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</si>
  <si>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</si>
  <si>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</si>
  <si>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</si>
  <si>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</si>
  <si>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</si>
  <si>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</si>
  <si>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</si>
  <si>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</si>
  <si>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</si>
  <si>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</si>
  <si>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</si>
  <si>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</si>
  <si>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</si>
  <si>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</si>
  <si>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</si>
  <si>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</si>
  <si>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</si>
  <si>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</si>
  <si>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</si>
  <si>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</si>
  <si>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</si>
  <si>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</si>
  <si>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</si>
  <si>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</si>
  <si>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</si>
  <si>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</si>
  <si>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</si>
  <si>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</si>
  <si>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</si>
  <si>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</si>
  <si>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</si>
  <si>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</si>
  <si>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</si>
  <si>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</si>
  <si>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</si>
  <si>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</si>
  <si>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</si>
  <si>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</si>
  <si>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</si>
  <si>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</si>
  <si>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</si>
  <si>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</si>
  <si>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</si>
  <si>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</si>
  <si>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</si>
  <si>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</si>
  <si>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</si>
  <si>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</si>
  <si>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</si>
  <si>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</si>
  <si>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</si>
  <si>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</si>
  <si>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</si>
  <si>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</si>
  <si>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</si>
  <si>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</si>
  <si>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</si>
  <si>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</si>
  <si>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</si>
  <si>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</si>
  <si>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</si>
  <si>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</si>
  <si>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</si>
  <si>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</si>
  <si>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</si>
  <si>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</si>
  <si>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</si>
  <si>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</si>
  <si>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</si>
  <si>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</si>
  <si>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</si>
  <si>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</si>
  <si>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</si>
  <si>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</si>
  <si>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</si>
  <si>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</si>
  <si>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</si>
  <si>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</si>
  <si>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</si>
  <si>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</si>
  <si>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</si>
  <si>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</si>
  <si>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</si>
  <si>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</si>
  <si>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</si>
  <si>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</si>
  <si>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</si>
  <si>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</si>
  <si>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</si>
  <si>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</si>
  <si>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</si>
  <si>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</si>
  <si>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</si>
  <si>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</si>
  <si>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</si>
  <si>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</si>
  <si>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</si>
  <si>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</si>
  <si>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</si>
  <si>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</si>
  <si>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</si>
  <si>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</si>
  <si>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</si>
  <si>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</si>
  <si>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</si>
  <si>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</si>
  <si>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</si>
  <si>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</si>
  <si>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</si>
  <si>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</si>
  <si>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</si>
  <si>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</si>
  <si>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</si>
  <si>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</si>
  <si>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</si>
  <si>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</si>
  <si>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</si>
  <si>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</si>
  <si>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</si>
  <si>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</si>
  <si>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</si>
  <si>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</si>
  <si>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</si>
  <si>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</si>
  <si>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</si>
  <si>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</si>
  <si>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</si>
  <si>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</si>
  <si>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</si>
  <si>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</si>
  <si>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</si>
  <si>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</si>
  <si>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</si>
  <si>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</si>
  <si>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</si>
  <si>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This variable gives fuel economy in units of cargo distance per BTU.</t>
  </si>
  <si>
    <t>battery electric vehicle</t>
  </si>
  <si>
    <t>natural gas vehicle</t>
  </si>
  <si>
    <t>gasoline vehicle</t>
  </si>
  <si>
    <t>diesel vehicle</t>
  </si>
  <si>
    <t>plugin hybrid vehicle</t>
  </si>
  <si>
    <t>nonroad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</si>
  <si>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</si>
  <si>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</si>
  <si>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</si>
  <si>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</si>
  <si>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</si>
  <si>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</si>
  <si>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</si>
  <si>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</si>
  <si>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</si>
  <si>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</si>
  <si>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</si>
  <si>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</si>
  <si>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</si>
  <si>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</si>
  <si>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</si>
  <si>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</si>
  <si>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</si>
  <si>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</si>
  <si>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</si>
  <si>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</si>
  <si>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</si>
  <si>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</si>
  <si>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</si>
  <si>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</si>
  <si>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</si>
  <si>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</si>
  <si>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</si>
  <si>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</si>
  <si>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</si>
  <si>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</si>
  <si>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</si>
  <si>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</si>
  <si>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</si>
  <si>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</si>
  <si>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</si>
  <si>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</si>
  <si>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</si>
  <si>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</si>
  <si>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</si>
  <si>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</si>
  <si>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</si>
  <si>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</si>
  <si>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</si>
  <si>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</si>
  <si>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</si>
  <si>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</si>
  <si>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</si>
  <si>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</si>
  <si>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</si>
  <si>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</si>
  <si>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</si>
  <si>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</si>
  <si>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</si>
  <si>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</si>
  <si>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</si>
  <si>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</si>
  <si>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</si>
  <si>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</si>
  <si>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</si>
  <si>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</si>
  <si>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</si>
  <si>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</si>
  <si>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</si>
  <si>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</si>
  <si>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</si>
  <si>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</si>
  <si>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</si>
  <si>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</si>
  <si>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</si>
  <si>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</si>
  <si>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</si>
  <si>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</si>
  <si>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</si>
  <si>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</si>
  <si>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</si>
  <si>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</si>
  <si>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</si>
  <si>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</si>
  <si>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</si>
  <si>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</si>
  <si>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</si>
  <si>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</si>
  <si>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</si>
  <si>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</si>
  <si>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</si>
  <si>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</si>
  <si>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</si>
  <si>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</si>
  <si>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</si>
  <si>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</si>
  <si>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</si>
  <si>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</si>
  <si>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</si>
  <si>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</si>
  <si>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</si>
  <si>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</si>
  <si>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</si>
  <si>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</si>
  <si>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</si>
  <si>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</si>
  <si>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</si>
  <si>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</si>
  <si>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</si>
  <si>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</si>
  <si>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</si>
  <si>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</si>
  <si>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</si>
  <si>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</si>
  <si>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</si>
  <si>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</si>
  <si>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</si>
  <si>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</si>
  <si>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</si>
  <si>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</si>
  <si>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</si>
  <si>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</si>
  <si>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</si>
  <si>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</si>
  <si>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</si>
  <si>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</si>
  <si>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</si>
  <si>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</si>
  <si>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</si>
  <si>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</si>
  <si>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</si>
  <si>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</si>
  <si>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</si>
  <si>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</si>
  <si>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</si>
  <si>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</si>
  <si>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</si>
  <si>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</si>
  <si>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</si>
  <si>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</si>
  <si>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</si>
  <si>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</si>
  <si>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</si>
  <si>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</si>
  <si>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</si>
  <si>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</si>
  <si>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</si>
  <si>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</si>
  <si>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</si>
  <si>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</si>
  <si>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</si>
  <si>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</si>
  <si>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</si>
  <si>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</si>
  <si>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</si>
  <si>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</si>
  <si>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</si>
  <si>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</si>
  <si>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</si>
  <si>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</si>
  <si>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</si>
  <si>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</si>
  <si>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</si>
  <si>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</si>
  <si>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</si>
  <si>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</si>
  <si>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</si>
  <si>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</si>
  <si>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</si>
  <si>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</si>
  <si>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</si>
  <si>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</si>
  <si>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</si>
  <si>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</si>
  <si>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</si>
  <si>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</si>
  <si>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</si>
  <si>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</si>
  <si>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</si>
  <si>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</si>
  <si>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</si>
  <si>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</si>
  <si>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</si>
  <si>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</si>
  <si>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</si>
  <si>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</si>
  <si>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</si>
  <si>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</si>
  <si>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</si>
  <si>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</si>
  <si>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</si>
  <si>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</si>
  <si>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</si>
  <si>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</si>
  <si>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</si>
  <si>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</si>
  <si>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</si>
  <si>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</si>
  <si>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</si>
  <si>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</si>
  <si>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</si>
  <si>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</si>
  <si>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</si>
  <si>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</si>
  <si>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</si>
  <si>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</si>
  <si>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</si>
  <si>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</si>
  <si>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</si>
  <si>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</si>
  <si>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</si>
  <si>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</si>
  <si>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</si>
  <si>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</si>
  <si>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</si>
  <si>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</si>
  <si>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</si>
  <si>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</si>
  <si>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</si>
  <si>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</si>
  <si>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</si>
  <si>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</si>
  <si>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</si>
  <si>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</si>
  <si>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</si>
  <si>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</si>
  <si>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</si>
  <si>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</si>
  <si>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</si>
  <si>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</si>
  <si>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</si>
  <si>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</si>
  <si>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</si>
  <si>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</si>
  <si>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</si>
  <si>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</si>
  <si>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</si>
  <si>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</si>
  <si>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</si>
  <si>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</si>
  <si>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</si>
  <si>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</si>
  <si>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</si>
  <si>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</si>
  <si>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</si>
  <si>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</si>
  <si>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</si>
  <si>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</si>
  <si>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</si>
  <si>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</si>
  <si>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</si>
  <si>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</si>
  <si>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</si>
  <si>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</si>
  <si>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</si>
  <si>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</si>
  <si>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</si>
  <si>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</si>
  <si>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</si>
  <si>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</si>
  <si>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</si>
  <si>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</si>
  <si>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</si>
  <si>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</si>
  <si>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</si>
  <si>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</si>
  <si>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</si>
  <si>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</si>
  <si>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</si>
  <si>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</si>
  <si>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</si>
  <si>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</si>
  <si>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</si>
  <si>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</si>
  <si>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</si>
  <si>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</si>
  <si>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</si>
  <si>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</si>
  <si>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</si>
  <si>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</si>
  <si>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</si>
  <si>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</si>
  <si>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</si>
  <si>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</si>
  <si>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</si>
  <si>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</si>
  <si>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</si>
  <si>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</si>
  <si>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</si>
  <si>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</si>
  <si>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</si>
  <si>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</si>
  <si>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</si>
  <si>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</si>
  <si>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</si>
  <si>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</si>
  <si>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</si>
  <si>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</si>
  <si>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</si>
  <si>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</si>
  <si>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</si>
  <si>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</si>
  <si>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</si>
  <si>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</si>
  <si>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</si>
  <si>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</si>
  <si>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</si>
  <si>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</si>
  <si>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</si>
  <si>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</si>
  <si>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</si>
  <si>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</si>
  <si>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</si>
  <si>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</si>
  <si>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</si>
  <si>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</si>
  <si>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</si>
  <si>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</si>
  <si>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</si>
  <si>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</si>
  <si>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</si>
  <si>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</si>
  <si>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</si>
  <si>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</si>
  <si>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</si>
  <si>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</si>
  <si>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</si>
  <si>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</si>
  <si>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</si>
  <si>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</si>
  <si>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</si>
  <si>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</si>
  <si>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</si>
  <si>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</si>
  <si>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</si>
  <si>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</si>
  <si>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</si>
  <si>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</si>
  <si>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</si>
  <si>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</si>
  <si>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</si>
  <si>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</si>
  <si>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</si>
  <si>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</si>
  <si>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</si>
  <si>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</si>
  <si>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</si>
  <si>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</si>
  <si>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</si>
  <si>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</si>
  <si>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</si>
  <si>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</si>
  <si>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</si>
  <si>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</si>
  <si>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</si>
  <si>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</si>
  <si>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</si>
  <si>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</si>
  <si>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</si>
  <si>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</si>
  <si>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</si>
  <si>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</si>
  <si>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</si>
  <si>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</si>
  <si>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</si>
  <si>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</si>
  <si>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</si>
  <si>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</si>
  <si>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</si>
  <si>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</si>
  <si>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</si>
  <si>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</si>
  <si>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</si>
  <si>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</si>
  <si>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</si>
  <si>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</si>
  <si>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</si>
  <si>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</si>
  <si>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</si>
  <si>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</si>
  <si>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</si>
  <si>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</si>
  <si>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</si>
  <si>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</si>
  <si>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</si>
  <si>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</si>
  <si>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</si>
  <si>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</si>
  <si>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</si>
  <si>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</si>
  <si>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</si>
  <si>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</si>
  <si>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</si>
  <si>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</si>
  <si>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</si>
  <si>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</si>
  <si>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</si>
  <si>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</si>
  <si>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</si>
  <si>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</si>
  <si>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</si>
  <si>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</si>
  <si>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</si>
  <si>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</si>
  <si>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</si>
  <si>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</si>
  <si>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</si>
  <si>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</si>
  <si>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</si>
  <si>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</si>
  <si>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</si>
  <si>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</si>
  <si>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</si>
  <si>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</si>
  <si>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</si>
  <si>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</si>
  <si>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</si>
  <si>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</si>
  <si>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</si>
  <si>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</si>
  <si>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</si>
  <si>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</si>
  <si>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</si>
  <si>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</si>
  <si>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</si>
  <si>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</si>
  <si>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</si>
  <si>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</si>
  <si>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</si>
  <si>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</si>
  <si>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</si>
  <si>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</si>
  <si>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</si>
  <si>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</si>
  <si>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</si>
  <si>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</si>
  <si>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</si>
  <si>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</si>
  <si>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</si>
  <si>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</si>
  <si>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</si>
  <si>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</si>
  <si>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</si>
  <si>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</si>
  <si>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</si>
  <si>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</si>
  <si>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</si>
  <si>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</si>
  <si>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</si>
  <si>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</si>
  <si>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</si>
  <si>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</si>
  <si>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</si>
  <si>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</si>
  <si>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We multiply by the ratio of new aircraft fuel economy to fleet average aircraft</t>
  </si>
  <si>
    <t>fuel economy (from AEO 48).</t>
  </si>
  <si>
    <t>freight ships</t>
  </si>
  <si>
    <t>Freight ship efficiency (for domestic shipping) is available directly from AEO 7.  We</t>
  </si>
  <si>
    <t>use this value to represent all freight shipping.  Since a ratio of new ship fuel economy</t>
  </si>
  <si>
    <t>calculated as noted above.</t>
  </si>
  <si>
    <t>to fleet average ship fuel economy is not available, we multiply by that ratio for aircraft,</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</si>
  <si>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</si>
  <si>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</si>
  <si>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</si>
  <si>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</si>
  <si>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</si>
  <si>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</si>
  <si>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</si>
  <si>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</si>
  <si>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</si>
  <si>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</si>
  <si>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</si>
  <si>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</si>
  <si>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</si>
  <si>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</si>
  <si>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</si>
  <si>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</si>
  <si>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</si>
  <si>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</si>
  <si>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</si>
  <si>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</si>
  <si>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</si>
  <si>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</si>
  <si>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</si>
  <si>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</si>
  <si>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</si>
  <si>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</si>
  <si>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</si>
  <si>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</si>
  <si>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</si>
  <si>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  We use this fleet average efficiency</t>
  </si>
  <si>
    <t>as the efficiency for new recreational boats, and we hold it constant for all years, as we</t>
  </si>
  <si>
    <t>do not have reason to believe recreational boat efficiency is changing significantly with time.</t>
  </si>
  <si>
    <t>See Notes section for which vehicle types use which sources</t>
  </si>
  <si>
    <t>freight rail</t>
  </si>
  <si>
    <t>Freight rail efficiency is available directly from AEO 7.  Since a ratio of new rail fuel</t>
  </si>
  <si>
    <t>economy to fleet average rail fuel economy is not available, we multiply by the</t>
  </si>
  <si>
    <t>ratio for aircraft, as noted above.</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</si>
  <si>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</si>
  <si>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</si>
  <si>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</si>
  <si>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</si>
  <si>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</si>
  <si>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</si>
  <si>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</si>
  <si>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</si>
  <si>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</si>
  <si>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</si>
  <si>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</si>
  <si>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</si>
  <si>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</si>
  <si>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</si>
  <si>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</si>
  <si>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</si>
  <si>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</si>
  <si>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</si>
  <si>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</si>
  <si>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</si>
  <si>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</si>
  <si>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</si>
  <si>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</si>
  <si>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</si>
  <si>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</si>
  <si>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</si>
  <si>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</si>
  <si>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</si>
  <si>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</si>
  <si>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</si>
  <si>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</si>
  <si>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</si>
  <si>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</si>
  <si>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</si>
  <si>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</si>
  <si>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</si>
  <si>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</si>
  <si>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</si>
  <si>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</si>
  <si>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</si>
  <si>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</si>
  <si>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</si>
  <si>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</si>
  <si>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</si>
  <si>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</si>
  <si>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</si>
  <si>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</si>
  <si>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</si>
  <si>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</si>
  <si>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</si>
  <si>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</si>
  <si>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</si>
  <si>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</si>
  <si>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</si>
  <si>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</si>
  <si>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</si>
  <si>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</si>
  <si>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</si>
  <si>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</si>
  <si>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</si>
  <si>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</si>
  <si>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</si>
  <si>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</si>
  <si>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</si>
  <si>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</si>
  <si>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</si>
  <si>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</si>
  <si>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</si>
  <si>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</si>
  <si>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</si>
  <si>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</si>
  <si>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</si>
  <si>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</si>
  <si>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</si>
  <si>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</si>
  <si>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</si>
  <si>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</si>
  <si>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</si>
  <si>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</si>
  <si>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</si>
  <si>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</si>
  <si>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</si>
  <si>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use of passenger rail in the start year (AEO 7).  We use this fleet average efficiency</t>
  </si>
  <si>
    <t>as the efficiency for new passenger rail, and we hold it constant for all years, as we</t>
  </si>
  <si>
    <t>do not have reason to believe passenger rail efficiency is changing significantly with time.</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</si>
  <si>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</si>
  <si>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</si>
  <si>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</si>
  <si>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</si>
  <si>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</si>
  <si>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</si>
  <si>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</si>
  <si>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</si>
  <si>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</si>
  <si>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</si>
  <si>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</si>
  <si>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</si>
  <si>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</si>
  <si>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</si>
  <si>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</si>
  <si>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</si>
  <si>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</si>
  <si>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</si>
  <si>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</si>
  <si>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</si>
  <si>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</si>
  <si>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</si>
  <si>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</si>
  <si>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</si>
  <si>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</si>
  <si>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</si>
  <si>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</si>
  <si>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</si>
  <si>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</si>
  <si>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</si>
  <si>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</si>
  <si>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</si>
  <si>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</si>
  <si>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(10001-26000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</si>
  <si>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</si>
  <si>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</si>
  <si>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</si>
  <si>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</si>
  <si>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</si>
  <si>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</si>
  <si>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</si>
  <si>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</si>
  <si>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</si>
  <si>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</si>
  <si>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</si>
  <si>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</si>
  <si>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</si>
  <si>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</si>
  <si>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</si>
  <si>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</si>
  <si>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</si>
  <si>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</si>
  <si>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</si>
  <si>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</si>
  <si>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</si>
  <si>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</si>
  <si>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</si>
  <si>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</si>
  <si>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</si>
  <si>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</si>
  <si>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</si>
  <si>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</si>
  <si>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</si>
  <si>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</si>
  <si>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</si>
  <si>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</si>
  <si>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</si>
  <si>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</si>
  <si>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</si>
  <si>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</si>
  <si>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</si>
  <si>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</si>
  <si>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</si>
  <si>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</si>
  <si>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</si>
  <si>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</si>
  <si>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</si>
  <si>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</si>
  <si>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</si>
  <si>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</si>
  <si>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</si>
  <si>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</si>
  <si>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</si>
  <si>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</si>
  <si>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</si>
  <si>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</si>
  <si>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</si>
  <si>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</si>
  <si>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</si>
  <si>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</si>
  <si>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</si>
  <si>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</si>
  <si>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</si>
  <si>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</si>
  <si>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</si>
  <si>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</si>
  <si>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</si>
  <si>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</si>
  <si>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</si>
  <si>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</si>
  <si>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</si>
  <si>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</si>
  <si>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</si>
  <si>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</si>
  <si>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</si>
  <si>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</si>
  <si>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</si>
  <si>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</si>
  <si>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</si>
  <si>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</si>
  <si>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</si>
  <si>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</si>
  <si>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</si>
  <si>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</si>
  <si>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</si>
  <si>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</si>
  <si>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</si>
  <si>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</si>
  <si>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</si>
  <si>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Data for 2015 are model results and may differ from official EIA data reports.</t>
  </si>
  <si>
    <t xml:space="preserve">   Sources:  2015 values derived using:  U.S. Energy Information Administration (EIA),</t>
  </si>
  <si>
    <t>Monthly Energy Review, October 2016; EIA, Fuel Oil and Kerosene Sales 2014; EIA, State Energy Data</t>
  </si>
  <si>
    <t>System 2014; Oak Ridge National Laboratory, Transportation Energy Data Book:  Edition 34;</t>
  </si>
  <si>
    <t>Department of Defense, Defense Fuel Supply Center, Factbook (January 2010); and EIA, AEO2017 National Energy</t>
  </si>
  <si>
    <t>Modeling System run ref2017.d120816a.  2016 and projections:  EIA, AEO2017 National Energy</t>
  </si>
  <si>
    <t>Modeling System run ref2017.d120816a.</t>
  </si>
  <si>
    <t>passenger LDVs</t>
  </si>
  <si>
    <t>freight LDVs</t>
  </si>
  <si>
    <t>passenger HDVs</t>
  </si>
  <si>
    <t>freight HDVs</t>
  </si>
  <si>
    <t>Passenger*miles are taken for a single, historical year (NTS 1-40) and divided by the energy</t>
  </si>
  <si>
    <t>Sources: AEO 36, NTS 1-40</t>
  </si>
  <si>
    <t>use of motorcycles in the start year (AEO36).  We use this fleet average efficiency</t>
  </si>
  <si>
    <t>as the efficiency for new motorcycles, and we hold it constant for all years, as we</t>
  </si>
  <si>
    <t>do not have reason to believe motorcycle efficiency is changing significantly with time.</t>
  </si>
  <si>
    <t>Almost all motorcycles in the U.S. use gasoline.  Accordingly, we use the calculated</t>
  </si>
  <si>
    <t>overall efficiency to represent gasoline, as well as other combustible fuel types.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</si>
  <si>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</si>
  <si>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</si>
  <si>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</si>
  <si>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</si>
  <si>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</si>
  <si>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</si>
  <si>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</si>
  <si>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</si>
  <si>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</si>
  <si>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</si>
  <si>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</si>
  <si>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</si>
  <si>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</si>
  <si>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</si>
  <si>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</si>
  <si>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</si>
  <si>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</si>
  <si>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New 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</si>
  <si>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</si>
  <si>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</si>
  <si>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</si>
  <si>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Short-Term Energy Outlook, October 2016 and EIA, AEO2017 National Energy Modeling System run ref2017.d120816a.</t>
  </si>
  <si>
    <t>Administration (EIA), AEO2017 National Energy Modeling System run ref2017.d120816a.  2016:  EIA,</t>
  </si>
  <si>
    <t>U.S. Army Corps of Engineers, 2014 Waterborne Commerce in the United States, Part 5; and Energy Information</t>
  </si>
  <si>
    <t>Transportation Board, Annual Reports R-1 Selected Schedules and Complete Annual Reports; U.S. Department of Defense,</t>
  </si>
  <si>
    <t>Federal Highway Administration, Highway Statistics 2014; U.S. Department of Transportation, Surface</t>
  </si>
  <si>
    <t>Book:  Edition 34; U.S. Department of Commerce, Bureau of the Census, "Vehicle Inventory and Use Survey," EC02TV;</t>
  </si>
  <si>
    <t xml:space="preserve">   Sources:  2015 values derived using:  Oak Ridge National Laboratory, Transportation Energy Data</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</si>
  <si>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</si>
  <si>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</si>
  <si>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</si>
  <si>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</si>
  <si>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</si>
  <si>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</si>
  <si>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</si>
  <si>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</si>
  <si>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</si>
  <si>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</si>
  <si>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</si>
  <si>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</si>
  <si>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</si>
  <si>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</si>
  <si>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</si>
  <si>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</si>
  <si>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</si>
  <si>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</si>
  <si>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</si>
  <si>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</si>
  <si>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</si>
  <si>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</si>
  <si>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</si>
  <si>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</si>
  <si>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</si>
  <si>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</si>
  <si>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</si>
  <si>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</si>
  <si>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</si>
  <si>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</si>
  <si>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</si>
  <si>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</si>
  <si>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</si>
  <si>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</si>
  <si>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</si>
  <si>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</si>
  <si>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</si>
  <si>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</si>
  <si>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</si>
  <si>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</si>
  <si>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</si>
  <si>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</si>
  <si>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</si>
  <si>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</si>
  <si>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</si>
  <si>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</si>
  <si>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</si>
  <si>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</si>
  <si>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</si>
  <si>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</si>
  <si>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</si>
  <si>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</si>
  <si>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</si>
  <si>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</si>
  <si>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</si>
  <si>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</si>
  <si>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</si>
  <si>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</si>
  <si>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</si>
  <si>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</si>
  <si>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</si>
  <si>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</si>
  <si>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</si>
  <si>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</si>
  <si>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</si>
  <si>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</si>
  <si>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</si>
  <si>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</si>
  <si>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</si>
  <si>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</si>
  <si>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</si>
  <si>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</si>
  <si>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</si>
  <si>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</si>
  <si>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</si>
  <si>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</si>
  <si>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</si>
  <si>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</si>
  <si>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</si>
  <si>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</si>
  <si>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</si>
  <si>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</si>
  <si>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</si>
  <si>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</si>
  <si>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</si>
  <si>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</si>
  <si>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</si>
  <si>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</si>
  <si>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</si>
  <si>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</si>
  <si>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</si>
  <si>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</si>
  <si>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</si>
  <si>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</si>
  <si>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</si>
  <si>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</si>
  <si>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</si>
  <si>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</si>
  <si>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</si>
  <si>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</si>
  <si>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</si>
  <si>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</si>
  <si>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</si>
  <si>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</si>
  <si>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</si>
  <si>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</si>
  <si>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</si>
  <si>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</si>
  <si>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</si>
  <si>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</si>
  <si>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</si>
  <si>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</si>
  <si>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</si>
  <si>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</si>
  <si>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</si>
  <si>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</si>
  <si>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</si>
  <si>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</si>
  <si>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</si>
  <si>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</si>
  <si>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</si>
  <si>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</si>
  <si>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</si>
  <si>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</si>
  <si>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</si>
  <si>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</si>
  <si>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</si>
  <si>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</si>
  <si>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</si>
  <si>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</si>
  <si>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</si>
  <si>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</si>
  <si>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</si>
  <si>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</si>
  <si>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</si>
  <si>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</si>
  <si>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</si>
  <si>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</si>
  <si>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</si>
  <si>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</si>
  <si>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</si>
  <si>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</si>
  <si>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</si>
  <si>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</si>
  <si>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</si>
  <si>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</si>
  <si>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</si>
  <si>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</si>
  <si>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</si>
  <si>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</si>
  <si>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</si>
  <si>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</si>
  <si>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</si>
  <si>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</si>
  <si>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</si>
  <si>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</si>
  <si>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</si>
  <si>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</si>
  <si>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</si>
  <si>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</si>
  <si>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</si>
  <si>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</si>
  <si>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</si>
  <si>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</si>
  <si>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</si>
  <si>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</si>
  <si>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</si>
  <si>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</si>
  <si>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</si>
  <si>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</si>
  <si>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</si>
  <si>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</si>
  <si>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</si>
  <si>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</si>
  <si>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</si>
  <si>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</si>
  <si>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</si>
  <si>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</si>
  <si>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</si>
  <si>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</si>
  <si>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</si>
  <si>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</si>
  <si>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</si>
  <si>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</si>
  <si>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</si>
  <si>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</si>
  <si>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</si>
  <si>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</si>
  <si>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</si>
  <si>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</si>
  <si>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</si>
  <si>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</si>
  <si>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</si>
  <si>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</si>
  <si>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</si>
  <si>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</si>
  <si>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</si>
  <si>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</si>
  <si>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</si>
  <si>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</si>
  <si>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</si>
  <si>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</si>
  <si>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</si>
  <si>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</si>
  <si>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</si>
  <si>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</si>
  <si>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</si>
  <si>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</si>
  <si>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</si>
  <si>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</si>
  <si>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</si>
  <si>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</si>
  <si>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</si>
  <si>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</si>
  <si>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</si>
  <si>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</si>
  <si>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</si>
  <si>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</si>
  <si>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</si>
  <si>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</si>
  <si>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</si>
  <si>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</si>
  <si>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</si>
  <si>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</si>
  <si>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</si>
  <si>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</si>
  <si>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</si>
  <si>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</si>
  <si>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</si>
  <si>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</si>
  <si>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</si>
  <si>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</si>
  <si>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</si>
  <si>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</si>
  <si>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</si>
  <si>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</si>
  <si>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</si>
  <si>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</si>
  <si>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</si>
  <si>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</si>
  <si>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</si>
  <si>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</si>
  <si>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</si>
  <si>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</si>
  <si>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</si>
  <si>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</si>
  <si>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</si>
  <si>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</si>
  <si>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</si>
  <si>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</si>
  <si>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</si>
  <si>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</si>
  <si>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</si>
  <si>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</si>
  <si>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</si>
  <si>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</si>
  <si>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</si>
  <si>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</si>
  <si>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</si>
  <si>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</si>
  <si>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</si>
  <si>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</si>
  <si>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New freight HDV efficiency is available directly from AEO 50.</t>
  </si>
  <si>
    <t>We use freight loading to convert to cargo distance, and we use</t>
  </si>
  <si>
    <t>the energy content in diesel (the most common fuel used by HDVs) to convert to BTU.</t>
  </si>
  <si>
    <t>use of buses in the start year (AEO 7).  We convert from fleet average to new vehicle fuel</t>
  </si>
  <si>
    <t>economy using the ratio for freight HDVs (AEO 50), since this ratio is not available for</t>
  </si>
  <si>
    <t>passenger HDVs.  For projecting future year efficiency improvements, we follow the</t>
  </si>
  <si>
    <t>improvement rate of freight HDVs (AEO 50).</t>
  </si>
  <si>
    <t>Others as noted on "Calculations Etc" tab</t>
  </si>
  <si>
    <t>Tables 7, 36, 48, 49, 50</t>
  </si>
  <si>
    <t>Gasoline LDV fuel economy is driven in large part by tightening fuel economy standards,</t>
  </si>
  <si>
    <t>but electric vehicles already vastly exceed these standards.  Therefore, for battery</t>
  </si>
  <si>
    <t>improvement rate of gasoline LDVs.</t>
  </si>
  <si>
    <t>Diesel HDV fuel economy is driven in large part by tightening fuel economy standards,</t>
  </si>
  <si>
    <t>improvement rate of Diesel HDVs.</t>
  </si>
  <si>
    <t>TABLE F.28 Details of the Potential Evolution of a Midsize Battery Electric Vehicle, 2010-2050</t>
  </si>
  <si>
    <t>2030 mid</t>
  </si>
  <si>
    <t>2030 opt</t>
  </si>
  <si>
    <t>2050 mid</t>
  </si>
  <si>
    <t>2050 opt</t>
  </si>
  <si>
    <t>Test cycle range, miles</t>
  </si>
  <si>
    <t>Electric motor power, kW</t>
  </si>
  <si>
    <t>Fraction of braking energy recovered, %</t>
  </si>
  <si>
    <t>Electric motor efficiency, %</t>
  </si>
  <si>
    <t>Net battery charge efficiency, %</t>
  </si>
  <si>
    <t>Accessory demand, W into generator</t>
  </si>
  <si>
    <t>Battery depth of discharge, %</t>
  </si>
  <si>
    <t>Battery capacity, kWh</t>
  </si>
  <si>
    <t>Fuel economy, test kWh/100 mile</t>
  </si>
  <si>
    <t>Battery cost, $/kWh</t>
  </si>
  <si>
    <t>Incremental cost versus baseline, $</t>
  </si>
  <si>
    <t>Incremental cost versus conventional, $</t>
  </si>
  <si>
    <t>–475</t>
  </si>
  <si>
    <t>–1,353</t>
  </si>
  <si>
    <t>Fuel economy, test mpge</t>
  </si>
  <si>
    <t>Fuel Economy, 2016 (est.), mid scenario</t>
  </si>
  <si>
    <t>Selected Fuel Economy Stats</t>
  </si>
  <si>
    <t>% Improvement, 2016-2050</t>
  </si>
  <si>
    <t>National Academies Press</t>
  </si>
  <si>
    <t>Page 290, Table F.28</t>
  </si>
  <si>
    <t>https://www.nap.edu/read/18264/chapter/17#290</t>
  </si>
  <si>
    <t>Transitions to Alternative Vehibles and Fuels</t>
  </si>
  <si>
    <t>Improvement in EV efficiency relative to start year</t>
  </si>
  <si>
    <t>electric vehicles and the electric share of plug-in hybrid vehicles, we use an improvement</t>
  </si>
  <si>
    <t>rate from a National Academies study rather than following the</t>
  </si>
  <si>
    <t>Sources: AEO 7, NAP F28, others as noted on "Calculations Etc" tab</t>
  </si>
  <si>
    <t>Sources: AEO 7, NTS 1-40, NAP F28, others as noted on "Calculations Etc" tab</t>
  </si>
  <si>
    <t>Sources: AEO 50, NAP F28, others as noted on "Calculations Etc"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</si>
</sst>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s>
  <fonts count="5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s>
  <fills count="2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9" fontId="1" fillId="0" borderId="0" applyFont="0" applyFill="0" applyBorder="0" applyAlignment="0" applyProtection="0"/>
  </cellStyleXfs>
  <cellXfs count="88">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70" fontId="5" fillId="0" borderId="3" xfId="3" applyNumberFormat="1" applyFill="1" applyAlignment="1">
      <alignment horizontal="right" wrapText="1"/>
    </xf>
    <xf numFmtId="170" fontId="0" fillId="0" borderId="4" xfId="4" applyNumberFormat="1" applyFont="1" applyFill="1" applyAlignment="1">
      <alignment horizontal="right" wrapText="1"/>
    </xf>
    <xf numFmtId="170" fontId="3" fillId="0" borderId="0" xfId="1" applyNumberFormat="1"/>
    <xf numFmtId="11" fontId="0" fillId="0" borderId="0" xfId="0" applyNumberFormat="1" applyFill="1"/>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xf numFmtId="164" fontId="0" fillId="0" borderId="0" xfId="153" applyNumberFormat="1" applyFont="1"/>
    <xf numFmtId="0" fontId="0" fillId="0" borderId="0" xfId="0" applyAlignment="1">
      <alignment horizontal="right"/>
    </xf>
    <xf numFmtId="3" fontId="0" fillId="0" borderId="0" xfId="0" applyNumberFormat="1" applyAlignment="1">
      <alignment horizontal="right"/>
    </xf>
    <xf numFmtId="0" fontId="2" fillId="0" borderId="0" xfId="0" applyFont="1" applyAlignment="1">
      <alignment horizontal="right"/>
    </xf>
    <xf numFmtId="0" fontId="0" fillId="0" borderId="0" xfId="0" applyFont="1"/>
    <xf numFmtId="0" fontId="0" fillId="3" borderId="0" xfId="0" applyFill="1" applyAlignment="1">
      <alignment horizontal="right"/>
    </xf>
    <xf numFmtId="164" fontId="0" fillId="28" borderId="0" xfId="153" applyNumberFormat="1" applyFont="1" applyFill="1" applyAlignment="1">
      <alignment horizontal="right"/>
    </xf>
  </cellXfs>
  <cellStyles count="1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xfId="153"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7"/>
  <sheetViews>
    <sheetView tabSelected="1" workbookViewId="0"/>
  </sheetViews>
  <sheetFormatPr defaultRowHeight="15"/>
  <cols>
    <col min="1" max="1" width="13.42578125" customWidth="1"/>
    <col min="2" max="2" width="107.42578125" customWidth="1"/>
  </cols>
  <sheetData>
    <row r="1" spans="1:2">
      <c r="A1" s="1" t="s">
        <v>0</v>
      </c>
    </row>
    <row r="3" spans="1:2">
      <c r="A3" s="1" t="s">
        <v>1</v>
      </c>
      <c r="B3" s="20" t="s">
        <v>633</v>
      </c>
    </row>
    <row r="4" spans="1:2">
      <c r="B4" t="s">
        <v>587</v>
      </c>
    </row>
    <row r="5" spans="1:2">
      <c r="B5" s="23">
        <v>2017</v>
      </c>
    </row>
    <row r="6" spans="1:2">
      <c r="B6" t="s">
        <v>135</v>
      </c>
    </row>
    <row r="7" spans="1:2">
      <c r="B7" t="s">
        <v>588</v>
      </c>
    </row>
    <row r="8" spans="1:2">
      <c r="B8" t="s">
        <v>1158</v>
      </c>
    </row>
    <row r="10" spans="1:2">
      <c r="B10" s="26" t="s">
        <v>723</v>
      </c>
    </row>
    <row r="11" spans="1:2">
      <c r="B11" s="23">
        <v>2017</v>
      </c>
    </row>
    <row r="12" spans="1:2">
      <c r="B12" t="s">
        <v>724</v>
      </c>
    </row>
    <row r="13" spans="1:2">
      <c r="B13" t="s">
        <v>726</v>
      </c>
    </row>
    <row r="14" spans="1:2">
      <c r="B14" t="s">
        <v>725</v>
      </c>
    </row>
    <row r="16" spans="1:2">
      <c r="B16" t="s">
        <v>617</v>
      </c>
    </row>
    <row r="17" spans="1:2">
      <c r="B17" s="23">
        <v>2013</v>
      </c>
    </row>
    <row r="18" spans="1:2">
      <c r="B18" t="s">
        <v>618</v>
      </c>
    </row>
    <row r="19" spans="1:2">
      <c r="B19" t="s">
        <v>619</v>
      </c>
    </row>
    <row r="20" spans="1:2">
      <c r="B20" t="s">
        <v>620</v>
      </c>
    </row>
    <row r="22" spans="1:2">
      <c r="B22" t="s">
        <v>1157</v>
      </c>
    </row>
    <row r="24" spans="1:2">
      <c r="B24" s="20" t="s">
        <v>1191</v>
      </c>
    </row>
    <row r="25" spans="1:2">
      <c r="B25" t="s">
        <v>1187</v>
      </c>
    </row>
    <row r="26" spans="1:2">
      <c r="B26" s="23">
        <v>2013</v>
      </c>
    </row>
    <row r="27" spans="1:2">
      <c r="B27" t="s">
        <v>1190</v>
      </c>
    </row>
    <row r="28" spans="1:2">
      <c r="B28" t="s">
        <v>1189</v>
      </c>
    </row>
    <row r="29" spans="1:2">
      <c r="B29" t="s">
        <v>1188</v>
      </c>
    </row>
    <row r="31" spans="1:2">
      <c r="A31" s="1" t="s">
        <v>138</v>
      </c>
    </row>
    <row r="32" spans="1:2">
      <c r="A32" t="s">
        <v>139</v>
      </c>
    </row>
    <row r="34" spans="1:1">
      <c r="A34" s="1" t="s">
        <v>876</v>
      </c>
    </row>
    <row r="35" spans="1:1">
      <c r="A35" s="27" t="s">
        <v>1194</v>
      </c>
    </row>
    <row r="36" spans="1:1">
      <c r="A36" t="s">
        <v>877</v>
      </c>
    </row>
    <row r="37" spans="1:1">
      <c r="A37" t="s">
        <v>878</v>
      </c>
    </row>
    <row r="38" spans="1:1">
      <c r="A38" t="s">
        <v>879</v>
      </c>
    </row>
    <row r="39" spans="1:1">
      <c r="A39" t="s">
        <v>880</v>
      </c>
    </row>
    <row r="40" spans="1:1">
      <c r="A40" t="s">
        <v>866</v>
      </c>
    </row>
    <row r="41" spans="1:1">
      <c r="A41" t="s">
        <v>867</v>
      </c>
    </row>
    <row r="42" spans="1:1">
      <c r="A42" t="s">
        <v>1159</v>
      </c>
    </row>
    <row r="43" spans="1:1">
      <c r="A43" t="s">
        <v>1160</v>
      </c>
    </row>
    <row r="44" spans="1:1">
      <c r="A44" t="s">
        <v>1192</v>
      </c>
    </row>
    <row r="45" spans="1:1">
      <c r="A45" t="s">
        <v>1193</v>
      </c>
    </row>
    <row r="46" spans="1:1">
      <c r="A46" t="s">
        <v>1161</v>
      </c>
    </row>
    <row r="48" spans="1:1">
      <c r="A48" s="1" t="s">
        <v>851</v>
      </c>
    </row>
    <row r="49" spans="1:1">
      <c r="A49" s="27" t="s">
        <v>1195</v>
      </c>
    </row>
    <row r="50" spans="1:1">
      <c r="A50" t="s">
        <v>853</v>
      </c>
    </row>
    <row r="51" spans="1:1">
      <c r="A51" t="s">
        <v>1153</v>
      </c>
    </row>
    <row r="52" spans="1:1">
      <c r="A52" t="s">
        <v>1154</v>
      </c>
    </row>
    <row r="53" spans="1:1">
      <c r="A53" t="s">
        <v>1155</v>
      </c>
    </row>
    <row r="54" spans="1:1">
      <c r="A54" t="s">
        <v>1156</v>
      </c>
    </row>
    <row r="55" spans="1:1">
      <c r="A55" t="s">
        <v>866</v>
      </c>
    </row>
    <row r="56" spans="1:1">
      <c r="A56" t="s">
        <v>867</v>
      </c>
    </row>
    <row r="57" spans="1:1">
      <c r="A57" t="s">
        <v>1162</v>
      </c>
    </row>
    <row r="58" spans="1:1">
      <c r="A58" t="s">
        <v>1160</v>
      </c>
    </row>
    <row r="59" spans="1:1">
      <c r="A59" t="s">
        <v>1192</v>
      </c>
    </row>
    <row r="60" spans="1:1">
      <c r="A60" t="s">
        <v>1193</v>
      </c>
    </row>
    <row r="61" spans="1:1">
      <c r="A61" t="s">
        <v>1163</v>
      </c>
    </row>
    <row r="63" spans="1:1">
      <c r="A63" s="1" t="s">
        <v>852</v>
      </c>
    </row>
    <row r="64" spans="1:1">
      <c r="A64" s="27" t="s">
        <v>1196</v>
      </c>
    </row>
    <row r="65" spans="1:1">
      <c r="A65" t="s">
        <v>1150</v>
      </c>
    </row>
    <row r="66" spans="1:1">
      <c r="A66" t="s">
        <v>1151</v>
      </c>
    </row>
    <row r="67" spans="1:1">
      <c r="A67" t="s">
        <v>1152</v>
      </c>
    </row>
    <row r="68" spans="1:1">
      <c r="A68" t="s">
        <v>866</v>
      </c>
    </row>
    <row r="69" spans="1:1">
      <c r="A69" t="s">
        <v>867</v>
      </c>
    </row>
    <row r="70" spans="1:1">
      <c r="A70" t="s">
        <v>1162</v>
      </c>
    </row>
    <row r="71" spans="1:1">
      <c r="A71" t="s">
        <v>1160</v>
      </c>
    </row>
    <row r="72" spans="1:1">
      <c r="A72" t="s">
        <v>1192</v>
      </c>
    </row>
    <row r="73" spans="1:1">
      <c r="A73" t="s">
        <v>1193</v>
      </c>
    </row>
    <row r="74" spans="1:1">
      <c r="A74" t="s">
        <v>1163</v>
      </c>
    </row>
    <row r="76" spans="1:1">
      <c r="A76" s="1" t="s">
        <v>639</v>
      </c>
    </row>
    <row r="77" spans="1:1">
      <c r="A77" s="27" t="s">
        <v>621</v>
      </c>
    </row>
    <row r="78" spans="1:1">
      <c r="A78" t="s">
        <v>590</v>
      </c>
    </row>
    <row r="79" spans="1:1">
      <c r="A79" t="s">
        <v>591</v>
      </c>
    </row>
    <row r="80" spans="1:1">
      <c r="A80" t="s">
        <v>592</v>
      </c>
    </row>
    <row r="81" spans="1:1">
      <c r="A81" t="s">
        <v>594</v>
      </c>
    </row>
    <row r="82" spans="1:1">
      <c r="A82" t="s">
        <v>595</v>
      </c>
    </row>
    <row r="84" spans="1:1">
      <c r="A84" s="1" t="s">
        <v>634</v>
      </c>
    </row>
    <row r="85" spans="1:1">
      <c r="A85" s="27" t="s">
        <v>622</v>
      </c>
    </row>
    <row r="86" spans="1:1">
      <c r="A86" t="s">
        <v>635</v>
      </c>
    </row>
    <row r="87" spans="1:1">
      <c r="A87" t="s">
        <v>636</v>
      </c>
    </row>
    <row r="88" spans="1:1">
      <c r="A88" t="s">
        <v>637</v>
      </c>
    </row>
    <row r="90" spans="1:1">
      <c r="A90" s="1" t="s">
        <v>638</v>
      </c>
    </row>
    <row r="91" spans="1:1">
      <c r="A91" s="27" t="s">
        <v>719</v>
      </c>
    </row>
    <row r="92" spans="1:1">
      <c r="A92" t="s">
        <v>853</v>
      </c>
    </row>
    <row r="93" spans="1:1">
      <c r="A93" t="s">
        <v>720</v>
      </c>
    </row>
    <row r="94" spans="1:1">
      <c r="A94" t="s">
        <v>721</v>
      </c>
    </row>
    <row r="95" spans="1:1">
      <c r="A95" t="s">
        <v>722</v>
      </c>
    </row>
    <row r="97" spans="1:1">
      <c r="A97" s="1" t="s">
        <v>596</v>
      </c>
    </row>
    <row r="98" spans="1:1">
      <c r="A98" s="27" t="s">
        <v>622</v>
      </c>
    </row>
    <row r="99" spans="1:1">
      <c r="A99" t="s">
        <v>597</v>
      </c>
    </row>
    <row r="100" spans="1:1">
      <c r="A100" t="s">
        <v>598</v>
      </c>
    </row>
    <row r="101" spans="1:1">
      <c r="A101" t="s">
        <v>600</v>
      </c>
    </row>
    <row r="102" spans="1:1">
      <c r="A102" t="s">
        <v>599</v>
      </c>
    </row>
    <row r="104" spans="1:1">
      <c r="A104" s="1" t="s">
        <v>623</v>
      </c>
    </row>
    <row r="105" spans="1:1">
      <c r="A105" s="27" t="s">
        <v>624</v>
      </c>
    </row>
    <row r="106" spans="1:1">
      <c r="A106" t="s">
        <v>625</v>
      </c>
    </row>
    <row r="107" spans="1:1">
      <c r="A107" t="s">
        <v>626</v>
      </c>
    </row>
    <row r="108" spans="1:1">
      <c r="A108" t="s">
        <v>627</v>
      </c>
    </row>
    <row r="109" spans="1:1">
      <c r="A109" t="s">
        <v>628</v>
      </c>
    </row>
    <row r="110" spans="1:1">
      <c r="A110" t="s">
        <v>629</v>
      </c>
    </row>
    <row r="111" spans="1:1">
      <c r="A111" t="s">
        <v>630</v>
      </c>
    </row>
    <row r="112" spans="1:1">
      <c r="A112" t="s">
        <v>631</v>
      </c>
    </row>
    <row r="113" spans="1:1">
      <c r="A113" t="s">
        <v>632</v>
      </c>
    </row>
    <row r="115" spans="1:1">
      <c r="A115" s="1" t="s">
        <v>727</v>
      </c>
    </row>
    <row r="116" spans="1:1">
      <c r="A116" s="27" t="s">
        <v>854</v>
      </c>
    </row>
    <row r="117" spans="1:1">
      <c r="A117" t="s">
        <v>853</v>
      </c>
    </row>
    <row r="118" spans="1:1">
      <c r="A118" t="s">
        <v>855</v>
      </c>
    </row>
    <row r="119" spans="1:1">
      <c r="A119" t="s">
        <v>856</v>
      </c>
    </row>
    <row r="120" spans="1:1">
      <c r="A120" t="s">
        <v>857</v>
      </c>
    </row>
    <row r="121" spans="1:1">
      <c r="A121" t="s">
        <v>858</v>
      </c>
    </row>
    <row r="122" spans="1:1">
      <c r="A122" t="s">
        <v>859</v>
      </c>
    </row>
    <row r="123" spans="1:1">
      <c r="A123" t="s">
        <v>866</v>
      </c>
    </row>
    <row r="124" spans="1:1">
      <c r="A124" t="s">
        <v>867</v>
      </c>
    </row>
    <row r="126" spans="1:1">
      <c r="A126" s="1" t="s">
        <v>728</v>
      </c>
    </row>
    <row r="127" spans="1:1">
      <c r="A127" t="s">
        <v>729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8"/>
  <sheetViews>
    <sheetView workbookViewId="0"/>
  </sheetViews>
  <sheetFormatPr defaultRowHeight="15"/>
  <cols>
    <col min="1" max="1" width="50.42578125" customWidth="1"/>
  </cols>
  <sheetData>
    <row r="1" spans="1:36">
      <c r="A1" s="20" t="s">
        <v>585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583</v>
      </c>
      <c r="B3">
        <f>('AEO 49'!D72-'AEO 49'!D184)/'AEO 49'!D72</f>
        <v>0.86032459290427943</v>
      </c>
      <c r="C3">
        <f>('AEO 49'!E72-'AEO 49'!E184)/'AEO 49'!E72</f>
        <v>0.86943184477702617</v>
      </c>
      <c r="D3">
        <f>('AEO 49'!F72-'AEO 49'!F184)/'AEO 49'!F72</f>
        <v>0.87618839863107045</v>
      </c>
      <c r="E3">
        <f>('AEO 49'!G72-'AEO 49'!G184)/'AEO 49'!G72</f>
        <v>0.88073147857992851</v>
      </c>
      <c r="F3">
        <f>('AEO 49'!H72-'AEO 49'!H184)/'AEO 49'!H72</f>
        <v>0.88515193914837897</v>
      </c>
      <c r="G3">
        <f>('AEO 49'!I72-'AEO 49'!I184)/'AEO 49'!I72</f>
        <v>0.8886797732307099</v>
      </c>
      <c r="H3">
        <f>('AEO 49'!J72-'AEO 49'!J184)/'AEO 49'!J72</f>
        <v>0.89205187580660994</v>
      </c>
      <c r="I3">
        <f>('AEO 49'!K72-'AEO 49'!K184)/'AEO 49'!K72</f>
        <v>0.89475885305578096</v>
      </c>
      <c r="J3">
        <f>('AEO 49'!L72-'AEO 49'!L184)/'AEO 49'!L72</f>
        <v>0.89782996425933537</v>
      </c>
      <c r="K3">
        <f>('AEO 49'!M72-'AEO 49'!M184)/'AEO 49'!M72</f>
        <v>0.90018381088690658</v>
      </c>
      <c r="L3">
        <f>('AEO 49'!N72-'AEO 49'!N184)/'AEO 49'!N72</f>
        <v>0.90211876702079574</v>
      </c>
      <c r="M3">
        <f>('AEO 49'!O72-'AEO 49'!O184)/'AEO 49'!O72</f>
        <v>0.90456853651341196</v>
      </c>
      <c r="N3">
        <f>('AEO 49'!P72-'AEO 49'!P184)/'AEO 49'!P72</f>
        <v>0.907565475943649</v>
      </c>
      <c r="O3">
        <f>('AEO 49'!Q72-'AEO 49'!Q184)/'AEO 49'!Q72</f>
        <v>0.90984789679376799</v>
      </c>
      <c r="P3">
        <f>('AEO 49'!R72-'AEO 49'!R184)/'AEO 49'!R72</f>
        <v>0.91150268478072061</v>
      </c>
      <c r="Q3">
        <f>('AEO 49'!S72-'AEO 49'!S184)/'AEO 49'!S72</f>
        <v>0.91318477267900633</v>
      </c>
      <c r="R3">
        <f>('AEO 49'!T72-'AEO 49'!T184)/'AEO 49'!T72</f>
        <v>0.91457225781929363</v>
      </c>
      <c r="S3">
        <f>('AEO 49'!U72-'AEO 49'!U184)/'AEO 49'!U72</f>
        <v>0.91581036040517672</v>
      </c>
      <c r="T3">
        <f>('AEO 49'!V72-'AEO 49'!V184)/'AEO 49'!V72</f>
        <v>0.91719546037857969</v>
      </c>
      <c r="U3">
        <f>('AEO 49'!W72-'AEO 49'!W184)/'AEO 49'!W72</f>
        <v>0.91851953827326638</v>
      </c>
      <c r="V3">
        <f>('AEO 49'!X72-'AEO 49'!X184)/'AEO 49'!X72</f>
        <v>0.91990278061703823</v>
      </c>
      <c r="W3">
        <f>('AEO 49'!Y72-'AEO 49'!Y184)/'AEO 49'!Y72</f>
        <v>0.92106297730717313</v>
      </c>
      <c r="X3">
        <f>('AEO 49'!Z72-'AEO 49'!Z184)/'AEO 49'!Z72</f>
        <v>0.9222908487879915</v>
      </c>
      <c r="Y3">
        <f>('AEO 49'!AA72-'AEO 49'!AA184)/'AEO 49'!AA72</f>
        <v>0.92331861990681308</v>
      </c>
      <c r="Z3">
        <f>('AEO 49'!AB72-'AEO 49'!AB184)/'AEO 49'!AB72</f>
        <v>0.92436170798993211</v>
      </c>
      <c r="AA3">
        <f>('AEO 49'!AC72-'AEO 49'!AC184)/'AEO 49'!AC72</f>
        <v>0.92535035546069266</v>
      </c>
      <c r="AB3">
        <f>('AEO 49'!AD72-'AEO 49'!AD184)/'AEO 49'!AD72</f>
        <v>0.9263777763023201</v>
      </c>
      <c r="AC3">
        <f>('AEO 49'!AE72-'AEO 49'!AE184)/'AEO 49'!AE72</f>
        <v>0.9273447784805201</v>
      </c>
      <c r="AD3">
        <f>('AEO 49'!AF72-'AEO 49'!AF184)/'AEO 49'!AF72</f>
        <v>0.92833459179147981</v>
      </c>
      <c r="AE3">
        <f>('AEO 49'!AG72-'AEO 49'!AG184)/'AEO 49'!AG72</f>
        <v>0.92933392177701446</v>
      </c>
      <c r="AF3">
        <f>('AEO 49'!AH72-'AEO 49'!AH184)/'AEO 49'!AH72</f>
        <v>0.93033606281226888</v>
      </c>
      <c r="AG3">
        <f>('AEO 49'!AI72-'AEO 49'!AI184)/'AEO 49'!AI72</f>
        <v>0.93127368643602337</v>
      </c>
      <c r="AH3">
        <f>('AEO 49'!AJ72-'AEO 49'!AJ184)/'AEO 49'!AJ72</f>
        <v>0.93217407193370394</v>
      </c>
      <c r="AI3">
        <f>('AEO 49'!AK72-'AEO 49'!AK184)/'AEO 49'!AK72</f>
        <v>0.93303720246341693</v>
      </c>
      <c r="AJ3">
        <f>('AEO 49'!AL72-'AEO 49'!AL184)/'AEO 49'!AL72</f>
        <v>0.93385046909103853</v>
      </c>
    </row>
    <row r="4" spans="1:36">
      <c r="A4" t="s">
        <v>584</v>
      </c>
      <c r="B4">
        <f>'AEO 49'!D184/'AEO 49'!D72</f>
        <v>0.13967540709572066</v>
      </c>
      <c r="C4">
        <f>'AEO 49'!E184/'AEO 49'!E72</f>
        <v>0.13056815522297377</v>
      </c>
      <c r="D4">
        <f>'AEO 49'!F184/'AEO 49'!F72</f>
        <v>0.12381160136892962</v>
      </c>
      <c r="E4">
        <f>'AEO 49'!G184/'AEO 49'!G72</f>
        <v>0.11926852142007148</v>
      </c>
      <c r="F4">
        <f>'AEO 49'!H184/'AEO 49'!H72</f>
        <v>0.11484806085162112</v>
      </c>
      <c r="G4">
        <f>'AEO 49'!I184/'AEO 49'!I72</f>
        <v>0.11132022676929004</v>
      </c>
      <c r="H4">
        <f>'AEO 49'!J184/'AEO 49'!J72</f>
        <v>0.10794812419339002</v>
      </c>
      <c r="I4">
        <f>'AEO 49'!K184/'AEO 49'!K72</f>
        <v>0.105241146944219</v>
      </c>
      <c r="J4">
        <f>'AEO 49'!L184/'AEO 49'!L72</f>
        <v>0.10217003574066463</v>
      </c>
      <c r="K4">
        <f>'AEO 49'!M184/'AEO 49'!M72</f>
        <v>9.9816189113093409E-2</v>
      </c>
      <c r="L4">
        <f>'AEO 49'!N184/'AEO 49'!N72</f>
        <v>9.7881232979204202E-2</v>
      </c>
      <c r="M4">
        <f>'AEO 49'!O184/'AEO 49'!O72</f>
        <v>9.5431463486587986E-2</v>
      </c>
      <c r="N4">
        <f>'AEO 49'!P184/'AEO 49'!P72</f>
        <v>9.2434524056350928E-2</v>
      </c>
      <c r="O4">
        <f>'AEO 49'!Q184/'AEO 49'!Q72</f>
        <v>9.0152103206231973E-2</v>
      </c>
      <c r="P4">
        <f>'AEO 49'!R184/'AEO 49'!R72</f>
        <v>8.8497315219279463E-2</v>
      </c>
      <c r="Q4">
        <f>'AEO 49'!S184/'AEO 49'!S72</f>
        <v>8.6815227320993657E-2</v>
      </c>
      <c r="R4">
        <f>'AEO 49'!T184/'AEO 49'!T72</f>
        <v>8.5427742180706395E-2</v>
      </c>
      <c r="S4">
        <f>'AEO 49'!U184/'AEO 49'!U72</f>
        <v>8.4189639594823229E-2</v>
      </c>
      <c r="T4">
        <f>'AEO 49'!V184/'AEO 49'!V72</f>
        <v>8.2804539621420356E-2</v>
      </c>
      <c r="U4">
        <f>'AEO 49'!W184/'AEO 49'!W72</f>
        <v>8.1480461726733552E-2</v>
      </c>
      <c r="V4">
        <f>'AEO 49'!X184/'AEO 49'!X72</f>
        <v>8.009721938296184E-2</v>
      </c>
      <c r="W4">
        <f>'AEO 49'!Y184/'AEO 49'!Y72</f>
        <v>7.8937022692826805E-2</v>
      </c>
      <c r="X4">
        <f>'AEO 49'!Z184/'AEO 49'!Z72</f>
        <v>7.7709151212008484E-2</v>
      </c>
      <c r="Y4">
        <f>'AEO 49'!AA184/'AEO 49'!AA72</f>
        <v>7.6681380093186979E-2</v>
      </c>
      <c r="Z4">
        <f>'AEO 49'!AB184/'AEO 49'!AB72</f>
        <v>7.5638292010067859E-2</v>
      </c>
      <c r="AA4">
        <f>'AEO 49'!AC184/'AEO 49'!AC72</f>
        <v>7.464964453930728E-2</v>
      </c>
      <c r="AB4">
        <f>'AEO 49'!AD184/'AEO 49'!AD72</f>
        <v>7.36222236976799E-2</v>
      </c>
      <c r="AC4">
        <f>'AEO 49'!AE184/'AEO 49'!AE72</f>
        <v>7.2655221519479785E-2</v>
      </c>
      <c r="AD4">
        <f>'AEO 49'!AF184/'AEO 49'!AF72</f>
        <v>7.166540820852009E-2</v>
      </c>
      <c r="AE4">
        <f>'AEO 49'!AG184/'AEO 49'!AG72</f>
        <v>7.0666078222985651E-2</v>
      </c>
      <c r="AF4">
        <f>'AEO 49'!AH184/'AEO 49'!AH72</f>
        <v>6.9663937187731118E-2</v>
      </c>
      <c r="AG4">
        <f>'AEO 49'!AI184/'AEO 49'!AI72</f>
        <v>6.8726313563976543E-2</v>
      </c>
      <c r="AH4">
        <f>'AEO 49'!AJ184/'AEO 49'!AJ72</f>
        <v>6.7825928066296004E-2</v>
      </c>
      <c r="AI4">
        <f>'AEO 49'!AK184/'AEO 49'!AK72</f>
        <v>6.6962797536583088E-2</v>
      </c>
      <c r="AJ4">
        <f>'AEO 49'!AL184/'AEO 49'!AL72</f>
        <v>6.6149530908961474E-2</v>
      </c>
    </row>
    <row r="6" spans="1:36">
      <c r="A6" s="20" t="s">
        <v>593</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586</v>
      </c>
      <c r="B8">
        <f>'AEO 48'!D179/'AEO 48'!D184</f>
        <v>1.0770276049656806</v>
      </c>
      <c r="C8">
        <f>'AEO 48'!E179/'AEO 48'!E184</f>
        <v>1.0841813246565326</v>
      </c>
      <c r="D8">
        <f>'AEO 48'!F179/'AEO 48'!F184</f>
        <v>1.0819002224925289</v>
      </c>
      <c r="E8">
        <f>'AEO 48'!G179/'AEO 48'!G184</f>
        <v>1.0796251198177613</v>
      </c>
      <c r="F8">
        <f>'AEO 48'!H179/'AEO 48'!H184</f>
        <v>1.0757511788645824</v>
      </c>
      <c r="G8">
        <f>'AEO 48'!I179/'AEO 48'!I184</f>
        <v>1.0809814142696388</v>
      </c>
      <c r="H8">
        <f>'AEO 48'!J179/'AEO 48'!J184</f>
        <v>1.0858501139691548</v>
      </c>
      <c r="I8">
        <f>'AEO 48'!K179/'AEO 48'!K184</f>
        <v>1.0904028420875582</v>
      </c>
      <c r="J8">
        <f>'AEO 48'!L179/'AEO 48'!L184</f>
        <v>1.0948026236421669</v>
      </c>
      <c r="K8">
        <f>'AEO 48'!M179/'AEO 48'!M184</f>
        <v>1.0901964251540861</v>
      </c>
      <c r="L8">
        <f>'AEO 48'!N179/'AEO 48'!N184</f>
        <v>1.1004776694351035</v>
      </c>
      <c r="M8">
        <f>'AEO 48'!O179/'AEO 48'!O184</f>
        <v>1.1102465355616462</v>
      </c>
      <c r="N8">
        <f>'AEO 48'!P179/'AEO 48'!P184</f>
        <v>1.1195049897879967</v>
      </c>
      <c r="O8">
        <f>'AEO 48'!Q179/'AEO 48'!Q184</f>
        <v>1.1283576568479048</v>
      </c>
      <c r="P8">
        <f>'AEO 48'!R179/'AEO 48'!R184</f>
        <v>1.1221451953573176</v>
      </c>
      <c r="Q8">
        <f>'AEO 48'!S179/'AEO 48'!S184</f>
        <v>1.1210641430381161</v>
      </c>
      <c r="R8">
        <f>'AEO 48'!T179/'AEO 48'!T184</f>
        <v>1.1198911818419586</v>
      </c>
      <c r="S8">
        <f>'AEO 48'!U179/'AEO 48'!U184</f>
        <v>1.1184760740096011</v>
      </c>
      <c r="T8">
        <f>'AEO 48'!V179/'AEO 48'!V184</f>
        <v>1.1175445966332225</v>
      </c>
      <c r="U8">
        <f>'AEO 48'!W179/'AEO 48'!W184</f>
        <v>1.1119301209188033</v>
      </c>
      <c r="V8">
        <f>'AEO 48'!X179/'AEO 48'!X184</f>
        <v>1.1124644252364495</v>
      </c>
      <c r="W8">
        <f>'AEO 48'!Y179/'AEO 48'!Y184</f>
        <v>1.1127618351900372</v>
      </c>
      <c r="X8">
        <f>'AEO 48'!Z179/'AEO 48'!Z184</f>
        <v>1.1134522544726366</v>
      </c>
      <c r="Y8">
        <f>'AEO 48'!AA179/'AEO 48'!AA184</f>
        <v>1.1146916481792328</v>
      </c>
      <c r="Z8">
        <f>'AEO 48'!AB179/'AEO 48'!AB184</f>
        <v>1.1156746723611706</v>
      </c>
      <c r="AA8">
        <f>'AEO 48'!AC179/'AEO 48'!AC184</f>
        <v>1.1111412964100518</v>
      </c>
      <c r="AB8">
        <f>'AEO 48'!AD179/'AEO 48'!AD184</f>
        <v>1.106964097215738</v>
      </c>
      <c r="AC8">
        <f>'AEO 48'!AE179/'AEO 48'!AE184</f>
        <v>1.1030786804636181</v>
      </c>
      <c r="AD8">
        <f>'AEO 48'!AF179/'AEO 48'!AF184</f>
        <v>1.0997125729214254</v>
      </c>
      <c r="AE8">
        <f>'AEO 48'!AG179/'AEO 48'!AG184</f>
        <v>1.0967242018876102</v>
      </c>
      <c r="AF8">
        <f>'AEO 48'!AH179/'AEO 48'!AH184</f>
        <v>1.0943152730824024</v>
      </c>
      <c r="AG8">
        <f>'AEO 48'!AI179/'AEO 48'!AI184</f>
        <v>1.0927707837900942</v>
      </c>
      <c r="AH8">
        <f>'AEO 48'!AJ179/'AEO 48'!AJ184</f>
        <v>1.0912420579499973</v>
      </c>
      <c r="AI8">
        <f>'AEO 48'!AK179/'AEO 48'!AK184</f>
        <v>1.0906203385843483</v>
      </c>
      <c r="AJ8">
        <f>'AEO 48'!AL179/'AEO 48'!AL184</f>
        <v>1.0902205736701487</v>
      </c>
    </row>
    <row r="9" spans="1:36">
      <c r="A9" t="s">
        <v>852</v>
      </c>
      <c r="B9">
        <f>'AEO 50'!D207/'AEO 50'!D133</f>
        <v>1.0520170005202212</v>
      </c>
    </row>
    <row r="11" spans="1:36">
      <c r="A11" s="20" t="s">
        <v>860</v>
      </c>
      <c r="B11" s="21"/>
      <c r="D11" s="20" t="s">
        <v>873</v>
      </c>
    </row>
    <row r="12" spans="1:36">
      <c r="A12" t="s">
        <v>865</v>
      </c>
      <c r="B12" s="55">
        <v>0.68595041322314043</v>
      </c>
      <c r="D12" s="27" t="s">
        <v>861</v>
      </c>
    </row>
    <row r="13" spans="1:36">
      <c r="A13" t="s">
        <v>589</v>
      </c>
      <c r="B13" s="55">
        <v>0.68881036513545346</v>
      </c>
    </row>
    <row r="15" spans="1:36">
      <c r="A15" s="20" t="s">
        <v>862</v>
      </c>
      <c r="B15" s="21"/>
      <c r="D15" s="20" t="s">
        <v>873</v>
      </c>
    </row>
    <row r="16" spans="1:36">
      <c r="A16" t="s">
        <v>863</v>
      </c>
      <c r="B16">
        <v>0.55000000000000004</v>
      </c>
      <c r="D16" s="27" t="s">
        <v>864</v>
      </c>
    </row>
    <row r="18" spans="1:4">
      <c r="A18" s="20" t="s">
        <v>875</v>
      </c>
      <c r="B18" s="21"/>
      <c r="C18" s="26"/>
      <c r="D18" s="20" t="s">
        <v>873</v>
      </c>
    </row>
    <row r="19" spans="1:4">
      <c r="A19" t="s">
        <v>849</v>
      </c>
      <c r="B19">
        <v>1.67</v>
      </c>
      <c r="C19" s="26"/>
      <c r="D19" s="27" t="s">
        <v>868</v>
      </c>
    </row>
    <row r="20" spans="1:4">
      <c r="A20" t="s">
        <v>850</v>
      </c>
      <c r="B20">
        <v>1</v>
      </c>
      <c r="C20" s="26"/>
    </row>
    <row r="21" spans="1:4">
      <c r="A21" t="s">
        <v>851</v>
      </c>
      <c r="B21">
        <v>21.2</v>
      </c>
      <c r="C21" s="26"/>
    </row>
    <row r="22" spans="1:4">
      <c r="A22" t="s">
        <v>852</v>
      </c>
      <c r="B22">
        <v>16</v>
      </c>
      <c r="C22" s="26"/>
    </row>
    <row r="24" spans="1:4">
      <c r="A24" s="20" t="s">
        <v>869</v>
      </c>
      <c r="B24" s="21"/>
      <c r="D24" s="20" t="s">
        <v>873</v>
      </c>
    </row>
    <row r="25" spans="1:4">
      <c r="A25" t="s">
        <v>870</v>
      </c>
      <c r="B25">
        <v>120476</v>
      </c>
      <c r="D25" t="s">
        <v>587</v>
      </c>
    </row>
    <row r="26" spans="1:4">
      <c r="A26" t="s">
        <v>871</v>
      </c>
      <c r="B26">
        <v>137452</v>
      </c>
      <c r="D26" s="23">
        <v>2017</v>
      </c>
    </row>
    <row r="27" spans="1:4">
      <c r="D27" t="s">
        <v>874</v>
      </c>
    </row>
    <row r="28" spans="1:4">
      <c r="D28" t="s">
        <v>872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4"/>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60">
        <f>B$4/(1-'Calculations Etc'!$B$12)</f>
        <v>1.1045982621303912E-3</v>
      </c>
      <c r="C2" s="22">
        <f>$B2+$B2*(C$1-$B$1)/($AJ$1-$B$1)*'NAP F28'!$B$24</f>
        <v>1.1213644505703186E-3</v>
      </c>
      <c r="D2" s="22">
        <f>$B2+$B2*(D$1-$B$1)/($AJ$1-$B$1)*'NAP F28'!$B$24</f>
        <v>1.138130639010246E-3</v>
      </c>
      <c r="E2" s="22">
        <f>$B2+$B2*(E$1-$B$1)/($AJ$1-$B$1)*'NAP F28'!$B$24</f>
        <v>1.1548968274501734E-3</v>
      </c>
      <c r="F2" s="22">
        <f>$B2+$B2*(F$1-$B$1)/($AJ$1-$B$1)*'NAP F28'!$B$24</f>
        <v>1.1716630158901007E-3</v>
      </c>
      <c r="G2" s="22">
        <f>$B2+$B2*(G$1-$B$1)/($AJ$1-$B$1)*'NAP F28'!$B$24</f>
        <v>1.1884292043300281E-3</v>
      </c>
      <c r="H2" s="22">
        <f>$B2+$B2*(H$1-$B$1)/($AJ$1-$B$1)*'NAP F28'!$B$24</f>
        <v>1.2051953927699555E-3</v>
      </c>
      <c r="I2" s="22">
        <f>$B2+$B2*(I$1-$B$1)/($AJ$1-$B$1)*'NAP F28'!$B$24</f>
        <v>1.2219615812098829E-3</v>
      </c>
      <c r="J2" s="22">
        <f>$B2+$B2*(J$1-$B$1)/($AJ$1-$B$1)*'NAP F28'!$B$24</f>
        <v>1.2387277696498103E-3</v>
      </c>
      <c r="K2" s="22">
        <f>$B2+$B2*(K$1-$B$1)/($AJ$1-$B$1)*'NAP F28'!$B$24</f>
        <v>1.2554939580897376E-3</v>
      </c>
      <c r="L2" s="22">
        <f>$B2+$B2*(L$1-$B$1)/($AJ$1-$B$1)*'NAP F28'!$B$24</f>
        <v>1.272260146529665E-3</v>
      </c>
      <c r="M2" s="22">
        <f>$B2+$B2*(M$1-$B$1)/($AJ$1-$B$1)*'NAP F28'!$B$24</f>
        <v>1.2890263349695924E-3</v>
      </c>
      <c r="N2" s="22">
        <f>$B2+$B2*(N$1-$B$1)/($AJ$1-$B$1)*'NAP F28'!$B$24</f>
        <v>1.3057925234095198E-3</v>
      </c>
      <c r="O2" s="22">
        <f>$B2+$B2*(O$1-$B$1)/($AJ$1-$B$1)*'NAP F28'!$B$24</f>
        <v>1.3225587118494474E-3</v>
      </c>
      <c r="P2" s="22">
        <f>$B2+$B2*(P$1-$B$1)/($AJ$1-$B$1)*'NAP F28'!$B$24</f>
        <v>1.3393249002893748E-3</v>
      </c>
      <c r="Q2" s="22">
        <f>$B2+$B2*(Q$1-$B$1)/($AJ$1-$B$1)*'NAP F28'!$B$24</f>
        <v>1.3560910887293019E-3</v>
      </c>
      <c r="R2" s="22">
        <f>$B2+$B2*(R$1-$B$1)/($AJ$1-$B$1)*'NAP F28'!$B$24</f>
        <v>1.3728572771692295E-3</v>
      </c>
      <c r="S2" s="22">
        <f>$B2+$B2*(S$1-$B$1)/($AJ$1-$B$1)*'NAP F28'!$B$24</f>
        <v>1.3896234656091569E-3</v>
      </c>
      <c r="T2" s="22">
        <f>$B2+$B2*(T$1-$B$1)/($AJ$1-$B$1)*'NAP F28'!$B$24</f>
        <v>1.4063896540490843E-3</v>
      </c>
      <c r="U2" s="22">
        <f>$B2+$B2*(U$1-$B$1)/($AJ$1-$B$1)*'NAP F28'!$B$24</f>
        <v>1.4231558424890117E-3</v>
      </c>
      <c r="V2" s="22">
        <f>$B2+$B2*(V$1-$B$1)/($AJ$1-$B$1)*'NAP F28'!$B$24</f>
        <v>1.439922030928939E-3</v>
      </c>
      <c r="W2" s="22">
        <f>$B2+$B2*(W$1-$B$1)/($AJ$1-$B$1)*'NAP F28'!$B$24</f>
        <v>1.4566882193688664E-3</v>
      </c>
      <c r="X2" s="22">
        <f>$B2+$B2*(X$1-$B$1)/($AJ$1-$B$1)*'NAP F28'!$B$24</f>
        <v>1.4734544078087938E-3</v>
      </c>
      <c r="Y2" s="22">
        <f>$B2+$B2*(Y$1-$B$1)/($AJ$1-$B$1)*'NAP F28'!$B$24</f>
        <v>1.4902205962487212E-3</v>
      </c>
      <c r="Z2" s="22">
        <f>$B2+$B2*(Z$1-$B$1)/($AJ$1-$B$1)*'NAP F28'!$B$24</f>
        <v>1.5069867846886486E-3</v>
      </c>
      <c r="AA2" s="22">
        <f>$B2+$B2*(AA$1-$B$1)/($AJ$1-$B$1)*'NAP F28'!$B$24</f>
        <v>1.5237529731285759E-3</v>
      </c>
      <c r="AB2" s="22">
        <f>$B2+$B2*(AB$1-$B$1)/($AJ$1-$B$1)*'NAP F28'!$B$24</f>
        <v>1.5405191615685035E-3</v>
      </c>
      <c r="AC2" s="22">
        <f>$B2+$B2*(AC$1-$B$1)/($AJ$1-$B$1)*'NAP F28'!$B$24</f>
        <v>1.5572853500084307E-3</v>
      </c>
      <c r="AD2" s="22">
        <f>$B2+$B2*(AD$1-$B$1)/($AJ$1-$B$1)*'NAP F28'!$B$24</f>
        <v>1.5740515384483581E-3</v>
      </c>
      <c r="AE2" s="22">
        <f>$B2+$B2*(AE$1-$B$1)/($AJ$1-$B$1)*'NAP F28'!$B$24</f>
        <v>1.5908177268882855E-3</v>
      </c>
      <c r="AF2" s="22">
        <f>$B2+$B2*(AF$1-$B$1)/($AJ$1-$B$1)*'NAP F28'!$B$24</f>
        <v>1.6075839153282128E-3</v>
      </c>
      <c r="AG2" s="22">
        <f>$B2+$B2*(AG$1-$B$1)/($AJ$1-$B$1)*'NAP F28'!$B$24</f>
        <v>1.6243501037681404E-3</v>
      </c>
      <c r="AH2" s="22">
        <f>$B2+$B2*(AH$1-$B$1)/($AJ$1-$B$1)*'NAP F28'!$B$24</f>
        <v>1.6411162922080678E-3</v>
      </c>
      <c r="AI2" s="22">
        <f>$B2+$B2*(AI$1-$B$1)/($AJ$1-$B$1)*'NAP F28'!$B$24</f>
        <v>1.6578824806479952E-3</v>
      </c>
      <c r="AJ2" s="22">
        <f>$B2+$B2*(AJ$1-$B$1)/($AJ$1-$B$1)*'NAP F28'!$B$24</f>
        <v>1.6746486690879226E-3</v>
      </c>
    </row>
    <row r="3" spans="1:36">
      <c r="A3" t="s">
        <v>141</v>
      </c>
      <c r="B3" s="22">
        <f>B$4</f>
        <v>3.4689862777648655E-4</v>
      </c>
      <c r="C3" s="22">
        <f t="shared" ref="C3:AJ5" si="0">C$4</f>
        <v>3.533746115408878E-4</v>
      </c>
      <c r="D3" s="22">
        <f t="shared" si="0"/>
        <v>3.595372935688436E-4</v>
      </c>
      <c r="E3" s="22">
        <f t="shared" si="0"/>
        <v>3.7326860644443704E-4</v>
      </c>
      <c r="F3" s="22">
        <f t="shared" si="0"/>
        <v>3.9114313448321655E-4</v>
      </c>
      <c r="G3" s="22">
        <f t="shared" si="0"/>
        <v>4.1258898627112453E-4</v>
      </c>
      <c r="H3" s="22">
        <f t="shared" si="0"/>
        <v>4.3061543834456651E-4</v>
      </c>
      <c r="I3" s="22">
        <f t="shared" si="0"/>
        <v>4.5082696279756963E-4</v>
      </c>
      <c r="J3" s="22">
        <f t="shared" si="0"/>
        <v>4.7350940137454764E-4</v>
      </c>
      <c r="K3" s="22">
        <f t="shared" si="0"/>
        <v>4.9555359266575917E-4</v>
      </c>
      <c r="L3" s="22">
        <f t="shared" si="0"/>
        <v>4.9814177661940964E-4</v>
      </c>
      <c r="M3" s="22">
        <f t="shared" si="0"/>
        <v>5.005370475447392E-4</v>
      </c>
      <c r="N3" s="22">
        <f t="shared" si="0"/>
        <v>5.0086583277997277E-4</v>
      </c>
      <c r="O3" s="22">
        <f t="shared" si="0"/>
        <v>5.0178640094292637E-4</v>
      </c>
      <c r="P3" s="22">
        <f t="shared" si="0"/>
        <v>5.0324387363458276E-4</v>
      </c>
      <c r="Q3" s="22">
        <f t="shared" si="0"/>
        <v>5.0421920930309773E-4</v>
      </c>
      <c r="R3" s="22">
        <f t="shared" si="0"/>
        <v>5.0513463478203127E-4</v>
      </c>
      <c r="S3" s="22">
        <f t="shared" si="0"/>
        <v>5.0555618239317369E-4</v>
      </c>
      <c r="T3" s="22">
        <f t="shared" si="0"/>
        <v>5.0601034654204982E-4</v>
      </c>
      <c r="U3" s="22">
        <f t="shared" si="0"/>
        <v>5.0627369077658622E-4</v>
      </c>
      <c r="V3" s="22">
        <f t="shared" si="0"/>
        <v>5.0691218757262853E-4</v>
      </c>
      <c r="W3" s="22">
        <f t="shared" si="0"/>
        <v>5.0699505270759317E-4</v>
      </c>
      <c r="X3" s="22">
        <f t="shared" si="0"/>
        <v>5.0688468599555103E-4</v>
      </c>
      <c r="Y3" s="22">
        <f t="shared" si="0"/>
        <v>5.0761128764235193E-4</v>
      </c>
      <c r="Z3" s="22">
        <f t="shared" si="0"/>
        <v>5.079302449450513E-4</v>
      </c>
      <c r="AA3" s="22">
        <f t="shared" si="0"/>
        <v>5.0796631304160164E-4</v>
      </c>
      <c r="AB3" s="22">
        <f t="shared" si="0"/>
        <v>5.0790217503901189E-4</v>
      </c>
      <c r="AC3" s="22">
        <f t="shared" si="0"/>
        <v>5.0780345213984523E-4</v>
      </c>
      <c r="AD3" s="22">
        <f t="shared" si="0"/>
        <v>5.0749956248547434E-4</v>
      </c>
      <c r="AE3" s="22">
        <f t="shared" si="0"/>
        <v>5.0713982411434641E-4</v>
      </c>
      <c r="AF3" s="22">
        <f t="shared" si="0"/>
        <v>5.0691953426408576E-4</v>
      </c>
      <c r="AG3" s="22">
        <f t="shared" si="0"/>
        <v>5.0681267455758821E-4</v>
      </c>
      <c r="AH3" s="22">
        <f t="shared" si="0"/>
        <v>5.0623724841462208E-4</v>
      </c>
      <c r="AI3" s="22">
        <f t="shared" si="0"/>
        <v>5.0594848185530727E-4</v>
      </c>
      <c r="AJ3" s="22">
        <f t="shared" si="0"/>
        <v>5.0628113449981745E-4</v>
      </c>
    </row>
    <row r="4" spans="1:36">
      <c r="A4" t="s">
        <v>142</v>
      </c>
      <c r="B4" s="22">
        <f>'AEO 7'!D38*'Calculations Etc'!$B$19/'Calculations Etc'!$B$25</f>
        <v>3.4689862777648655E-4</v>
      </c>
      <c r="C4" s="22">
        <f>'AEO 7'!E38*'Calculations Etc'!$B$19/'Calculations Etc'!$B$25</f>
        <v>3.533746115408878E-4</v>
      </c>
      <c r="D4" s="22">
        <f>'AEO 7'!F38*'Calculations Etc'!$B$19/'Calculations Etc'!$B$25</f>
        <v>3.595372935688436E-4</v>
      </c>
      <c r="E4" s="22">
        <f>'AEO 7'!G38*'Calculations Etc'!$B$19/'Calculations Etc'!$B$25</f>
        <v>3.7326860644443704E-4</v>
      </c>
      <c r="F4" s="22">
        <f>'AEO 7'!H38*'Calculations Etc'!$B$19/'Calculations Etc'!$B$25</f>
        <v>3.9114313448321655E-4</v>
      </c>
      <c r="G4" s="22">
        <f>'AEO 7'!I38*'Calculations Etc'!$B$19/'Calculations Etc'!$B$25</f>
        <v>4.1258898627112453E-4</v>
      </c>
      <c r="H4" s="22">
        <f>'AEO 7'!J38*'Calculations Etc'!$B$19/'Calculations Etc'!$B$25</f>
        <v>4.3061543834456651E-4</v>
      </c>
      <c r="I4" s="22">
        <f>'AEO 7'!K38*'Calculations Etc'!$B$19/'Calculations Etc'!$B$25</f>
        <v>4.5082696279756963E-4</v>
      </c>
      <c r="J4" s="22">
        <f>'AEO 7'!L38*'Calculations Etc'!$B$19/'Calculations Etc'!$B$25</f>
        <v>4.7350940137454764E-4</v>
      </c>
      <c r="K4" s="22">
        <f>'AEO 7'!M38*'Calculations Etc'!$B$19/'Calculations Etc'!$B$25</f>
        <v>4.9555359266575917E-4</v>
      </c>
      <c r="L4" s="22">
        <f>'AEO 7'!N38*'Calculations Etc'!$B$19/'Calculations Etc'!$B$25</f>
        <v>4.9814177661940964E-4</v>
      </c>
      <c r="M4" s="22">
        <f>'AEO 7'!O38*'Calculations Etc'!$B$19/'Calculations Etc'!$B$25</f>
        <v>5.005370475447392E-4</v>
      </c>
      <c r="N4" s="22">
        <f>'AEO 7'!P38*'Calculations Etc'!$B$19/'Calculations Etc'!$B$25</f>
        <v>5.0086583277997277E-4</v>
      </c>
      <c r="O4" s="22">
        <f>'AEO 7'!Q38*'Calculations Etc'!$B$19/'Calculations Etc'!$B$25</f>
        <v>5.0178640094292637E-4</v>
      </c>
      <c r="P4" s="22">
        <f>'AEO 7'!R38*'Calculations Etc'!$B$19/'Calculations Etc'!$B$25</f>
        <v>5.0324387363458276E-4</v>
      </c>
      <c r="Q4" s="22">
        <f>'AEO 7'!S38*'Calculations Etc'!$B$19/'Calculations Etc'!$B$25</f>
        <v>5.0421920930309773E-4</v>
      </c>
      <c r="R4" s="22">
        <f>'AEO 7'!T38*'Calculations Etc'!$B$19/'Calculations Etc'!$B$25</f>
        <v>5.0513463478203127E-4</v>
      </c>
      <c r="S4" s="22">
        <f>'AEO 7'!U38*'Calculations Etc'!$B$19/'Calculations Etc'!$B$25</f>
        <v>5.0555618239317369E-4</v>
      </c>
      <c r="T4" s="22">
        <f>'AEO 7'!V38*'Calculations Etc'!$B$19/'Calculations Etc'!$B$25</f>
        <v>5.0601034654204982E-4</v>
      </c>
      <c r="U4" s="22">
        <f>'AEO 7'!W38*'Calculations Etc'!$B$19/'Calculations Etc'!$B$25</f>
        <v>5.0627369077658622E-4</v>
      </c>
      <c r="V4" s="22">
        <f>'AEO 7'!X38*'Calculations Etc'!$B$19/'Calculations Etc'!$B$25</f>
        <v>5.0691218757262853E-4</v>
      </c>
      <c r="W4" s="22">
        <f>'AEO 7'!Y38*'Calculations Etc'!$B$19/'Calculations Etc'!$B$25</f>
        <v>5.0699505270759317E-4</v>
      </c>
      <c r="X4" s="22">
        <f>'AEO 7'!Z38*'Calculations Etc'!$B$19/'Calculations Etc'!$B$25</f>
        <v>5.0688468599555103E-4</v>
      </c>
      <c r="Y4" s="22">
        <f>'AEO 7'!AA38*'Calculations Etc'!$B$19/'Calculations Etc'!$B$25</f>
        <v>5.0761128764235193E-4</v>
      </c>
      <c r="Z4" s="22">
        <f>'AEO 7'!AB38*'Calculations Etc'!$B$19/'Calculations Etc'!$B$25</f>
        <v>5.079302449450513E-4</v>
      </c>
      <c r="AA4" s="22">
        <f>'AEO 7'!AC38*'Calculations Etc'!$B$19/'Calculations Etc'!$B$25</f>
        <v>5.0796631304160164E-4</v>
      </c>
      <c r="AB4" s="22">
        <f>'AEO 7'!AD38*'Calculations Etc'!$B$19/'Calculations Etc'!$B$25</f>
        <v>5.0790217503901189E-4</v>
      </c>
      <c r="AC4" s="22">
        <f>'AEO 7'!AE38*'Calculations Etc'!$B$19/'Calculations Etc'!$B$25</f>
        <v>5.0780345213984523E-4</v>
      </c>
      <c r="AD4" s="22">
        <f>'AEO 7'!AF38*'Calculations Etc'!$B$19/'Calculations Etc'!$B$25</f>
        <v>5.0749956248547434E-4</v>
      </c>
      <c r="AE4" s="22">
        <f>'AEO 7'!AG38*'Calculations Etc'!$B$19/'Calculations Etc'!$B$25</f>
        <v>5.0713982411434641E-4</v>
      </c>
      <c r="AF4" s="22">
        <f>'AEO 7'!AH38*'Calculations Etc'!$B$19/'Calculations Etc'!$B$25</f>
        <v>5.0691953426408576E-4</v>
      </c>
      <c r="AG4" s="22">
        <f>'AEO 7'!AI38*'Calculations Etc'!$B$19/'Calculations Etc'!$B$25</f>
        <v>5.0681267455758821E-4</v>
      </c>
      <c r="AH4" s="22">
        <f>'AEO 7'!AJ38*'Calculations Etc'!$B$19/'Calculations Etc'!$B$25</f>
        <v>5.0623724841462208E-4</v>
      </c>
      <c r="AI4" s="22">
        <f>'AEO 7'!AK38*'Calculations Etc'!$B$19/'Calculations Etc'!$B$25</f>
        <v>5.0594848185530727E-4</v>
      </c>
      <c r="AJ4" s="22">
        <f>'AEO 7'!AL38*'Calculations Etc'!$B$19/'Calculations Etc'!$B$25</f>
        <v>5.0628113449981745E-4</v>
      </c>
    </row>
    <row r="5" spans="1:36">
      <c r="A5" t="s">
        <v>143</v>
      </c>
      <c r="B5" s="22">
        <f>B$4</f>
        <v>3.4689862777648655E-4</v>
      </c>
      <c r="C5" s="22">
        <f t="shared" si="0"/>
        <v>3.533746115408878E-4</v>
      </c>
      <c r="D5" s="22">
        <f t="shared" si="0"/>
        <v>3.595372935688436E-4</v>
      </c>
      <c r="E5" s="22">
        <f t="shared" si="0"/>
        <v>3.7326860644443704E-4</v>
      </c>
      <c r="F5" s="22">
        <f t="shared" si="0"/>
        <v>3.9114313448321655E-4</v>
      </c>
      <c r="G5" s="22">
        <f t="shared" si="0"/>
        <v>4.1258898627112453E-4</v>
      </c>
      <c r="H5" s="22">
        <f t="shared" si="0"/>
        <v>4.3061543834456651E-4</v>
      </c>
      <c r="I5" s="22">
        <f t="shared" si="0"/>
        <v>4.5082696279756963E-4</v>
      </c>
      <c r="J5" s="22">
        <f t="shared" si="0"/>
        <v>4.7350940137454764E-4</v>
      </c>
      <c r="K5" s="22">
        <f t="shared" si="0"/>
        <v>4.9555359266575917E-4</v>
      </c>
      <c r="L5" s="22">
        <f t="shared" si="0"/>
        <v>4.9814177661940964E-4</v>
      </c>
      <c r="M5" s="22">
        <f t="shared" si="0"/>
        <v>5.005370475447392E-4</v>
      </c>
      <c r="N5" s="22">
        <f t="shared" si="0"/>
        <v>5.0086583277997277E-4</v>
      </c>
      <c r="O5" s="22">
        <f t="shared" si="0"/>
        <v>5.0178640094292637E-4</v>
      </c>
      <c r="P5" s="22">
        <f t="shared" si="0"/>
        <v>5.0324387363458276E-4</v>
      </c>
      <c r="Q5" s="22">
        <f t="shared" si="0"/>
        <v>5.0421920930309773E-4</v>
      </c>
      <c r="R5" s="22">
        <f t="shared" si="0"/>
        <v>5.0513463478203127E-4</v>
      </c>
      <c r="S5" s="22">
        <f t="shared" si="0"/>
        <v>5.0555618239317369E-4</v>
      </c>
      <c r="T5" s="22">
        <f t="shared" si="0"/>
        <v>5.0601034654204982E-4</v>
      </c>
      <c r="U5" s="22">
        <f t="shared" si="0"/>
        <v>5.0627369077658622E-4</v>
      </c>
      <c r="V5" s="22">
        <f t="shared" si="0"/>
        <v>5.0691218757262853E-4</v>
      </c>
      <c r="W5" s="22">
        <f t="shared" si="0"/>
        <v>5.0699505270759317E-4</v>
      </c>
      <c r="X5" s="22">
        <f t="shared" si="0"/>
        <v>5.0688468599555103E-4</v>
      </c>
      <c r="Y5" s="22">
        <f t="shared" si="0"/>
        <v>5.0761128764235193E-4</v>
      </c>
      <c r="Z5" s="22">
        <f t="shared" si="0"/>
        <v>5.079302449450513E-4</v>
      </c>
      <c r="AA5" s="22">
        <f t="shared" si="0"/>
        <v>5.0796631304160164E-4</v>
      </c>
      <c r="AB5" s="22">
        <f t="shared" si="0"/>
        <v>5.0790217503901189E-4</v>
      </c>
      <c r="AC5" s="22">
        <f t="shared" si="0"/>
        <v>5.0780345213984523E-4</v>
      </c>
      <c r="AD5" s="22">
        <f t="shared" si="0"/>
        <v>5.0749956248547434E-4</v>
      </c>
      <c r="AE5" s="22">
        <f t="shared" si="0"/>
        <v>5.0713982411434641E-4</v>
      </c>
      <c r="AF5" s="22">
        <f t="shared" si="0"/>
        <v>5.0691953426408576E-4</v>
      </c>
      <c r="AG5" s="22">
        <f t="shared" si="0"/>
        <v>5.0681267455758821E-4</v>
      </c>
      <c r="AH5" s="22">
        <f t="shared" si="0"/>
        <v>5.0623724841462208E-4</v>
      </c>
      <c r="AI5" s="22">
        <f t="shared" si="0"/>
        <v>5.0594848185530727E-4</v>
      </c>
      <c r="AJ5" s="22">
        <f t="shared" si="0"/>
        <v>5.0628113449981745E-4</v>
      </c>
    </row>
    <row r="6" spans="1:36">
      <c r="A6" t="s">
        <v>144</v>
      </c>
      <c r="B6" s="22">
        <f>B4*(1-'Calculations Etc'!$B$16)+B2*'Calculations Etc'!$B$16</f>
        <v>7.6363342667113419E-4</v>
      </c>
      <c r="C6" s="22">
        <f>C4*(1-'Calculations Etc'!$B$16)+C2*'Calculations Etc'!$B$16</f>
        <v>7.757690230070747E-4</v>
      </c>
      <c r="D6" s="22">
        <f>D4*(1-'Calculations Etc'!$B$16)+D2*'Calculations Etc'!$B$16</f>
        <v>7.8776363356161487E-4</v>
      </c>
      <c r="E6" s="22">
        <f>E4*(1-'Calculations Etc'!$B$16)+E2*'Calculations Etc'!$B$16</f>
        <v>8.0316412799759211E-4</v>
      </c>
      <c r="F6" s="22">
        <f>F4*(1-'Calculations Etc'!$B$16)+F2*'Calculations Etc'!$B$16</f>
        <v>8.2042906925700293E-4</v>
      </c>
      <c r="G6" s="22">
        <f>G4*(1-'Calculations Etc'!$B$16)+G2*'Calculations Etc'!$B$16</f>
        <v>8.3930110620352154E-4</v>
      </c>
      <c r="H6" s="22">
        <f>H4*(1-'Calculations Etc'!$B$16)+H2*'Calculations Etc'!$B$16</f>
        <v>8.5663441327853043E-4</v>
      </c>
      <c r="I6" s="22">
        <f>I4*(1-'Calculations Etc'!$B$16)+I2*'Calculations Etc'!$B$16</f>
        <v>8.7495100292434198E-4</v>
      </c>
      <c r="J6" s="22">
        <f>J4*(1-'Calculations Etc'!$B$16)+J2*'Calculations Etc'!$B$16</f>
        <v>8.9437950392594215E-4</v>
      </c>
      <c r="K6" s="22">
        <f>K4*(1-'Calculations Etc'!$B$16)+K2*'Calculations Etc'!$B$16</f>
        <v>9.1352079364894736E-4</v>
      </c>
      <c r="L6" s="22">
        <f>L4*(1-'Calculations Etc'!$B$16)+L2*'Calculations Etc'!$B$16</f>
        <v>9.2390688007005009E-4</v>
      </c>
      <c r="M6" s="22">
        <f>M4*(1-'Calculations Etc'!$B$16)+M2*'Calculations Etc'!$B$16</f>
        <v>9.3420615562840852E-4</v>
      </c>
      <c r="N6" s="22">
        <f>N4*(1-'Calculations Etc'!$B$16)+N2*'Calculations Etc'!$B$16</f>
        <v>9.4357551262622369E-4</v>
      </c>
      <c r="O6" s="22">
        <f>O4*(1-'Calculations Etc'!$B$16)+O2*'Calculations Etc'!$B$16</f>
        <v>9.5321117194151293E-4</v>
      </c>
      <c r="P6" s="22">
        <f>P4*(1-'Calculations Etc'!$B$16)+P2*'Calculations Etc'!$B$16</f>
        <v>9.6308843829471841E-4</v>
      </c>
      <c r="Q6" s="22">
        <f>Q4*(1-'Calculations Etc'!$B$16)+Q2*'Calculations Etc'!$B$16</f>
        <v>9.7274874298751012E-4</v>
      </c>
      <c r="R6" s="22">
        <f>R4*(1-'Calculations Etc'!$B$16)+R2*'Calculations Etc'!$B$16</f>
        <v>9.8238208809499025E-4</v>
      </c>
      <c r="S6" s="22">
        <f>S4*(1-'Calculations Etc'!$B$16)+S2*'Calculations Etc'!$B$16</f>
        <v>9.9179318816196445E-4</v>
      </c>
      <c r="T6" s="22">
        <f>T4*(1-'Calculations Etc'!$B$16)+T2*'Calculations Etc'!$B$16</f>
        <v>1.0012189656709188E-3</v>
      </c>
      <c r="U6" s="22">
        <f>U4*(1-'Calculations Etc'!$B$16)+U2*'Calculations Etc'!$B$16</f>
        <v>1.0105588742184203E-3</v>
      </c>
      <c r="V6" s="22">
        <f>V4*(1-'Calculations Etc'!$B$16)+V2*'Calculations Etc'!$B$16</f>
        <v>1.0200676014185993E-3</v>
      </c>
      <c r="W6" s="22">
        <f>W4*(1-'Calculations Etc'!$B$16)+W2*'Calculations Etc'!$B$16</f>
        <v>1.0293262943712935E-3</v>
      </c>
      <c r="X6" s="22">
        <f>X4*(1-'Calculations Etc'!$B$16)+X2*'Calculations Etc'!$B$16</f>
        <v>1.0384980329928347E-3</v>
      </c>
      <c r="Y6" s="22">
        <f>Y4*(1-'Calculations Etc'!$B$16)+Y2*'Calculations Etc'!$B$16</f>
        <v>1.048046407375855E-3</v>
      </c>
      <c r="Z6" s="22">
        <f>Z4*(1-'Calculations Etc'!$B$16)+Z2*'Calculations Etc'!$B$16</f>
        <v>1.0574113418040298E-3</v>
      </c>
      <c r="AA6" s="22">
        <f>AA4*(1-'Calculations Etc'!$B$16)+AA2*'Calculations Etc'!$B$16</f>
        <v>1.0666489760894375E-3</v>
      </c>
      <c r="AB6" s="22">
        <f>AB4*(1-'Calculations Etc'!$B$16)+AB2*'Calculations Etc'!$B$16</f>
        <v>1.0758415176302324E-3</v>
      </c>
      <c r="AC6" s="22">
        <f>AC4*(1-'Calculations Etc'!$B$16)+AC2*'Calculations Etc'!$B$16</f>
        <v>1.0850184959675672E-3</v>
      </c>
      <c r="AD6" s="22">
        <f>AD4*(1-'Calculations Etc'!$B$16)+AD2*'Calculations Etc'!$B$16</f>
        <v>1.0941031492650605E-3</v>
      </c>
      <c r="AE6" s="22">
        <f>AE4*(1-'Calculations Etc'!$B$16)+AE2*'Calculations Etc'!$B$16</f>
        <v>1.1031626706400129E-3</v>
      </c>
      <c r="AF6" s="22">
        <f>AF4*(1-'Calculations Etc'!$B$16)+AF2*'Calculations Etc'!$B$16</f>
        <v>1.1122849438493557E-3</v>
      </c>
      <c r="AG6" s="22">
        <f>AG4*(1-'Calculations Etc'!$B$16)+AG2*'Calculations Etc'!$B$16</f>
        <v>1.1214582606233921E-3</v>
      </c>
      <c r="AH6" s="22">
        <f>AH4*(1-'Calculations Etc'!$B$16)+AH2*'Calculations Etc'!$B$16</f>
        <v>1.1304207225010174E-3</v>
      </c>
      <c r="AI6" s="22">
        <f>AI4*(1-'Calculations Etc'!$B$16)+AI2*'Calculations Etc'!$B$16</f>
        <v>1.1395121811912856E-3</v>
      </c>
      <c r="AJ6" s="22">
        <f>AJ4*(1-'Calculations Etc'!$B$16)+AJ2*'Calculations Etc'!$B$16</f>
        <v>1.1488832785232753E-3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10" spans="1:36">
      <c r="B10" s="81"/>
    </row>
    <row r="11" spans="1:36">
      <c r="B11" s="81"/>
    </row>
    <row r="12" spans="1:36">
      <c r="B12" s="81"/>
    </row>
    <row r="13" spans="1:36">
      <c r="B13" s="81"/>
    </row>
    <row r="14" spans="1:36">
      <c r="B14" s="8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60">
        <f>B$4/(1-'Calculations Etc'!$B$12)</f>
        <v>3.4653723301081139E-4</v>
      </c>
      <c r="C2" s="22">
        <f>$B2+$B2*(C$1-$B$1)/($AJ$1-$B$1)*'NAP F28'!$B$24</f>
        <v>3.5179716211743931E-4</v>
      </c>
      <c r="D2" s="22">
        <f>$B2+$B2*(D$1-$B$1)/($AJ$1-$B$1)*'NAP F28'!$B$24</f>
        <v>3.5705709122406729E-4</v>
      </c>
      <c r="E2" s="22">
        <f>$B2+$B2*(E$1-$B$1)/($AJ$1-$B$1)*'NAP F28'!$B$24</f>
        <v>3.6231702033069521E-4</v>
      </c>
      <c r="F2" s="22">
        <f>$B2+$B2*(F$1-$B$1)/($AJ$1-$B$1)*'NAP F28'!$B$24</f>
        <v>3.6757694943732319E-4</v>
      </c>
      <c r="G2" s="22">
        <f>$B2+$B2*(G$1-$B$1)/($AJ$1-$B$1)*'NAP F28'!$B$24</f>
        <v>3.7283687854395111E-4</v>
      </c>
      <c r="H2" s="22">
        <f>$B2+$B2*(H$1-$B$1)/($AJ$1-$B$1)*'NAP F28'!$B$24</f>
        <v>3.7809680765057909E-4</v>
      </c>
      <c r="I2" s="22">
        <f>$B2+$B2*(I$1-$B$1)/($AJ$1-$B$1)*'NAP F28'!$B$24</f>
        <v>3.8335673675720701E-4</v>
      </c>
      <c r="J2" s="22">
        <f>$B2+$B2*(J$1-$B$1)/($AJ$1-$B$1)*'NAP F28'!$B$24</f>
        <v>3.8861666586383493E-4</v>
      </c>
      <c r="K2" s="22">
        <f>$B2+$B2*(K$1-$B$1)/($AJ$1-$B$1)*'NAP F28'!$B$24</f>
        <v>3.9387659497046291E-4</v>
      </c>
      <c r="L2" s="22">
        <f>$B2+$B2*(L$1-$B$1)/($AJ$1-$B$1)*'NAP F28'!$B$24</f>
        <v>3.9913652407709088E-4</v>
      </c>
      <c r="M2" s="22">
        <f>$B2+$B2*(M$1-$B$1)/($AJ$1-$B$1)*'NAP F28'!$B$24</f>
        <v>4.043964531837188E-4</v>
      </c>
      <c r="N2" s="22">
        <f>$B2+$B2*(N$1-$B$1)/($AJ$1-$B$1)*'NAP F28'!$B$24</f>
        <v>4.0965638229034673E-4</v>
      </c>
      <c r="O2" s="22">
        <f>$B2+$B2*(O$1-$B$1)/($AJ$1-$B$1)*'NAP F28'!$B$24</f>
        <v>4.149163113969747E-4</v>
      </c>
      <c r="P2" s="22">
        <f>$B2+$B2*(P$1-$B$1)/($AJ$1-$B$1)*'NAP F28'!$B$24</f>
        <v>4.2017624050360263E-4</v>
      </c>
      <c r="Q2" s="22">
        <f>$B2+$B2*(Q$1-$B$1)/($AJ$1-$B$1)*'NAP F28'!$B$24</f>
        <v>4.254361696102306E-4</v>
      </c>
      <c r="R2" s="22">
        <f>$B2+$B2*(R$1-$B$1)/($AJ$1-$B$1)*'NAP F28'!$B$24</f>
        <v>4.3069609871685852E-4</v>
      </c>
      <c r="S2" s="22">
        <f>$B2+$B2*(S$1-$B$1)/($AJ$1-$B$1)*'NAP F28'!$B$24</f>
        <v>4.359560278234865E-4</v>
      </c>
      <c r="T2" s="22">
        <f>$B2+$B2*(T$1-$B$1)/($AJ$1-$B$1)*'NAP F28'!$B$24</f>
        <v>4.4121595693011442E-4</v>
      </c>
      <c r="U2" s="22">
        <f>$B2+$B2*(U$1-$B$1)/($AJ$1-$B$1)*'NAP F28'!$B$24</f>
        <v>4.4647588603674235E-4</v>
      </c>
      <c r="V2" s="22">
        <f>$B2+$B2*(V$1-$B$1)/($AJ$1-$B$1)*'NAP F28'!$B$24</f>
        <v>4.5173581514337032E-4</v>
      </c>
      <c r="W2" s="22">
        <f>$B2+$B2*(W$1-$B$1)/($AJ$1-$B$1)*'NAP F28'!$B$24</f>
        <v>4.5699574424999824E-4</v>
      </c>
      <c r="X2" s="22">
        <f>$B2+$B2*(X$1-$B$1)/($AJ$1-$B$1)*'NAP F28'!$B$24</f>
        <v>4.6225567335662622E-4</v>
      </c>
      <c r="Y2" s="22">
        <f>$B2+$B2*(Y$1-$B$1)/($AJ$1-$B$1)*'NAP F28'!$B$24</f>
        <v>4.6751560246325414E-4</v>
      </c>
      <c r="Z2" s="22">
        <f>$B2+$B2*(Z$1-$B$1)/($AJ$1-$B$1)*'NAP F28'!$B$24</f>
        <v>4.7277553156988212E-4</v>
      </c>
      <c r="AA2" s="22">
        <f>$B2+$B2*(AA$1-$B$1)/($AJ$1-$B$1)*'NAP F28'!$B$24</f>
        <v>4.7803546067651004E-4</v>
      </c>
      <c r="AB2" s="22">
        <f>$B2+$B2*(AB$1-$B$1)/($AJ$1-$B$1)*'NAP F28'!$B$24</f>
        <v>4.8329538978313796E-4</v>
      </c>
      <c r="AC2" s="22">
        <f>$B2+$B2*(AC$1-$B$1)/($AJ$1-$B$1)*'NAP F28'!$B$24</f>
        <v>4.8855531888976594E-4</v>
      </c>
      <c r="AD2" s="22">
        <f>$B2+$B2*(AD$1-$B$1)/($AJ$1-$B$1)*'NAP F28'!$B$24</f>
        <v>4.9381524799639392E-4</v>
      </c>
      <c r="AE2" s="22">
        <f>$B2+$B2*(AE$1-$B$1)/($AJ$1-$B$1)*'NAP F28'!$B$24</f>
        <v>4.9907517710302178E-4</v>
      </c>
      <c r="AF2" s="22">
        <f>$B2+$B2*(AF$1-$B$1)/($AJ$1-$B$1)*'NAP F28'!$B$24</f>
        <v>5.0433510620964976E-4</v>
      </c>
      <c r="AG2" s="22">
        <f>$B2+$B2*(AG$1-$B$1)/($AJ$1-$B$1)*'NAP F28'!$B$24</f>
        <v>5.0959503531627774E-4</v>
      </c>
      <c r="AH2" s="22">
        <f>$B2+$B2*(AH$1-$B$1)/($AJ$1-$B$1)*'NAP F28'!$B$24</f>
        <v>5.148549644229056E-4</v>
      </c>
      <c r="AI2" s="22">
        <f>$B2+$B2*(AI$1-$B$1)/($AJ$1-$B$1)*'NAP F28'!$B$24</f>
        <v>5.2011489352953358E-4</v>
      </c>
      <c r="AJ2" s="22">
        <f>$B2+$B2*(AJ$1-$B$1)/($AJ$1-$B$1)*'NAP F28'!$B$24</f>
        <v>5.2537482263616156E-4</v>
      </c>
    </row>
    <row r="3" spans="1:36">
      <c r="A3" t="s">
        <v>141</v>
      </c>
      <c r="B3" s="22">
        <f>B$4</f>
        <v>1.0882987482984162E-4</v>
      </c>
      <c r="C3" s="22">
        <f t="shared" ref="C3:AJ3" si="0">C$4</f>
        <v>1.1003221388492314E-4</v>
      </c>
      <c r="D3" s="22">
        <f t="shared" si="0"/>
        <v>1.520298980709851E-4</v>
      </c>
      <c r="E3" s="22">
        <f t="shared" si="0"/>
        <v>1.5231271788571999E-4</v>
      </c>
      <c r="F3" s="22">
        <f t="shared" si="0"/>
        <v>1.5309594442046548E-4</v>
      </c>
      <c r="G3" s="22">
        <f t="shared" si="0"/>
        <v>1.5450688933895548E-4</v>
      </c>
      <c r="H3" s="22">
        <f t="shared" si="0"/>
        <v>1.5581085859424284E-4</v>
      </c>
      <c r="I3" s="22">
        <f t="shared" si="0"/>
        <v>1.5756644476908264E-4</v>
      </c>
      <c r="J3" s="22">
        <f t="shared" si="0"/>
        <v>1.5972587901324744E-4</v>
      </c>
      <c r="K3" s="22">
        <f t="shared" si="0"/>
        <v>1.6211347488296425E-4</v>
      </c>
      <c r="L3" s="22">
        <f t="shared" si="0"/>
        <v>1.6453918622796242E-4</v>
      </c>
      <c r="M3" s="22">
        <f t="shared" si="0"/>
        <v>1.6672909957169893E-4</v>
      </c>
      <c r="N3" s="22">
        <f t="shared" si="0"/>
        <v>1.6765206348152327E-4</v>
      </c>
      <c r="O3" s="22">
        <f t="shared" si="0"/>
        <v>1.6889974766758523E-4</v>
      </c>
      <c r="P3" s="22">
        <f t="shared" si="0"/>
        <v>1.6983049736047013E-4</v>
      </c>
      <c r="Q3" s="22">
        <f t="shared" si="0"/>
        <v>1.704218599555098E-4</v>
      </c>
      <c r="R3" s="22">
        <f t="shared" si="0"/>
        <v>1.7072298217072279E-4</v>
      </c>
      <c r="S3" s="22">
        <f t="shared" si="0"/>
        <v>1.7039651050831703E-4</v>
      </c>
      <c r="T3" s="22">
        <f t="shared" si="0"/>
        <v>1.7046200903084435E-4</v>
      </c>
      <c r="U3" s="22">
        <f t="shared" si="0"/>
        <v>1.7053722733158469E-4</v>
      </c>
      <c r="V3" s="22">
        <f t="shared" si="0"/>
        <v>1.7061855473289285E-4</v>
      </c>
      <c r="W3" s="22">
        <f t="shared" si="0"/>
        <v>1.7071717188485674E-4</v>
      </c>
      <c r="X3" s="22">
        <f t="shared" si="0"/>
        <v>1.7083381752382219E-4</v>
      </c>
      <c r="Y3" s="22">
        <f t="shared" si="0"/>
        <v>1.7093974733556892E-4</v>
      </c>
      <c r="Z3" s="22">
        <f t="shared" si="0"/>
        <v>1.7106113250771939E-4</v>
      </c>
      <c r="AA3" s="22">
        <f t="shared" si="0"/>
        <v>1.7113055712341047E-4</v>
      </c>
      <c r="AB3" s="22">
        <f t="shared" si="0"/>
        <v>1.7112909625153559E-4</v>
      </c>
      <c r="AC3" s="22">
        <f t="shared" si="0"/>
        <v>1.7105816926192769E-4</v>
      </c>
      <c r="AD3" s="22">
        <f t="shared" si="0"/>
        <v>1.7098828812377569E-4</v>
      </c>
      <c r="AE3" s="22">
        <f t="shared" si="0"/>
        <v>1.7091076230950561E-4</v>
      </c>
      <c r="AF3" s="22">
        <f t="shared" si="0"/>
        <v>1.7084201832730171E-4</v>
      </c>
      <c r="AG3" s="22">
        <f t="shared" si="0"/>
        <v>1.7081593014376306E-4</v>
      </c>
      <c r="AH3" s="22">
        <f t="shared" si="0"/>
        <v>1.7077899332647168E-4</v>
      </c>
      <c r="AI3" s="22">
        <f t="shared" si="0"/>
        <v>1.7076219329991034E-4</v>
      </c>
      <c r="AJ3" s="22">
        <f t="shared" si="0"/>
        <v>1.7074902055181116E-4</v>
      </c>
    </row>
    <row r="4" spans="1:36">
      <c r="A4" t="s">
        <v>142</v>
      </c>
      <c r="B4" s="22">
        <f>'AEO 7'!D42*'Calculations Etc'!$B$20/'Calculations Etc'!$B$25</f>
        <v>1.0882987482984162E-4</v>
      </c>
      <c r="C4" s="22">
        <f>'AEO 7'!E42*'Calculations Etc'!$B$20/'Calculations Etc'!$B$25</f>
        <v>1.1003221388492314E-4</v>
      </c>
      <c r="D4" s="22">
        <f>'AEO 7'!F42*'Calculations Etc'!$B$20/'Calculations Etc'!$B$25</f>
        <v>1.520298980709851E-4</v>
      </c>
      <c r="E4" s="22">
        <f>'AEO 7'!G42*'Calculations Etc'!$B$20/'Calculations Etc'!$B$25</f>
        <v>1.5231271788571999E-4</v>
      </c>
      <c r="F4" s="22">
        <f>'AEO 7'!H42*'Calculations Etc'!$B$20/'Calculations Etc'!$B$25</f>
        <v>1.5309594442046548E-4</v>
      </c>
      <c r="G4" s="22">
        <f>'AEO 7'!I42*'Calculations Etc'!$B$20/'Calculations Etc'!$B$25</f>
        <v>1.5450688933895548E-4</v>
      </c>
      <c r="H4" s="22">
        <f>'AEO 7'!J42*'Calculations Etc'!$B$20/'Calculations Etc'!$B$25</f>
        <v>1.5581085859424284E-4</v>
      </c>
      <c r="I4" s="22">
        <f>'AEO 7'!K42*'Calculations Etc'!$B$20/'Calculations Etc'!$B$25</f>
        <v>1.5756644476908264E-4</v>
      </c>
      <c r="J4" s="22">
        <f>'AEO 7'!L42*'Calculations Etc'!$B$20/'Calculations Etc'!$B$25</f>
        <v>1.5972587901324744E-4</v>
      </c>
      <c r="K4" s="22">
        <f>'AEO 7'!M42*'Calculations Etc'!$B$20/'Calculations Etc'!$B$25</f>
        <v>1.6211347488296425E-4</v>
      </c>
      <c r="L4" s="22">
        <f>'AEO 7'!N42*'Calculations Etc'!$B$20/'Calculations Etc'!$B$25</f>
        <v>1.6453918622796242E-4</v>
      </c>
      <c r="M4" s="22">
        <f>'AEO 7'!O42*'Calculations Etc'!$B$20/'Calculations Etc'!$B$25</f>
        <v>1.6672909957169893E-4</v>
      </c>
      <c r="N4" s="22">
        <f>'AEO 7'!P42*'Calculations Etc'!$B$20/'Calculations Etc'!$B$25</f>
        <v>1.6765206348152327E-4</v>
      </c>
      <c r="O4" s="22">
        <f>'AEO 7'!Q42*'Calculations Etc'!$B$20/'Calculations Etc'!$B$25</f>
        <v>1.6889974766758523E-4</v>
      </c>
      <c r="P4" s="22">
        <f>'AEO 7'!R42*'Calculations Etc'!$B$20/'Calculations Etc'!$B$25</f>
        <v>1.6983049736047013E-4</v>
      </c>
      <c r="Q4" s="22">
        <f>'AEO 7'!S42*'Calculations Etc'!$B$20/'Calculations Etc'!$B$25</f>
        <v>1.704218599555098E-4</v>
      </c>
      <c r="R4" s="22">
        <f>'AEO 7'!T42*'Calculations Etc'!$B$20/'Calculations Etc'!$B$25</f>
        <v>1.7072298217072279E-4</v>
      </c>
      <c r="S4" s="22">
        <f>'AEO 7'!U42*'Calculations Etc'!$B$20/'Calculations Etc'!$B$25</f>
        <v>1.7039651050831703E-4</v>
      </c>
      <c r="T4" s="22">
        <f>'AEO 7'!V42*'Calculations Etc'!$B$20/'Calculations Etc'!$B$25</f>
        <v>1.7046200903084435E-4</v>
      </c>
      <c r="U4" s="22">
        <f>'AEO 7'!W42*'Calculations Etc'!$B$20/'Calculations Etc'!$B$25</f>
        <v>1.7053722733158469E-4</v>
      </c>
      <c r="V4" s="22">
        <f>'AEO 7'!X42*'Calculations Etc'!$B$20/'Calculations Etc'!$B$25</f>
        <v>1.7061855473289285E-4</v>
      </c>
      <c r="W4" s="22">
        <f>'AEO 7'!Y42*'Calculations Etc'!$B$20/'Calculations Etc'!$B$25</f>
        <v>1.7071717188485674E-4</v>
      </c>
      <c r="X4" s="22">
        <f>'AEO 7'!Z42*'Calculations Etc'!$B$20/'Calculations Etc'!$B$25</f>
        <v>1.7083381752382219E-4</v>
      </c>
      <c r="Y4" s="22">
        <f>'AEO 7'!AA42*'Calculations Etc'!$B$20/'Calculations Etc'!$B$25</f>
        <v>1.7093974733556892E-4</v>
      </c>
      <c r="Z4" s="22">
        <f>'AEO 7'!AB42*'Calculations Etc'!$B$20/'Calculations Etc'!$B$25</f>
        <v>1.7106113250771939E-4</v>
      </c>
      <c r="AA4" s="22">
        <f>'AEO 7'!AC42*'Calculations Etc'!$B$20/'Calculations Etc'!$B$25</f>
        <v>1.7113055712341047E-4</v>
      </c>
      <c r="AB4" s="22">
        <f>'AEO 7'!AD42*'Calculations Etc'!$B$20/'Calculations Etc'!$B$25</f>
        <v>1.7112909625153559E-4</v>
      </c>
      <c r="AC4" s="22">
        <f>'AEO 7'!AE42*'Calculations Etc'!$B$20/'Calculations Etc'!$B$25</f>
        <v>1.7105816926192769E-4</v>
      </c>
      <c r="AD4" s="22">
        <f>'AEO 7'!AF42*'Calculations Etc'!$B$20/'Calculations Etc'!$B$25</f>
        <v>1.7098828812377569E-4</v>
      </c>
      <c r="AE4" s="22">
        <f>'AEO 7'!AG42*'Calculations Etc'!$B$20/'Calculations Etc'!$B$25</f>
        <v>1.7091076230950561E-4</v>
      </c>
      <c r="AF4" s="22">
        <f>'AEO 7'!AH42*'Calculations Etc'!$B$20/'Calculations Etc'!$B$25</f>
        <v>1.7084201832730171E-4</v>
      </c>
      <c r="AG4" s="22">
        <f>'AEO 7'!AI42*'Calculations Etc'!$B$20/'Calculations Etc'!$B$25</f>
        <v>1.7081593014376306E-4</v>
      </c>
      <c r="AH4" s="22">
        <f>'AEO 7'!AJ42*'Calculations Etc'!$B$20/'Calculations Etc'!$B$25</f>
        <v>1.7077899332647168E-4</v>
      </c>
      <c r="AI4" s="22">
        <f>'AEO 7'!AK42*'Calculations Etc'!$B$20/'Calculations Etc'!$B$25</f>
        <v>1.7076219329991034E-4</v>
      </c>
      <c r="AJ4" s="22">
        <f>'AEO 7'!AL42*'Calculations Etc'!$B$20/'Calculations Etc'!$B$25</f>
        <v>1.7074902055181116E-4</v>
      </c>
    </row>
    <row r="5" spans="1:36">
      <c r="A5" t="s">
        <v>143</v>
      </c>
      <c r="B5" s="22">
        <f>B$4</f>
        <v>1.0882987482984162E-4</v>
      </c>
      <c r="C5" s="22">
        <f t="shared" ref="C5:AJ5" si="1">C$4</f>
        <v>1.1003221388492314E-4</v>
      </c>
      <c r="D5" s="22">
        <f t="shared" si="1"/>
        <v>1.520298980709851E-4</v>
      </c>
      <c r="E5" s="22">
        <f t="shared" si="1"/>
        <v>1.5231271788571999E-4</v>
      </c>
      <c r="F5" s="22">
        <f t="shared" si="1"/>
        <v>1.5309594442046548E-4</v>
      </c>
      <c r="G5" s="22">
        <f t="shared" si="1"/>
        <v>1.5450688933895548E-4</v>
      </c>
      <c r="H5" s="22">
        <f t="shared" si="1"/>
        <v>1.5581085859424284E-4</v>
      </c>
      <c r="I5" s="22">
        <f t="shared" si="1"/>
        <v>1.5756644476908264E-4</v>
      </c>
      <c r="J5" s="22">
        <f t="shared" si="1"/>
        <v>1.5972587901324744E-4</v>
      </c>
      <c r="K5" s="22">
        <f t="shared" si="1"/>
        <v>1.6211347488296425E-4</v>
      </c>
      <c r="L5" s="22">
        <f t="shared" si="1"/>
        <v>1.6453918622796242E-4</v>
      </c>
      <c r="M5" s="22">
        <f t="shared" si="1"/>
        <v>1.6672909957169893E-4</v>
      </c>
      <c r="N5" s="22">
        <f t="shared" si="1"/>
        <v>1.6765206348152327E-4</v>
      </c>
      <c r="O5" s="22">
        <f t="shared" si="1"/>
        <v>1.6889974766758523E-4</v>
      </c>
      <c r="P5" s="22">
        <f t="shared" si="1"/>
        <v>1.6983049736047013E-4</v>
      </c>
      <c r="Q5" s="22">
        <f t="shared" si="1"/>
        <v>1.704218599555098E-4</v>
      </c>
      <c r="R5" s="22">
        <f t="shared" si="1"/>
        <v>1.7072298217072279E-4</v>
      </c>
      <c r="S5" s="22">
        <f t="shared" si="1"/>
        <v>1.7039651050831703E-4</v>
      </c>
      <c r="T5" s="22">
        <f t="shared" si="1"/>
        <v>1.7046200903084435E-4</v>
      </c>
      <c r="U5" s="22">
        <f t="shared" si="1"/>
        <v>1.7053722733158469E-4</v>
      </c>
      <c r="V5" s="22">
        <f t="shared" si="1"/>
        <v>1.7061855473289285E-4</v>
      </c>
      <c r="W5" s="22">
        <f t="shared" si="1"/>
        <v>1.7071717188485674E-4</v>
      </c>
      <c r="X5" s="22">
        <f t="shared" si="1"/>
        <v>1.7083381752382219E-4</v>
      </c>
      <c r="Y5" s="22">
        <f t="shared" si="1"/>
        <v>1.7093974733556892E-4</v>
      </c>
      <c r="Z5" s="22">
        <f t="shared" si="1"/>
        <v>1.7106113250771939E-4</v>
      </c>
      <c r="AA5" s="22">
        <f t="shared" si="1"/>
        <v>1.7113055712341047E-4</v>
      </c>
      <c r="AB5" s="22">
        <f t="shared" si="1"/>
        <v>1.7112909625153559E-4</v>
      </c>
      <c r="AC5" s="22">
        <f t="shared" si="1"/>
        <v>1.7105816926192769E-4</v>
      </c>
      <c r="AD5" s="22">
        <f t="shared" si="1"/>
        <v>1.7098828812377569E-4</v>
      </c>
      <c r="AE5" s="22">
        <f t="shared" si="1"/>
        <v>1.7091076230950561E-4</v>
      </c>
      <c r="AF5" s="22">
        <f t="shared" si="1"/>
        <v>1.7084201832730171E-4</v>
      </c>
      <c r="AG5" s="22">
        <f t="shared" si="1"/>
        <v>1.7081593014376306E-4</v>
      </c>
      <c r="AH5" s="22">
        <f t="shared" si="1"/>
        <v>1.7077899332647168E-4</v>
      </c>
      <c r="AI5" s="22">
        <f t="shared" si="1"/>
        <v>1.7076219329991034E-4</v>
      </c>
      <c r="AJ5" s="22">
        <f t="shared" si="1"/>
        <v>1.7074902055181116E-4</v>
      </c>
    </row>
    <row r="6" spans="1:36">
      <c r="A6" t="s">
        <v>144</v>
      </c>
      <c r="B6" s="22">
        <f>B4*(1-'Calculations Etc'!$B$16)+B2*'Calculations Etc'!$B$16</f>
        <v>2.3956892182937502E-4</v>
      </c>
      <c r="C6" s="22">
        <f>C4*(1-'Calculations Etc'!$B$16)+C2*'Calculations Etc'!$B$16</f>
        <v>2.4300293541280706E-4</v>
      </c>
      <c r="D6" s="22">
        <f>D4*(1-'Calculations Etc'!$B$16)+D2*'Calculations Etc'!$B$16</f>
        <v>2.6479485430518031E-4</v>
      </c>
      <c r="E6" s="22">
        <f>E4*(1-'Calculations Etc'!$B$16)+E2*'Calculations Etc'!$B$16</f>
        <v>2.678150842304564E-4</v>
      </c>
      <c r="F6" s="22">
        <f>F4*(1-'Calculations Etc'!$B$16)+F2*'Calculations Etc'!$B$16</f>
        <v>2.7106049717973721E-4</v>
      </c>
      <c r="G6" s="22">
        <f>G4*(1-'Calculations Etc'!$B$16)+G2*'Calculations Etc'!$B$16</f>
        <v>2.7458838340170305E-4</v>
      </c>
      <c r="H6" s="22">
        <f>H4*(1-'Calculations Etc'!$B$16)+H2*'Calculations Etc'!$B$16</f>
        <v>2.7806813057522779E-4</v>
      </c>
      <c r="I6" s="22">
        <f>I4*(1-'Calculations Etc'!$B$16)+I2*'Calculations Etc'!$B$16</f>
        <v>2.8175110536255105E-4</v>
      </c>
      <c r="J6" s="22">
        <f>J4*(1-'Calculations Etc'!$B$16)+J2*'Calculations Etc'!$B$16</f>
        <v>2.8561581178107056E-4</v>
      </c>
      <c r="K6" s="22">
        <f>K4*(1-'Calculations Etc'!$B$16)+K2*'Calculations Etc'!$B$16</f>
        <v>2.8958319093108853E-4</v>
      </c>
      <c r="L6" s="22">
        <f>L4*(1-'Calculations Etc'!$B$16)+L2*'Calculations Etc'!$B$16</f>
        <v>2.9356772204498305E-4</v>
      </c>
      <c r="M6" s="22">
        <f>M4*(1-'Calculations Etc'!$B$16)+M2*'Calculations Etc'!$B$16</f>
        <v>2.9744614405830986E-4</v>
      </c>
      <c r="N6" s="22">
        <f>N4*(1-'Calculations Etc'!$B$16)+N2*'Calculations Etc'!$B$16</f>
        <v>3.0075443882637614E-4</v>
      </c>
      <c r="O6" s="22">
        <f>O4*(1-'Calculations Etc'!$B$16)+O2*'Calculations Etc'!$B$16</f>
        <v>3.0420885771874947E-4</v>
      </c>
      <c r="P6" s="22">
        <f>P4*(1-'Calculations Etc'!$B$16)+P2*'Calculations Etc'!$B$16</f>
        <v>3.0752065608919299E-4</v>
      </c>
      <c r="Q6" s="22">
        <f>Q4*(1-'Calculations Etc'!$B$16)+Q2*'Calculations Etc'!$B$16</f>
        <v>3.1067973026560624E-4</v>
      </c>
      <c r="R6" s="22">
        <f>R4*(1-'Calculations Etc'!$B$16)+R2*'Calculations Etc'!$B$16</f>
        <v>3.1370819627109746E-4</v>
      </c>
      <c r="S6" s="22">
        <f>S4*(1-'Calculations Etc'!$B$16)+S2*'Calculations Etc'!$B$16</f>
        <v>3.1645424503166025E-4</v>
      </c>
      <c r="T6" s="22">
        <f>T4*(1-'Calculations Etc'!$B$16)+T2*'Calculations Etc'!$B$16</f>
        <v>3.193766803754429E-4</v>
      </c>
      <c r="U6" s="22">
        <f>U4*(1-'Calculations Etc'!$B$16)+U2*'Calculations Etc'!$B$16</f>
        <v>3.2230348961942142E-4</v>
      </c>
      <c r="V6" s="22">
        <f>V4*(1-'Calculations Etc'!$B$16)+V2*'Calculations Etc'!$B$16</f>
        <v>3.2523304795865546E-4</v>
      </c>
      <c r="W6" s="22">
        <f>W4*(1-'Calculations Etc'!$B$16)+W2*'Calculations Etc'!$B$16</f>
        <v>3.2817038668568458E-4</v>
      </c>
      <c r="X6" s="22">
        <f>X4*(1-'Calculations Etc'!$B$16)+X2*'Calculations Etc'!$B$16</f>
        <v>3.3111583823186444E-4</v>
      </c>
      <c r="Y6" s="22">
        <f>Y4*(1-'Calculations Etc'!$B$16)+Y2*'Calculations Etc'!$B$16</f>
        <v>3.3405646765579582E-4</v>
      </c>
      <c r="Z6" s="22">
        <f>Z4*(1-'Calculations Etc'!$B$16)+Z2*'Calculations Etc'!$B$16</f>
        <v>3.3700405199190895E-4</v>
      </c>
      <c r="AA6" s="22">
        <f>AA4*(1-'Calculations Etc'!$B$16)+AA2*'Calculations Etc'!$B$16</f>
        <v>3.3992825407761526E-4</v>
      </c>
      <c r="AB6" s="22">
        <f>AB4*(1-'Calculations Etc'!$B$16)+AB2*'Calculations Etc'!$B$16</f>
        <v>3.428205576939169E-4</v>
      </c>
      <c r="AC6" s="22">
        <f>AC4*(1-'Calculations Etc'!$B$16)+AC2*'Calculations Etc'!$B$16</f>
        <v>3.4568160155723873E-4</v>
      </c>
      <c r="AD6" s="22">
        <f>AD4*(1-'Calculations Etc'!$B$16)+AD2*'Calculations Etc'!$B$16</f>
        <v>3.4854311605371572E-4</v>
      </c>
      <c r="AE6" s="22">
        <f>AE4*(1-'Calculations Etc'!$B$16)+AE2*'Calculations Etc'!$B$16</f>
        <v>3.514011904459395E-4</v>
      </c>
      <c r="AF6" s="22">
        <f>AF4*(1-'Calculations Etc'!$B$16)+AF2*'Calculations Etc'!$B$16</f>
        <v>3.5426321666259315E-4</v>
      </c>
      <c r="AG6" s="22">
        <f>AG4*(1-'Calculations Etc'!$B$16)+AG2*'Calculations Etc'!$B$16</f>
        <v>3.5714443798864611E-4</v>
      </c>
      <c r="AH6" s="22">
        <f>AH4*(1-'Calculations Etc'!$B$16)+AH2*'Calculations Etc'!$B$16</f>
        <v>3.6002077742951037E-4</v>
      </c>
      <c r="AI6" s="22">
        <f>AI4*(1-'Calculations Etc'!$B$16)+AI2*'Calculations Etc'!$B$16</f>
        <v>3.6290617842620315E-4</v>
      </c>
      <c r="AJ6" s="22">
        <f>AJ4*(1-'Calculations Etc'!$B$16)+AJ2*'Calculations Etc'!$B$16</f>
        <v>3.6579321169820389E-4</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60">
        <f>B$4/(1-'Calculations Etc'!$B$13)</f>
        <v>4.3923245835032045E-3</v>
      </c>
      <c r="C2" s="22">
        <f>$B2+$B2*(C$1-$B$1)/($AJ$1-$B$1)*'NAP F28'!$B$24</f>
        <v>4.4589936560348858E-3</v>
      </c>
      <c r="D2" s="22">
        <f>$B2+$B2*(D$1-$B$1)/($AJ$1-$B$1)*'NAP F28'!$B$24</f>
        <v>4.5256627285665671E-3</v>
      </c>
      <c r="E2" s="22">
        <f>$B2+$B2*(E$1-$B$1)/($AJ$1-$B$1)*'NAP F28'!$B$24</f>
        <v>4.5923318010982492E-3</v>
      </c>
      <c r="F2" s="22">
        <f>$B2+$B2*(F$1-$B$1)/($AJ$1-$B$1)*'NAP F28'!$B$24</f>
        <v>4.6590008736299305E-3</v>
      </c>
      <c r="G2" s="22">
        <f>$B2+$B2*(G$1-$B$1)/($AJ$1-$B$1)*'NAP F28'!$B$24</f>
        <v>4.7256699461616118E-3</v>
      </c>
      <c r="H2" s="22">
        <f>$B2+$B2*(H$1-$B$1)/($AJ$1-$B$1)*'NAP F28'!$B$24</f>
        <v>4.7923390186932931E-3</v>
      </c>
      <c r="I2" s="22">
        <f>$B2+$B2*(I$1-$B$1)/($AJ$1-$B$1)*'NAP F28'!$B$24</f>
        <v>4.8590080912249744E-3</v>
      </c>
      <c r="J2" s="22">
        <f>$B2+$B2*(J$1-$B$1)/($AJ$1-$B$1)*'NAP F28'!$B$24</f>
        <v>4.9256771637566556E-3</v>
      </c>
      <c r="K2" s="22">
        <f>$B2+$B2*(K$1-$B$1)/($AJ$1-$B$1)*'NAP F28'!$B$24</f>
        <v>4.9923462362883378E-3</v>
      </c>
      <c r="L2" s="22">
        <f>$B2+$B2*(L$1-$B$1)/($AJ$1-$B$1)*'NAP F28'!$B$24</f>
        <v>5.0590153088200191E-3</v>
      </c>
      <c r="M2" s="22">
        <f>$B2+$B2*(M$1-$B$1)/($AJ$1-$B$1)*'NAP F28'!$B$24</f>
        <v>5.1256843813517004E-3</v>
      </c>
      <c r="N2" s="22">
        <f>$B2+$B2*(N$1-$B$1)/($AJ$1-$B$1)*'NAP F28'!$B$24</f>
        <v>5.1923534538833816E-3</v>
      </c>
      <c r="O2" s="22">
        <f>$B2+$B2*(O$1-$B$1)/($AJ$1-$B$1)*'NAP F28'!$B$24</f>
        <v>5.2590225264150629E-3</v>
      </c>
      <c r="P2" s="22">
        <f>$B2+$B2*(P$1-$B$1)/($AJ$1-$B$1)*'NAP F28'!$B$24</f>
        <v>5.3256915989467451E-3</v>
      </c>
      <c r="Q2" s="22">
        <f>$B2+$B2*(Q$1-$B$1)/($AJ$1-$B$1)*'NAP F28'!$B$24</f>
        <v>5.3923606714784264E-3</v>
      </c>
      <c r="R2" s="22">
        <f>$B2+$B2*(R$1-$B$1)/($AJ$1-$B$1)*'NAP F28'!$B$24</f>
        <v>5.4590297440101077E-3</v>
      </c>
      <c r="S2" s="22">
        <f>$B2+$B2*(S$1-$B$1)/($AJ$1-$B$1)*'NAP F28'!$B$24</f>
        <v>5.5256988165417889E-3</v>
      </c>
      <c r="T2" s="22">
        <f>$B2+$B2*(T$1-$B$1)/($AJ$1-$B$1)*'NAP F28'!$B$24</f>
        <v>5.5923678890734702E-3</v>
      </c>
      <c r="U2" s="22">
        <f>$B2+$B2*(U$1-$B$1)/($AJ$1-$B$1)*'NAP F28'!$B$24</f>
        <v>5.6590369616051515E-3</v>
      </c>
      <c r="V2" s="22">
        <f>$B2+$B2*(V$1-$B$1)/($AJ$1-$B$1)*'NAP F28'!$B$24</f>
        <v>5.7257060341368328E-3</v>
      </c>
      <c r="W2" s="22">
        <f>$B2+$B2*(W$1-$B$1)/($AJ$1-$B$1)*'NAP F28'!$B$24</f>
        <v>5.7923751066685149E-3</v>
      </c>
      <c r="X2" s="22">
        <f>$B2+$B2*(X$1-$B$1)/($AJ$1-$B$1)*'NAP F28'!$B$24</f>
        <v>5.8590441792001962E-3</v>
      </c>
      <c r="Y2" s="22">
        <f>$B2+$B2*(Y$1-$B$1)/($AJ$1-$B$1)*'NAP F28'!$B$24</f>
        <v>5.9257132517318775E-3</v>
      </c>
      <c r="Z2" s="22">
        <f>$B2+$B2*(Z$1-$B$1)/($AJ$1-$B$1)*'NAP F28'!$B$24</f>
        <v>5.9923823242635597E-3</v>
      </c>
      <c r="AA2" s="22">
        <f>$B2+$B2*(AA$1-$B$1)/($AJ$1-$B$1)*'NAP F28'!$B$24</f>
        <v>6.0590513967952401E-3</v>
      </c>
      <c r="AB2" s="22">
        <f>$B2+$B2*(AB$1-$B$1)/($AJ$1-$B$1)*'NAP F28'!$B$24</f>
        <v>6.1257204693269222E-3</v>
      </c>
      <c r="AC2" s="22">
        <f>$B2+$B2*(AC$1-$B$1)/($AJ$1-$B$1)*'NAP F28'!$B$24</f>
        <v>6.1923895418586035E-3</v>
      </c>
      <c r="AD2" s="22">
        <f>$B2+$B2*(AD$1-$B$1)/($AJ$1-$B$1)*'NAP F28'!$B$24</f>
        <v>6.2590586143902848E-3</v>
      </c>
      <c r="AE2" s="22">
        <f>$B2+$B2*(AE$1-$B$1)/($AJ$1-$B$1)*'NAP F28'!$B$24</f>
        <v>6.3257276869219661E-3</v>
      </c>
      <c r="AF2" s="22">
        <f>$B2+$B2*(AF$1-$B$1)/($AJ$1-$B$1)*'NAP F28'!$B$24</f>
        <v>6.3923967594536474E-3</v>
      </c>
      <c r="AG2" s="22">
        <f>$B2+$B2*(AG$1-$B$1)/($AJ$1-$B$1)*'NAP F28'!$B$24</f>
        <v>6.4590658319853295E-3</v>
      </c>
      <c r="AH2" s="22">
        <f>$B2+$B2*(AH$1-$B$1)/($AJ$1-$B$1)*'NAP F28'!$B$24</f>
        <v>6.52573490451701E-3</v>
      </c>
      <c r="AI2" s="22">
        <f>$B2+$B2*(AI$1-$B$1)/($AJ$1-$B$1)*'NAP F28'!$B$24</f>
        <v>6.5924039770486921E-3</v>
      </c>
      <c r="AJ2" s="22">
        <f>$B2+$B2*(AJ$1-$B$1)/($AJ$1-$B$1)*'NAP F28'!$B$24</f>
        <v>6.6590730495803734E-3</v>
      </c>
    </row>
    <row r="3" spans="1:36">
      <c r="A3" t="s">
        <v>141</v>
      </c>
      <c r="B3" s="22">
        <f>B$5</f>
        <v>1.3668458833469338E-3</v>
      </c>
      <c r="C3" s="22">
        <f t="shared" ref="C3:AJ4" si="0">C$5</f>
        <v>1.3975668302200186E-3</v>
      </c>
      <c r="D3" s="22">
        <f t="shared" si="0"/>
        <v>1.4539352014141741E-3</v>
      </c>
      <c r="E3" s="22">
        <f t="shared" si="0"/>
        <v>1.4594289950245018E-3</v>
      </c>
      <c r="F3" s="22">
        <f t="shared" si="0"/>
        <v>1.4756859359754187E-3</v>
      </c>
      <c r="G3" s="22">
        <f t="shared" si="0"/>
        <v>1.5016126181406836E-3</v>
      </c>
      <c r="H3" s="22">
        <f t="shared" si="0"/>
        <v>1.5276214349660051E-3</v>
      </c>
      <c r="I3" s="22">
        <f t="shared" si="0"/>
        <v>1.5666123269593431E-3</v>
      </c>
      <c r="J3" s="22">
        <f t="shared" si="0"/>
        <v>1.6094338318399224E-3</v>
      </c>
      <c r="K3" s="22">
        <f t="shared" si="0"/>
        <v>1.6568663211644192E-3</v>
      </c>
      <c r="L3" s="22">
        <f t="shared" si="0"/>
        <v>1.7081812881839685E-3</v>
      </c>
      <c r="M3" s="22">
        <f t="shared" si="0"/>
        <v>1.7603980753137162E-3</v>
      </c>
      <c r="N3" s="22">
        <f t="shared" si="0"/>
        <v>1.7845493568158617E-3</v>
      </c>
      <c r="O3" s="22">
        <f t="shared" si="0"/>
        <v>1.8180510695056168E-3</v>
      </c>
      <c r="P3" s="22">
        <f t="shared" si="0"/>
        <v>1.8479085873006195E-3</v>
      </c>
      <c r="Q3" s="22">
        <f t="shared" si="0"/>
        <v>1.8760039936359277E-3</v>
      </c>
      <c r="R3" s="22">
        <f t="shared" si="0"/>
        <v>1.8909964299665071E-3</v>
      </c>
      <c r="S3" s="22">
        <f t="shared" si="0"/>
        <v>1.8902585100318827E-3</v>
      </c>
      <c r="T3" s="22">
        <f t="shared" si="0"/>
        <v>1.8890626662959073E-3</v>
      </c>
      <c r="U3" s="22">
        <f t="shared" si="0"/>
        <v>1.8874328931536531E-3</v>
      </c>
      <c r="V3" s="22">
        <f t="shared" si="0"/>
        <v>1.8894672487112889E-3</v>
      </c>
      <c r="W3" s="22">
        <f t="shared" si="0"/>
        <v>1.8913378886656201E-3</v>
      </c>
      <c r="X3" s="22">
        <f t="shared" si="0"/>
        <v>1.8911140025023637E-3</v>
      </c>
      <c r="Y3" s="22">
        <f t="shared" si="0"/>
        <v>1.890425178791504E-3</v>
      </c>
      <c r="Z3" s="22">
        <f t="shared" si="0"/>
        <v>1.8935527559031118E-3</v>
      </c>
      <c r="AA3" s="22">
        <f t="shared" si="0"/>
        <v>1.8964636451699846E-3</v>
      </c>
      <c r="AB3" s="22">
        <f t="shared" si="0"/>
        <v>1.8957866340843915E-3</v>
      </c>
      <c r="AC3" s="22">
        <f t="shared" si="0"/>
        <v>1.8949903893125133E-3</v>
      </c>
      <c r="AD3" s="22">
        <f t="shared" si="0"/>
        <v>1.8967224154922315E-3</v>
      </c>
      <c r="AE3" s="22">
        <f t="shared" si="0"/>
        <v>1.8990919542918078E-3</v>
      </c>
      <c r="AF3" s="22">
        <f t="shared" si="0"/>
        <v>1.9004478221856921E-3</v>
      </c>
      <c r="AG3" s="22">
        <f t="shared" si="0"/>
        <v>1.9004472684688823E-3</v>
      </c>
      <c r="AH3" s="22">
        <f t="shared" si="0"/>
        <v>1.9035772450199976E-3</v>
      </c>
      <c r="AI3" s="22">
        <f t="shared" si="0"/>
        <v>1.9056848757687405E-3</v>
      </c>
      <c r="AJ3" s="22">
        <f t="shared" si="0"/>
        <v>1.9060536511637826E-3</v>
      </c>
    </row>
    <row r="4" spans="1:36">
      <c r="A4" t="s">
        <v>142</v>
      </c>
      <c r="B4" s="22">
        <f>B$5</f>
        <v>1.3668458833469338E-3</v>
      </c>
      <c r="C4" s="22">
        <f t="shared" si="0"/>
        <v>1.3975668302200186E-3</v>
      </c>
      <c r="D4" s="22">
        <f t="shared" si="0"/>
        <v>1.4539352014141741E-3</v>
      </c>
      <c r="E4" s="22">
        <f t="shared" si="0"/>
        <v>1.4594289950245018E-3</v>
      </c>
      <c r="F4" s="22">
        <f t="shared" si="0"/>
        <v>1.4756859359754187E-3</v>
      </c>
      <c r="G4" s="22">
        <f t="shared" si="0"/>
        <v>1.5016126181406836E-3</v>
      </c>
      <c r="H4" s="22">
        <f t="shared" si="0"/>
        <v>1.5276214349660051E-3</v>
      </c>
      <c r="I4" s="22">
        <f t="shared" si="0"/>
        <v>1.5666123269593431E-3</v>
      </c>
      <c r="J4" s="22">
        <f t="shared" si="0"/>
        <v>1.6094338318399224E-3</v>
      </c>
      <c r="K4" s="22">
        <f t="shared" si="0"/>
        <v>1.6568663211644192E-3</v>
      </c>
      <c r="L4" s="22">
        <f t="shared" si="0"/>
        <v>1.7081812881839685E-3</v>
      </c>
      <c r="M4" s="22">
        <f t="shared" si="0"/>
        <v>1.7603980753137162E-3</v>
      </c>
      <c r="N4" s="22">
        <f t="shared" si="0"/>
        <v>1.7845493568158617E-3</v>
      </c>
      <c r="O4" s="22">
        <f t="shared" si="0"/>
        <v>1.8180510695056168E-3</v>
      </c>
      <c r="P4" s="22">
        <f t="shared" si="0"/>
        <v>1.8479085873006195E-3</v>
      </c>
      <c r="Q4" s="22">
        <f t="shared" si="0"/>
        <v>1.8760039936359277E-3</v>
      </c>
      <c r="R4" s="22">
        <f t="shared" si="0"/>
        <v>1.8909964299665071E-3</v>
      </c>
      <c r="S4" s="22">
        <f t="shared" si="0"/>
        <v>1.8902585100318827E-3</v>
      </c>
      <c r="T4" s="22">
        <f t="shared" si="0"/>
        <v>1.8890626662959073E-3</v>
      </c>
      <c r="U4" s="22">
        <f t="shared" si="0"/>
        <v>1.8874328931536531E-3</v>
      </c>
      <c r="V4" s="22">
        <f t="shared" si="0"/>
        <v>1.8894672487112889E-3</v>
      </c>
      <c r="W4" s="22">
        <f t="shared" si="0"/>
        <v>1.8913378886656201E-3</v>
      </c>
      <c r="X4" s="22">
        <f t="shared" si="0"/>
        <v>1.8911140025023637E-3</v>
      </c>
      <c r="Y4" s="22">
        <f t="shared" si="0"/>
        <v>1.890425178791504E-3</v>
      </c>
      <c r="Z4" s="22">
        <f t="shared" si="0"/>
        <v>1.8935527559031118E-3</v>
      </c>
      <c r="AA4" s="22">
        <f t="shared" si="0"/>
        <v>1.8964636451699846E-3</v>
      </c>
      <c r="AB4" s="22">
        <f t="shared" si="0"/>
        <v>1.8957866340843915E-3</v>
      </c>
      <c r="AC4" s="22">
        <f t="shared" si="0"/>
        <v>1.8949903893125133E-3</v>
      </c>
      <c r="AD4" s="22">
        <f t="shared" si="0"/>
        <v>1.8967224154922315E-3</v>
      </c>
      <c r="AE4" s="22">
        <f t="shared" si="0"/>
        <v>1.8990919542918078E-3</v>
      </c>
      <c r="AF4" s="22">
        <f t="shared" si="0"/>
        <v>1.9004478221856921E-3</v>
      </c>
      <c r="AG4" s="22">
        <f t="shared" si="0"/>
        <v>1.9004472684688823E-3</v>
      </c>
      <c r="AH4" s="22">
        <f t="shared" si="0"/>
        <v>1.9035772450199976E-3</v>
      </c>
      <c r="AI4" s="22">
        <f t="shared" si="0"/>
        <v>1.9056848757687405E-3</v>
      </c>
      <c r="AJ4" s="22">
        <f t="shared" si="0"/>
        <v>1.9060536511637826E-3</v>
      </c>
    </row>
    <row r="5" spans="1:36">
      <c r="A5" t="s">
        <v>143</v>
      </c>
      <c r="B5" s="22">
        <f>'NTS 1-40'!AG13/('AEO 7'!D55*10^9)*'Calculations Etc'!B9</f>
        <v>1.3668458833469338E-3</v>
      </c>
      <c r="C5" s="22">
        <f>$B5*('AEO 50'!E207/'AEO 50'!$D207)</f>
        <v>1.3975668302200186E-3</v>
      </c>
      <c r="D5" s="22">
        <f>$B5*('AEO 50'!F207/'AEO 50'!$D207)</f>
        <v>1.4539352014141741E-3</v>
      </c>
      <c r="E5" s="22">
        <f>$B5*('AEO 50'!G207/'AEO 50'!$D207)</f>
        <v>1.4594289950245018E-3</v>
      </c>
      <c r="F5" s="22">
        <f>$B5*('AEO 50'!H207/'AEO 50'!$D207)</f>
        <v>1.4756859359754187E-3</v>
      </c>
      <c r="G5" s="22">
        <f>$B5*('AEO 50'!I207/'AEO 50'!$D207)</f>
        <v>1.5016126181406836E-3</v>
      </c>
      <c r="H5" s="22">
        <f>$B5*('AEO 50'!J207/'AEO 50'!$D207)</f>
        <v>1.5276214349660051E-3</v>
      </c>
      <c r="I5" s="22">
        <f>$B5*('AEO 50'!K207/'AEO 50'!$D207)</f>
        <v>1.5666123269593431E-3</v>
      </c>
      <c r="J5" s="22">
        <f>$B5*('AEO 50'!L207/'AEO 50'!$D207)</f>
        <v>1.6094338318399224E-3</v>
      </c>
      <c r="K5" s="22">
        <f>$B5*('AEO 50'!M207/'AEO 50'!$D207)</f>
        <v>1.6568663211644192E-3</v>
      </c>
      <c r="L5" s="22">
        <f>$B5*('AEO 50'!N207/'AEO 50'!$D207)</f>
        <v>1.7081812881839685E-3</v>
      </c>
      <c r="M5" s="22">
        <f>$B5*('AEO 50'!O207/'AEO 50'!$D207)</f>
        <v>1.7603980753137162E-3</v>
      </c>
      <c r="N5" s="22">
        <f>$B5*('AEO 50'!P207/'AEO 50'!$D207)</f>
        <v>1.7845493568158617E-3</v>
      </c>
      <c r="O5" s="22">
        <f>$B5*('AEO 50'!Q207/'AEO 50'!$D207)</f>
        <v>1.8180510695056168E-3</v>
      </c>
      <c r="P5" s="22">
        <f>$B5*('AEO 50'!R207/'AEO 50'!$D207)</f>
        <v>1.8479085873006195E-3</v>
      </c>
      <c r="Q5" s="22">
        <f>$B5*('AEO 50'!S207/'AEO 50'!$D207)</f>
        <v>1.8760039936359277E-3</v>
      </c>
      <c r="R5" s="22">
        <f>$B5*('AEO 50'!T207/'AEO 50'!$D207)</f>
        <v>1.8909964299665071E-3</v>
      </c>
      <c r="S5" s="22">
        <f>$B5*('AEO 50'!U207/'AEO 50'!$D207)</f>
        <v>1.8902585100318827E-3</v>
      </c>
      <c r="T5" s="22">
        <f>$B5*('AEO 50'!V207/'AEO 50'!$D207)</f>
        <v>1.8890626662959073E-3</v>
      </c>
      <c r="U5" s="22">
        <f>$B5*('AEO 50'!W207/'AEO 50'!$D207)</f>
        <v>1.8874328931536531E-3</v>
      </c>
      <c r="V5" s="22">
        <f>$B5*('AEO 50'!X207/'AEO 50'!$D207)</f>
        <v>1.8894672487112889E-3</v>
      </c>
      <c r="W5" s="22">
        <f>$B5*('AEO 50'!Y207/'AEO 50'!$D207)</f>
        <v>1.8913378886656201E-3</v>
      </c>
      <c r="X5" s="22">
        <f>$B5*('AEO 50'!Z207/'AEO 50'!$D207)</f>
        <v>1.8911140025023637E-3</v>
      </c>
      <c r="Y5" s="22">
        <f>$B5*('AEO 50'!AA207/'AEO 50'!$D207)</f>
        <v>1.890425178791504E-3</v>
      </c>
      <c r="Z5" s="22">
        <f>$B5*('AEO 50'!AB207/'AEO 50'!$D207)</f>
        <v>1.8935527559031118E-3</v>
      </c>
      <c r="AA5" s="22">
        <f>$B5*('AEO 50'!AC207/'AEO 50'!$D207)</f>
        <v>1.8964636451699846E-3</v>
      </c>
      <c r="AB5" s="22">
        <f>$B5*('AEO 50'!AD207/'AEO 50'!$D207)</f>
        <v>1.8957866340843915E-3</v>
      </c>
      <c r="AC5" s="22">
        <f>$B5*('AEO 50'!AE207/'AEO 50'!$D207)</f>
        <v>1.8949903893125133E-3</v>
      </c>
      <c r="AD5" s="22">
        <f>$B5*('AEO 50'!AF207/'AEO 50'!$D207)</f>
        <v>1.8967224154922315E-3</v>
      </c>
      <c r="AE5" s="22">
        <f>$B5*('AEO 50'!AG207/'AEO 50'!$D207)</f>
        <v>1.8990919542918078E-3</v>
      </c>
      <c r="AF5" s="22">
        <f>$B5*('AEO 50'!AH207/'AEO 50'!$D207)</f>
        <v>1.9004478221856921E-3</v>
      </c>
      <c r="AG5" s="22">
        <f>$B5*('AEO 50'!AI207/'AEO 50'!$D207)</f>
        <v>1.9004472684688823E-3</v>
      </c>
      <c r="AH5" s="22">
        <f>$B5*('AEO 50'!AJ207/'AEO 50'!$D207)</f>
        <v>1.9035772450199976E-3</v>
      </c>
      <c r="AI5" s="22">
        <f>$B5*('AEO 50'!AK207/'AEO 50'!$D207)</f>
        <v>1.9056848757687405E-3</v>
      </c>
      <c r="AJ5" s="22">
        <f>$B5*('AEO 50'!AL207/'AEO 50'!$D207)</f>
        <v>1.9060536511637826E-3</v>
      </c>
    </row>
    <row r="6" spans="1:36">
      <c r="A6" t="s">
        <v>144</v>
      </c>
      <c r="B6" s="22">
        <f>B4*(1-'Calculations Etc'!$B$16)+B2*'Calculations Etc'!$B$16</f>
        <v>3.0308591684328826E-3</v>
      </c>
      <c r="C6" s="22">
        <f>C4*(1-'Calculations Etc'!$B$16)+C2*'Calculations Etc'!$B$16</f>
        <v>3.0813515844181957E-3</v>
      </c>
      <c r="D6" s="22">
        <f>D4*(1-'Calculations Etc'!$B$16)+D2*'Calculations Etc'!$B$16</f>
        <v>3.1433853413479905E-3</v>
      </c>
      <c r="E6" s="22">
        <f>E4*(1-'Calculations Etc'!$B$16)+E2*'Calculations Etc'!$B$16</f>
        <v>3.1825255383650629E-3</v>
      </c>
      <c r="F6" s="22">
        <f>F4*(1-'Calculations Etc'!$B$16)+F2*'Calculations Etc'!$B$16</f>
        <v>3.2265091516854002E-3</v>
      </c>
      <c r="G6" s="22">
        <f>G4*(1-'Calculations Etc'!$B$16)+G2*'Calculations Etc'!$B$16</f>
        <v>3.2748441485521943E-3</v>
      </c>
      <c r="H6" s="22">
        <f>H4*(1-'Calculations Etc'!$B$16)+H2*'Calculations Etc'!$B$16</f>
        <v>3.3232161060160136E-3</v>
      </c>
      <c r="I6" s="22">
        <f>I4*(1-'Calculations Etc'!$B$16)+I2*'Calculations Etc'!$B$16</f>
        <v>3.3774299973054409E-3</v>
      </c>
      <c r="J6" s="22">
        <f>J4*(1-'Calculations Etc'!$B$16)+J2*'Calculations Etc'!$B$16</f>
        <v>3.4333676643941262E-3</v>
      </c>
      <c r="K6" s="22">
        <f>K4*(1-'Calculations Etc'!$B$16)+K2*'Calculations Etc'!$B$16</f>
        <v>3.4913802744825748E-3</v>
      </c>
      <c r="L6" s="22">
        <f>L4*(1-'Calculations Etc'!$B$16)+L2*'Calculations Etc'!$B$16</f>
        <v>3.551139999533796E-3</v>
      </c>
      <c r="M6" s="22">
        <f>M4*(1-'Calculations Etc'!$B$16)+M2*'Calculations Etc'!$B$16</f>
        <v>3.6113055436346074E-3</v>
      </c>
      <c r="N6" s="22">
        <f>N4*(1-'Calculations Etc'!$B$16)+N2*'Calculations Etc'!$B$16</f>
        <v>3.6588416102029979E-3</v>
      </c>
      <c r="O6" s="22">
        <f>O4*(1-'Calculations Etc'!$B$16)+O2*'Calculations Etc'!$B$16</f>
        <v>3.710585370805812E-3</v>
      </c>
      <c r="P6" s="22">
        <f>P4*(1-'Calculations Etc'!$B$16)+P2*'Calculations Etc'!$B$16</f>
        <v>3.7606892437059888E-3</v>
      </c>
      <c r="Q6" s="22">
        <f>Q4*(1-'Calculations Etc'!$B$16)+Q2*'Calculations Etc'!$B$16</f>
        <v>3.8100001664493023E-3</v>
      </c>
      <c r="R6" s="22">
        <f>R4*(1-'Calculations Etc'!$B$16)+R2*'Calculations Etc'!$B$16</f>
        <v>3.8534147526904875E-3</v>
      </c>
      <c r="S6" s="22">
        <f>S4*(1-'Calculations Etc'!$B$16)+S2*'Calculations Etc'!$B$16</f>
        <v>3.8897506786123312E-3</v>
      </c>
      <c r="T6" s="22">
        <f>T4*(1-'Calculations Etc'!$B$16)+T2*'Calculations Etc'!$B$16</f>
        <v>3.925880538823567E-3</v>
      </c>
      <c r="U6" s="22">
        <f>U4*(1-'Calculations Etc'!$B$16)+U2*'Calculations Etc'!$B$16</f>
        <v>3.9618151308019774E-3</v>
      </c>
      <c r="V6" s="22">
        <f>V4*(1-'Calculations Etc'!$B$16)+V2*'Calculations Etc'!$B$16</f>
        <v>3.9993985806953385E-3</v>
      </c>
      <c r="W6" s="22">
        <f>W4*(1-'Calculations Etc'!$B$16)+W2*'Calculations Etc'!$B$16</f>
        <v>4.0369083585672129E-3</v>
      </c>
      <c r="X6" s="22">
        <f>X4*(1-'Calculations Etc'!$B$16)+X2*'Calculations Etc'!$B$16</f>
        <v>4.0734755996861723E-3</v>
      </c>
      <c r="Y6" s="22">
        <f>Y4*(1-'Calculations Etc'!$B$16)+Y2*'Calculations Etc'!$B$16</f>
        <v>4.1098336189087092E-3</v>
      </c>
      <c r="Z6" s="22">
        <f>Z4*(1-'Calculations Etc'!$B$16)+Z2*'Calculations Etc'!$B$16</f>
        <v>4.1479090185013584E-3</v>
      </c>
      <c r="AA6" s="22">
        <f>AA4*(1-'Calculations Etc'!$B$16)+AA2*'Calculations Etc'!$B$16</f>
        <v>4.185886908563875E-3</v>
      </c>
      <c r="AB6" s="22">
        <f>AB4*(1-'Calculations Etc'!$B$16)+AB2*'Calculations Etc'!$B$16</f>
        <v>4.2222502434677836E-3</v>
      </c>
      <c r="AC6" s="22">
        <f>AC4*(1-'Calculations Etc'!$B$16)+AC2*'Calculations Etc'!$B$16</f>
        <v>4.2585599232128632E-3</v>
      </c>
      <c r="AD6" s="22">
        <f>AD4*(1-'Calculations Etc'!$B$16)+AD2*'Calculations Etc'!$B$16</f>
        <v>4.2960073248861606E-3</v>
      </c>
      <c r="AE6" s="22">
        <f>AE4*(1-'Calculations Etc'!$B$16)+AE2*'Calculations Etc'!$B$16</f>
        <v>4.3337416072383953E-3</v>
      </c>
      <c r="AF6" s="22">
        <f>AF4*(1-'Calculations Etc'!$B$16)+AF2*'Calculations Etc'!$B$16</f>
        <v>4.3710197376830677E-3</v>
      </c>
      <c r="AG6" s="22">
        <f>AG4*(1-'Calculations Etc'!$B$16)+AG2*'Calculations Etc'!$B$16</f>
        <v>4.4076874784029288E-3</v>
      </c>
      <c r="AH6" s="22">
        <f>AH4*(1-'Calculations Etc'!$B$16)+AH2*'Calculations Etc'!$B$16</f>
        <v>4.4457639577433544E-3</v>
      </c>
      <c r="AI6" s="22">
        <f>AI4*(1-'Calculations Etc'!$B$16)+AI2*'Calculations Etc'!$B$16</f>
        <v>4.483380381472714E-3</v>
      </c>
      <c r="AJ6" s="22">
        <f>AJ4*(1-'Calculations Etc'!$B$16)+AJ2*'Calculations Etc'!$B$16</f>
        <v>4.5202143202929083E-3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60">
        <f>B$4/(1-'Calculations Etc'!$B$13)</f>
        <v>2.770109216682741E-3</v>
      </c>
      <c r="C2" s="22">
        <f>$B2+$B2*(C$1-$B$1)/($AJ$1-$B$1)*'NAP F28'!$B$24</f>
        <v>2.8121554290645237E-3</v>
      </c>
      <c r="D2" s="22">
        <f>$B2+$B2*(D$1-$B$1)/($AJ$1-$B$1)*'NAP F28'!$B$24</f>
        <v>2.8542016414463064E-3</v>
      </c>
      <c r="E2" s="22">
        <f>$B2+$B2*(E$1-$B$1)/($AJ$1-$B$1)*'NAP F28'!$B$24</f>
        <v>2.8962478538280892E-3</v>
      </c>
      <c r="F2" s="22">
        <f>$B2+$B2*(F$1-$B$1)/($AJ$1-$B$1)*'NAP F28'!$B$24</f>
        <v>2.9382940662098715E-3</v>
      </c>
      <c r="G2" s="22">
        <f>$B2+$B2*(G$1-$B$1)/($AJ$1-$B$1)*'NAP F28'!$B$24</f>
        <v>2.9803402785916542E-3</v>
      </c>
      <c r="H2" s="22">
        <f>$B2+$B2*(H$1-$B$1)/($AJ$1-$B$1)*'NAP F28'!$B$24</f>
        <v>3.022386490973437E-3</v>
      </c>
      <c r="I2" s="22">
        <f>$B2+$B2*(I$1-$B$1)/($AJ$1-$B$1)*'NAP F28'!$B$24</f>
        <v>3.0644327033552197E-3</v>
      </c>
      <c r="J2" s="22">
        <f>$B2+$B2*(J$1-$B$1)/($AJ$1-$B$1)*'NAP F28'!$B$24</f>
        <v>3.1064789157370025E-3</v>
      </c>
      <c r="K2" s="22">
        <f>$B2+$B2*(K$1-$B$1)/($AJ$1-$B$1)*'NAP F28'!$B$24</f>
        <v>3.1485251281187852E-3</v>
      </c>
      <c r="L2" s="22">
        <f>$B2+$B2*(L$1-$B$1)/($AJ$1-$B$1)*'NAP F28'!$B$24</f>
        <v>3.190571340500568E-3</v>
      </c>
      <c r="M2" s="22">
        <f>$B2+$B2*(M$1-$B$1)/($AJ$1-$B$1)*'NAP F28'!$B$24</f>
        <v>3.2326175528823503E-3</v>
      </c>
      <c r="N2" s="22">
        <f>$B2+$B2*(N$1-$B$1)/($AJ$1-$B$1)*'NAP F28'!$B$24</f>
        <v>3.274663765264133E-3</v>
      </c>
      <c r="O2" s="22">
        <f>$B2+$B2*(O$1-$B$1)/($AJ$1-$B$1)*'NAP F28'!$B$24</f>
        <v>3.3167099776459158E-3</v>
      </c>
      <c r="P2" s="22">
        <f>$B2+$B2*(P$1-$B$1)/($AJ$1-$B$1)*'NAP F28'!$B$24</f>
        <v>3.3587561900276985E-3</v>
      </c>
      <c r="Q2" s="22">
        <f>$B2+$B2*(Q$1-$B$1)/($AJ$1-$B$1)*'NAP F28'!$B$24</f>
        <v>3.4008024024094812E-3</v>
      </c>
      <c r="R2" s="22">
        <f>$B2+$B2*(R$1-$B$1)/($AJ$1-$B$1)*'NAP F28'!$B$24</f>
        <v>3.442848614791264E-3</v>
      </c>
      <c r="S2" s="22">
        <f>$B2+$B2*(S$1-$B$1)/($AJ$1-$B$1)*'NAP F28'!$B$24</f>
        <v>3.4848948271730467E-3</v>
      </c>
      <c r="T2" s="22">
        <f>$B2+$B2*(T$1-$B$1)/($AJ$1-$B$1)*'NAP F28'!$B$24</f>
        <v>3.5269410395548295E-3</v>
      </c>
      <c r="U2" s="22">
        <f>$B2+$B2*(U$1-$B$1)/($AJ$1-$B$1)*'NAP F28'!$B$24</f>
        <v>3.5689872519366122E-3</v>
      </c>
      <c r="V2" s="22">
        <f>$B2+$B2*(V$1-$B$1)/($AJ$1-$B$1)*'NAP F28'!$B$24</f>
        <v>3.6110334643183945E-3</v>
      </c>
      <c r="W2" s="22">
        <f>$B2+$B2*(W$1-$B$1)/($AJ$1-$B$1)*'NAP F28'!$B$24</f>
        <v>3.6530796767001773E-3</v>
      </c>
      <c r="X2" s="22">
        <f>$B2+$B2*(X$1-$B$1)/($AJ$1-$B$1)*'NAP F28'!$B$24</f>
        <v>3.69512588908196E-3</v>
      </c>
      <c r="Y2" s="22">
        <f>$B2+$B2*(Y$1-$B$1)/($AJ$1-$B$1)*'NAP F28'!$B$24</f>
        <v>3.7371721014637423E-3</v>
      </c>
      <c r="Z2" s="22">
        <f>$B2+$B2*(Z$1-$B$1)/($AJ$1-$B$1)*'NAP F28'!$B$24</f>
        <v>3.7792183138455251E-3</v>
      </c>
      <c r="AA2" s="22">
        <f>$B2+$B2*(AA$1-$B$1)/($AJ$1-$B$1)*'NAP F28'!$B$24</f>
        <v>3.8212645262273078E-3</v>
      </c>
      <c r="AB2" s="22">
        <f>$B2+$B2*(AB$1-$B$1)/($AJ$1-$B$1)*'NAP F28'!$B$24</f>
        <v>3.8633107386090906E-3</v>
      </c>
      <c r="AC2" s="22">
        <f>$B2+$B2*(AC$1-$B$1)/($AJ$1-$B$1)*'NAP F28'!$B$24</f>
        <v>3.9053569509908733E-3</v>
      </c>
      <c r="AD2" s="22">
        <f>$B2+$B2*(AD$1-$B$1)/($AJ$1-$B$1)*'NAP F28'!$B$24</f>
        <v>3.9474031633726561E-3</v>
      </c>
      <c r="AE2" s="22">
        <f>$B2+$B2*(AE$1-$B$1)/($AJ$1-$B$1)*'NAP F28'!$B$24</f>
        <v>3.9894493757544388E-3</v>
      </c>
      <c r="AF2" s="22">
        <f>$B2+$B2*(AF$1-$B$1)/($AJ$1-$B$1)*'NAP F28'!$B$24</f>
        <v>4.0314955881362215E-3</v>
      </c>
      <c r="AG2" s="22">
        <f>$B2+$B2*(AG$1-$B$1)/($AJ$1-$B$1)*'NAP F28'!$B$24</f>
        <v>4.0735418005180043E-3</v>
      </c>
      <c r="AH2" s="22">
        <f>$B2+$B2*(AH$1-$B$1)/($AJ$1-$B$1)*'NAP F28'!$B$24</f>
        <v>4.115588012899787E-3</v>
      </c>
      <c r="AI2" s="22">
        <f>$B2+$B2*(AI$1-$B$1)/($AJ$1-$B$1)*'NAP F28'!$B$24</f>
        <v>4.1576342252815698E-3</v>
      </c>
      <c r="AJ2" s="22">
        <f>$B2+$B2*(AJ$1-$B$1)/($AJ$1-$B$1)*'NAP F28'!$B$24</f>
        <v>4.1996804376633525E-3</v>
      </c>
    </row>
    <row r="3" spans="1:36">
      <c r="A3" t="s">
        <v>141</v>
      </c>
      <c r="B3" s="22">
        <f>B$5</f>
        <v>8.6202927567441716E-4</v>
      </c>
      <c r="C3" s="22">
        <f t="shared" ref="C3:AJ4" si="0">C$5</f>
        <v>8.8140406832930762E-4</v>
      </c>
      <c r="D3" s="22">
        <f t="shared" si="0"/>
        <v>9.1695393300934153E-4</v>
      </c>
      <c r="E3" s="22">
        <f t="shared" si="0"/>
        <v>9.2041870616651632E-4</v>
      </c>
      <c r="F3" s="22">
        <f t="shared" si="0"/>
        <v>9.306714780432442E-4</v>
      </c>
      <c r="G3" s="22">
        <f t="shared" si="0"/>
        <v>9.4702266973197924E-4</v>
      </c>
      <c r="H3" s="22">
        <f t="shared" si="0"/>
        <v>9.6342566132177042E-4</v>
      </c>
      <c r="I3" s="22">
        <f t="shared" si="0"/>
        <v>9.8801606378954112E-4</v>
      </c>
      <c r="J3" s="22">
        <f t="shared" si="0"/>
        <v>1.015022320519163E-3</v>
      </c>
      <c r="K3" s="22">
        <f t="shared" si="0"/>
        <v>1.0449365887728081E-3</v>
      </c>
      <c r="L3" s="22">
        <f t="shared" si="0"/>
        <v>1.0772994208887467E-3</v>
      </c>
      <c r="M3" s="22">
        <f t="shared" si="0"/>
        <v>1.1102310042778571E-3</v>
      </c>
      <c r="N3" s="22">
        <f t="shared" si="0"/>
        <v>1.1254625032738701E-3</v>
      </c>
      <c r="O3" s="22">
        <f t="shared" si="0"/>
        <v>1.1465910426912669E-3</v>
      </c>
      <c r="P3" s="22">
        <f t="shared" si="0"/>
        <v>1.1654212961615693E-3</v>
      </c>
      <c r="Q3" s="22">
        <f t="shared" si="0"/>
        <v>1.1831402380467362E-3</v>
      </c>
      <c r="R3" s="22">
        <f t="shared" si="0"/>
        <v>1.1925955242557402E-3</v>
      </c>
      <c r="S3" s="22">
        <f t="shared" si="0"/>
        <v>1.192130139976137E-3</v>
      </c>
      <c r="T3" s="22">
        <f t="shared" si="0"/>
        <v>1.1913759566976108E-3</v>
      </c>
      <c r="U3" s="22">
        <f t="shared" si="0"/>
        <v>1.190348106975526E-3</v>
      </c>
      <c r="V3" s="22">
        <f t="shared" si="0"/>
        <v>1.1916311148619154E-3</v>
      </c>
      <c r="W3" s="22">
        <f t="shared" si="0"/>
        <v>1.1928108721590083E-3</v>
      </c>
      <c r="X3" s="22">
        <f t="shared" si="0"/>
        <v>1.1926696737770276E-3</v>
      </c>
      <c r="Y3" s="22">
        <f t="shared" si="0"/>
        <v>1.1922352530337865E-3</v>
      </c>
      <c r="Z3" s="22">
        <f t="shared" si="0"/>
        <v>1.1942077234234497E-3</v>
      </c>
      <c r="AA3" s="22">
        <f t="shared" si="0"/>
        <v>1.1960435351977417E-3</v>
      </c>
      <c r="AB3" s="22">
        <f t="shared" si="0"/>
        <v>1.1956165643279108E-3</v>
      </c>
      <c r="AC3" s="22">
        <f t="shared" si="0"/>
        <v>1.1951143962983441E-3</v>
      </c>
      <c r="AD3" s="22">
        <f t="shared" si="0"/>
        <v>1.1962067339871374E-3</v>
      </c>
      <c r="AE3" s="22">
        <f t="shared" si="0"/>
        <v>1.1977011320315457E-3</v>
      </c>
      <c r="AF3" s="22">
        <f t="shared" si="0"/>
        <v>1.1985562378139278E-3</v>
      </c>
      <c r="AG3" s="22">
        <f t="shared" si="0"/>
        <v>1.1985558886011115E-3</v>
      </c>
      <c r="AH3" s="22">
        <f t="shared" si="0"/>
        <v>1.2005298722463115E-3</v>
      </c>
      <c r="AI3" s="22">
        <f t="shared" si="0"/>
        <v>1.2018590926286994E-3</v>
      </c>
      <c r="AJ3" s="22">
        <f t="shared" si="0"/>
        <v>1.2020916683642289E-3</v>
      </c>
    </row>
    <row r="4" spans="1:36">
      <c r="A4" t="s">
        <v>142</v>
      </c>
      <c r="B4" s="22">
        <f>B$5</f>
        <v>8.6202927567441716E-4</v>
      </c>
      <c r="C4" s="22">
        <f t="shared" si="0"/>
        <v>8.8140406832930762E-4</v>
      </c>
      <c r="D4" s="22">
        <f t="shared" si="0"/>
        <v>9.1695393300934153E-4</v>
      </c>
      <c r="E4" s="22">
        <f t="shared" si="0"/>
        <v>9.2041870616651632E-4</v>
      </c>
      <c r="F4" s="22">
        <f t="shared" si="0"/>
        <v>9.306714780432442E-4</v>
      </c>
      <c r="G4" s="22">
        <f t="shared" si="0"/>
        <v>9.4702266973197924E-4</v>
      </c>
      <c r="H4" s="22">
        <f t="shared" si="0"/>
        <v>9.6342566132177042E-4</v>
      </c>
      <c r="I4" s="22">
        <f t="shared" si="0"/>
        <v>9.8801606378954112E-4</v>
      </c>
      <c r="J4" s="22">
        <f t="shared" si="0"/>
        <v>1.015022320519163E-3</v>
      </c>
      <c r="K4" s="22">
        <f t="shared" si="0"/>
        <v>1.0449365887728081E-3</v>
      </c>
      <c r="L4" s="22">
        <f t="shared" si="0"/>
        <v>1.0772994208887467E-3</v>
      </c>
      <c r="M4" s="22">
        <f t="shared" si="0"/>
        <v>1.1102310042778571E-3</v>
      </c>
      <c r="N4" s="22">
        <f t="shared" si="0"/>
        <v>1.1254625032738701E-3</v>
      </c>
      <c r="O4" s="22">
        <f t="shared" si="0"/>
        <v>1.1465910426912669E-3</v>
      </c>
      <c r="P4" s="22">
        <f t="shared" si="0"/>
        <v>1.1654212961615693E-3</v>
      </c>
      <c r="Q4" s="22">
        <f t="shared" si="0"/>
        <v>1.1831402380467362E-3</v>
      </c>
      <c r="R4" s="22">
        <f t="shared" si="0"/>
        <v>1.1925955242557402E-3</v>
      </c>
      <c r="S4" s="22">
        <f t="shared" si="0"/>
        <v>1.192130139976137E-3</v>
      </c>
      <c r="T4" s="22">
        <f t="shared" si="0"/>
        <v>1.1913759566976108E-3</v>
      </c>
      <c r="U4" s="22">
        <f t="shared" si="0"/>
        <v>1.190348106975526E-3</v>
      </c>
      <c r="V4" s="22">
        <f t="shared" si="0"/>
        <v>1.1916311148619154E-3</v>
      </c>
      <c r="W4" s="22">
        <f t="shared" si="0"/>
        <v>1.1928108721590083E-3</v>
      </c>
      <c r="X4" s="22">
        <f t="shared" si="0"/>
        <v>1.1926696737770276E-3</v>
      </c>
      <c r="Y4" s="22">
        <f t="shared" si="0"/>
        <v>1.1922352530337865E-3</v>
      </c>
      <c r="Z4" s="22">
        <f t="shared" si="0"/>
        <v>1.1942077234234497E-3</v>
      </c>
      <c r="AA4" s="22">
        <f t="shared" si="0"/>
        <v>1.1960435351977417E-3</v>
      </c>
      <c r="AB4" s="22">
        <f t="shared" si="0"/>
        <v>1.1956165643279108E-3</v>
      </c>
      <c r="AC4" s="22">
        <f t="shared" si="0"/>
        <v>1.1951143962983441E-3</v>
      </c>
      <c r="AD4" s="22">
        <f t="shared" si="0"/>
        <v>1.1962067339871374E-3</v>
      </c>
      <c r="AE4" s="22">
        <f t="shared" si="0"/>
        <v>1.1977011320315457E-3</v>
      </c>
      <c r="AF4" s="22">
        <f t="shared" si="0"/>
        <v>1.1985562378139278E-3</v>
      </c>
      <c r="AG4" s="22">
        <f t="shared" si="0"/>
        <v>1.1985558886011115E-3</v>
      </c>
      <c r="AH4" s="22">
        <f t="shared" si="0"/>
        <v>1.2005298722463115E-3</v>
      </c>
      <c r="AI4" s="22">
        <f t="shared" si="0"/>
        <v>1.2018590926286994E-3</v>
      </c>
      <c r="AJ4" s="22">
        <f t="shared" si="0"/>
        <v>1.2020916683642289E-3</v>
      </c>
    </row>
    <row r="5" spans="1:36">
      <c r="A5" t="s">
        <v>143</v>
      </c>
      <c r="B5" s="22">
        <f>'AEO 50'!D207*'Calculations Etc'!$B$22/'Calculations Etc'!$B$26</f>
        <v>8.6202927567441716E-4</v>
      </c>
      <c r="C5" s="22">
        <f>'AEO 50'!E207*'Calculations Etc'!$B$22/'Calculations Etc'!$B$26</f>
        <v>8.8140406832930762E-4</v>
      </c>
      <c r="D5" s="22">
        <f>'AEO 50'!F207*'Calculations Etc'!$B$22/'Calculations Etc'!$B$26</f>
        <v>9.1695393300934153E-4</v>
      </c>
      <c r="E5" s="22">
        <f>'AEO 50'!G207*'Calculations Etc'!$B$22/'Calculations Etc'!$B$26</f>
        <v>9.2041870616651632E-4</v>
      </c>
      <c r="F5" s="22">
        <f>'AEO 50'!H207*'Calculations Etc'!$B$22/'Calculations Etc'!$B$26</f>
        <v>9.306714780432442E-4</v>
      </c>
      <c r="G5" s="22">
        <f>'AEO 50'!I207*'Calculations Etc'!$B$22/'Calculations Etc'!$B$26</f>
        <v>9.4702266973197924E-4</v>
      </c>
      <c r="H5" s="22">
        <f>'AEO 50'!J207*'Calculations Etc'!$B$22/'Calculations Etc'!$B$26</f>
        <v>9.6342566132177042E-4</v>
      </c>
      <c r="I5" s="22">
        <f>'AEO 50'!K207*'Calculations Etc'!$B$22/'Calculations Etc'!$B$26</f>
        <v>9.8801606378954112E-4</v>
      </c>
      <c r="J5" s="22">
        <f>'AEO 50'!L207*'Calculations Etc'!$B$22/'Calculations Etc'!$B$26</f>
        <v>1.015022320519163E-3</v>
      </c>
      <c r="K5" s="22">
        <f>'AEO 50'!M207*'Calculations Etc'!$B$22/'Calculations Etc'!$B$26</f>
        <v>1.0449365887728081E-3</v>
      </c>
      <c r="L5" s="22">
        <f>'AEO 50'!N207*'Calculations Etc'!$B$22/'Calculations Etc'!$B$26</f>
        <v>1.0772994208887467E-3</v>
      </c>
      <c r="M5" s="22">
        <f>'AEO 50'!O207*'Calculations Etc'!$B$22/'Calculations Etc'!$B$26</f>
        <v>1.1102310042778571E-3</v>
      </c>
      <c r="N5" s="22">
        <f>'AEO 50'!P207*'Calculations Etc'!$B$22/'Calculations Etc'!$B$26</f>
        <v>1.1254625032738701E-3</v>
      </c>
      <c r="O5" s="22">
        <f>'AEO 50'!Q207*'Calculations Etc'!$B$22/'Calculations Etc'!$B$26</f>
        <v>1.1465910426912669E-3</v>
      </c>
      <c r="P5" s="22">
        <f>'AEO 50'!R207*'Calculations Etc'!$B$22/'Calculations Etc'!$B$26</f>
        <v>1.1654212961615693E-3</v>
      </c>
      <c r="Q5" s="22">
        <f>'AEO 50'!S207*'Calculations Etc'!$B$22/'Calculations Etc'!$B$26</f>
        <v>1.1831402380467362E-3</v>
      </c>
      <c r="R5" s="22">
        <f>'AEO 50'!T207*'Calculations Etc'!$B$22/'Calculations Etc'!$B$26</f>
        <v>1.1925955242557402E-3</v>
      </c>
      <c r="S5" s="22">
        <f>'AEO 50'!U207*'Calculations Etc'!$B$22/'Calculations Etc'!$B$26</f>
        <v>1.192130139976137E-3</v>
      </c>
      <c r="T5" s="22">
        <f>'AEO 50'!V207*'Calculations Etc'!$B$22/'Calculations Etc'!$B$26</f>
        <v>1.1913759566976108E-3</v>
      </c>
      <c r="U5" s="22">
        <f>'AEO 50'!W207*'Calculations Etc'!$B$22/'Calculations Etc'!$B$26</f>
        <v>1.190348106975526E-3</v>
      </c>
      <c r="V5" s="22">
        <f>'AEO 50'!X207*'Calculations Etc'!$B$22/'Calculations Etc'!$B$26</f>
        <v>1.1916311148619154E-3</v>
      </c>
      <c r="W5" s="22">
        <f>'AEO 50'!Y207*'Calculations Etc'!$B$22/'Calculations Etc'!$B$26</f>
        <v>1.1928108721590083E-3</v>
      </c>
      <c r="X5" s="22">
        <f>'AEO 50'!Z207*'Calculations Etc'!$B$22/'Calculations Etc'!$B$26</f>
        <v>1.1926696737770276E-3</v>
      </c>
      <c r="Y5" s="22">
        <f>'AEO 50'!AA207*'Calculations Etc'!$B$22/'Calculations Etc'!$B$26</f>
        <v>1.1922352530337865E-3</v>
      </c>
      <c r="Z5" s="22">
        <f>'AEO 50'!AB207*'Calculations Etc'!$B$22/'Calculations Etc'!$B$26</f>
        <v>1.1942077234234497E-3</v>
      </c>
      <c r="AA5" s="22">
        <f>'AEO 50'!AC207*'Calculations Etc'!$B$22/'Calculations Etc'!$B$26</f>
        <v>1.1960435351977417E-3</v>
      </c>
      <c r="AB5" s="22">
        <f>'AEO 50'!AD207*'Calculations Etc'!$B$22/'Calculations Etc'!$B$26</f>
        <v>1.1956165643279108E-3</v>
      </c>
      <c r="AC5" s="22">
        <f>'AEO 50'!AE207*'Calculations Etc'!$B$22/'Calculations Etc'!$B$26</f>
        <v>1.1951143962983441E-3</v>
      </c>
      <c r="AD5" s="22">
        <f>'AEO 50'!AF207*'Calculations Etc'!$B$22/'Calculations Etc'!$B$26</f>
        <v>1.1962067339871374E-3</v>
      </c>
      <c r="AE5" s="22">
        <f>'AEO 50'!AG207*'Calculations Etc'!$B$22/'Calculations Etc'!$B$26</f>
        <v>1.1977011320315457E-3</v>
      </c>
      <c r="AF5" s="22">
        <f>'AEO 50'!AH207*'Calculations Etc'!$B$22/'Calculations Etc'!$B$26</f>
        <v>1.1985562378139278E-3</v>
      </c>
      <c r="AG5" s="22">
        <f>'AEO 50'!AI207*'Calculations Etc'!$B$22/'Calculations Etc'!$B$26</f>
        <v>1.1985558886011115E-3</v>
      </c>
      <c r="AH5" s="22">
        <f>'AEO 50'!AJ207*'Calculations Etc'!$B$22/'Calculations Etc'!$B$26</f>
        <v>1.2005298722463115E-3</v>
      </c>
      <c r="AI5" s="22">
        <f>'AEO 50'!AK207*'Calculations Etc'!$B$22/'Calculations Etc'!$B$26</f>
        <v>1.2018590926286994E-3</v>
      </c>
      <c r="AJ5" s="22">
        <f>'AEO 50'!AL207*'Calculations Etc'!$B$22/'Calculations Etc'!$B$26</f>
        <v>1.2020916683642289E-3</v>
      </c>
    </row>
    <row r="6" spans="1:36">
      <c r="A6" t="s">
        <v>144</v>
      </c>
      <c r="B6" s="22">
        <f>B4*(1-'Calculations Etc'!$B$16)+B2*'Calculations Etc'!$B$16</f>
        <v>1.9114732432289954E-3</v>
      </c>
      <c r="C6" s="22">
        <f>C4*(1-'Calculations Etc'!$B$16)+C2*'Calculations Etc'!$B$16</f>
        <v>1.9433173167336766E-3</v>
      </c>
      <c r="D6" s="22">
        <f>D4*(1-'Calculations Etc'!$B$16)+D2*'Calculations Etc'!$B$16</f>
        <v>1.9824401726496721E-3</v>
      </c>
      <c r="E6" s="22">
        <f>E4*(1-'Calculations Etc'!$B$16)+E2*'Calculations Etc'!$B$16</f>
        <v>2.0071247373803815E-3</v>
      </c>
      <c r="F6" s="22">
        <f>F4*(1-'Calculations Etc'!$B$16)+F2*'Calculations Etc'!$B$16</f>
        <v>2.0348639015348893E-3</v>
      </c>
      <c r="G6" s="22">
        <f>G4*(1-'Calculations Etc'!$B$16)+G2*'Calculations Etc'!$B$16</f>
        <v>2.0653473546048007E-3</v>
      </c>
      <c r="H6" s="22">
        <f>H4*(1-'Calculations Etc'!$B$16)+H2*'Calculations Etc'!$B$16</f>
        <v>2.0958541176301871E-3</v>
      </c>
      <c r="I6" s="22">
        <f>I4*(1-'Calculations Etc'!$B$16)+I2*'Calculations Etc'!$B$16</f>
        <v>2.1300452155506642E-3</v>
      </c>
      <c r="J6" s="22">
        <f>J4*(1-'Calculations Etc'!$B$16)+J2*'Calculations Etc'!$B$16</f>
        <v>2.1653234478889749E-3</v>
      </c>
      <c r="K6" s="22">
        <f>K4*(1-'Calculations Etc'!$B$16)+K2*'Calculations Etc'!$B$16</f>
        <v>2.2019102854130956E-3</v>
      </c>
      <c r="L6" s="22">
        <f>L4*(1-'Calculations Etc'!$B$16)+L2*'Calculations Etc'!$B$16</f>
        <v>2.2395989766752487E-3</v>
      </c>
      <c r="M6" s="22">
        <f>M4*(1-'Calculations Etc'!$B$16)+M2*'Calculations Etc'!$B$16</f>
        <v>2.2775436060103282E-3</v>
      </c>
      <c r="N6" s="22">
        <f>N4*(1-'Calculations Etc'!$B$16)+N2*'Calculations Etc'!$B$16</f>
        <v>2.3075231973685149E-3</v>
      </c>
      <c r="O6" s="22">
        <f>O4*(1-'Calculations Etc'!$B$16)+O2*'Calculations Etc'!$B$16</f>
        <v>2.3401564569163237E-3</v>
      </c>
      <c r="P6" s="22">
        <f>P4*(1-'Calculations Etc'!$B$16)+P2*'Calculations Etc'!$B$16</f>
        <v>2.3717554877879404E-3</v>
      </c>
      <c r="Q6" s="22">
        <f>Q4*(1-'Calculations Etc'!$B$16)+Q2*'Calculations Etc'!$B$16</f>
        <v>2.4028544284462458E-3</v>
      </c>
      <c r="R6" s="22">
        <f>R4*(1-'Calculations Etc'!$B$16)+R2*'Calculations Etc'!$B$16</f>
        <v>2.4302347240502784E-3</v>
      </c>
      <c r="S6" s="22">
        <f>S4*(1-'Calculations Etc'!$B$16)+S2*'Calculations Etc'!$B$16</f>
        <v>2.4531507179344375E-3</v>
      </c>
      <c r="T6" s="22">
        <f>T4*(1-'Calculations Etc'!$B$16)+T2*'Calculations Etc'!$B$16</f>
        <v>2.475936752269081E-3</v>
      </c>
      <c r="U6" s="22">
        <f>U4*(1-'Calculations Etc'!$B$16)+U2*'Calculations Etc'!$B$16</f>
        <v>2.4985996367041237E-3</v>
      </c>
      <c r="V6" s="22">
        <f>V4*(1-'Calculations Etc'!$B$16)+V2*'Calculations Etc'!$B$16</f>
        <v>2.5223024070629794E-3</v>
      </c>
      <c r="W6" s="22">
        <f>W4*(1-'Calculations Etc'!$B$16)+W2*'Calculations Etc'!$B$16</f>
        <v>2.5459587146566512E-3</v>
      </c>
      <c r="X6" s="22">
        <f>X4*(1-'Calculations Etc'!$B$16)+X2*'Calculations Etc'!$B$16</f>
        <v>2.5690205921947407E-3</v>
      </c>
      <c r="Y6" s="22">
        <f>Y4*(1-'Calculations Etc'!$B$16)+Y2*'Calculations Etc'!$B$16</f>
        <v>2.5919505196702621E-3</v>
      </c>
      <c r="Z6" s="22">
        <f>Z4*(1-'Calculations Etc'!$B$16)+Z2*'Calculations Etc'!$B$16</f>
        <v>2.6159635481555915E-3</v>
      </c>
      <c r="AA6" s="22">
        <f>AA4*(1-'Calculations Etc'!$B$16)+AA2*'Calculations Etc'!$B$16</f>
        <v>2.639915080264003E-3</v>
      </c>
      <c r="AB6" s="22">
        <f>AB4*(1-'Calculations Etc'!$B$16)+AB2*'Calculations Etc'!$B$16</f>
        <v>2.6628483601825598E-3</v>
      </c>
      <c r="AC6" s="22">
        <f>AC4*(1-'Calculations Etc'!$B$16)+AC2*'Calculations Etc'!$B$16</f>
        <v>2.6857478013792352E-3</v>
      </c>
      <c r="AD6" s="22">
        <f>AD4*(1-'Calculations Etc'!$B$16)+AD2*'Calculations Etc'!$B$16</f>
        <v>2.7093647701491724E-3</v>
      </c>
      <c r="AE6" s="22">
        <f>AE4*(1-'Calculations Etc'!$B$16)+AE2*'Calculations Etc'!$B$16</f>
        <v>2.7331626660791371E-3</v>
      </c>
      <c r="AF6" s="22">
        <f>AF4*(1-'Calculations Etc'!$B$16)+AF2*'Calculations Etc'!$B$16</f>
        <v>2.7566728804911894E-3</v>
      </c>
      <c r="AG6" s="22">
        <f>AG4*(1-'Calculations Etc'!$B$16)+AG2*'Calculations Etc'!$B$16</f>
        <v>2.7797981401554029E-3</v>
      </c>
      <c r="AH6" s="22">
        <f>AH4*(1-'Calculations Etc'!$B$16)+AH2*'Calculations Etc'!$B$16</f>
        <v>2.8038118496057233E-3</v>
      </c>
      <c r="AI6" s="22">
        <f>AI4*(1-'Calculations Etc'!$B$16)+AI2*'Calculations Etc'!$B$16</f>
        <v>2.8275354155877781E-3</v>
      </c>
      <c r="AJ6" s="22">
        <f>AJ4*(1-'Calculations Etc'!$B$16)+AJ2*'Calculations Etc'!$B$16</f>
        <v>2.8507654914787474E-3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SUM('AEO 48'!D45,'AEO 48'!D59)/('AEO 48'!D188*'Calculations Etc'!B3*10^3)*'Calculations Etc'!B8</f>
        <v>4.8938430261690022E-4</v>
      </c>
      <c r="C7" s="22">
        <f>SUM('AEO 48'!E45,'AEO 48'!E59)/('AEO 48'!E188*'Calculations Etc'!C3*10^3)*'Calculations Etc'!C8</f>
        <v>4.9094930125429513E-4</v>
      </c>
      <c r="D7" s="22">
        <f>SUM('AEO 48'!F45,'AEO 48'!F59)/('AEO 48'!F188*'Calculations Etc'!D3*10^3)*'Calculations Etc'!D8</f>
        <v>4.9015296740417727E-4</v>
      </c>
      <c r="E7" s="22">
        <f>SUM('AEO 48'!G45,'AEO 48'!G59)/('AEO 48'!G188*'Calculations Etc'!E3*10^3)*'Calculations Etc'!E8</f>
        <v>4.9002718091810653E-4</v>
      </c>
      <c r="F7" s="22">
        <f>SUM('AEO 48'!H45,'AEO 48'!H59)/('AEO 48'!H188*'Calculations Etc'!F3*10^3)*'Calculations Etc'!F8</f>
        <v>4.8834101036056721E-4</v>
      </c>
      <c r="G7" s="22">
        <f>SUM('AEO 48'!I45,'AEO 48'!I59)/('AEO 48'!I188*'Calculations Etc'!G3*10^3)*'Calculations Etc'!G8</f>
        <v>4.9090237763877006E-4</v>
      </c>
      <c r="H7" s="22">
        <f>SUM('AEO 48'!J45,'AEO 48'!J59)/('AEO 48'!J188*'Calculations Etc'!H3*10^3)*'Calculations Etc'!H8</f>
        <v>4.9363046291435334E-4</v>
      </c>
      <c r="I7" s="22">
        <f>SUM('AEO 48'!K45,'AEO 48'!K59)/('AEO 48'!K188*'Calculations Etc'!I3*10^3)*'Calculations Etc'!I8</f>
        <v>4.9672649529711762E-4</v>
      </c>
      <c r="J7" s="22">
        <f>SUM('AEO 48'!L45,'AEO 48'!L59)/('AEO 48'!L188*'Calculations Etc'!J3*10^3)*'Calculations Etc'!J8</f>
        <v>4.9947333327800606E-4</v>
      </c>
      <c r="K7" s="22">
        <f>SUM('AEO 48'!M45,'AEO 48'!M59)/('AEO 48'!M188*'Calculations Etc'!K3*10^3)*'Calculations Etc'!K8</f>
        <v>4.9860284908454942E-4</v>
      </c>
      <c r="L7" s="22">
        <f>SUM('AEO 48'!N45,'AEO 48'!N59)/('AEO 48'!N188*'Calculations Etc'!L3*10^3)*'Calculations Etc'!L8</f>
        <v>5.0509516951304531E-4</v>
      </c>
      <c r="M7" s="22">
        <f>SUM('AEO 48'!O45,'AEO 48'!O59)/('AEO 48'!O188*'Calculations Etc'!M3*10^3)*'Calculations Etc'!M8</f>
        <v>5.1111486363204968E-4</v>
      </c>
      <c r="N7" s="22">
        <f>SUM('AEO 48'!P45,'AEO 48'!P59)/('AEO 48'!P188*'Calculations Etc'!N3*10^3)*'Calculations Etc'!N8</f>
        <v>5.1673029777952518E-4</v>
      </c>
      <c r="O7" s="22">
        <f>SUM('AEO 48'!Q45,'AEO 48'!Q59)/('AEO 48'!Q188*'Calculations Etc'!O3*10^3)*'Calculations Etc'!O8</f>
        <v>5.2282136013801731E-4</v>
      </c>
      <c r="P7" s="22">
        <f>SUM('AEO 48'!R45,'AEO 48'!R59)/('AEO 48'!R188*'Calculations Etc'!P3*10^3)*'Calculations Etc'!P8</f>
        <v>5.2228596870227014E-4</v>
      </c>
      <c r="Q7" s="22">
        <f>SUM('AEO 48'!S45,'AEO 48'!S59)/('AEO 48'!S188*'Calculations Etc'!Q3*10^3)*'Calculations Etc'!Q8</f>
        <v>5.2401908262655471E-4</v>
      </c>
      <c r="R7" s="22">
        <f>SUM('AEO 48'!T45,'AEO 48'!T59)/('AEO 48'!T188*'Calculations Etc'!R3*10^3)*'Calculations Etc'!R8</f>
        <v>5.2592756691333229E-4</v>
      </c>
      <c r="S7" s="22">
        <f>SUM('AEO 48'!U45,'AEO 48'!U59)/('AEO 48'!U188*'Calculations Etc'!S3*10^3)*'Calculations Etc'!S8</f>
        <v>5.2768400306400917E-4</v>
      </c>
      <c r="T7" s="22">
        <f>SUM('AEO 48'!V45,'AEO 48'!V59)/('AEO 48'!V188*'Calculations Etc'!T3*10^3)*'Calculations Etc'!T8</f>
        <v>5.2963858756094957E-4</v>
      </c>
      <c r="U7" s="22">
        <f>SUM('AEO 48'!W45,'AEO 48'!W59)/('AEO 48'!W188*'Calculations Etc'!U3*10^3)*'Calculations Etc'!U8</f>
        <v>5.2942012565335367E-4</v>
      </c>
      <c r="V7" s="22">
        <f>SUM('AEO 48'!X45,'AEO 48'!X59)/('AEO 48'!X188*'Calculations Etc'!V3*10^3)*'Calculations Etc'!V8</f>
        <v>5.321825005171585E-4</v>
      </c>
      <c r="W7" s="22">
        <f>SUM('AEO 48'!Y45,'AEO 48'!Y59)/('AEO 48'!Y188*'Calculations Etc'!W3*10^3)*'Calculations Etc'!W8</f>
        <v>5.350729399397862E-4</v>
      </c>
      <c r="X7" s="22">
        <f>SUM('AEO 48'!Z45,'AEO 48'!Z59)/('AEO 48'!Z188*'Calculations Etc'!X3*10^3)*'Calculations Etc'!X8</f>
        <v>5.3786332353936118E-4</v>
      </c>
      <c r="Y7" s="22">
        <f>SUM('AEO 48'!AA45,'AEO 48'!AA59)/('AEO 48'!AA188*'Calculations Etc'!Y3*10^3)*'Calculations Etc'!Y8</f>
        <v>5.4122807042697376E-4</v>
      </c>
      <c r="Z7" s="22">
        <f>SUM('AEO 48'!AB45,'AEO 48'!AB59)/('AEO 48'!AB188*'Calculations Etc'!Z3*10^3)*'Calculations Etc'!Z8</f>
        <v>5.4455621221172342E-4</v>
      </c>
      <c r="AA7" s="22">
        <f>SUM('AEO 48'!AC45,'AEO 48'!AC59)/('AEO 48'!AC188*'Calculations Etc'!AA3*10^3)*'Calculations Etc'!AA8</f>
        <v>5.4520785765841285E-4</v>
      </c>
      <c r="AB7" s="22">
        <f>SUM('AEO 48'!AD45,'AEO 48'!AD59)/('AEO 48'!AD188*'Calculations Etc'!AB3*10^3)*'Calculations Etc'!AB8</f>
        <v>5.459579686104989E-4</v>
      </c>
      <c r="AC7" s="22">
        <f>SUM('AEO 48'!AE45,'AEO 48'!AE59)/('AEO 48'!AE188*'Calculations Etc'!AC3*10^3)*'Calculations Etc'!AC8</f>
        <v>5.4692249930916989E-4</v>
      </c>
      <c r="AD7" s="22">
        <f>SUM('AEO 48'!AF45,'AEO 48'!AF59)/('AEO 48'!AF188*'Calculations Etc'!AD3*10^3)*'Calculations Etc'!AD8</f>
        <v>5.4801489640566865E-4</v>
      </c>
      <c r="AE7" s="22">
        <f>SUM('AEO 48'!AG45,'AEO 48'!AG59)/('AEO 48'!AG188*'Calculations Etc'!AE3*10^3)*'Calculations Etc'!AE8</f>
        <v>5.491957886646434E-4</v>
      </c>
      <c r="AF7" s="22">
        <f>SUM('AEO 48'!AH45,'AEO 48'!AH59)/('AEO 48'!AH188*'Calculations Etc'!AF3*10^3)*'Calculations Etc'!AF8</f>
        <v>5.5056728760386972E-4</v>
      </c>
      <c r="AG7" s="22">
        <f>SUM('AEO 48'!AI45,'AEO 48'!AI59)/('AEO 48'!AI188*'Calculations Etc'!AG3*10^3)*'Calculations Etc'!AG8</f>
        <v>5.5240032033148354E-4</v>
      </c>
      <c r="AH7" s="22">
        <f>SUM('AEO 48'!AJ45,'AEO 48'!AJ59)/('AEO 48'!AJ188*'Calculations Etc'!AH3*10^3)*'Calculations Etc'!AH8</f>
        <v>5.5415876378105394E-4</v>
      </c>
      <c r="AI7" s="22">
        <f>SUM('AEO 48'!AK45,'AEO 48'!AK59)/('AEO 48'!AK188*'Calculations Etc'!AI3*10^3)*'Calculations Etc'!AI8</f>
        <v>5.5634339401094989E-4</v>
      </c>
      <c r="AJ7" s="22">
        <f>SUM('AEO 48'!AL45,'AEO 48'!AL59)/('AEO 48'!AL188*'Calculations Etc'!AJ3*10^3)*'Calculations Etc'!AJ8</f>
        <v>5.5873855928610097E-4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SUM('AEO 48'!D74)/('AEO 48'!D188*'Calculations Etc'!B4*10^3)*'Calculations Etc'!B8</f>
        <v>1.13088178981932E-4</v>
      </c>
      <c r="C7" s="22">
        <f>SUM('AEO 48'!E74)/('AEO 48'!E188*'Calculations Etc'!C4*10^3)*'Calculations Etc'!C8</f>
        <v>1.1814218661480272E-4</v>
      </c>
      <c r="D7" s="22">
        <f>SUM('AEO 48'!F74)/('AEO 48'!F188*'Calculations Etc'!D4*10^3)*'Calculations Etc'!D8</f>
        <v>1.1790234457221552E-4</v>
      </c>
      <c r="E7" s="22">
        <f>SUM('AEO 48'!G74)/('AEO 48'!G188*'Calculations Etc'!E4*10^3)*'Calculations Etc'!E8</f>
        <v>1.1757358267513993E-4</v>
      </c>
      <c r="F7" s="22">
        <f>SUM('AEO 48'!H74)/('AEO 48'!H188*'Calculations Etc'!F4*10^3)*'Calculations Etc'!F8</f>
        <v>1.2024584389221321E-4</v>
      </c>
      <c r="G7" s="22">
        <f>SUM('AEO 48'!I74)/('AEO 48'!I188*'Calculations Etc'!G4*10^3)*'Calculations Etc'!G8</f>
        <v>1.2485594117817294E-4</v>
      </c>
      <c r="H7" s="22">
        <f>SUM('AEO 48'!J74)/('AEO 48'!J188*'Calculations Etc'!H4*10^3)*'Calculations Etc'!H8</f>
        <v>1.2871537566981403E-4</v>
      </c>
      <c r="I7" s="22">
        <f>SUM('AEO 48'!K74)/('AEO 48'!K188*'Calculations Etc'!I4*10^3)*'Calculations Etc'!I8</f>
        <v>1.3183661097842603E-4</v>
      </c>
      <c r="J7" s="22">
        <f>SUM('AEO 48'!L74)/('AEO 48'!L188*'Calculations Etc'!J4*10^3)*'Calculations Etc'!J8</f>
        <v>1.3609847550038039E-4</v>
      </c>
      <c r="K7" s="22">
        <f>SUM('AEO 48'!M74)/('AEO 48'!M188*'Calculations Etc'!K4*10^3)*'Calculations Etc'!K8</f>
        <v>1.3772373811961089E-4</v>
      </c>
      <c r="L7" s="22">
        <f>SUM('AEO 48'!N74)/('AEO 48'!N188*'Calculations Etc'!L4*10^3)*'Calculations Etc'!L8</f>
        <v>1.4020262324112415E-4</v>
      </c>
      <c r="M7" s="22">
        <f>SUM('AEO 48'!O74)/('AEO 48'!O188*'Calculations Etc'!M4*10^3)*'Calculations Etc'!M8</f>
        <v>1.44319845538468E-4</v>
      </c>
      <c r="N7" s="22">
        <f>SUM('AEO 48'!P74)/('AEO 48'!P188*'Calculations Etc'!N4*10^3)*'Calculations Etc'!N8</f>
        <v>1.4978673414528724E-4</v>
      </c>
      <c r="O7" s="22">
        <f>SUM('AEO 48'!Q74)/('AEO 48'!Q188*'Calculations Etc'!O4*10^3)*'Calculations Etc'!O8</f>
        <v>1.5374539542773483E-4</v>
      </c>
      <c r="P7" s="22">
        <f>SUM('AEO 48'!R74)/('AEO 48'!R188*'Calculations Etc'!P4*10^3)*'Calculations Etc'!P8</f>
        <v>1.5447899935167026E-4</v>
      </c>
      <c r="Q7" s="22">
        <f>SUM('AEO 48'!S74)/('AEO 48'!S188*'Calculations Etc'!Q4*10^3)*'Calculations Etc'!Q8</f>
        <v>1.5649698618362549E-4</v>
      </c>
      <c r="R7" s="22">
        <f>SUM('AEO 48'!T74)/('AEO 48'!T188*'Calculations Etc'!R4*10^3)*'Calculations Etc'!R8</f>
        <v>1.5814080279819256E-4</v>
      </c>
      <c r="S7" s="22">
        <f>SUM('AEO 48'!U74)/('AEO 48'!U188*'Calculations Etc'!S4*10^3)*'Calculations Etc'!S8</f>
        <v>1.6052080934541118E-4</v>
      </c>
      <c r="T7" s="22">
        <f>SUM('AEO 48'!V74)/('AEO 48'!V188*'Calculations Etc'!T4*10^3)*'Calculations Etc'!T8</f>
        <v>1.6233658234394426E-4</v>
      </c>
      <c r="U7" s="22">
        <f>SUM('AEO 48'!W74)/('AEO 48'!W188*'Calculations Etc'!U4*10^3)*'Calculations Etc'!U8</f>
        <v>1.6298140700524936E-4</v>
      </c>
      <c r="V7" s="22">
        <f>SUM('AEO 48'!X74)/('AEO 48'!X188*'Calculations Etc'!V4*10^3)*'Calculations Etc'!V8</f>
        <v>1.6391549004501815E-4</v>
      </c>
      <c r="W7" s="22">
        <f>SUM('AEO 48'!Y74)/('AEO 48'!Y188*'Calculations Etc'!W4*10^3)*'Calculations Etc'!W8</f>
        <v>1.655190065147621E-4</v>
      </c>
      <c r="X7" s="22">
        <f>SUM('AEO 48'!Z74)/('AEO 48'!Z188*'Calculations Etc'!X4*10^3)*'Calculations Etc'!X8</f>
        <v>1.6731289034043159E-4</v>
      </c>
      <c r="Y7" s="22">
        <f>SUM('AEO 48'!AA74)/('AEO 48'!AA188*'Calculations Etc'!Y4*10^3)*'Calculations Etc'!Y8</f>
        <v>1.6787633253434231E-4</v>
      </c>
      <c r="Z7" s="22">
        <f>SUM('AEO 48'!AB74)/('AEO 48'!AB188*'Calculations Etc'!Z4*10^3)*'Calculations Etc'!Z8</f>
        <v>1.6867065440702488E-4</v>
      </c>
      <c r="AA7" s="22">
        <f>SUM('AEO 48'!AC74)/('AEO 48'!AC188*'Calculations Etc'!AA4*10^3)*'Calculations Etc'!AA8</f>
        <v>1.6915289202151654E-4</v>
      </c>
      <c r="AB7" s="22">
        <f>SUM('AEO 48'!AD74)/('AEO 48'!AD188*'Calculations Etc'!AB4*10^3)*'Calculations Etc'!AB8</f>
        <v>1.6970062567535425E-4</v>
      </c>
      <c r="AC7" s="22">
        <f>SUM('AEO 48'!AE74)/('AEO 48'!AE188*'Calculations Etc'!AC4*10^3)*'Calculations Etc'!AC8</f>
        <v>1.6971172034287797E-4</v>
      </c>
      <c r="AD7" s="22">
        <f>SUM('AEO 48'!AF74)/('AEO 48'!AF188*'Calculations Etc'!AD4*10^3)*'Calculations Etc'!AD8</f>
        <v>1.6953596283529065E-4</v>
      </c>
      <c r="AE7" s="22">
        <f>SUM('AEO 48'!AG74)/('AEO 48'!AG188*'Calculations Etc'!AE4*10^3)*'Calculations Etc'!AE8</f>
        <v>1.693850959319236E-4</v>
      </c>
      <c r="AF7" s="22">
        <f>SUM('AEO 48'!AH74)/('AEO 48'!AH188*'Calculations Etc'!AF4*10^3)*'Calculations Etc'!AF8</f>
        <v>1.6927500263885285E-4</v>
      </c>
      <c r="AG7" s="22">
        <f>SUM('AEO 48'!AI74)/('AEO 48'!AI188*'Calculations Etc'!AG4*10^3)*'Calculations Etc'!AG8</f>
        <v>1.6869782307219725E-4</v>
      </c>
      <c r="AH7" s="22">
        <f>SUM('AEO 48'!AJ74)/('AEO 48'!AJ188*'Calculations Etc'!AH4*10^3)*'Calculations Etc'!AH8</f>
        <v>1.6826653153360292E-4</v>
      </c>
      <c r="AI7" s="22">
        <f>SUM('AEO 48'!AK74)/('AEO 48'!AK188*'Calculations Etc'!AI4*10^3)*'Calculations Etc'!AI8</f>
        <v>1.6795924508148126E-4</v>
      </c>
      <c r="AJ7" s="22">
        <f>SUM('AEO 48'!AL74)/('AEO 48'!AL188*'Calculations Etc'!AJ4*10^3)*'Calculations Etc'!AJ8</f>
        <v>1.671922960965982E-4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SUM('NTS 1-40'!AF24:AF27)/('AEO 7'!D57*10^9)</f>
        <v>8.816700298691681E-4</v>
      </c>
      <c r="C7" s="22">
        <f>$B7</f>
        <v>8.816700298691681E-4</v>
      </c>
      <c r="D7" s="22">
        <f t="shared" ref="D7:AJ7" si="0">$B7</f>
        <v>8.816700298691681E-4</v>
      </c>
      <c r="E7" s="22">
        <f t="shared" si="0"/>
        <v>8.816700298691681E-4</v>
      </c>
      <c r="F7" s="22">
        <f t="shared" si="0"/>
        <v>8.816700298691681E-4</v>
      </c>
      <c r="G7" s="22">
        <f t="shared" si="0"/>
        <v>8.816700298691681E-4</v>
      </c>
      <c r="H7" s="22">
        <f t="shared" si="0"/>
        <v>8.816700298691681E-4</v>
      </c>
      <c r="I7" s="22">
        <f t="shared" si="0"/>
        <v>8.816700298691681E-4</v>
      </c>
      <c r="J7" s="22">
        <f t="shared" si="0"/>
        <v>8.816700298691681E-4</v>
      </c>
      <c r="K7" s="22">
        <f t="shared" si="0"/>
        <v>8.816700298691681E-4</v>
      </c>
      <c r="L7" s="22">
        <f t="shared" si="0"/>
        <v>8.816700298691681E-4</v>
      </c>
      <c r="M7" s="22">
        <f t="shared" si="0"/>
        <v>8.816700298691681E-4</v>
      </c>
      <c r="N7" s="22">
        <f t="shared" si="0"/>
        <v>8.816700298691681E-4</v>
      </c>
      <c r="O7" s="22">
        <f t="shared" si="0"/>
        <v>8.816700298691681E-4</v>
      </c>
      <c r="P7" s="22">
        <f t="shared" si="0"/>
        <v>8.816700298691681E-4</v>
      </c>
      <c r="Q7" s="22">
        <f t="shared" si="0"/>
        <v>8.816700298691681E-4</v>
      </c>
      <c r="R7" s="22">
        <f t="shared" si="0"/>
        <v>8.816700298691681E-4</v>
      </c>
      <c r="S7" s="22">
        <f t="shared" si="0"/>
        <v>8.816700298691681E-4</v>
      </c>
      <c r="T7" s="22">
        <f t="shared" si="0"/>
        <v>8.816700298691681E-4</v>
      </c>
      <c r="U7" s="22">
        <f t="shared" si="0"/>
        <v>8.816700298691681E-4</v>
      </c>
      <c r="V7" s="22">
        <f t="shared" si="0"/>
        <v>8.816700298691681E-4</v>
      </c>
      <c r="W7" s="22">
        <f t="shared" si="0"/>
        <v>8.816700298691681E-4</v>
      </c>
      <c r="X7" s="22">
        <f t="shared" si="0"/>
        <v>8.816700298691681E-4</v>
      </c>
      <c r="Y7" s="22">
        <f t="shared" si="0"/>
        <v>8.816700298691681E-4</v>
      </c>
      <c r="Z7" s="22">
        <f t="shared" si="0"/>
        <v>8.816700298691681E-4</v>
      </c>
      <c r="AA7" s="22">
        <f t="shared" si="0"/>
        <v>8.816700298691681E-4</v>
      </c>
      <c r="AB7" s="22">
        <f t="shared" si="0"/>
        <v>8.816700298691681E-4</v>
      </c>
      <c r="AC7" s="22">
        <f t="shared" si="0"/>
        <v>8.816700298691681E-4</v>
      </c>
      <c r="AD7" s="22">
        <f t="shared" si="0"/>
        <v>8.816700298691681E-4</v>
      </c>
      <c r="AE7" s="22">
        <f t="shared" si="0"/>
        <v>8.816700298691681E-4</v>
      </c>
      <c r="AF7" s="22">
        <f t="shared" si="0"/>
        <v>8.816700298691681E-4</v>
      </c>
      <c r="AG7" s="22">
        <f t="shared" si="0"/>
        <v>8.816700298691681E-4</v>
      </c>
      <c r="AH7" s="22">
        <f t="shared" si="0"/>
        <v>8.816700298691681E-4</v>
      </c>
      <c r="AI7" s="22">
        <f t="shared" si="0"/>
        <v>8.816700298691681E-4</v>
      </c>
      <c r="AJ7" s="22">
        <f t="shared" si="0"/>
        <v>8.816700298691681E-4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'AEO 7'!D48/10^3*'Calculations Etc'!B8</f>
        <v>3.7212456171101574E-3</v>
      </c>
      <c r="C7" s="22">
        <f>'AEO 7'!E48/10^3*'Calculations Etc'!C8</f>
        <v>3.7741099996407915E-3</v>
      </c>
      <c r="D7" s="22">
        <f>'AEO 7'!F48/10^3*'Calculations Etc'!D8</f>
        <v>3.79446750783136E-3</v>
      </c>
      <c r="E7" s="22">
        <f>'AEO 7'!G48/10^3*'Calculations Etc'!E8</f>
        <v>3.8149406512605257E-3</v>
      </c>
      <c r="F7" s="22">
        <f>'AEO 7'!H48/10^3*'Calculations Etc'!F8</f>
        <v>3.8298140444111657E-3</v>
      </c>
      <c r="G7" s="22">
        <f>'AEO 7'!I48/10^3*'Calculations Etc'!G8</f>
        <v>3.8773516961968964E-3</v>
      </c>
      <c r="H7" s="22">
        <f>'AEO 7'!J48/10^3*'Calculations Etc'!H8</f>
        <v>3.9240798890653782E-3</v>
      </c>
      <c r="I7" s="22">
        <f>'AEO 7'!K48/10^3*'Calculations Etc'!I8</f>
        <v>3.9701414824010097E-3</v>
      </c>
      <c r="J7" s="22">
        <f>'AEO 7'!L48/10^3*'Calculations Etc'!J8</f>
        <v>4.0161126356220008E-3</v>
      </c>
      <c r="K7" s="22">
        <f>'AEO 7'!M48/10^3*'Calculations Etc'!K8</f>
        <v>4.0292667794948134E-3</v>
      </c>
      <c r="L7" s="22">
        <f>'AEO 7'!N48/10^3*'Calculations Etc'!L8</f>
        <v>4.0978255876444368E-3</v>
      </c>
      <c r="M7" s="22">
        <f>'AEO 7'!O48/10^3*'Calculations Etc'!M8</f>
        <v>4.1652664073586702E-3</v>
      </c>
      <c r="N7" s="22">
        <f>'AEO 7'!P48/10^3*'Calculations Etc'!N8</f>
        <v>4.2315598161451699E-3</v>
      </c>
      <c r="O7" s="22">
        <f>'AEO 7'!Q48/10^3*'Calculations Etc'!O8</f>
        <v>4.2970691750486905E-3</v>
      </c>
      <c r="P7" s="22">
        <f>'AEO 7'!R48/10^3*'Calculations Etc'!P8</f>
        <v>4.3055196249846541E-3</v>
      </c>
      <c r="Q7" s="22">
        <f>'AEO 7'!S48/10^3*'Calculations Etc'!Q8</f>
        <v>4.3336931734858728E-3</v>
      </c>
      <c r="R7" s="22">
        <f>'AEO 7'!T48/10^3*'Calculations Etc'!R8</f>
        <v>4.3616872213495137E-3</v>
      </c>
      <c r="S7" s="22">
        <f>'AEO 7'!U48/10^3*'Calculations Etc'!S8</f>
        <v>4.3889090622222671E-3</v>
      </c>
      <c r="T7" s="22">
        <f>'AEO 7'!V48/10^3*'Calculations Etc'!T8</f>
        <v>4.4182036224326713E-3</v>
      </c>
      <c r="U7" s="22">
        <f>'AEO 7'!W48/10^3*'Calculations Etc'!U8</f>
        <v>4.4290378337835347E-3</v>
      </c>
      <c r="V7" s="22">
        <f>'AEO 7'!X48/10^3*'Calculations Etc'!V8</f>
        <v>4.4644621339203026E-3</v>
      </c>
      <c r="W7" s="22">
        <f>'AEO 7'!Y48/10^3*'Calculations Etc'!W8</f>
        <v>4.4992110112726793E-3</v>
      </c>
      <c r="X7" s="22">
        <f>'AEO 7'!Z48/10^3*'Calculations Etc'!X8</f>
        <v>4.5358303647640187E-3</v>
      </c>
      <c r="Y7" s="22">
        <f>'AEO 7'!AA48/10^3*'Calculations Etc'!Y8</f>
        <v>4.5749988349475246E-3</v>
      </c>
      <c r="Z7" s="22">
        <f>'AEO 7'!AB48/10^3*'Calculations Etc'!Z8</f>
        <v>4.6134408414514163E-3</v>
      </c>
      <c r="AA7" s="22">
        <f>'AEO 7'!AC48/10^3*'Calculations Etc'!AA8</f>
        <v>4.6292190908428163E-3</v>
      </c>
      <c r="AB7" s="22">
        <f>'AEO 7'!AD48/10^3*'Calculations Etc'!AB8</f>
        <v>4.6464685144938936E-3</v>
      </c>
      <c r="AC7" s="22">
        <f>'AEO 7'!AE48/10^3*'Calculations Etc'!AC8</f>
        <v>4.6649506258836931E-3</v>
      </c>
      <c r="AD7" s="22">
        <f>'AEO 7'!AF48/10^3*'Calculations Etc'!AD8</f>
        <v>4.6856608292664744E-3</v>
      </c>
      <c r="AE7" s="22">
        <f>'AEO 7'!AG48/10^3*'Calculations Etc'!AE8</f>
        <v>4.7080395883471711E-3</v>
      </c>
      <c r="AF7" s="22">
        <f>'AEO 7'!AH48/10^3*'Calculations Etc'!AF8</f>
        <v>4.7329978183574175E-3</v>
      </c>
      <c r="AG7" s="22">
        <f>'AEO 7'!AI48/10^3*'Calculations Etc'!AG8</f>
        <v>4.7618306481741193E-3</v>
      </c>
      <c r="AH7" s="22">
        <f>'AEO 7'!AJ48/10^3*'Calculations Etc'!AH8</f>
        <v>4.7908996493749162E-3</v>
      </c>
      <c r="AI7" s="22">
        <f>'AEO 7'!AK48/10^3*'Calculations Etc'!AI8</f>
        <v>4.8241474873821789E-3</v>
      </c>
      <c r="AJ7" s="22">
        <f>'AEO 7'!AL48/10^3*'Calculations Etc'!AJ8</f>
        <v>4.8586148660456855E-3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SUM('NRBS 40'!D5,'NRBS 40'!D7:D8)/('AEO 7'!D61*10^9)</f>
        <v>9.7979641522397912E-6</v>
      </c>
      <c r="C7" s="22">
        <f>$B7</f>
        <v>9.7979641522397912E-6</v>
      </c>
      <c r="D7" s="22">
        <f t="shared" ref="D7:AJ7" si="0">$B7</f>
        <v>9.7979641522397912E-6</v>
      </c>
      <c r="E7" s="22">
        <f t="shared" si="0"/>
        <v>9.7979641522397912E-6</v>
      </c>
      <c r="F7" s="22">
        <f t="shared" si="0"/>
        <v>9.7979641522397912E-6</v>
      </c>
      <c r="G7" s="22">
        <f t="shared" si="0"/>
        <v>9.7979641522397912E-6</v>
      </c>
      <c r="H7" s="22">
        <f t="shared" si="0"/>
        <v>9.7979641522397912E-6</v>
      </c>
      <c r="I7" s="22">
        <f t="shared" si="0"/>
        <v>9.7979641522397912E-6</v>
      </c>
      <c r="J7" s="22">
        <f t="shared" si="0"/>
        <v>9.7979641522397912E-6</v>
      </c>
      <c r="K7" s="22">
        <f t="shared" si="0"/>
        <v>9.7979641522397912E-6</v>
      </c>
      <c r="L7" s="22">
        <f t="shared" si="0"/>
        <v>9.7979641522397912E-6</v>
      </c>
      <c r="M7" s="22">
        <f t="shared" si="0"/>
        <v>9.7979641522397912E-6</v>
      </c>
      <c r="N7" s="22">
        <f t="shared" si="0"/>
        <v>9.7979641522397912E-6</v>
      </c>
      <c r="O7" s="22">
        <f t="shared" si="0"/>
        <v>9.7979641522397912E-6</v>
      </c>
      <c r="P7" s="22">
        <f t="shared" si="0"/>
        <v>9.7979641522397912E-6</v>
      </c>
      <c r="Q7" s="22">
        <f t="shared" si="0"/>
        <v>9.7979641522397912E-6</v>
      </c>
      <c r="R7" s="22">
        <f t="shared" si="0"/>
        <v>9.7979641522397912E-6</v>
      </c>
      <c r="S7" s="22">
        <f t="shared" si="0"/>
        <v>9.7979641522397912E-6</v>
      </c>
      <c r="T7" s="22">
        <f t="shared" si="0"/>
        <v>9.7979641522397912E-6</v>
      </c>
      <c r="U7" s="22">
        <f t="shared" si="0"/>
        <v>9.7979641522397912E-6</v>
      </c>
      <c r="V7" s="22">
        <f t="shared" si="0"/>
        <v>9.7979641522397912E-6</v>
      </c>
      <c r="W7" s="22">
        <f t="shared" si="0"/>
        <v>9.7979641522397912E-6</v>
      </c>
      <c r="X7" s="22">
        <f t="shared" si="0"/>
        <v>9.7979641522397912E-6</v>
      </c>
      <c r="Y7" s="22">
        <f t="shared" si="0"/>
        <v>9.7979641522397912E-6</v>
      </c>
      <c r="Z7" s="22">
        <f t="shared" si="0"/>
        <v>9.7979641522397912E-6</v>
      </c>
      <c r="AA7" s="22">
        <f t="shared" si="0"/>
        <v>9.7979641522397912E-6</v>
      </c>
      <c r="AB7" s="22">
        <f t="shared" si="0"/>
        <v>9.7979641522397912E-6</v>
      </c>
      <c r="AC7" s="22">
        <f t="shared" si="0"/>
        <v>9.7979641522397912E-6</v>
      </c>
      <c r="AD7" s="22">
        <f t="shared" si="0"/>
        <v>9.7979641522397912E-6</v>
      </c>
      <c r="AE7" s="22">
        <f t="shared" si="0"/>
        <v>9.7979641522397912E-6</v>
      </c>
      <c r="AF7" s="22">
        <f t="shared" si="0"/>
        <v>9.7979641522397912E-6</v>
      </c>
      <c r="AG7" s="22">
        <f t="shared" si="0"/>
        <v>9.7979641522397912E-6</v>
      </c>
      <c r="AH7" s="22">
        <f t="shared" si="0"/>
        <v>9.7979641522397912E-6</v>
      </c>
      <c r="AI7" s="22">
        <f t="shared" si="0"/>
        <v>9.7979641522397912E-6</v>
      </c>
      <c r="AJ7" s="22">
        <f t="shared" si="0"/>
        <v>9.7979641522397912E-6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workbookViewId="0">
      <pane xSplit="2" ySplit="1" topLeftCell="C35"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127</v>
      </c>
      <c r="B10" s="16" t="s">
        <v>126</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123</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122</v>
      </c>
    </row>
    <row r="16" spans="1:39" ht="15" customHeight="1">
      <c r="B16" s="6" t="s">
        <v>121</v>
      </c>
    </row>
    <row r="17" spans="1:39" ht="15" customHeight="1">
      <c r="B17" s="6" t="s">
        <v>120</v>
      </c>
    </row>
    <row r="18" spans="1:39" ht="15" customHeight="1">
      <c r="A18" s="7" t="s">
        <v>119</v>
      </c>
      <c r="B18" s="10" t="s">
        <v>118</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117</v>
      </c>
      <c r="B19" s="10" t="s">
        <v>116</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115</v>
      </c>
      <c r="B20" s="10" t="s">
        <v>114</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113</v>
      </c>
    </row>
    <row r="22" spans="1:39" ht="15" customHeight="1">
      <c r="A22" s="7" t="s">
        <v>112</v>
      </c>
      <c r="B22" s="10" t="s">
        <v>111</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110</v>
      </c>
    </row>
    <row r="24" spans="1:39" ht="15" customHeight="1">
      <c r="A24" s="7" t="s">
        <v>109</v>
      </c>
      <c r="B24" s="10" t="s">
        <v>68</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108</v>
      </c>
      <c r="B25" s="10" t="s">
        <v>66</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107</v>
      </c>
    </row>
    <row r="28" spans="1:39" ht="15" customHeight="1">
      <c r="B28" s="6" t="s">
        <v>106</v>
      </c>
    </row>
    <row r="29" spans="1:39" ht="15" customHeight="1">
      <c r="A29" s="7" t="s">
        <v>105</v>
      </c>
      <c r="B29" s="10" t="s">
        <v>104</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103</v>
      </c>
      <c r="B30" s="10" t="s">
        <v>102</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101</v>
      </c>
      <c r="B31" s="10" t="s">
        <v>100</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99</v>
      </c>
      <c r="B32" s="10" t="s">
        <v>98</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97</v>
      </c>
      <c r="B33" s="10" t="s">
        <v>96</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95</v>
      </c>
      <c r="B34" s="10" t="s">
        <v>94</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93</v>
      </c>
      <c r="B35" s="10" t="s">
        <v>92</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91</v>
      </c>
      <c r="B36" s="10" t="s">
        <v>90</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89</v>
      </c>
      <c r="B37" s="10" t="s">
        <v>88</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87</v>
      </c>
      <c r="B38" s="10" t="s">
        <v>86</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85</v>
      </c>
      <c r="B39" s="10" t="s">
        <v>84</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83</v>
      </c>
      <c r="B40" s="10" t="s">
        <v>82</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81</v>
      </c>
      <c r="B41" s="10" t="s">
        <v>80</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79</v>
      </c>
      <c r="B42" s="10" t="s">
        <v>78</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77</v>
      </c>
      <c r="B43" s="10" t="s">
        <v>76</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75</v>
      </c>
      <c r="B44" s="10" t="s">
        <v>74</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73</v>
      </c>
    </row>
    <row r="46" spans="1:39" ht="15" customHeight="1">
      <c r="A46" s="7" t="s">
        <v>72</v>
      </c>
      <c r="B46" s="10" t="s">
        <v>71</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70</v>
      </c>
    </row>
    <row r="48" spans="1:39" ht="15" customHeight="1">
      <c r="A48" s="7" t="s">
        <v>69</v>
      </c>
      <c r="B48" s="10" t="s">
        <v>68</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67</v>
      </c>
      <c r="B49" s="10" t="s">
        <v>66</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65</v>
      </c>
    </row>
    <row r="52" spans="1:39" ht="15" customHeight="1">
      <c r="B52" s="6" t="s">
        <v>64</v>
      </c>
    </row>
    <row r="53" spans="1:39" ht="15" customHeight="1">
      <c r="A53" s="7" t="s">
        <v>63</v>
      </c>
      <c r="B53" s="10" t="s">
        <v>47</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62</v>
      </c>
      <c r="B54" s="10" t="s">
        <v>45</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61</v>
      </c>
      <c r="B55" s="10" t="s">
        <v>43</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60</v>
      </c>
      <c r="B56" s="10" t="s">
        <v>41</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59</v>
      </c>
      <c r="B57" s="10" t="s">
        <v>39</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58</v>
      </c>
      <c r="B58" s="10" t="s">
        <v>37</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57</v>
      </c>
      <c r="B59" s="10" t="s">
        <v>35</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56</v>
      </c>
      <c r="B60" s="10" t="s">
        <v>33</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55</v>
      </c>
      <c r="B61" s="10" t="s">
        <v>31</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54</v>
      </c>
      <c r="B62" s="10" t="s">
        <v>29</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53</v>
      </c>
      <c r="B63" s="10" t="s">
        <v>27</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52</v>
      </c>
      <c r="B64" s="10" t="s">
        <v>25</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51</v>
      </c>
      <c r="B65" s="10" t="s">
        <v>23</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50</v>
      </c>
      <c r="B66" s="6" t="s">
        <v>21</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49</v>
      </c>
    </row>
    <row r="69" spans="1:39" ht="15" customHeight="1">
      <c r="A69" s="7" t="s">
        <v>48</v>
      </c>
      <c r="B69" s="10" t="s">
        <v>47</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46</v>
      </c>
      <c r="B70" s="10" t="s">
        <v>45</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44</v>
      </c>
      <c r="B71" s="10" t="s">
        <v>43</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42</v>
      </c>
      <c r="B72" s="10" t="s">
        <v>41</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40</v>
      </c>
      <c r="B73" s="10" t="s">
        <v>39</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38</v>
      </c>
      <c r="B74" s="10" t="s">
        <v>37</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36</v>
      </c>
      <c r="B75" s="10" t="s">
        <v>35</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34</v>
      </c>
      <c r="B76" s="10" t="s">
        <v>33</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32</v>
      </c>
      <c r="B77" s="10" t="s">
        <v>31</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30</v>
      </c>
      <c r="B78" s="10" t="s">
        <v>29</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28</v>
      </c>
      <c r="B79" s="10" t="s">
        <v>27</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26</v>
      </c>
      <c r="B80" s="10" t="s">
        <v>25</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24</v>
      </c>
      <c r="B81" s="10" t="s">
        <v>23</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22</v>
      </c>
      <c r="B82" s="6" t="s">
        <v>21</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61" t="s">
        <v>20</v>
      </c>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row>
    <row r="85" spans="1:39" ht="15" customHeight="1">
      <c r="B85" s="3" t="s">
        <v>19</v>
      </c>
    </row>
    <row r="86" spans="1:39" ht="15" customHeight="1">
      <c r="B86" s="3" t="s">
        <v>18</v>
      </c>
    </row>
    <row r="87" spans="1:39" ht="15" customHeight="1">
      <c r="B87" s="3" t="s">
        <v>17</v>
      </c>
    </row>
    <row r="88" spans="1:39" ht="15" customHeight="1">
      <c r="B88" s="3" t="s">
        <v>16</v>
      </c>
    </row>
    <row r="89" spans="1:39" ht="15" customHeight="1">
      <c r="B89" s="3" t="s">
        <v>15</v>
      </c>
    </row>
    <row r="90" spans="1:39" ht="15" customHeight="1">
      <c r="B90" s="3" t="s">
        <v>14</v>
      </c>
    </row>
    <row r="91" spans="1:39" ht="15" customHeight="1">
      <c r="B91" s="3" t="s">
        <v>13</v>
      </c>
    </row>
    <row r="92" spans="1:39" ht="15" customHeight="1">
      <c r="B92" s="3" t="s">
        <v>12</v>
      </c>
    </row>
    <row r="93" spans="1:39" ht="15" customHeight="1">
      <c r="B93" s="3" t="s">
        <v>11</v>
      </c>
    </row>
    <row r="94" spans="1:39" ht="15" customHeight="1">
      <c r="B94" s="3" t="s">
        <v>10</v>
      </c>
    </row>
    <row r="95" spans="1:39" ht="15" customHeight="1">
      <c r="B95" s="3" t="s">
        <v>9</v>
      </c>
    </row>
    <row r="96" spans="1:39" ht="15" customHeight="1">
      <c r="B96" s="3" t="s">
        <v>8</v>
      </c>
    </row>
    <row r="97" spans="2:2" ht="15" customHeight="1">
      <c r="B97" s="3" t="s">
        <v>7</v>
      </c>
    </row>
    <row r="98" spans="2:2" ht="15" customHeight="1">
      <c r="B98" s="3" t="s">
        <v>6</v>
      </c>
    </row>
    <row r="99" spans="2:2" ht="15" customHeight="1">
      <c r="B99" s="3" t="s">
        <v>5</v>
      </c>
    </row>
    <row r="100" spans="2:2" ht="15" customHeight="1">
      <c r="B100" s="3" t="s">
        <v>4</v>
      </c>
    </row>
    <row r="101" spans="2:2" ht="15" customHeight="1">
      <c r="B101" s="3" t="s">
        <v>3</v>
      </c>
    </row>
    <row r="102" spans="2:2" ht="15" customHeight="1">
      <c r="B102" s="3" t="s">
        <v>2</v>
      </c>
    </row>
  </sheetData>
  <mergeCells count="1">
    <mergeCell ref="B84:AM84"/>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'AEO 7'!D49/10^3*'Calculations Etc'!B8</f>
        <v>5.3224604033574249E-3</v>
      </c>
      <c r="C7" s="22">
        <f>'AEO 7'!E49/10^3*'Calculations Etc'!C8</f>
        <v>5.4077143049242422E-3</v>
      </c>
      <c r="D7" s="22">
        <f>'AEO 7'!F49/10^3*'Calculations Etc'!D8</f>
        <v>5.4465973072914693E-3</v>
      </c>
      <c r="E7" s="22">
        <f>'AEO 7'!G49/10^3*'Calculations Etc'!E8</f>
        <v>5.4857652478151331E-3</v>
      </c>
      <c r="F7" s="22">
        <f>'AEO 7'!H49/10^3*'Calculations Etc'!F8</f>
        <v>5.5169909965581895E-3</v>
      </c>
      <c r="G7" s="22">
        <f>'AEO 7'!I49/10^3*'Calculations Etc'!G8</f>
        <v>5.5954495032786754E-3</v>
      </c>
      <c r="H7" s="22">
        <f>'AEO 7'!J49/10^3*'Calculations Etc'!H8</f>
        <v>5.6730000317293423E-3</v>
      </c>
      <c r="I7" s="22">
        <f>'AEO 7'!K49/10^3*'Calculations Etc'!I8</f>
        <v>5.749845752322744E-3</v>
      </c>
      <c r="J7" s="22">
        <f>'AEO 7'!L49/10^3*'Calculations Etc'!J8</f>
        <v>5.8268143584821455E-3</v>
      </c>
      <c r="K7" s="22">
        <f>'AEO 7'!M49/10^3*'Calculations Etc'!K8</f>
        <v>5.856341140964073E-3</v>
      </c>
      <c r="L7" s="22">
        <f>'AEO 7'!N49/10^3*'Calculations Etc'!L8</f>
        <v>5.966629253937393E-3</v>
      </c>
      <c r="M7" s="22">
        <f>'AEO 7'!O49/10^3*'Calculations Etc'!M8</f>
        <v>6.0756609596203815E-3</v>
      </c>
      <c r="N7" s="22">
        <f>'AEO 7'!P49/10^3*'Calculations Etc'!N8</f>
        <v>6.1833854197008284E-3</v>
      </c>
      <c r="O7" s="22">
        <f>'AEO 7'!Q49/10^3*'Calculations Etc'!O8</f>
        <v>6.2903276445200537E-3</v>
      </c>
      <c r="P7" s="22">
        <f>'AEO 7'!R49/10^3*'Calculations Etc'!P8</f>
        <v>6.3139597828294793E-3</v>
      </c>
      <c r="Q7" s="22">
        <f>'AEO 7'!S49/10^3*'Calculations Etc'!Q8</f>
        <v>6.3666264062146212E-3</v>
      </c>
      <c r="R7" s="22">
        <f>'AEO 7'!T49/10^3*'Calculations Etc'!R8</f>
        <v>6.4192016957327425E-3</v>
      </c>
      <c r="S7" s="22">
        <f>'AEO 7'!U49/10^3*'Calculations Etc'!S8</f>
        <v>6.470802398197222E-3</v>
      </c>
      <c r="T7" s="22">
        <f>'AEO 7'!V49/10^3*'Calculations Etc'!T8</f>
        <v>6.5256312262473174E-3</v>
      </c>
      <c r="U7" s="22">
        <f>'AEO 7'!W49/10^3*'Calculations Etc'!U8</f>
        <v>6.5533191736422578E-3</v>
      </c>
      <c r="V7" s="22">
        <f>'AEO 7'!X49/10^3*'Calculations Etc'!V8</f>
        <v>6.6175346822383279E-3</v>
      </c>
      <c r="W7" s="22">
        <f>'AEO 7'!Y49/10^3*'Calculations Etc'!W8</f>
        <v>6.6809541800090366E-3</v>
      </c>
      <c r="X7" s="22">
        <f>'AEO 7'!Z49/10^3*'Calculations Etc'!X8</f>
        <v>6.7473636653362975E-3</v>
      </c>
      <c r="Y7" s="22">
        <f>'AEO 7'!AA49/10^3*'Calculations Etc'!Y8</f>
        <v>6.8177885277586414E-3</v>
      </c>
      <c r="Z7" s="22">
        <f>'AEO 7'!AB49/10^3*'Calculations Etc'!Z8</f>
        <v>6.8873554062736818E-3</v>
      </c>
      <c r="AA7" s="22">
        <f>'AEO 7'!AC49/10^3*'Calculations Etc'!AA8</f>
        <v>6.9232569663024868E-3</v>
      </c>
      <c r="AB7" s="22">
        <f>'AEO 7'!AD49/10^3*'Calculations Etc'!AB8</f>
        <v>6.9614702797498474E-3</v>
      </c>
      <c r="AC7" s="22">
        <f>'AEO 7'!AE49/10^3*'Calculations Etc'!AC8</f>
        <v>7.0016463178569945E-3</v>
      </c>
      <c r="AD7" s="22">
        <f>'AEO 7'!AF49/10^3*'Calculations Etc'!AD8</f>
        <v>7.0452932024450913E-3</v>
      </c>
      <c r="AE7" s="22">
        <f>'AEO 7'!AG49/10^3*'Calculations Etc'!AE8</f>
        <v>7.0915886816565795E-3</v>
      </c>
      <c r="AF7" s="22">
        <f>'AEO 7'!AH49/10^3*'Calculations Etc'!AF8</f>
        <v>7.141916217624257E-3</v>
      </c>
      <c r="AG7" s="22">
        <f>'AEO 7'!AI49/10^3*'Calculations Etc'!AG8</f>
        <v>7.1982614600046759E-3</v>
      </c>
      <c r="AH7" s="22">
        <f>'AEO 7'!AJ49/10^3*'Calculations Etc'!AH8</f>
        <v>7.2551413733955416E-3</v>
      </c>
      <c r="AI7" s="22">
        <f>'AEO 7'!AK49/10^3*'Calculations Etc'!AI8</f>
        <v>7.3185423448499541E-3</v>
      </c>
      <c r="AJ7" s="22">
        <f>'AEO 7'!AL49/10^3*'Calculations Etc'!AJ8</f>
        <v>7.3839974420129234E-3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4"/>
  <sheetViews>
    <sheetView workbookViewId="0">
      <selection activeCell="A2" sqref="A2"/>
    </sheetView>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22">
        <f>B$4/(1-'Calculations Etc'!$B$12)</f>
        <v>3.6164265612794451E-3</v>
      </c>
      <c r="C2" s="22">
        <f>C$4/(1-'Calculations Etc'!$B$12)</f>
        <v>3.6164265612794451E-3</v>
      </c>
      <c r="D2" s="22">
        <f>D$4/(1-'Calculations Etc'!$B$12)</f>
        <v>3.6164265612794451E-3</v>
      </c>
      <c r="E2" s="22">
        <f>E$4/(1-'Calculations Etc'!$B$12)</f>
        <v>3.6164265612794451E-3</v>
      </c>
      <c r="F2" s="22">
        <f>F$4/(1-'Calculations Etc'!$B$12)</f>
        <v>3.6164265612794451E-3</v>
      </c>
      <c r="G2" s="22">
        <f>G$4/(1-'Calculations Etc'!$B$12)</f>
        <v>3.6164265612794451E-3</v>
      </c>
      <c r="H2" s="22">
        <f>H$4/(1-'Calculations Etc'!$B$12)</f>
        <v>3.6164265612794451E-3</v>
      </c>
      <c r="I2" s="22">
        <f>I$4/(1-'Calculations Etc'!$B$12)</f>
        <v>3.6164265612794451E-3</v>
      </c>
      <c r="J2" s="22">
        <f>J$4/(1-'Calculations Etc'!$B$12)</f>
        <v>3.6164265612794451E-3</v>
      </c>
      <c r="K2" s="22">
        <f>K$4/(1-'Calculations Etc'!$B$12)</f>
        <v>3.6164265612794451E-3</v>
      </c>
      <c r="L2" s="22">
        <f>L$4/(1-'Calculations Etc'!$B$12)</f>
        <v>3.6164265612794451E-3</v>
      </c>
      <c r="M2" s="22">
        <f>M$4/(1-'Calculations Etc'!$B$12)</f>
        <v>3.6164265612794451E-3</v>
      </c>
      <c r="N2" s="22">
        <f>N$4/(1-'Calculations Etc'!$B$12)</f>
        <v>3.6164265612794451E-3</v>
      </c>
      <c r="O2" s="22">
        <f>O$4/(1-'Calculations Etc'!$B$12)</f>
        <v>3.6164265612794451E-3</v>
      </c>
      <c r="P2" s="22">
        <f>P$4/(1-'Calculations Etc'!$B$12)</f>
        <v>3.6164265612794451E-3</v>
      </c>
      <c r="Q2" s="22">
        <f>Q$4/(1-'Calculations Etc'!$B$12)</f>
        <v>3.6164265612794451E-3</v>
      </c>
      <c r="R2" s="22">
        <f>R$4/(1-'Calculations Etc'!$B$12)</f>
        <v>3.6164265612794451E-3</v>
      </c>
      <c r="S2" s="22">
        <f>S$4/(1-'Calculations Etc'!$B$12)</f>
        <v>3.6164265612794451E-3</v>
      </c>
      <c r="T2" s="22">
        <f>T$4/(1-'Calculations Etc'!$B$12)</f>
        <v>3.6164265612794451E-3</v>
      </c>
      <c r="U2" s="22">
        <f>U$4/(1-'Calculations Etc'!$B$12)</f>
        <v>3.6164265612794451E-3</v>
      </c>
      <c r="V2" s="22">
        <f>V$4/(1-'Calculations Etc'!$B$12)</f>
        <v>3.6164265612794451E-3</v>
      </c>
      <c r="W2" s="22">
        <f>W$4/(1-'Calculations Etc'!$B$12)</f>
        <v>3.6164265612794451E-3</v>
      </c>
      <c r="X2" s="22">
        <f>X$4/(1-'Calculations Etc'!$B$12)</f>
        <v>3.6164265612794451E-3</v>
      </c>
      <c r="Y2" s="22">
        <f>Y$4/(1-'Calculations Etc'!$B$12)</f>
        <v>3.6164265612794451E-3</v>
      </c>
      <c r="Z2" s="22">
        <f>Z$4/(1-'Calculations Etc'!$B$12)</f>
        <v>3.6164265612794451E-3</v>
      </c>
      <c r="AA2" s="22">
        <f>AA$4/(1-'Calculations Etc'!$B$12)</f>
        <v>3.6164265612794451E-3</v>
      </c>
      <c r="AB2" s="22">
        <f>AB$4/(1-'Calculations Etc'!$B$12)</f>
        <v>3.6164265612794451E-3</v>
      </c>
      <c r="AC2" s="22">
        <f>AC$4/(1-'Calculations Etc'!$B$12)</f>
        <v>3.6164265612794451E-3</v>
      </c>
      <c r="AD2" s="22">
        <f>AD$4/(1-'Calculations Etc'!$B$12)</f>
        <v>3.6164265612794451E-3</v>
      </c>
      <c r="AE2" s="22">
        <f>AE$4/(1-'Calculations Etc'!$B$12)</f>
        <v>3.6164265612794451E-3</v>
      </c>
      <c r="AF2" s="22">
        <f>AF$4/(1-'Calculations Etc'!$B$12)</f>
        <v>3.6164265612794451E-3</v>
      </c>
      <c r="AG2" s="22">
        <f>AG$4/(1-'Calculations Etc'!$B$12)</f>
        <v>3.6164265612794451E-3</v>
      </c>
      <c r="AH2" s="22">
        <f>AH$4/(1-'Calculations Etc'!$B$12)</f>
        <v>3.6164265612794451E-3</v>
      </c>
      <c r="AI2" s="22">
        <f>AI$4/(1-'Calculations Etc'!$B$12)</f>
        <v>3.6164265612794451E-3</v>
      </c>
      <c r="AJ2" s="22">
        <f>AJ$4/(1-'Calculations Etc'!$B$12)</f>
        <v>3.6164265612794451E-3</v>
      </c>
    </row>
    <row r="3" spans="1:36">
      <c r="A3" t="s">
        <v>141</v>
      </c>
      <c r="B3" s="22">
        <f>B$4</f>
        <v>1.1357372671786689E-3</v>
      </c>
      <c r="C3" s="22">
        <f t="shared" ref="C3:AJ3" si="0">C$4</f>
        <v>1.1357372671786689E-3</v>
      </c>
      <c r="D3" s="22">
        <f t="shared" si="0"/>
        <v>1.1357372671786689E-3</v>
      </c>
      <c r="E3" s="22">
        <f t="shared" si="0"/>
        <v>1.1357372671786689E-3</v>
      </c>
      <c r="F3" s="22">
        <f t="shared" si="0"/>
        <v>1.1357372671786689E-3</v>
      </c>
      <c r="G3" s="22">
        <f t="shared" si="0"/>
        <v>1.1357372671786689E-3</v>
      </c>
      <c r="H3" s="22">
        <f t="shared" si="0"/>
        <v>1.1357372671786689E-3</v>
      </c>
      <c r="I3" s="22">
        <f t="shared" si="0"/>
        <v>1.1357372671786689E-3</v>
      </c>
      <c r="J3" s="22">
        <f t="shared" si="0"/>
        <v>1.1357372671786689E-3</v>
      </c>
      <c r="K3" s="22">
        <f t="shared" si="0"/>
        <v>1.1357372671786689E-3</v>
      </c>
      <c r="L3" s="22">
        <f t="shared" si="0"/>
        <v>1.1357372671786689E-3</v>
      </c>
      <c r="M3" s="22">
        <f t="shared" si="0"/>
        <v>1.1357372671786689E-3</v>
      </c>
      <c r="N3" s="22">
        <f t="shared" si="0"/>
        <v>1.1357372671786689E-3</v>
      </c>
      <c r="O3" s="22">
        <f t="shared" si="0"/>
        <v>1.1357372671786689E-3</v>
      </c>
      <c r="P3" s="22">
        <f t="shared" si="0"/>
        <v>1.1357372671786689E-3</v>
      </c>
      <c r="Q3" s="22">
        <f t="shared" si="0"/>
        <v>1.1357372671786689E-3</v>
      </c>
      <c r="R3" s="22">
        <f t="shared" si="0"/>
        <v>1.1357372671786689E-3</v>
      </c>
      <c r="S3" s="22">
        <f t="shared" si="0"/>
        <v>1.1357372671786689E-3</v>
      </c>
      <c r="T3" s="22">
        <f t="shared" si="0"/>
        <v>1.1357372671786689E-3</v>
      </c>
      <c r="U3" s="22">
        <f t="shared" si="0"/>
        <v>1.1357372671786689E-3</v>
      </c>
      <c r="V3" s="22">
        <f t="shared" si="0"/>
        <v>1.1357372671786689E-3</v>
      </c>
      <c r="W3" s="22">
        <f t="shared" si="0"/>
        <v>1.1357372671786689E-3</v>
      </c>
      <c r="X3" s="22">
        <f t="shared" si="0"/>
        <v>1.1357372671786689E-3</v>
      </c>
      <c r="Y3" s="22">
        <f t="shared" si="0"/>
        <v>1.1357372671786689E-3</v>
      </c>
      <c r="Z3" s="22">
        <f t="shared" si="0"/>
        <v>1.1357372671786689E-3</v>
      </c>
      <c r="AA3" s="22">
        <f t="shared" si="0"/>
        <v>1.1357372671786689E-3</v>
      </c>
      <c r="AB3" s="22">
        <f t="shared" si="0"/>
        <v>1.1357372671786689E-3</v>
      </c>
      <c r="AC3" s="22">
        <f t="shared" si="0"/>
        <v>1.1357372671786689E-3</v>
      </c>
      <c r="AD3" s="22">
        <f t="shared" si="0"/>
        <v>1.1357372671786689E-3</v>
      </c>
      <c r="AE3" s="22">
        <f t="shared" si="0"/>
        <v>1.1357372671786689E-3</v>
      </c>
      <c r="AF3" s="22">
        <f t="shared" si="0"/>
        <v>1.1357372671786689E-3</v>
      </c>
      <c r="AG3" s="22">
        <f t="shared" si="0"/>
        <v>1.1357372671786689E-3</v>
      </c>
      <c r="AH3" s="22">
        <f t="shared" si="0"/>
        <v>1.1357372671786689E-3</v>
      </c>
      <c r="AI3" s="22">
        <f t="shared" si="0"/>
        <v>1.1357372671786689E-3</v>
      </c>
      <c r="AJ3" s="22">
        <f t="shared" si="0"/>
        <v>1.1357372671786689E-3</v>
      </c>
    </row>
    <row r="4" spans="1:36">
      <c r="A4" t="s">
        <v>142</v>
      </c>
      <c r="B4" s="22">
        <f>'NTS 1-40'!AG8/('AEO 36'!D20*10^6)</f>
        <v>1.1357372671786689E-3</v>
      </c>
      <c r="C4" s="22">
        <f>$B$4</f>
        <v>1.1357372671786689E-3</v>
      </c>
      <c r="D4" s="22">
        <f t="shared" ref="D4:AJ4" si="1">$B$4</f>
        <v>1.1357372671786689E-3</v>
      </c>
      <c r="E4" s="22">
        <f t="shared" si="1"/>
        <v>1.1357372671786689E-3</v>
      </c>
      <c r="F4" s="22">
        <f t="shared" si="1"/>
        <v>1.1357372671786689E-3</v>
      </c>
      <c r="G4" s="22">
        <f t="shared" si="1"/>
        <v>1.1357372671786689E-3</v>
      </c>
      <c r="H4" s="22">
        <f t="shared" si="1"/>
        <v>1.1357372671786689E-3</v>
      </c>
      <c r="I4" s="22">
        <f t="shared" si="1"/>
        <v>1.1357372671786689E-3</v>
      </c>
      <c r="J4" s="22">
        <f t="shared" si="1"/>
        <v>1.1357372671786689E-3</v>
      </c>
      <c r="K4" s="22">
        <f t="shared" si="1"/>
        <v>1.1357372671786689E-3</v>
      </c>
      <c r="L4" s="22">
        <f t="shared" si="1"/>
        <v>1.1357372671786689E-3</v>
      </c>
      <c r="M4" s="22">
        <f t="shared" si="1"/>
        <v>1.1357372671786689E-3</v>
      </c>
      <c r="N4" s="22">
        <f t="shared" si="1"/>
        <v>1.1357372671786689E-3</v>
      </c>
      <c r="O4" s="22">
        <f t="shared" si="1"/>
        <v>1.1357372671786689E-3</v>
      </c>
      <c r="P4" s="22">
        <f t="shared" si="1"/>
        <v>1.1357372671786689E-3</v>
      </c>
      <c r="Q4" s="22">
        <f t="shared" si="1"/>
        <v>1.1357372671786689E-3</v>
      </c>
      <c r="R4" s="22">
        <f t="shared" si="1"/>
        <v>1.1357372671786689E-3</v>
      </c>
      <c r="S4" s="22">
        <f t="shared" si="1"/>
        <v>1.1357372671786689E-3</v>
      </c>
      <c r="T4" s="22">
        <f t="shared" si="1"/>
        <v>1.1357372671786689E-3</v>
      </c>
      <c r="U4" s="22">
        <f t="shared" si="1"/>
        <v>1.1357372671786689E-3</v>
      </c>
      <c r="V4" s="22">
        <f t="shared" si="1"/>
        <v>1.1357372671786689E-3</v>
      </c>
      <c r="W4" s="22">
        <f t="shared" si="1"/>
        <v>1.1357372671786689E-3</v>
      </c>
      <c r="X4" s="22">
        <f t="shared" si="1"/>
        <v>1.1357372671786689E-3</v>
      </c>
      <c r="Y4" s="22">
        <f t="shared" si="1"/>
        <v>1.1357372671786689E-3</v>
      </c>
      <c r="Z4" s="22">
        <f t="shared" si="1"/>
        <v>1.1357372671786689E-3</v>
      </c>
      <c r="AA4" s="22">
        <f t="shared" si="1"/>
        <v>1.1357372671786689E-3</v>
      </c>
      <c r="AB4" s="22">
        <f t="shared" si="1"/>
        <v>1.1357372671786689E-3</v>
      </c>
      <c r="AC4" s="22">
        <f t="shared" si="1"/>
        <v>1.1357372671786689E-3</v>
      </c>
      <c r="AD4" s="22">
        <f t="shared" si="1"/>
        <v>1.1357372671786689E-3</v>
      </c>
      <c r="AE4" s="22">
        <f t="shared" si="1"/>
        <v>1.1357372671786689E-3</v>
      </c>
      <c r="AF4" s="22">
        <f t="shared" si="1"/>
        <v>1.1357372671786689E-3</v>
      </c>
      <c r="AG4" s="22">
        <f t="shared" si="1"/>
        <v>1.1357372671786689E-3</v>
      </c>
      <c r="AH4" s="22">
        <f t="shared" si="1"/>
        <v>1.1357372671786689E-3</v>
      </c>
      <c r="AI4" s="22">
        <f t="shared" si="1"/>
        <v>1.1357372671786689E-3</v>
      </c>
      <c r="AJ4" s="22">
        <f t="shared" si="1"/>
        <v>1.1357372671786689E-3</v>
      </c>
    </row>
    <row r="5" spans="1:36">
      <c r="A5" t="s">
        <v>143</v>
      </c>
      <c r="B5" s="22">
        <f>B$4</f>
        <v>1.1357372671786689E-3</v>
      </c>
      <c r="C5" s="22">
        <f t="shared" ref="C5:AJ5" si="2">C$4</f>
        <v>1.1357372671786689E-3</v>
      </c>
      <c r="D5" s="22">
        <f t="shared" si="2"/>
        <v>1.1357372671786689E-3</v>
      </c>
      <c r="E5" s="22">
        <f t="shared" si="2"/>
        <v>1.1357372671786689E-3</v>
      </c>
      <c r="F5" s="22">
        <f t="shared" si="2"/>
        <v>1.1357372671786689E-3</v>
      </c>
      <c r="G5" s="22">
        <f t="shared" si="2"/>
        <v>1.1357372671786689E-3</v>
      </c>
      <c r="H5" s="22">
        <f t="shared" si="2"/>
        <v>1.1357372671786689E-3</v>
      </c>
      <c r="I5" s="22">
        <f t="shared" si="2"/>
        <v>1.1357372671786689E-3</v>
      </c>
      <c r="J5" s="22">
        <f t="shared" si="2"/>
        <v>1.1357372671786689E-3</v>
      </c>
      <c r="K5" s="22">
        <f t="shared" si="2"/>
        <v>1.1357372671786689E-3</v>
      </c>
      <c r="L5" s="22">
        <f t="shared" si="2"/>
        <v>1.1357372671786689E-3</v>
      </c>
      <c r="M5" s="22">
        <f t="shared" si="2"/>
        <v>1.1357372671786689E-3</v>
      </c>
      <c r="N5" s="22">
        <f t="shared" si="2"/>
        <v>1.1357372671786689E-3</v>
      </c>
      <c r="O5" s="22">
        <f t="shared" si="2"/>
        <v>1.1357372671786689E-3</v>
      </c>
      <c r="P5" s="22">
        <f t="shared" si="2"/>
        <v>1.1357372671786689E-3</v>
      </c>
      <c r="Q5" s="22">
        <f t="shared" si="2"/>
        <v>1.1357372671786689E-3</v>
      </c>
      <c r="R5" s="22">
        <f t="shared" si="2"/>
        <v>1.1357372671786689E-3</v>
      </c>
      <c r="S5" s="22">
        <f t="shared" si="2"/>
        <v>1.1357372671786689E-3</v>
      </c>
      <c r="T5" s="22">
        <f t="shared" si="2"/>
        <v>1.1357372671786689E-3</v>
      </c>
      <c r="U5" s="22">
        <f t="shared" si="2"/>
        <v>1.1357372671786689E-3</v>
      </c>
      <c r="V5" s="22">
        <f t="shared" si="2"/>
        <v>1.1357372671786689E-3</v>
      </c>
      <c r="W5" s="22">
        <f t="shared" si="2"/>
        <v>1.1357372671786689E-3</v>
      </c>
      <c r="X5" s="22">
        <f t="shared" si="2"/>
        <v>1.1357372671786689E-3</v>
      </c>
      <c r="Y5" s="22">
        <f t="shared" si="2"/>
        <v>1.1357372671786689E-3</v>
      </c>
      <c r="Z5" s="22">
        <f t="shared" si="2"/>
        <v>1.1357372671786689E-3</v>
      </c>
      <c r="AA5" s="22">
        <f t="shared" si="2"/>
        <v>1.1357372671786689E-3</v>
      </c>
      <c r="AB5" s="22">
        <f t="shared" si="2"/>
        <v>1.1357372671786689E-3</v>
      </c>
      <c r="AC5" s="22">
        <f t="shared" si="2"/>
        <v>1.1357372671786689E-3</v>
      </c>
      <c r="AD5" s="22">
        <f t="shared" si="2"/>
        <v>1.1357372671786689E-3</v>
      </c>
      <c r="AE5" s="22">
        <f t="shared" si="2"/>
        <v>1.1357372671786689E-3</v>
      </c>
      <c r="AF5" s="22">
        <f t="shared" si="2"/>
        <v>1.1357372671786689E-3</v>
      </c>
      <c r="AG5" s="22">
        <f t="shared" si="2"/>
        <v>1.1357372671786689E-3</v>
      </c>
      <c r="AH5" s="22">
        <f t="shared" si="2"/>
        <v>1.1357372671786689E-3</v>
      </c>
      <c r="AI5" s="22">
        <f t="shared" si="2"/>
        <v>1.1357372671786689E-3</v>
      </c>
      <c r="AJ5" s="22">
        <f t="shared" si="2"/>
        <v>1.1357372671786689E-3</v>
      </c>
    </row>
    <row r="6" spans="1:36">
      <c r="A6" t="s">
        <v>144</v>
      </c>
      <c r="B6" s="22">
        <f>B$4/(1-'Calculations Etc'!$B$12)*'Calculations Etc'!$B$16+B$4*(1-'Calculations Etc'!$B$16)</f>
        <v>2.5001163789340961E-3</v>
      </c>
      <c r="C6" s="22">
        <f>C$4/(1-'Calculations Etc'!$B$12)*'Calculations Etc'!$B$16+C$4*(1-'Calculations Etc'!$B$16)</f>
        <v>2.5001163789340961E-3</v>
      </c>
      <c r="D6" s="22">
        <f>D$4/(1-'Calculations Etc'!$B$12)*'Calculations Etc'!$B$16+D$4*(1-'Calculations Etc'!$B$16)</f>
        <v>2.5001163789340961E-3</v>
      </c>
      <c r="E6" s="22">
        <f>E$4/(1-'Calculations Etc'!$B$12)*'Calculations Etc'!$B$16+E$4*(1-'Calculations Etc'!$B$16)</f>
        <v>2.5001163789340961E-3</v>
      </c>
      <c r="F6" s="22">
        <f>F$4/(1-'Calculations Etc'!$B$12)*'Calculations Etc'!$B$16+F$4*(1-'Calculations Etc'!$B$16)</f>
        <v>2.5001163789340961E-3</v>
      </c>
      <c r="G6" s="22">
        <f>G$4/(1-'Calculations Etc'!$B$12)*'Calculations Etc'!$B$16+G$4*(1-'Calculations Etc'!$B$16)</f>
        <v>2.5001163789340961E-3</v>
      </c>
      <c r="H6" s="22">
        <f>H$4/(1-'Calculations Etc'!$B$12)*'Calculations Etc'!$B$16+H$4*(1-'Calculations Etc'!$B$16)</f>
        <v>2.5001163789340961E-3</v>
      </c>
      <c r="I6" s="22">
        <f>I$4/(1-'Calculations Etc'!$B$12)*'Calculations Etc'!$B$16+I$4*(1-'Calculations Etc'!$B$16)</f>
        <v>2.5001163789340961E-3</v>
      </c>
      <c r="J6" s="22">
        <f>J$4/(1-'Calculations Etc'!$B$12)*'Calculations Etc'!$B$16+J$4*(1-'Calculations Etc'!$B$16)</f>
        <v>2.5001163789340961E-3</v>
      </c>
      <c r="K6" s="22">
        <f>K$4/(1-'Calculations Etc'!$B$12)*'Calculations Etc'!$B$16+K$4*(1-'Calculations Etc'!$B$16)</f>
        <v>2.5001163789340961E-3</v>
      </c>
      <c r="L6" s="22">
        <f>L$4/(1-'Calculations Etc'!$B$12)*'Calculations Etc'!$B$16+L$4*(1-'Calculations Etc'!$B$16)</f>
        <v>2.5001163789340961E-3</v>
      </c>
      <c r="M6" s="22">
        <f>M$4/(1-'Calculations Etc'!$B$12)*'Calculations Etc'!$B$16+M$4*(1-'Calculations Etc'!$B$16)</f>
        <v>2.5001163789340961E-3</v>
      </c>
      <c r="N6" s="22">
        <f>N$4/(1-'Calculations Etc'!$B$12)*'Calculations Etc'!$B$16+N$4*(1-'Calculations Etc'!$B$16)</f>
        <v>2.5001163789340961E-3</v>
      </c>
      <c r="O6" s="22">
        <f>O$4/(1-'Calculations Etc'!$B$12)*'Calculations Etc'!$B$16+O$4*(1-'Calculations Etc'!$B$16)</f>
        <v>2.5001163789340961E-3</v>
      </c>
      <c r="P6" s="22">
        <f>P$4/(1-'Calculations Etc'!$B$12)*'Calculations Etc'!$B$16+P$4*(1-'Calculations Etc'!$B$16)</f>
        <v>2.5001163789340961E-3</v>
      </c>
      <c r="Q6" s="22">
        <f>Q$4/(1-'Calculations Etc'!$B$12)*'Calculations Etc'!$B$16+Q$4*(1-'Calculations Etc'!$B$16)</f>
        <v>2.5001163789340961E-3</v>
      </c>
      <c r="R6" s="22">
        <f>R$4/(1-'Calculations Etc'!$B$12)*'Calculations Etc'!$B$16+R$4*(1-'Calculations Etc'!$B$16)</f>
        <v>2.5001163789340961E-3</v>
      </c>
      <c r="S6" s="22">
        <f>S$4/(1-'Calculations Etc'!$B$12)*'Calculations Etc'!$B$16+S$4*(1-'Calculations Etc'!$B$16)</f>
        <v>2.5001163789340961E-3</v>
      </c>
      <c r="T6" s="22">
        <f>T$4/(1-'Calculations Etc'!$B$12)*'Calculations Etc'!$B$16+T$4*(1-'Calculations Etc'!$B$16)</f>
        <v>2.5001163789340961E-3</v>
      </c>
      <c r="U6" s="22">
        <f>U$4/(1-'Calculations Etc'!$B$12)*'Calculations Etc'!$B$16+U$4*(1-'Calculations Etc'!$B$16)</f>
        <v>2.5001163789340961E-3</v>
      </c>
      <c r="V6" s="22">
        <f>V$4/(1-'Calculations Etc'!$B$12)*'Calculations Etc'!$B$16+V$4*(1-'Calculations Etc'!$B$16)</f>
        <v>2.5001163789340961E-3</v>
      </c>
      <c r="W6" s="22">
        <f>W$4/(1-'Calculations Etc'!$B$12)*'Calculations Etc'!$B$16+W$4*(1-'Calculations Etc'!$B$16)</f>
        <v>2.5001163789340961E-3</v>
      </c>
      <c r="X6" s="22">
        <f>X$4/(1-'Calculations Etc'!$B$12)*'Calculations Etc'!$B$16+X$4*(1-'Calculations Etc'!$B$16)</f>
        <v>2.5001163789340961E-3</v>
      </c>
      <c r="Y6" s="22">
        <f>Y$4/(1-'Calculations Etc'!$B$12)*'Calculations Etc'!$B$16+Y$4*(1-'Calculations Etc'!$B$16)</f>
        <v>2.5001163789340961E-3</v>
      </c>
      <c r="Z6" s="22">
        <f>Z$4/(1-'Calculations Etc'!$B$12)*'Calculations Etc'!$B$16+Z$4*(1-'Calculations Etc'!$B$16)</f>
        <v>2.5001163789340961E-3</v>
      </c>
      <c r="AA6" s="22">
        <f>AA$4/(1-'Calculations Etc'!$B$12)*'Calculations Etc'!$B$16+AA$4*(1-'Calculations Etc'!$B$16)</f>
        <v>2.5001163789340961E-3</v>
      </c>
      <c r="AB6" s="22">
        <f>AB$4/(1-'Calculations Etc'!$B$12)*'Calculations Etc'!$B$16+AB$4*(1-'Calculations Etc'!$B$16)</f>
        <v>2.5001163789340961E-3</v>
      </c>
      <c r="AC6" s="22">
        <f>AC$4/(1-'Calculations Etc'!$B$12)*'Calculations Etc'!$B$16+AC$4*(1-'Calculations Etc'!$B$16)</f>
        <v>2.5001163789340961E-3</v>
      </c>
      <c r="AD6" s="22">
        <f>AD$4/(1-'Calculations Etc'!$B$12)*'Calculations Etc'!$B$16+AD$4*(1-'Calculations Etc'!$B$16)</f>
        <v>2.5001163789340961E-3</v>
      </c>
      <c r="AE6" s="22">
        <f>AE$4/(1-'Calculations Etc'!$B$12)*'Calculations Etc'!$B$16+AE$4*(1-'Calculations Etc'!$B$16)</f>
        <v>2.5001163789340961E-3</v>
      </c>
      <c r="AF6" s="22">
        <f>AF$4/(1-'Calculations Etc'!$B$12)*'Calculations Etc'!$B$16+AF$4*(1-'Calculations Etc'!$B$16)</f>
        <v>2.5001163789340961E-3</v>
      </c>
      <c r="AG6" s="22">
        <f>AG$4/(1-'Calculations Etc'!$B$12)*'Calculations Etc'!$B$16+AG$4*(1-'Calculations Etc'!$B$16)</f>
        <v>2.5001163789340961E-3</v>
      </c>
      <c r="AH6" s="22">
        <f>AH$4/(1-'Calculations Etc'!$B$12)*'Calculations Etc'!$B$16+AH$4*(1-'Calculations Etc'!$B$16)</f>
        <v>2.5001163789340961E-3</v>
      </c>
      <c r="AI6" s="22">
        <f>AI$4/(1-'Calculations Etc'!$B$12)*'Calculations Etc'!$B$16+AI$4*(1-'Calculations Etc'!$B$16)</f>
        <v>2.5001163789340961E-3</v>
      </c>
      <c r="AJ6" s="22">
        <f>AJ$4/(1-'Calculations Etc'!$B$12)*'Calculations Etc'!$B$16+AJ$4*(1-'Calculations Etc'!$B$16)</f>
        <v>2.5001163789340961E-3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13" spans="1:36">
      <c r="B13" s="56"/>
    </row>
    <row r="14" spans="1:36">
      <c r="B14" s="2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0"/>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730</v>
      </c>
      <c r="B10" s="16" t="s">
        <v>731</v>
      </c>
    </row>
    <row r="11" spans="1:39" ht="15" customHeight="1">
      <c r="B11" s="15" t="s">
        <v>732</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733</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65</v>
      </c>
    </row>
    <row r="16" spans="1:39" ht="15" customHeight="1">
      <c r="B16" s="6" t="s">
        <v>734</v>
      </c>
    </row>
    <row r="17" spans="1:39" ht="15" customHeight="1">
      <c r="A17" s="7" t="s">
        <v>735</v>
      </c>
      <c r="B17" s="10" t="s">
        <v>736</v>
      </c>
      <c r="C17" s="12">
        <v>15775.077148</v>
      </c>
      <c r="D17" s="12">
        <v>16025.834961</v>
      </c>
      <c r="E17" s="12">
        <v>16137.192383</v>
      </c>
      <c r="F17" s="12">
        <v>16178.654296999999</v>
      </c>
      <c r="G17" s="12">
        <v>16072.060546999999</v>
      </c>
      <c r="H17" s="12">
        <v>15903.120117</v>
      </c>
      <c r="I17" s="12">
        <v>15658.59375</v>
      </c>
      <c r="J17" s="12">
        <v>15367.652344</v>
      </c>
      <c r="K17" s="12">
        <v>15015.197265999999</v>
      </c>
      <c r="L17" s="12">
        <v>14624.833984000001</v>
      </c>
      <c r="M17" s="12">
        <v>14220.605469</v>
      </c>
      <c r="N17" s="12">
        <v>13886.424805000001</v>
      </c>
      <c r="O17" s="12">
        <v>13594.931640999999</v>
      </c>
      <c r="P17" s="12">
        <v>13351.015625</v>
      </c>
      <c r="Q17" s="12">
        <v>13134.155273</v>
      </c>
      <c r="R17" s="12">
        <v>12934.160156</v>
      </c>
      <c r="S17" s="12">
        <v>12748.863281</v>
      </c>
      <c r="T17" s="12">
        <v>12587.117188</v>
      </c>
      <c r="U17" s="12">
        <v>12456.375</v>
      </c>
      <c r="V17" s="12">
        <v>12346.246094</v>
      </c>
      <c r="W17" s="12">
        <v>12250.716796999999</v>
      </c>
      <c r="X17" s="12">
        <v>12183.117188</v>
      </c>
      <c r="Y17" s="12">
        <v>12132.822265999999</v>
      </c>
      <c r="Z17" s="12">
        <v>12102.355469</v>
      </c>
      <c r="AA17" s="12">
        <v>12074.427734000001</v>
      </c>
      <c r="AB17" s="12">
        <v>12054.428711</v>
      </c>
      <c r="AC17" s="12">
        <v>12047.242188</v>
      </c>
      <c r="AD17" s="12">
        <v>12058.923828000001</v>
      </c>
      <c r="AE17" s="12">
        <v>12080.703125</v>
      </c>
      <c r="AF17" s="12">
        <v>12110.767578000001</v>
      </c>
      <c r="AG17" s="12">
        <v>12150.702148</v>
      </c>
      <c r="AH17" s="12">
        <v>12201.202148</v>
      </c>
      <c r="AI17" s="12">
        <v>12255.201171999999</v>
      </c>
      <c r="AJ17" s="12">
        <v>12319.674805000001</v>
      </c>
      <c r="AK17" s="12">
        <v>12398.368164</v>
      </c>
      <c r="AL17" s="12">
        <v>12478.154296999999</v>
      </c>
      <c r="AM17" s="8">
        <v>-7.3330000000000001E-3</v>
      </c>
    </row>
    <row r="18" spans="1:39" ht="15" customHeight="1">
      <c r="A18" s="7" t="s">
        <v>737</v>
      </c>
      <c r="B18" s="10" t="s">
        <v>738</v>
      </c>
      <c r="C18" s="12">
        <v>6476.6181640000004</v>
      </c>
      <c r="D18" s="12">
        <v>6474.6918949999999</v>
      </c>
      <c r="E18" s="12">
        <v>6407.1865230000003</v>
      </c>
      <c r="F18" s="12">
        <v>6308.5043949999999</v>
      </c>
      <c r="G18" s="12">
        <v>6168.0336909999996</v>
      </c>
      <c r="H18" s="12">
        <v>6019.5239259999998</v>
      </c>
      <c r="I18" s="12">
        <v>5860.763672</v>
      </c>
      <c r="J18" s="12">
        <v>5696.263672</v>
      </c>
      <c r="K18" s="12">
        <v>5516.361328</v>
      </c>
      <c r="L18" s="12">
        <v>5335.4106449999999</v>
      </c>
      <c r="M18" s="12">
        <v>5150.6303710000002</v>
      </c>
      <c r="N18" s="12">
        <v>4997.0576170000004</v>
      </c>
      <c r="O18" s="12">
        <v>4865.3623049999997</v>
      </c>
      <c r="P18" s="12">
        <v>4755.7573240000002</v>
      </c>
      <c r="Q18" s="12">
        <v>4661.0571289999998</v>
      </c>
      <c r="R18" s="12">
        <v>4577.4287109999996</v>
      </c>
      <c r="S18" s="12">
        <v>4505.0688479999999</v>
      </c>
      <c r="T18" s="12">
        <v>4447.2871089999999</v>
      </c>
      <c r="U18" s="12">
        <v>4404.7773440000001</v>
      </c>
      <c r="V18" s="12">
        <v>4372.9838870000003</v>
      </c>
      <c r="W18" s="12">
        <v>4348.3188479999999</v>
      </c>
      <c r="X18" s="12">
        <v>4337.123047</v>
      </c>
      <c r="Y18" s="12">
        <v>4333.1030270000001</v>
      </c>
      <c r="Z18" s="12">
        <v>4336.7666019999997</v>
      </c>
      <c r="AA18" s="12">
        <v>4341.8813479999999</v>
      </c>
      <c r="AB18" s="12">
        <v>4349.6333009999998</v>
      </c>
      <c r="AC18" s="12">
        <v>4361.6132809999999</v>
      </c>
      <c r="AD18" s="12">
        <v>4379.4555659999996</v>
      </c>
      <c r="AE18" s="12">
        <v>4399.8496089999999</v>
      </c>
      <c r="AF18" s="12">
        <v>4422.4130859999996</v>
      </c>
      <c r="AG18" s="12">
        <v>4448.2036129999997</v>
      </c>
      <c r="AH18" s="12">
        <v>4477.1904299999997</v>
      </c>
      <c r="AI18" s="12">
        <v>4506.3935549999997</v>
      </c>
      <c r="AJ18" s="12">
        <v>4537.8515619999998</v>
      </c>
      <c r="AK18" s="12">
        <v>4573.9677730000003</v>
      </c>
      <c r="AL18" s="12">
        <v>4610.8725590000004</v>
      </c>
      <c r="AM18" s="8">
        <v>-9.9349999999999994E-3</v>
      </c>
    </row>
    <row r="19" spans="1:39" ht="15" customHeight="1">
      <c r="A19" s="7" t="s">
        <v>739</v>
      </c>
      <c r="B19" s="10" t="s">
        <v>740</v>
      </c>
      <c r="C19" s="12">
        <v>9279.8583980000003</v>
      </c>
      <c r="D19" s="12">
        <v>9532.5488280000009</v>
      </c>
      <c r="E19" s="12">
        <v>9711.6064449999994</v>
      </c>
      <c r="F19" s="12">
        <v>9852.0341800000006</v>
      </c>
      <c r="G19" s="12">
        <v>9886.3164059999999</v>
      </c>
      <c r="H19" s="12">
        <v>9866.3134769999997</v>
      </c>
      <c r="I19" s="12">
        <v>9781.0068360000005</v>
      </c>
      <c r="J19" s="12">
        <v>9655.0400389999995</v>
      </c>
      <c r="K19" s="12">
        <v>9483.0068360000005</v>
      </c>
      <c r="L19" s="12">
        <v>9274.1162110000005</v>
      </c>
      <c r="M19" s="12">
        <v>9055.2021480000003</v>
      </c>
      <c r="N19" s="12">
        <v>8875.0361329999996</v>
      </c>
      <c r="O19" s="12">
        <v>8715.6181639999995</v>
      </c>
      <c r="P19" s="12">
        <v>8581.6210940000001</v>
      </c>
      <c r="Q19" s="12">
        <v>8459.734375</v>
      </c>
      <c r="R19" s="12">
        <v>8343.6074219999991</v>
      </c>
      <c r="S19" s="12">
        <v>8230.8789059999999</v>
      </c>
      <c r="T19" s="12">
        <v>8127.0805659999996</v>
      </c>
      <c r="U19" s="12">
        <v>8038.9697269999997</v>
      </c>
      <c r="V19" s="12">
        <v>7960.7260740000002</v>
      </c>
      <c r="W19" s="12">
        <v>7889.9331050000001</v>
      </c>
      <c r="X19" s="12">
        <v>7833.5615230000003</v>
      </c>
      <c r="Y19" s="12">
        <v>7787.2983400000003</v>
      </c>
      <c r="Z19" s="12">
        <v>7753.1567379999997</v>
      </c>
      <c r="AA19" s="12">
        <v>7720.1000979999999</v>
      </c>
      <c r="AB19" s="12">
        <v>7692.3276370000003</v>
      </c>
      <c r="AC19" s="12">
        <v>7673.1259769999997</v>
      </c>
      <c r="AD19" s="12">
        <v>7666.9145509999998</v>
      </c>
      <c r="AE19" s="12">
        <v>7668.2412109999996</v>
      </c>
      <c r="AF19" s="12">
        <v>7675.6777339999999</v>
      </c>
      <c r="AG19" s="12">
        <v>7689.7470700000003</v>
      </c>
      <c r="AH19" s="12">
        <v>7711.1777339999999</v>
      </c>
      <c r="AI19" s="12">
        <v>7735.8896480000003</v>
      </c>
      <c r="AJ19" s="12">
        <v>7768.8149409999996</v>
      </c>
      <c r="AK19" s="12">
        <v>7811.2885740000002</v>
      </c>
      <c r="AL19" s="12">
        <v>7854.0629879999997</v>
      </c>
      <c r="AM19" s="8">
        <v>-5.6800000000000002E-3</v>
      </c>
    </row>
    <row r="20" spans="1:39" ht="15" customHeight="1">
      <c r="A20" s="7" t="s">
        <v>741</v>
      </c>
      <c r="B20" s="10" t="s">
        <v>742</v>
      </c>
      <c r="C20" s="12">
        <v>18.600467999999999</v>
      </c>
      <c r="D20" s="12">
        <v>18.594349000000001</v>
      </c>
      <c r="E20" s="12">
        <v>18.399861999999999</v>
      </c>
      <c r="F20" s="12">
        <v>18.115686</v>
      </c>
      <c r="G20" s="12">
        <v>17.710706999999999</v>
      </c>
      <c r="H20" s="12">
        <v>17.282112000000001</v>
      </c>
      <c r="I20" s="12">
        <v>16.82338</v>
      </c>
      <c r="J20" s="12">
        <v>16.348322</v>
      </c>
      <c r="K20" s="12">
        <v>15.828972</v>
      </c>
      <c r="L20" s="12">
        <v>15.3066</v>
      </c>
      <c r="M20" s="12">
        <v>14.773444</v>
      </c>
      <c r="N20" s="12">
        <v>14.330783</v>
      </c>
      <c r="O20" s="12">
        <v>13.951461</v>
      </c>
      <c r="P20" s="12">
        <v>13.636367999999999</v>
      </c>
      <c r="Q20" s="12">
        <v>13.364281</v>
      </c>
      <c r="R20" s="12">
        <v>13.123892</v>
      </c>
      <c r="S20" s="12">
        <v>12.915938000000001</v>
      </c>
      <c r="T20" s="12">
        <v>12.749832</v>
      </c>
      <c r="U20" s="12">
        <v>12.627746999999999</v>
      </c>
      <c r="V20" s="12">
        <v>12.536263</v>
      </c>
      <c r="W20" s="12">
        <v>12.465052</v>
      </c>
      <c r="X20" s="12">
        <v>12.432624000000001</v>
      </c>
      <c r="Y20" s="12">
        <v>12.420825000000001</v>
      </c>
      <c r="Z20" s="12">
        <v>12.431234</v>
      </c>
      <c r="AA20" s="12">
        <v>12.445911000000001</v>
      </c>
      <c r="AB20" s="12">
        <v>12.468126</v>
      </c>
      <c r="AC20" s="12">
        <v>12.502481</v>
      </c>
      <c r="AD20" s="12">
        <v>12.553697</v>
      </c>
      <c r="AE20" s="12">
        <v>12.612252</v>
      </c>
      <c r="AF20" s="12">
        <v>12.676990999999999</v>
      </c>
      <c r="AG20" s="12">
        <v>12.751096</v>
      </c>
      <c r="AH20" s="12">
        <v>12.834424</v>
      </c>
      <c r="AI20" s="12">
        <v>12.918331999999999</v>
      </c>
      <c r="AJ20" s="12">
        <v>13.008673</v>
      </c>
      <c r="AK20" s="12">
        <v>13.112384</v>
      </c>
      <c r="AL20" s="12">
        <v>13.218317000000001</v>
      </c>
      <c r="AM20" s="8">
        <v>-9.9869999999999994E-3</v>
      </c>
    </row>
    <row r="21" spans="1:39" ht="15" customHeight="1">
      <c r="A21" s="7" t="s">
        <v>743</v>
      </c>
      <c r="B21" s="10" t="s">
        <v>744</v>
      </c>
      <c r="C21" s="12">
        <v>858.76245100000006</v>
      </c>
      <c r="D21" s="12">
        <v>884.99597200000005</v>
      </c>
      <c r="E21" s="12">
        <v>931.558899</v>
      </c>
      <c r="F21" s="12">
        <v>923.336365</v>
      </c>
      <c r="G21" s="12">
        <v>911.23999000000003</v>
      </c>
      <c r="H21" s="12">
        <v>899.93328899999995</v>
      </c>
      <c r="I21" s="12">
        <v>892.25372300000004</v>
      </c>
      <c r="J21" s="12">
        <v>882.93359399999997</v>
      </c>
      <c r="K21" s="12">
        <v>872.29284700000005</v>
      </c>
      <c r="L21" s="12">
        <v>861.68658400000004</v>
      </c>
      <c r="M21" s="12">
        <v>854.90777600000001</v>
      </c>
      <c r="N21" s="12">
        <v>845.33654799999999</v>
      </c>
      <c r="O21" s="12">
        <v>839.36694299999999</v>
      </c>
      <c r="P21" s="12">
        <v>836.29461700000002</v>
      </c>
      <c r="Q21" s="12">
        <v>833.59966999999995</v>
      </c>
      <c r="R21" s="12">
        <v>830.53216599999996</v>
      </c>
      <c r="S21" s="12">
        <v>829.24066200000004</v>
      </c>
      <c r="T21" s="12">
        <v>827.64141800000004</v>
      </c>
      <c r="U21" s="12">
        <v>830.16253700000004</v>
      </c>
      <c r="V21" s="12">
        <v>835.37432899999999</v>
      </c>
      <c r="W21" s="12">
        <v>841.79461700000002</v>
      </c>
      <c r="X21" s="12">
        <v>847.64086899999995</v>
      </c>
      <c r="Y21" s="12">
        <v>855.34942599999999</v>
      </c>
      <c r="Z21" s="12">
        <v>865.71374500000002</v>
      </c>
      <c r="AA21" s="12">
        <v>873.12884499999996</v>
      </c>
      <c r="AB21" s="12">
        <v>881.57800299999997</v>
      </c>
      <c r="AC21" s="12">
        <v>890.69293200000004</v>
      </c>
      <c r="AD21" s="12">
        <v>901.11004600000001</v>
      </c>
      <c r="AE21" s="12">
        <v>913.87567100000001</v>
      </c>
      <c r="AF21" s="12">
        <v>926.26898200000005</v>
      </c>
      <c r="AG21" s="12">
        <v>939.04803500000003</v>
      </c>
      <c r="AH21" s="12">
        <v>953.32006799999999</v>
      </c>
      <c r="AI21" s="12">
        <v>966.41076699999996</v>
      </c>
      <c r="AJ21" s="12">
        <v>979.01452600000005</v>
      </c>
      <c r="AK21" s="12">
        <v>992.98168899999996</v>
      </c>
      <c r="AL21" s="12">
        <v>1007.277832</v>
      </c>
      <c r="AM21" s="8">
        <v>3.8140000000000001E-3</v>
      </c>
    </row>
    <row r="22" spans="1:39" ht="15" customHeight="1">
      <c r="A22" s="7" t="s">
        <v>745</v>
      </c>
      <c r="B22" s="10" t="s">
        <v>746</v>
      </c>
      <c r="C22" s="12">
        <v>263.085083</v>
      </c>
      <c r="D22" s="12">
        <v>264.82205199999999</v>
      </c>
      <c r="E22" s="12">
        <v>266.68804899999998</v>
      </c>
      <c r="F22" s="12">
        <v>268.55209400000001</v>
      </c>
      <c r="G22" s="12">
        <v>270.432434</v>
      </c>
      <c r="H22" s="12">
        <v>272.32449300000002</v>
      </c>
      <c r="I22" s="12">
        <v>274.22351099999997</v>
      </c>
      <c r="J22" s="12">
        <v>276.12719700000002</v>
      </c>
      <c r="K22" s="12">
        <v>278.03277600000001</v>
      </c>
      <c r="L22" s="12">
        <v>279.93795799999998</v>
      </c>
      <c r="M22" s="12">
        <v>281.83902</v>
      </c>
      <c r="N22" s="12">
        <v>283.73468000000003</v>
      </c>
      <c r="O22" s="12">
        <v>285.61679099999998</v>
      </c>
      <c r="P22" s="12">
        <v>287.48272700000001</v>
      </c>
      <c r="Q22" s="12">
        <v>289.329407</v>
      </c>
      <c r="R22" s="12">
        <v>291.15420499999999</v>
      </c>
      <c r="S22" s="12">
        <v>292.95565800000003</v>
      </c>
      <c r="T22" s="12">
        <v>294.73318499999999</v>
      </c>
      <c r="U22" s="12">
        <v>296.48681599999998</v>
      </c>
      <c r="V22" s="12">
        <v>298.216949</v>
      </c>
      <c r="W22" s="12">
        <v>299.92465199999998</v>
      </c>
      <c r="X22" s="12">
        <v>301.61279300000001</v>
      </c>
      <c r="Y22" s="12">
        <v>303.280914</v>
      </c>
      <c r="Z22" s="12">
        <v>304.93023699999998</v>
      </c>
      <c r="AA22" s="12">
        <v>306.56222500000001</v>
      </c>
      <c r="AB22" s="12">
        <v>308.178833</v>
      </c>
      <c r="AC22" s="12">
        <v>309.78308099999998</v>
      </c>
      <c r="AD22" s="12">
        <v>311.37734999999998</v>
      </c>
      <c r="AE22" s="12">
        <v>312.96447799999999</v>
      </c>
      <c r="AF22" s="12">
        <v>314.54757699999999</v>
      </c>
      <c r="AG22" s="12">
        <v>316.12994400000002</v>
      </c>
      <c r="AH22" s="12">
        <v>317.71890300000001</v>
      </c>
      <c r="AI22" s="12">
        <v>319.31869499999999</v>
      </c>
      <c r="AJ22" s="12">
        <v>320.930634</v>
      </c>
      <c r="AK22" s="12">
        <v>322.55746499999998</v>
      </c>
      <c r="AL22" s="12">
        <v>324.20114100000001</v>
      </c>
      <c r="AM22" s="8">
        <v>5.9680000000000002E-3</v>
      </c>
    </row>
    <row r="23" spans="1:39" ht="15" customHeight="1">
      <c r="A23" s="7" t="s">
        <v>747</v>
      </c>
      <c r="B23" s="10" t="s">
        <v>748</v>
      </c>
      <c r="C23" s="12">
        <v>107.60051</v>
      </c>
      <c r="D23" s="12">
        <v>107.764145</v>
      </c>
      <c r="E23" s="12">
        <v>107.984909</v>
      </c>
      <c r="F23" s="12">
        <v>108.207764</v>
      </c>
      <c r="G23" s="12">
        <v>108.441704</v>
      </c>
      <c r="H23" s="12">
        <v>108.684692</v>
      </c>
      <c r="I23" s="12">
        <v>108.934776</v>
      </c>
      <c r="J23" s="12">
        <v>109.19091</v>
      </c>
      <c r="K23" s="12">
        <v>109.451973</v>
      </c>
      <c r="L23" s="12">
        <v>109.717117</v>
      </c>
      <c r="M23" s="12">
        <v>109.98468</v>
      </c>
      <c r="N23" s="12">
        <v>110.253845</v>
      </c>
      <c r="O23" s="12">
        <v>110.521111</v>
      </c>
      <c r="P23" s="12">
        <v>110.78529399999999</v>
      </c>
      <c r="Q23" s="12">
        <v>111.044884</v>
      </c>
      <c r="R23" s="12">
        <v>111.298683</v>
      </c>
      <c r="S23" s="12">
        <v>111.545998</v>
      </c>
      <c r="T23" s="12">
        <v>111.786652</v>
      </c>
      <c r="U23" s="12">
        <v>112.020996</v>
      </c>
      <c r="V23" s="12">
        <v>112.249184</v>
      </c>
      <c r="W23" s="12">
        <v>112.47148900000001</v>
      </c>
      <c r="X23" s="12">
        <v>112.688416</v>
      </c>
      <c r="Y23" s="12">
        <v>112.899162</v>
      </c>
      <c r="Z23" s="12">
        <v>113.104004</v>
      </c>
      <c r="AA23" s="12">
        <v>113.303307</v>
      </c>
      <c r="AB23" s="12">
        <v>113.497711</v>
      </c>
      <c r="AC23" s="12">
        <v>113.68804900000001</v>
      </c>
      <c r="AD23" s="12">
        <v>113.875175</v>
      </c>
      <c r="AE23" s="12">
        <v>114.059853</v>
      </c>
      <c r="AF23" s="12">
        <v>114.243217</v>
      </c>
      <c r="AG23" s="12">
        <v>114.426529</v>
      </c>
      <c r="AH23" s="12">
        <v>114.61412799999999</v>
      </c>
      <c r="AI23" s="12">
        <v>114.810417</v>
      </c>
      <c r="AJ23" s="12">
        <v>115.015198</v>
      </c>
      <c r="AK23" s="12">
        <v>115.228447</v>
      </c>
      <c r="AL23" s="12">
        <v>115.450417</v>
      </c>
      <c r="AM23" s="8">
        <v>2.0279999999999999E-3</v>
      </c>
    </row>
    <row r="24" spans="1:39" ht="15" customHeight="1">
      <c r="A24" s="7" t="s">
        <v>749</v>
      </c>
      <c r="B24" s="10" t="s">
        <v>750</v>
      </c>
      <c r="C24" s="12">
        <v>31.639206000000001</v>
      </c>
      <c r="D24" s="12">
        <v>31.885719000000002</v>
      </c>
      <c r="E24" s="12">
        <v>32.145325</v>
      </c>
      <c r="F24" s="12">
        <v>32.402500000000003</v>
      </c>
      <c r="G24" s="12">
        <v>32.659354999999998</v>
      </c>
      <c r="H24" s="12">
        <v>32.915359000000002</v>
      </c>
      <c r="I24" s="12">
        <v>33.169891</v>
      </c>
      <c r="J24" s="12">
        <v>33.422733000000001</v>
      </c>
      <c r="K24" s="12">
        <v>33.673530999999997</v>
      </c>
      <c r="L24" s="12">
        <v>33.922012000000002</v>
      </c>
      <c r="M24" s="12">
        <v>34.167755</v>
      </c>
      <c r="N24" s="12">
        <v>34.410693999999999</v>
      </c>
      <c r="O24" s="12">
        <v>34.649895000000001</v>
      </c>
      <c r="P24" s="12">
        <v>34.885131999999999</v>
      </c>
      <c r="Q24" s="12">
        <v>35.116092999999999</v>
      </c>
      <c r="R24" s="12">
        <v>35.342593999999998</v>
      </c>
      <c r="S24" s="12">
        <v>35.564532999999997</v>
      </c>
      <c r="T24" s="12">
        <v>35.781844999999997</v>
      </c>
      <c r="U24" s="12">
        <v>35.994545000000002</v>
      </c>
      <c r="V24" s="12">
        <v>36.202731999999997</v>
      </c>
      <c r="W24" s="12">
        <v>36.406612000000003</v>
      </c>
      <c r="X24" s="12">
        <v>36.606613000000003</v>
      </c>
      <c r="Y24" s="12">
        <v>36.802860000000003</v>
      </c>
      <c r="Z24" s="12">
        <v>36.995499000000002</v>
      </c>
      <c r="AA24" s="12">
        <v>37.184803000000002</v>
      </c>
      <c r="AB24" s="12">
        <v>37.370941000000002</v>
      </c>
      <c r="AC24" s="12">
        <v>37.554454999999997</v>
      </c>
      <c r="AD24" s="12">
        <v>37.735626000000003</v>
      </c>
      <c r="AE24" s="12">
        <v>37.914852000000003</v>
      </c>
      <c r="AF24" s="12">
        <v>38.092525000000002</v>
      </c>
      <c r="AG24" s="12">
        <v>38.268974</v>
      </c>
      <c r="AH24" s="12">
        <v>38.444777999999999</v>
      </c>
      <c r="AI24" s="12">
        <v>38.619961000000004</v>
      </c>
      <c r="AJ24" s="12">
        <v>38.794719999999998</v>
      </c>
      <c r="AK24" s="12">
        <v>38.969642999999998</v>
      </c>
      <c r="AL24" s="12">
        <v>39.145007999999997</v>
      </c>
      <c r="AM24" s="8">
        <v>6.051E-3</v>
      </c>
    </row>
    <row r="25" spans="1:39" ht="15" customHeight="1">
      <c r="A25" s="7" t="s">
        <v>751</v>
      </c>
      <c r="B25" s="10" t="s">
        <v>752</v>
      </c>
      <c r="C25" s="12">
        <v>123.84538999999999</v>
      </c>
      <c r="D25" s="12">
        <v>125.17216500000001</v>
      </c>
      <c r="E25" s="12">
        <v>126.557816</v>
      </c>
      <c r="F25" s="12">
        <v>127.941818</v>
      </c>
      <c r="G25" s="12">
        <v>129.33135999999999</v>
      </c>
      <c r="H25" s="12">
        <v>130.72444200000001</v>
      </c>
      <c r="I25" s="12">
        <v>132.11883499999999</v>
      </c>
      <c r="J25" s="12">
        <v>133.513565</v>
      </c>
      <c r="K25" s="12">
        <v>134.90728799999999</v>
      </c>
      <c r="L25" s="12">
        <v>136.29882799999999</v>
      </c>
      <c r="M25" s="12">
        <v>137.68658400000001</v>
      </c>
      <c r="N25" s="12">
        <v>139.070145</v>
      </c>
      <c r="O25" s="12">
        <v>140.445786</v>
      </c>
      <c r="P25" s="12">
        <v>141.81234699999999</v>
      </c>
      <c r="Q25" s="12">
        <v>143.16842700000001</v>
      </c>
      <c r="R25" s="12">
        <v>144.51293899999999</v>
      </c>
      <c r="S25" s="12">
        <v>145.84515400000001</v>
      </c>
      <c r="T25" s="12">
        <v>147.164658</v>
      </c>
      <c r="U25" s="12">
        <v>148.471237</v>
      </c>
      <c r="V25" s="12">
        <v>149.76503</v>
      </c>
      <c r="W25" s="12">
        <v>151.04658499999999</v>
      </c>
      <c r="X25" s="12">
        <v>152.317734</v>
      </c>
      <c r="Y25" s="12">
        <v>153.57888800000001</v>
      </c>
      <c r="Z25" s="12">
        <v>154.83068800000001</v>
      </c>
      <c r="AA25" s="12">
        <v>156.07409699999999</v>
      </c>
      <c r="AB25" s="12">
        <v>157.31019599999999</v>
      </c>
      <c r="AC25" s="12">
        <v>158.54057299999999</v>
      </c>
      <c r="AD25" s="12">
        <v>159.766525</v>
      </c>
      <c r="AE25" s="12">
        <v>160.989746</v>
      </c>
      <c r="AF25" s="12">
        <v>162.211838</v>
      </c>
      <c r="AG25" s="12">
        <v>163.434448</v>
      </c>
      <c r="AH25" s="12">
        <v>164.65997300000001</v>
      </c>
      <c r="AI25" s="12">
        <v>165.88832099999999</v>
      </c>
      <c r="AJ25" s="12">
        <v>167.12068199999999</v>
      </c>
      <c r="AK25" s="12">
        <v>168.359375</v>
      </c>
      <c r="AL25" s="12">
        <v>169.605728</v>
      </c>
      <c r="AM25" s="8">
        <v>8.9750000000000003E-3</v>
      </c>
    </row>
    <row r="26" spans="1:39" ht="15" customHeight="1">
      <c r="A26" s="7" t="s">
        <v>753</v>
      </c>
      <c r="B26" s="10" t="s">
        <v>754</v>
      </c>
      <c r="C26" s="12">
        <v>5548.3652339999999</v>
      </c>
      <c r="D26" s="12">
        <v>5468.7246089999999</v>
      </c>
      <c r="E26" s="12">
        <v>5623.3955079999996</v>
      </c>
      <c r="F26" s="12">
        <v>5644.5996089999999</v>
      </c>
      <c r="G26" s="12">
        <v>5650.1025390000004</v>
      </c>
      <c r="H26" s="12">
        <v>5676.7661129999997</v>
      </c>
      <c r="I26" s="12">
        <v>5720.2163090000004</v>
      </c>
      <c r="J26" s="12">
        <v>5750.3051759999998</v>
      </c>
      <c r="K26" s="12">
        <v>5769.7436520000001</v>
      </c>
      <c r="L26" s="12">
        <v>5770.7255859999996</v>
      </c>
      <c r="M26" s="12">
        <v>5728.6416019999997</v>
      </c>
      <c r="N26" s="12">
        <v>5654.3310549999997</v>
      </c>
      <c r="O26" s="12">
        <v>5592.5415039999998</v>
      </c>
      <c r="P26" s="12">
        <v>5535.3657229999999</v>
      </c>
      <c r="Q26" s="12">
        <v>5480.7548829999996</v>
      </c>
      <c r="R26" s="12">
        <v>5428.9804690000001</v>
      </c>
      <c r="S26" s="12">
        <v>5379.3129879999997</v>
      </c>
      <c r="T26" s="12">
        <v>5332.8808589999999</v>
      </c>
      <c r="U26" s="12">
        <v>5314.7714839999999</v>
      </c>
      <c r="V26" s="12">
        <v>5318.5756840000004</v>
      </c>
      <c r="W26" s="12">
        <v>5334.2871089999999</v>
      </c>
      <c r="X26" s="12">
        <v>5351.7558589999999</v>
      </c>
      <c r="Y26" s="12">
        <v>5384.908203</v>
      </c>
      <c r="Z26" s="12">
        <v>5433.689453</v>
      </c>
      <c r="AA26" s="12">
        <v>5475.1972660000001</v>
      </c>
      <c r="AB26" s="12">
        <v>5513.28125</v>
      </c>
      <c r="AC26" s="12">
        <v>5565.0722660000001</v>
      </c>
      <c r="AD26" s="12">
        <v>5624.9697269999997</v>
      </c>
      <c r="AE26" s="12">
        <v>5699.9892579999996</v>
      </c>
      <c r="AF26" s="12">
        <v>5776.720703</v>
      </c>
      <c r="AG26" s="12">
        <v>5851.4677730000003</v>
      </c>
      <c r="AH26" s="12">
        <v>5931.4438479999999</v>
      </c>
      <c r="AI26" s="12">
        <v>6006.8271480000003</v>
      </c>
      <c r="AJ26" s="12">
        <v>6082.8320309999999</v>
      </c>
      <c r="AK26" s="12">
        <v>6170.4726559999999</v>
      </c>
      <c r="AL26" s="12">
        <v>6261.7651370000003</v>
      </c>
      <c r="AM26" s="8">
        <v>3.9909999999999998E-3</v>
      </c>
    </row>
    <row r="27" spans="1:39" ht="15" customHeight="1">
      <c r="A27" s="7" t="s">
        <v>755</v>
      </c>
      <c r="B27" s="10" t="s">
        <v>756</v>
      </c>
      <c r="C27" s="12">
        <v>1471.6791989999999</v>
      </c>
      <c r="D27" s="12">
        <v>1456.3000489999999</v>
      </c>
      <c r="E27" s="12">
        <v>1509.80188</v>
      </c>
      <c r="F27" s="12">
        <v>1527.1098629999999</v>
      </c>
      <c r="G27" s="12">
        <v>1544.057861</v>
      </c>
      <c r="H27" s="12">
        <v>1575.027832</v>
      </c>
      <c r="I27" s="12">
        <v>1612.6256100000001</v>
      </c>
      <c r="J27" s="12">
        <v>1648.8585210000001</v>
      </c>
      <c r="K27" s="12">
        <v>1685.736328</v>
      </c>
      <c r="L27" s="12">
        <v>1713.9868160000001</v>
      </c>
      <c r="M27" s="12">
        <v>1726.2344969999999</v>
      </c>
      <c r="N27" s="12">
        <v>1728.104736</v>
      </c>
      <c r="O27" s="12">
        <v>1734.080811</v>
      </c>
      <c r="P27" s="12">
        <v>1740.5257570000001</v>
      </c>
      <c r="Q27" s="12">
        <v>1746.3522949999999</v>
      </c>
      <c r="R27" s="12">
        <v>1746.075439</v>
      </c>
      <c r="S27" s="12">
        <v>1748.314087</v>
      </c>
      <c r="T27" s="12">
        <v>1745.7242429999999</v>
      </c>
      <c r="U27" s="12">
        <v>1750.943115</v>
      </c>
      <c r="V27" s="12">
        <v>1760.6591800000001</v>
      </c>
      <c r="W27" s="12">
        <v>1770.650635</v>
      </c>
      <c r="X27" s="12">
        <v>1781.330811</v>
      </c>
      <c r="Y27" s="12">
        <v>1794.7641599999999</v>
      </c>
      <c r="Z27" s="12">
        <v>1814.8820800000001</v>
      </c>
      <c r="AA27" s="12">
        <v>1827.899658</v>
      </c>
      <c r="AB27" s="12">
        <v>1847.4293210000001</v>
      </c>
      <c r="AC27" s="12">
        <v>1865.2421879999999</v>
      </c>
      <c r="AD27" s="12">
        <v>1888.690063</v>
      </c>
      <c r="AE27" s="12">
        <v>1917.098389</v>
      </c>
      <c r="AF27" s="12">
        <v>1944.390259</v>
      </c>
      <c r="AG27" s="12">
        <v>1971.5816649999999</v>
      </c>
      <c r="AH27" s="12">
        <v>2002.510376</v>
      </c>
      <c r="AI27" s="12">
        <v>2032.450073</v>
      </c>
      <c r="AJ27" s="12">
        <v>2063.9106449999999</v>
      </c>
      <c r="AK27" s="12">
        <v>2099.5407709999999</v>
      </c>
      <c r="AL27" s="12">
        <v>2135.7993160000001</v>
      </c>
      <c r="AM27" s="8">
        <v>1.1327E-2</v>
      </c>
    </row>
    <row r="28" spans="1:39" ht="15" customHeight="1">
      <c r="A28" s="7" t="s">
        <v>757</v>
      </c>
      <c r="B28" s="10" t="s">
        <v>758</v>
      </c>
      <c r="C28" s="12">
        <v>4076.6857909999999</v>
      </c>
      <c r="D28" s="12">
        <v>4012.4248050000001</v>
      </c>
      <c r="E28" s="12">
        <v>4113.59375</v>
      </c>
      <c r="F28" s="12">
        <v>4117.4897460000002</v>
      </c>
      <c r="G28" s="12">
        <v>4106.044922</v>
      </c>
      <c r="H28" s="12">
        <v>4101.7382809999999</v>
      </c>
      <c r="I28" s="12">
        <v>4107.5908200000003</v>
      </c>
      <c r="J28" s="12">
        <v>4101.4467770000001</v>
      </c>
      <c r="K28" s="12">
        <v>4084.0073240000002</v>
      </c>
      <c r="L28" s="12">
        <v>4056.7387699999999</v>
      </c>
      <c r="M28" s="12">
        <v>4002.406982</v>
      </c>
      <c r="N28" s="12">
        <v>3926.2260740000002</v>
      </c>
      <c r="O28" s="12">
        <v>3858.460693</v>
      </c>
      <c r="P28" s="12">
        <v>3794.8398440000001</v>
      </c>
      <c r="Q28" s="12">
        <v>3734.4023440000001</v>
      </c>
      <c r="R28" s="12">
        <v>3682.905029</v>
      </c>
      <c r="S28" s="12">
        <v>3630.9990229999999</v>
      </c>
      <c r="T28" s="12">
        <v>3587.1564939999998</v>
      </c>
      <c r="U28" s="12">
        <v>3563.8286130000001</v>
      </c>
      <c r="V28" s="12">
        <v>3557.9165039999998</v>
      </c>
      <c r="W28" s="12">
        <v>3563.6364749999998</v>
      </c>
      <c r="X28" s="12">
        <v>3570.4250489999999</v>
      </c>
      <c r="Y28" s="12">
        <v>3590.1437989999999</v>
      </c>
      <c r="Z28" s="12">
        <v>3618.8076169999999</v>
      </c>
      <c r="AA28" s="12">
        <v>3647.297607</v>
      </c>
      <c r="AB28" s="12">
        <v>3665.851807</v>
      </c>
      <c r="AC28" s="12">
        <v>3699.8303219999998</v>
      </c>
      <c r="AD28" s="12">
        <v>3736.2797850000002</v>
      </c>
      <c r="AE28" s="12">
        <v>3782.890625</v>
      </c>
      <c r="AF28" s="12">
        <v>3832.3303219999998</v>
      </c>
      <c r="AG28" s="12">
        <v>3879.8859859999998</v>
      </c>
      <c r="AH28" s="12">
        <v>3928.9333499999998</v>
      </c>
      <c r="AI28" s="12">
        <v>3974.3771969999998</v>
      </c>
      <c r="AJ28" s="12">
        <v>4018.9213869999999</v>
      </c>
      <c r="AK28" s="12">
        <v>4070.9321289999998</v>
      </c>
      <c r="AL28" s="12">
        <v>4125.9658200000003</v>
      </c>
      <c r="AM28" s="8">
        <v>8.2100000000000001E-4</v>
      </c>
    </row>
    <row r="30" spans="1:39" ht="15" customHeight="1">
      <c r="B30" s="6" t="s">
        <v>759</v>
      </c>
    </row>
    <row r="31" spans="1:39" ht="15" customHeight="1">
      <c r="A31" s="7" t="s">
        <v>760</v>
      </c>
      <c r="B31" s="10" t="s">
        <v>761</v>
      </c>
      <c r="C31" s="12">
        <v>2363.2036130000001</v>
      </c>
      <c r="D31" s="12">
        <v>2364.545654</v>
      </c>
      <c r="E31" s="12">
        <v>2411.6201169999999</v>
      </c>
      <c r="F31" s="12">
        <v>2461.0971679999998</v>
      </c>
      <c r="G31" s="12">
        <v>2504.2761230000001</v>
      </c>
      <c r="H31" s="12">
        <v>2555.0478520000001</v>
      </c>
      <c r="I31" s="12">
        <v>2614.154297</v>
      </c>
      <c r="J31" s="12">
        <v>2671.8027339999999</v>
      </c>
      <c r="K31" s="12">
        <v>2724.5358890000002</v>
      </c>
      <c r="L31" s="12">
        <v>2777.5817870000001</v>
      </c>
      <c r="M31" s="12">
        <v>2828.1518550000001</v>
      </c>
      <c r="N31" s="12">
        <v>2872.1345209999999</v>
      </c>
      <c r="O31" s="12">
        <v>2918.7546390000002</v>
      </c>
      <c r="P31" s="12">
        <v>2970.6655270000001</v>
      </c>
      <c r="Q31" s="12">
        <v>3017.8129880000001</v>
      </c>
      <c r="R31" s="12">
        <v>3057.546143</v>
      </c>
      <c r="S31" s="12">
        <v>3095.9123540000001</v>
      </c>
      <c r="T31" s="12">
        <v>3137.2360840000001</v>
      </c>
      <c r="U31" s="12">
        <v>3184.4528810000002</v>
      </c>
      <c r="V31" s="12">
        <v>3234.2717290000001</v>
      </c>
      <c r="W31" s="12">
        <v>3285.4135740000002</v>
      </c>
      <c r="X31" s="12">
        <v>3336.3256839999999</v>
      </c>
      <c r="Y31" s="12">
        <v>3386.852539</v>
      </c>
      <c r="Z31" s="12">
        <v>3442.1979980000001</v>
      </c>
      <c r="AA31" s="12">
        <v>3493.9897460000002</v>
      </c>
      <c r="AB31" s="12">
        <v>3542.2155760000001</v>
      </c>
      <c r="AC31" s="12">
        <v>3590.72876</v>
      </c>
      <c r="AD31" s="12">
        <v>3641.6052249999998</v>
      </c>
      <c r="AE31" s="12">
        <v>3693.091797</v>
      </c>
      <c r="AF31" s="12">
        <v>3744.6784670000002</v>
      </c>
      <c r="AG31" s="12">
        <v>3798.1071780000002</v>
      </c>
      <c r="AH31" s="12">
        <v>3851.6328119999998</v>
      </c>
      <c r="AI31" s="12">
        <v>3900.724365</v>
      </c>
      <c r="AJ31" s="12">
        <v>3947.9379880000001</v>
      </c>
      <c r="AK31" s="12">
        <v>3997.8728030000002</v>
      </c>
      <c r="AL31" s="12">
        <v>4047.2485350000002</v>
      </c>
      <c r="AM31" s="8">
        <v>1.5932999999999999E-2</v>
      </c>
    </row>
    <row r="32" spans="1:39" ht="15" customHeight="1">
      <c r="A32" s="7" t="s">
        <v>762</v>
      </c>
      <c r="B32" s="10" t="s">
        <v>763</v>
      </c>
      <c r="C32" s="12">
        <v>132.64382900000001</v>
      </c>
      <c r="D32" s="12">
        <v>134.07951399999999</v>
      </c>
      <c r="E32" s="12">
        <v>136.28843699999999</v>
      </c>
      <c r="F32" s="12">
        <v>138.617538</v>
      </c>
      <c r="G32" s="12">
        <v>140.65147400000001</v>
      </c>
      <c r="H32" s="12">
        <v>143.050781</v>
      </c>
      <c r="I32" s="12">
        <v>145.84993</v>
      </c>
      <c r="J32" s="12">
        <v>148.582504</v>
      </c>
      <c r="K32" s="12">
        <v>151.083237</v>
      </c>
      <c r="L32" s="12">
        <v>153.600525</v>
      </c>
      <c r="M32" s="12">
        <v>156.00145000000001</v>
      </c>
      <c r="N32" s="12">
        <v>158.089966</v>
      </c>
      <c r="O32" s="12">
        <v>160.30502300000001</v>
      </c>
      <c r="P32" s="12">
        <v>162.77293399999999</v>
      </c>
      <c r="Q32" s="12">
        <v>165.014771</v>
      </c>
      <c r="R32" s="12">
        <v>166.90394599999999</v>
      </c>
      <c r="S32" s="12">
        <v>168.72868299999999</v>
      </c>
      <c r="T32" s="12">
        <v>170.69447299999999</v>
      </c>
      <c r="U32" s="12">
        <v>172.94134500000001</v>
      </c>
      <c r="V32" s="12">
        <v>175.31230199999999</v>
      </c>
      <c r="W32" s="12">
        <v>177.74671900000001</v>
      </c>
      <c r="X32" s="12">
        <v>180.17010500000001</v>
      </c>
      <c r="Y32" s="12">
        <v>182.575333</v>
      </c>
      <c r="Z32" s="12">
        <v>185.21019000000001</v>
      </c>
      <c r="AA32" s="12">
        <v>187.67596399999999</v>
      </c>
      <c r="AB32" s="12">
        <v>189.97216800000001</v>
      </c>
      <c r="AC32" s="12">
        <v>192.28185999999999</v>
      </c>
      <c r="AD32" s="12">
        <v>194.704407</v>
      </c>
      <c r="AE32" s="12">
        <v>197.155823</v>
      </c>
      <c r="AF32" s="12">
        <v>199.61215200000001</v>
      </c>
      <c r="AG32" s="12">
        <v>202.15617399999999</v>
      </c>
      <c r="AH32" s="12">
        <v>204.70486500000001</v>
      </c>
      <c r="AI32" s="12">
        <v>207.04238900000001</v>
      </c>
      <c r="AJ32" s="12">
        <v>209.29058800000001</v>
      </c>
      <c r="AK32" s="12">
        <v>211.668442</v>
      </c>
      <c r="AL32" s="12">
        <v>214.01968400000001</v>
      </c>
      <c r="AM32" s="8">
        <v>1.3849E-2</v>
      </c>
    </row>
    <row r="33" spans="1:39" ht="15" customHeight="1">
      <c r="A33" s="7" t="s">
        <v>764</v>
      </c>
      <c r="B33" s="10" t="s">
        <v>765</v>
      </c>
      <c r="C33" s="12">
        <v>1456.065186</v>
      </c>
      <c r="D33" s="12">
        <v>1459.378418</v>
      </c>
      <c r="E33" s="12">
        <v>1487.0902100000001</v>
      </c>
      <c r="F33" s="12">
        <v>1518.159058</v>
      </c>
      <c r="G33" s="12">
        <v>1543.879639</v>
      </c>
      <c r="H33" s="12">
        <v>1571.931519</v>
      </c>
      <c r="I33" s="12">
        <v>1603.8630370000001</v>
      </c>
      <c r="J33" s="12">
        <v>1635.3054199999999</v>
      </c>
      <c r="K33" s="12">
        <v>1663.690552</v>
      </c>
      <c r="L33" s="12">
        <v>1691.794678</v>
      </c>
      <c r="M33" s="12">
        <v>1718.715698</v>
      </c>
      <c r="N33" s="12">
        <v>1741.884399</v>
      </c>
      <c r="O33" s="12">
        <v>1766.0119629999999</v>
      </c>
      <c r="P33" s="12">
        <v>1792.993164</v>
      </c>
      <c r="Q33" s="12">
        <v>1817.2993160000001</v>
      </c>
      <c r="R33" s="12">
        <v>1837.139404</v>
      </c>
      <c r="S33" s="12">
        <v>1855.760986</v>
      </c>
      <c r="T33" s="12">
        <v>1875.9541019999999</v>
      </c>
      <c r="U33" s="12">
        <v>1898.9445800000001</v>
      </c>
      <c r="V33" s="12">
        <v>1923.8304439999999</v>
      </c>
      <c r="W33" s="12">
        <v>1949.5421140000001</v>
      </c>
      <c r="X33" s="12">
        <v>1975.3538820000001</v>
      </c>
      <c r="Y33" s="12">
        <v>2000.209351</v>
      </c>
      <c r="Z33" s="12">
        <v>2027.904053</v>
      </c>
      <c r="AA33" s="12">
        <v>2053.8149410000001</v>
      </c>
      <c r="AB33" s="12">
        <v>2077.3554690000001</v>
      </c>
      <c r="AC33" s="12">
        <v>2100.5402829999998</v>
      </c>
      <c r="AD33" s="12">
        <v>2124.9514159999999</v>
      </c>
      <c r="AE33" s="12">
        <v>2149.7565920000002</v>
      </c>
      <c r="AF33" s="12">
        <v>2174.5795899999998</v>
      </c>
      <c r="AG33" s="12">
        <v>2200.2890619999998</v>
      </c>
      <c r="AH33" s="12">
        <v>2225.8759770000001</v>
      </c>
      <c r="AI33" s="12">
        <v>2248.94751</v>
      </c>
      <c r="AJ33" s="12">
        <v>2270.6345209999999</v>
      </c>
      <c r="AK33" s="12">
        <v>2293.6408689999998</v>
      </c>
      <c r="AL33" s="12">
        <v>2316.3176269999999</v>
      </c>
      <c r="AM33" s="8">
        <v>1.3679999999999999E-2</v>
      </c>
    </row>
    <row r="34" spans="1:39" ht="15" customHeight="1">
      <c r="A34" s="7" t="s">
        <v>766</v>
      </c>
      <c r="B34" s="10" t="s">
        <v>767</v>
      </c>
      <c r="C34" s="12">
        <v>641.613159</v>
      </c>
      <c r="D34" s="12">
        <v>638.61267099999998</v>
      </c>
      <c r="E34" s="12">
        <v>657.61993399999994</v>
      </c>
      <c r="F34" s="12">
        <v>678.35919200000001</v>
      </c>
      <c r="G34" s="12">
        <v>696.80499299999997</v>
      </c>
      <c r="H34" s="12">
        <v>716.51049799999998</v>
      </c>
      <c r="I34" s="12">
        <v>738.25964399999998</v>
      </c>
      <c r="J34" s="12">
        <v>760.03686500000003</v>
      </c>
      <c r="K34" s="12">
        <v>780.604736</v>
      </c>
      <c r="L34" s="12">
        <v>801.28753700000004</v>
      </c>
      <c r="M34" s="12">
        <v>821.64434800000004</v>
      </c>
      <c r="N34" s="12">
        <v>840.39538600000003</v>
      </c>
      <c r="O34" s="12">
        <v>859.87957800000004</v>
      </c>
      <c r="P34" s="12">
        <v>881.08947799999999</v>
      </c>
      <c r="Q34" s="12">
        <v>901.22259499999996</v>
      </c>
      <c r="R34" s="12">
        <v>919.30517599999996</v>
      </c>
      <c r="S34" s="12">
        <v>936.98242200000004</v>
      </c>
      <c r="T34" s="12">
        <v>955.72955300000001</v>
      </c>
      <c r="U34" s="12">
        <v>976.22515899999996</v>
      </c>
      <c r="V34" s="12">
        <v>998.02282700000001</v>
      </c>
      <c r="W34" s="12">
        <v>1020.576599</v>
      </c>
      <c r="X34" s="12">
        <v>1043.505371</v>
      </c>
      <c r="Y34" s="12">
        <v>1066.165894</v>
      </c>
      <c r="Z34" s="12">
        <v>1090.4576420000001</v>
      </c>
      <c r="AA34" s="12">
        <v>1114.104736</v>
      </c>
      <c r="AB34" s="12">
        <v>1136.756592</v>
      </c>
      <c r="AC34" s="12">
        <v>1159.56665</v>
      </c>
      <c r="AD34" s="12">
        <v>1183.4091800000001</v>
      </c>
      <c r="AE34" s="12">
        <v>1207.8237300000001</v>
      </c>
      <c r="AF34" s="12">
        <v>1232.5858149999999</v>
      </c>
      <c r="AG34" s="12">
        <v>1258.2208250000001</v>
      </c>
      <c r="AH34" s="12">
        <v>1284.1401370000001</v>
      </c>
      <c r="AI34" s="12">
        <v>1308.89978</v>
      </c>
      <c r="AJ34" s="12">
        <v>1333.1527100000001</v>
      </c>
      <c r="AK34" s="12">
        <v>1358.548828</v>
      </c>
      <c r="AL34" s="12">
        <v>1384.094971</v>
      </c>
      <c r="AM34" s="8">
        <v>2.3011E-2</v>
      </c>
    </row>
    <row r="35" spans="1:39" ht="15" customHeight="1">
      <c r="A35" s="7" t="s">
        <v>768</v>
      </c>
      <c r="B35" s="10" t="s">
        <v>769</v>
      </c>
      <c r="C35" s="12">
        <v>132.881393</v>
      </c>
      <c r="D35" s="12">
        <v>132.475067</v>
      </c>
      <c r="E35" s="12">
        <v>130.621689</v>
      </c>
      <c r="F35" s="12">
        <v>125.96154</v>
      </c>
      <c r="G35" s="12">
        <v>122.940056</v>
      </c>
      <c r="H35" s="12">
        <v>123.555122</v>
      </c>
      <c r="I35" s="12">
        <v>126.181641</v>
      </c>
      <c r="J35" s="12">
        <v>127.87784600000001</v>
      </c>
      <c r="K35" s="12">
        <v>129.157364</v>
      </c>
      <c r="L35" s="12">
        <v>130.898911</v>
      </c>
      <c r="M35" s="12">
        <v>131.79029800000001</v>
      </c>
      <c r="N35" s="12">
        <v>131.76486199999999</v>
      </c>
      <c r="O35" s="12">
        <v>132.557999</v>
      </c>
      <c r="P35" s="12">
        <v>133.810059</v>
      </c>
      <c r="Q35" s="12">
        <v>134.276321</v>
      </c>
      <c r="R35" s="12">
        <v>134.19750999999999</v>
      </c>
      <c r="S35" s="12">
        <v>134.44021599999999</v>
      </c>
      <c r="T35" s="12">
        <v>134.85789500000001</v>
      </c>
      <c r="U35" s="12">
        <v>136.341736</v>
      </c>
      <c r="V35" s="12">
        <v>137.10623200000001</v>
      </c>
      <c r="W35" s="12">
        <v>137.548157</v>
      </c>
      <c r="X35" s="12">
        <v>137.296356</v>
      </c>
      <c r="Y35" s="12">
        <v>137.90181000000001</v>
      </c>
      <c r="Z35" s="12">
        <v>138.62622099999999</v>
      </c>
      <c r="AA35" s="12">
        <v>138.394104</v>
      </c>
      <c r="AB35" s="12">
        <v>138.131393</v>
      </c>
      <c r="AC35" s="12">
        <v>138.33985899999999</v>
      </c>
      <c r="AD35" s="12">
        <v>138.54020700000001</v>
      </c>
      <c r="AE35" s="12">
        <v>138.355774</v>
      </c>
      <c r="AF35" s="12">
        <v>137.90115399999999</v>
      </c>
      <c r="AG35" s="12">
        <v>137.44126900000001</v>
      </c>
      <c r="AH35" s="12">
        <v>136.911911</v>
      </c>
      <c r="AI35" s="12">
        <v>135.83474699999999</v>
      </c>
      <c r="AJ35" s="12">
        <v>134.86042800000001</v>
      </c>
      <c r="AK35" s="12">
        <v>134.01470900000001</v>
      </c>
      <c r="AL35" s="12">
        <v>132.816193</v>
      </c>
      <c r="AM35" s="8">
        <v>7.6000000000000004E-5</v>
      </c>
    </row>
    <row r="36" spans="1:39" ht="15" customHeight="1">
      <c r="A36" s="7" t="s">
        <v>770</v>
      </c>
      <c r="B36" s="10" t="s">
        <v>771</v>
      </c>
      <c r="C36" s="12">
        <v>1031.91272</v>
      </c>
      <c r="D36" s="12">
        <v>1159.524048</v>
      </c>
      <c r="E36" s="12">
        <v>1035.846802</v>
      </c>
      <c r="F36" s="12">
        <v>1042.9332280000001</v>
      </c>
      <c r="G36" s="12">
        <v>1057.7897949999999</v>
      </c>
      <c r="H36" s="12">
        <v>1031.4945070000001</v>
      </c>
      <c r="I36" s="12">
        <v>1041.154663</v>
      </c>
      <c r="J36" s="12">
        <v>1051.0318600000001</v>
      </c>
      <c r="K36" s="12">
        <v>1061.7867429999999</v>
      </c>
      <c r="L36" s="12">
        <v>1073.3237300000001</v>
      </c>
      <c r="M36" s="12">
        <v>1083.4445800000001</v>
      </c>
      <c r="N36" s="12">
        <v>1093.1297609999999</v>
      </c>
      <c r="O36" s="12">
        <v>1102.930908</v>
      </c>
      <c r="P36" s="12">
        <v>1111.272095</v>
      </c>
      <c r="Q36" s="12">
        <v>1120.4388429999999</v>
      </c>
      <c r="R36" s="12">
        <v>1130.8435059999999</v>
      </c>
      <c r="S36" s="12">
        <v>1142.644043</v>
      </c>
      <c r="T36" s="12">
        <v>1153.8461910000001</v>
      </c>
      <c r="U36" s="12">
        <v>1167.2823490000001</v>
      </c>
      <c r="V36" s="12">
        <v>1180.842163</v>
      </c>
      <c r="W36" s="12">
        <v>1194.964111</v>
      </c>
      <c r="X36" s="12">
        <v>1203.516357</v>
      </c>
      <c r="Y36" s="12">
        <v>1211.8695070000001</v>
      </c>
      <c r="Z36" s="12">
        <v>1218.3448490000001</v>
      </c>
      <c r="AA36" s="12">
        <v>1226.864746</v>
      </c>
      <c r="AB36" s="12">
        <v>1234.562866</v>
      </c>
      <c r="AC36" s="12">
        <v>1241.959351</v>
      </c>
      <c r="AD36" s="12">
        <v>1250.5485839999999</v>
      </c>
      <c r="AE36" s="12">
        <v>1259.3165280000001</v>
      </c>
      <c r="AF36" s="12">
        <v>1269.2463379999999</v>
      </c>
      <c r="AG36" s="12">
        <v>1278.921875</v>
      </c>
      <c r="AH36" s="12">
        <v>1287.748413</v>
      </c>
      <c r="AI36" s="12">
        <v>1297.2041019999999</v>
      </c>
      <c r="AJ36" s="12">
        <v>1305.304443</v>
      </c>
      <c r="AK36" s="12">
        <v>1314.8330080000001</v>
      </c>
      <c r="AL36" s="12">
        <v>1324.5051269999999</v>
      </c>
      <c r="AM36" s="8">
        <v>3.9199999999999999E-3</v>
      </c>
    </row>
    <row r="37" spans="1:39" ht="15" customHeight="1">
      <c r="A37" s="7" t="s">
        <v>772</v>
      </c>
      <c r="B37" s="10" t="s">
        <v>773</v>
      </c>
      <c r="C37" s="12">
        <v>785.001892</v>
      </c>
      <c r="D37" s="12">
        <v>907.73681599999998</v>
      </c>
      <c r="E37" s="12">
        <v>780.03967299999999</v>
      </c>
      <c r="F37" s="12">
        <v>782.98913600000003</v>
      </c>
      <c r="G37" s="12">
        <v>794.36102300000005</v>
      </c>
      <c r="H37" s="12">
        <v>764.788635</v>
      </c>
      <c r="I37" s="12">
        <v>771.34643600000004</v>
      </c>
      <c r="J37" s="12">
        <v>778.43518100000006</v>
      </c>
      <c r="K37" s="12">
        <v>786.51709000000005</v>
      </c>
      <c r="L37" s="12">
        <v>795.45593299999996</v>
      </c>
      <c r="M37" s="12">
        <v>803.18109100000004</v>
      </c>
      <c r="N37" s="12">
        <v>810.61181599999998</v>
      </c>
      <c r="O37" s="12">
        <v>818.13543700000002</v>
      </c>
      <c r="P37" s="12">
        <v>824.06536900000003</v>
      </c>
      <c r="Q37" s="12">
        <v>830.98657200000002</v>
      </c>
      <c r="R37" s="12">
        <v>839.41156000000001</v>
      </c>
      <c r="S37" s="12">
        <v>849.36236599999995</v>
      </c>
      <c r="T37" s="12">
        <v>858.78845200000001</v>
      </c>
      <c r="U37" s="12">
        <v>870.29632600000002</v>
      </c>
      <c r="V37" s="12">
        <v>882.01208499999996</v>
      </c>
      <c r="W37" s="12">
        <v>894.29559300000005</v>
      </c>
      <c r="X37" s="12">
        <v>901.211365</v>
      </c>
      <c r="Y37" s="12">
        <v>907.86444100000006</v>
      </c>
      <c r="Z37" s="12">
        <v>912.63476600000001</v>
      </c>
      <c r="AA37" s="12">
        <v>919.61505099999999</v>
      </c>
      <c r="AB37" s="12">
        <v>925.83093299999996</v>
      </c>
      <c r="AC37" s="12">
        <v>931.75750700000003</v>
      </c>
      <c r="AD37" s="12">
        <v>938.83032200000002</v>
      </c>
      <c r="AE37" s="12">
        <v>946.08166500000004</v>
      </c>
      <c r="AF37" s="12">
        <v>954.51605199999995</v>
      </c>
      <c r="AG37" s="12">
        <v>962.69897500000002</v>
      </c>
      <c r="AH37" s="12">
        <v>970.06115699999998</v>
      </c>
      <c r="AI37" s="12">
        <v>978.14038100000005</v>
      </c>
      <c r="AJ37" s="12">
        <v>984.81140100000005</v>
      </c>
      <c r="AK37" s="12">
        <v>992.90405299999998</v>
      </c>
      <c r="AL37" s="12">
        <v>1001.222656</v>
      </c>
      <c r="AM37" s="8">
        <v>2.8869999999999998E-3</v>
      </c>
    </row>
    <row r="38" spans="1:39" ht="15" customHeight="1">
      <c r="A38" s="7" t="s">
        <v>774</v>
      </c>
      <c r="B38" s="10" t="s">
        <v>775</v>
      </c>
      <c r="C38" s="12">
        <v>102.03630800000001</v>
      </c>
      <c r="D38" s="12">
        <v>99.306434999999993</v>
      </c>
      <c r="E38" s="12">
        <v>97.980164000000002</v>
      </c>
      <c r="F38" s="12">
        <v>95.565062999999995</v>
      </c>
      <c r="G38" s="12">
        <v>92.472885000000005</v>
      </c>
      <c r="H38" s="12">
        <v>89.025504999999995</v>
      </c>
      <c r="I38" s="12">
        <v>86.963120000000004</v>
      </c>
      <c r="J38" s="12">
        <v>84.902832000000004</v>
      </c>
      <c r="K38" s="12">
        <v>82.771370000000005</v>
      </c>
      <c r="L38" s="12">
        <v>80.454346000000001</v>
      </c>
      <c r="M38" s="12">
        <v>77.725914000000003</v>
      </c>
      <c r="N38" s="12">
        <v>74.476562000000001</v>
      </c>
      <c r="O38" s="12">
        <v>71.443718000000004</v>
      </c>
      <c r="P38" s="12">
        <v>68.463027999999994</v>
      </c>
      <c r="Q38" s="12">
        <v>65.67662</v>
      </c>
      <c r="R38" s="12">
        <v>62.908794</v>
      </c>
      <c r="S38" s="12">
        <v>61.071773999999998</v>
      </c>
      <c r="T38" s="12">
        <v>59.154319999999998</v>
      </c>
      <c r="U38" s="12">
        <v>57.375191000000001</v>
      </c>
      <c r="V38" s="12">
        <v>55.818100000000001</v>
      </c>
      <c r="W38" s="12">
        <v>54.276164999999999</v>
      </c>
      <c r="X38" s="12">
        <v>52.624263999999997</v>
      </c>
      <c r="Y38" s="12">
        <v>50.916339999999998</v>
      </c>
      <c r="Z38" s="12">
        <v>49.271529999999998</v>
      </c>
      <c r="AA38" s="12">
        <v>47.554188000000003</v>
      </c>
      <c r="AB38" s="12">
        <v>45.860728999999999</v>
      </c>
      <c r="AC38" s="12">
        <v>44.720623000000003</v>
      </c>
      <c r="AD38" s="12">
        <v>43.646084000000002</v>
      </c>
      <c r="AE38" s="12">
        <v>42.758071999999999</v>
      </c>
      <c r="AF38" s="12">
        <v>41.855877</v>
      </c>
      <c r="AG38" s="12">
        <v>40.947448999999999</v>
      </c>
      <c r="AH38" s="12">
        <v>40.147812000000002</v>
      </c>
      <c r="AI38" s="12">
        <v>39.331584999999997</v>
      </c>
      <c r="AJ38" s="12">
        <v>38.508316000000001</v>
      </c>
      <c r="AK38" s="12">
        <v>37.784035000000003</v>
      </c>
      <c r="AL38" s="12">
        <v>37.130299000000001</v>
      </c>
      <c r="AM38" s="8">
        <v>-2.852E-2</v>
      </c>
    </row>
    <row r="39" spans="1:39" ht="15" customHeight="1">
      <c r="A39" s="7" t="s">
        <v>776</v>
      </c>
      <c r="B39" s="10" t="s">
        <v>777</v>
      </c>
      <c r="C39" s="12">
        <v>682.96557600000006</v>
      </c>
      <c r="D39" s="12">
        <v>808.43035899999995</v>
      </c>
      <c r="E39" s="12">
        <v>682.05950900000005</v>
      </c>
      <c r="F39" s="12">
        <v>687.42407200000002</v>
      </c>
      <c r="G39" s="12">
        <v>701.88812299999995</v>
      </c>
      <c r="H39" s="12">
        <v>675.76312299999995</v>
      </c>
      <c r="I39" s="12">
        <v>684.38330099999996</v>
      </c>
      <c r="J39" s="12">
        <v>693.53234899999995</v>
      </c>
      <c r="K39" s="12">
        <v>703.74572799999999</v>
      </c>
      <c r="L39" s="12">
        <v>715.00158699999997</v>
      </c>
      <c r="M39" s="12">
        <v>725.45519999999999</v>
      </c>
      <c r="N39" s="12">
        <v>736.13525400000003</v>
      </c>
      <c r="O39" s="12">
        <v>746.69171100000005</v>
      </c>
      <c r="P39" s="12">
        <v>755.60235599999999</v>
      </c>
      <c r="Q39" s="12">
        <v>765.30993699999999</v>
      </c>
      <c r="R39" s="12">
        <v>776.502747</v>
      </c>
      <c r="S39" s="12">
        <v>788.29058799999996</v>
      </c>
      <c r="T39" s="12">
        <v>799.63415499999996</v>
      </c>
      <c r="U39" s="12">
        <v>812.92114300000003</v>
      </c>
      <c r="V39" s="12">
        <v>826.19397000000004</v>
      </c>
      <c r="W39" s="12">
        <v>840.019409</v>
      </c>
      <c r="X39" s="12">
        <v>848.58709699999997</v>
      </c>
      <c r="Y39" s="12">
        <v>856.94812000000002</v>
      </c>
      <c r="Z39" s="12">
        <v>863.36321999999996</v>
      </c>
      <c r="AA39" s="12">
        <v>872.06085199999995</v>
      </c>
      <c r="AB39" s="12">
        <v>879.97021500000005</v>
      </c>
      <c r="AC39" s="12">
        <v>887.03686500000003</v>
      </c>
      <c r="AD39" s="12">
        <v>895.18426499999998</v>
      </c>
      <c r="AE39" s="12">
        <v>903.32360800000004</v>
      </c>
      <c r="AF39" s="12">
        <v>912.66015600000003</v>
      </c>
      <c r="AG39" s="12">
        <v>921.75152600000001</v>
      </c>
      <c r="AH39" s="12">
        <v>929.91332999999997</v>
      </c>
      <c r="AI39" s="12">
        <v>938.80877699999996</v>
      </c>
      <c r="AJ39" s="12">
        <v>946.30310099999997</v>
      </c>
      <c r="AK39" s="12">
        <v>955.11999500000002</v>
      </c>
      <c r="AL39" s="12">
        <v>964.09234600000002</v>
      </c>
      <c r="AM39" s="8">
        <v>5.1929999999999997E-3</v>
      </c>
    </row>
    <row r="40" spans="1:39" ht="15" customHeight="1">
      <c r="A40" s="7" t="s">
        <v>778</v>
      </c>
      <c r="B40" s="10" t="s">
        <v>779</v>
      </c>
      <c r="C40" s="12">
        <v>246.91082800000001</v>
      </c>
      <c r="D40" s="12">
        <v>251.787262</v>
      </c>
      <c r="E40" s="12">
        <v>255.807129</v>
      </c>
      <c r="F40" s="12">
        <v>259.94406099999998</v>
      </c>
      <c r="G40" s="12">
        <v>263.42877199999998</v>
      </c>
      <c r="H40" s="12">
        <v>266.70584100000002</v>
      </c>
      <c r="I40" s="12">
        <v>269.80822799999999</v>
      </c>
      <c r="J40" s="12">
        <v>272.59670999999997</v>
      </c>
      <c r="K40" s="12">
        <v>275.26971400000002</v>
      </c>
      <c r="L40" s="12">
        <v>277.86779799999999</v>
      </c>
      <c r="M40" s="12">
        <v>280.26355000000001</v>
      </c>
      <c r="N40" s="12">
        <v>282.51788299999998</v>
      </c>
      <c r="O40" s="12">
        <v>284.79547100000002</v>
      </c>
      <c r="P40" s="12">
        <v>287.20666499999999</v>
      </c>
      <c r="Q40" s="12">
        <v>289.452271</v>
      </c>
      <c r="R40" s="12">
        <v>291.431915</v>
      </c>
      <c r="S40" s="12">
        <v>293.28170799999998</v>
      </c>
      <c r="T40" s="12">
        <v>295.05770899999999</v>
      </c>
      <c r="U40" s="12">
        <v>296.98596199999997</v>
      </c>
      <c r="V40" s="12">
        <v>298.83007800000001</v>
      </c>
      <c r="W40" s="12">
        <v>300.66845699999999</v>
      </c>
      <c r="X40" s="12">
        <v>302.30502300000001</v>
      </c>
      <c r="Y40" s="12">
        <v>304.005157</v>
      </c>
      <c r="Z40" s="12">
        <v>305.710083</v>
      </c>
      <c r="AA40" s="12">
        <v>307.24963400000001</v>
      </c>
      <c r="AB40" s="12">
        <v>308.73193400000002</v>
      </c>
      <c r="AC40" s="12">
        <v>310.20187399999998</v>
      </c>
      <c r="AD40" s="12">
        <v>311.718323</v>
      </c>
      <c r="AE40" s="12">
        <v>313.23492399999998</v>
      </c>
      <c r="AF40" s="12">
        <v>314.73028599999998</v>
      </c>
      <c r="AG40" s="12">
        <v>316.22287</v>
      </c>
      <c r="AH40" s="12">
        <v>317.68731700000001</v>
      </c>
      <c r="AI40" s="12">
        <v>319.06366000000003</v>
      </c>
      <c r="AJ40" s="12">
        <v>320.493042</v>
      </c>
      <c r="AK40" s="12">
        <v>321.92898600000001</v>
      </c>
      <c r="AL40" s="12">
        <v>323.28247099999999</v>
      </c>
      <c r="AM40" s="8">
        <v>7.378E-3</v>
      </c>
    </row>
    <row r="41" spans="1:39" ht="15" customHeight="1">
      <c r="A41" s="7" t="s">
        <v>780</v>
      </c>
      <c r="B41" s="10" t="s">
        <v>781</v>
      </c>
      <c r="C41" s="12">
        <v>581.81561299999998</v>
      </c>
      <c r="D41" s="12">
        <v>566.81542999999999</v>
      </c>
      <c r="E41" s="12">
        <v>572.96551499999998</v>
      </c>
      <c r="F41" s="12">
        <v>576.11144999999999</v>
      </c>
      <c r="G41" s="12">
        <v>591.20526099999995</v>
      </c>
      <c r="H41" s="12">
        <v>601.90759300000002</v>
      </c>
      <c r="I41" s="12">
        <v>608.95294200000001</v>
      </c>
      <c r="J41" s="12">
        <v>621.01336700000002</v>
      </c>
      <c r="K41" s="12">
        <v>627.08709699999997</v>
      </c>
      <c r="L41" s="12">
        <v>625.68048099999999</v>
      </c>
      <c r="M41" s="12">
        <v>629.85992399999998</v>
      </c>
      <c r="N41" s="12">
        <v>624.82049600000005</v>
      </c>
      <c r="O41" s="12">
        <v>623.97137499999997</v>
      </c>
      <c r="P41" s="12">
        <v>620.33801300000005</v>
      </c>
      <c r="Q41" s="12">
        <v>617.98095699999999</v>
      </c>
      <c r="R41" s="12">
        <v>616.24883999999997</v>
      </c>
      <c r="S41" s="12">
        <v>611.72326699999996</v>
      </c>
      <c r="T41" s="12">
        <v>605.17596400000002</v>
      </c>
      <c r="U41" s="12">
        <v>603.75183100000004</v>
      </c>
      <c r="V41" s="12">
        <v>600.64099099999999</v>
      </c>
      <c r="W41" s="12">
        <v>600.19085700000005</v>
      </c>
      <c r="X41" s="12">
        <v>597.52142300000003</v>
      </c>
      <c r="Y41" s="12">
        <v>596.23345900000004</v>
      </c>
      <c r="Z41" s="12">
        <v>594.12792999999999</v>
      </c>
      <c r="AA41" s="12">
        <v>596.41131600000006</v>
      </c>
      <c r="AB41" s="12">
        <v>592.04858400000001</v>
      </c>
      <c r="AC41" s="12">
        <v>591.80602999999996</v>
      </c>
      <c r="AD41" s="12">
        <v>591.96185300000002</v>
      </c>
      <c r="AE41" s="12">
        <v>592.45495600000004</v>
      </c>
      <c r="AF41" s="12">
        <v>592.66894500000001</v>
      </c>
      <c r="AG41" s="12">
        <v>592.74279799999999</v>
      </c>
      <c r="AH41" s="12">
        <v>592.90673800000002</v>
      </c>
      <c r="AI41" s="12">
        <v>592.925659</v>
      </c>
      <c r="AJ41" s="12">
        <v>593.04504399999996</v>
      </c>
      <c r="AK41" s="12">
        <v>593.67578100000003</v>
      </c>
      <c r="AL41" s="12">
        <v>594.55157499999996</v>
      </c>
      <c r="AM41" s="8">
        <v>1.4059999999999999E-3</v>
      </c>
    </row>
    <row r="42" spans="1:39" ht="15" customHeight="1">
      <c r="A42" s="7" t="s">
        <v>782</v>
      </c>
      <c r="B42" s="10" t="s">
        <v>773</v>
      </c>
      <c r="C42" s="12">
        <v>539.11828600000001</v>
      </c>
      <c r="D42" s="12">
        <v>522.25414999999998</v>
      </c>
      <c r="E42" s="12">
        <v>527.74426300000005</v>
      </c>
      <c r="F42" s="12">
        <v>530.03057899999999</v>
      </c>
      <c r="G42" s="12">
        <v>544.66632100000004</v>
      </c>
      <c r="H42" s="12">
        <v>554.80578600000001</v>
      </c>
      <c r="I42" s="12">
        <v>561.22729500000003</v>
      </c>
      <c r="J42" s="12">
        <v>572.66009499999996</v>
      </c>
      <c r="K42" s="12">
        <v>578.05230700000004</v>
      </c>
      <c r="L42" s="12">
        <v>575.97381600000006</v>
      </c>
      <c r="M42" s="12">
        <v>579.55078100000003</v>
      </c>
      <c r="N42" s="12">
        <v>573.94976799999995</v>
      </c>
      <c r="O42" s="12">
        <v>572.49084500000004</v>
      </c>
      <c r="P42" s="12">
        <v>568.19378700000004</v>
      </c>
      <c r="Q42" s="12">
        <v>565.24597200000005</v>
      </c>
      <c r="R42" s="12">
        <v>563.00640899999996</v>
      </c>
      <c r="S42" s="12">
        <v>557.99938999999995</v>
      </c>
      <c r="T42" s="12">
        <v>550.94653300000004</v>
      </c>
      <c r="U42" s="12">
        <v>548.92962599999998</v>
      </c>
      <c r="V42" s="12">
        <v>545.25305200000003</v>
      </c>
      <c r="W42" s="12">
        <v>544.22479199999998</v>
      </c>
      <c r="X42" s="12">
        <v>541.03228799999999</v>
      </c>
      <c r="Y42" s="12">
        <v>539.16503899999998</v>
      </c>
      <c r="Z42" s="12">
        <v>536.47692900000004</v>
      </c>
      <c r="AA42" s="12">
        <v>538.23577899999998</v>
      </c>
      <c r="AB42" s="12">
        <v>533.35876499999995</v>
      </c>
      <c r="AC42" s="12">
        <v>532.60583499999996</v>
      </c>
      <c r="AD42" s="12">
        <v>532.23638900000003</v>
      </c>
      <c r="AE42" s="12">
        <v>532.21636999999998</v>
      </c>
      <c r="AF42" s="12">
        <v>531.93682899999999</v>
      </c>
      <c r="AG42" s="12">
        <v>531.51983600000005</v>
      </c>
      <c r="AH42" s="12">
        <v>531.19799799999998</v>
      </c>
      <c r="AI42" s="12">
        <v>530.75158699999997</v>
      </c>
      <c r="AJ42" s="12">
        <v>530.39288299999998</v>
      </c>
      <c r="AK42" s="12">
        <v>530.550476</v>
      </c>
      <c r="AL42" s="12">
        <v>530.97387700000002</v>
      </c>
      <c r="AM42" s="8">
        <v>4.8700000000000002E-4</v>
      </c>
    </row>
    <row r="43" spans="1:39" ht="15" customHeight="1">
      <c r="A43" s="7" t="s">
        <v>783</v>
      </c>
      <c r="B43" s="10" t="s">
        <v>784</v>
      </c>
      <c r="C43" s="12">
        <v>42.697353</v>
      </c>
      <c r="D43" s="12">
        <v>44.561295000000001</v>
      </c>
      <c r="E43" s="12">
        <v>45.221255999999997</v>
      </c>
      <c r="F43" s="12">
        <v>46.080860000000001</v>
      </c>
      <c r="G43" s="12">
        <v>46.538939999999997</v>
      </c>
      <c r="H43" s="12">
        <v>47.101821999999999</v>
      </c>
      <c r="I43" s="12">
        <v>47.725628</v>
      </c>
      <c r="J43" s="12">
        <v>48.353282999999998</v>
      </c>
      <c r="K43" s="12">
        <v>49.034767000000002</v>
      </c>
      <c r="L43" s="12">
        <v>49.706668999999998</v>
      </c>
      <c r="M43" s="12">
        <v>50.30912</v>
      </c>
      <c r="N43" s="12">
        <v>50.870700999999997</v>
      </c>
      <c r="O43" s="12">
        <v>51.480530000000002</v>
      </c>
      <c r="P43" s="12">
        <v>52.144249000000002</v>
      </c>
      <c r="Q43" s="12">
        <v>52.735016000000002</v>
      </c>
      <c r="R43" s="12">
        <v>53.242427999999997</v>
      </c>
      <c r="S43" s="12">
        <v>53.723854000000003</v>
      </c>
      <c r="T43" s="12">
        <v>54.229416000000001</v>
      </c>
      <c r="U43" s="12">
        <v>54.822189000000002</v>
      </c>
      <c r="V43" s="12">
        <v>55.387912999999998</v>
      </c>
      <c r="W43" s="12">
        <v>55.966076000000001</v>
      </c>
      <c r="X43" s="12">
        <v>56.489142999999999</v>
      </c>
      <c r="Y43" s="12">
        <v>57.068409000000003</v>
      </c>
      <c r="Z43" s="12">
        <v>57.651001000000001</v>
      </c>
      <c r="AA43" s="12">
        <v>58.175528999999997</v>
      </c>
      <c r="AB43" s="12">
        <v>58.689804000000002</v>
      </c>
      <c r="AC43" s="12">
        <v>59.200180000000003</v>
      </c>
      <c r="AD43" s="12">
        <v>59.725456000000001</v>
      </c>
      <c r="AE43" s="12">
        <v>60.238593999999999</v>
      </c>
      <c r="AF43" s="12">
        <v>60.732086000000002</v>
      </c>
      <c r="AG43" s="12">
        <v>61.222938999999997</v>
      </c>
      <c r="AH43" s="12">
        <v>61.708717</v>
      </c>
      <c r="AI43" s="12">
        <v>62.174048999999997</v>
      </c>
      <c r="AJ43" s="12">
        <v>62.652175999999997</v>
      </c>
      <c r="AK43" s="12">
        <v>63.125281999999999</v>
      </c>
      <c r="AL43" s="12">
        <v>63.577689999999997</v>
      </c>
      <c r="AM43" s="8">
        <v>1.0508E-2</v>
      </c>
    </row>
    <row r="44" spans="1:39" ht="15" customHeight="1">
      <c r="A44" s="7" t="s">
        <v>785</v>
      </c>
      <c r="B44" s="10" t="s">
        <v>786</v>
      </c>
      <c r="C44" s="12">
        <v>10.648009</v>
      </c>
      <c r="D44" s="12">
        <v>11.543526999999999</v>
      </c>
      <c r="E44" s="12">
        <v>11.681818</v>
      </c>
      <c r="F44" s="12">
        <v>11.815345000000001</v>
      </c>
      <c r="G44" s="12">
        <v>11.949463</v>
      </c>
      <c r="H44" s="12">
        <v>12.084269000000001</v>
      </c>
      <c r="I44" s="12">
        <v>12.218351999999999</v>
      </c>
      <c r="J44" s="12">
        <v>12.352746</v>
      </c>
      <c r="K44" s="12">
        <v>12.488025</v>
      </c>
      <c r="L44" s="12">
        <v>12.620948</v>
      </c>
      <c r="M44" s="12">
        <v>12.748310999999999</v>
      </c>
      <c r="N44" s="12">
        <v>12.874998</v>
      </c>
      <c r="O44" s="12">
        <v>13.000832000000001</v>
      </c>
      <c r="P44" s="12">
        <v>13.12433</v>
      </c>
      <c r="Q44" s="12">
        <v>13.246454999999999</v>
      </c>
      <c r="R44" s="12">
        <v>13.368207999999999</v>
      </c>
      <c r="S44" s="12">
        <v>13.489457</v>
      </c>
      <c r="T44" s="12">
        <v>13.610104</v>
      </c>
      <c r="U44" s="12">
        <v>13.730048</v>
      </c>
      <c r="V44" s="12">
        <v>13.849152999999999</v>
      </c>
      <c r="W44" s="12">
        <v>13.967335</v>
      </c>
      <c r="X44" s="12">
        <v>14.084626999999999</v>
      </c>
      <c r="Y44" s="12">
        <v>14.200851999999999</v>
      </c>
      <c r="Z44" s="12">
        <v>14.315894999999999</v>
      </c>
      <c r="AA44" s="12">
        <v>14.429710999999999</v>
      </c>
      <c r="AB44" s="12">
        <v>14.542338000000001</v>
      </c>
      <c r="AC44" s="12">
        <v>14.653836999999999</v>
      </c>
      <c r="AD44" s="12">
        <v>14.764279</v>
      </c>
      <c r="AE44" s="12">
        <v>14.873708000000001</v>
      </c>
      <c r="AF44" s="12">
        <v>14.982229</v>
      </c>
      <c r="AG44" s="12">
        <v>15.089981999999999</v>
      </c>
      <c r="AH44" s="12">
        <v>15.197365</v>
      </c>
      <c r="AI44" s="12">
        <v>15.304154</v>
      </c>
      <c r="AJ44" s="12">
        <v>15.410425</v>
      </c>
      <c r="AK44" s="12">
        <v>15.516643999999999</v>
      </c>
      <c r="AL44" s="12">
        <v>15.623044</v>
      </c>
      <c r="AM44" s="8">
        <v>8.94E-3</v>
      </c>
    </row>
    <row r="45" spans="1:39" ht="15" customHeight="1">
      <c r="A45" s="7" t="s">
        <v>787</v>
      </c>
      <c r="B45" s="10" t="s">
        <v>788</v>
      </c>
      <c r="C45" s="12">
        <v>14.848077999999999</v>
      </c>
      <c r="D45" s="12">
        <v>15.114731000000001</v>
      </c>
      <c r="E45" s="12">
        <v>15.335281</v>
      </c>
      <c r="F45" s="12">
        <v>15.590306999999999</v>
      </c>
      <c r="G45" s="12">
        <v>15.771412</v>
      </c>
      <c r="H45" s="12">
        <v>15.966352000000001</v>
      </c>
      <c r="I45" s="12">
        <v>16.177599000000001</v>
      </c>
      <c r="J45" s="12">
        <v>16.389879000000001</v>
      </c>
      <c r="K45" s="12">
        <v>16.601272999999999</v>
      </c>
      <c r="L45" s="12">
        <v>16.808413999999999</v>
      </c>
      <c r="M45" s="12">
        <v>16.998121000000001</v>
      </c>
      <c r="N45" s="12">
        <v>17.173397000000001</v>
      </c>
      <c r="O45" s="12">
        <v>17.356680000000001</v>
      </c>
      <c r="P45" s="12">
        <v>17.550995</v>
      </c>
      <c r="Q45" s="12">
        <v>17.730799000000001</v>
      </c>
      <c r="R45" s="12">
        <v>17.890305000000001</v>
      </c>
      <c r="S45" s="12">
        <v>18.040251000000001</v>
      </c>
      <c r="T45" s="12">
        <v>18.197716</v>
      </c>
      <c r="U45" s="12">
        <v>18.370052000000001</v>
      </c>
      <c r="V45" s="12">
        <v>18.541843</v>
      </c>
      <c r="W45" s="12">
        <v>18.7134</v>
      </c>
      <c r="X45" s="12">
        <v>18.877462000000001</v>
      </c>
      <c r="Y45" s="12">
        <v>19.046427000000001</v>
      </c>
      <c r="Z45" s="12">
        <v>19.216459</v>
      </c>
      <c r="AA45" s="12">
        <v>19.374818999999999</v>
      </c>
      <c r="AB45" s="12">
        <v>19.526215000000001</v>
      </c>
      <c r="AC45" s="12">
        <v>19.674385000000001</v>
      </c>
      <c r="AD45" s="12">
        <v>19.824681999999999</v>
      </c>
      <c r="AE45" s="12">
        <v>19.971519000000001</v>
      </c>
      <c r="AF45" s="12">
        <v>20.112068000000001</v>
      </c>
      <c r="AG45" s="12">
        <v>20.251131000000001</v>
      </c>
      <c r="AH45" s="12">
        <v>20.389122</v>
      </c>
      <c r="AI45" s="12">
        <v>20.521609999999999</v>
      </c>
      <c r="AJ45" s="12">
        <v>20.651945000000001</v>
      </c>
      <c r="AK45" s="12">
        <v>20.785889000000001</v>
      </c>
      <c r="AL45" s="12">
        <v>20.920151000000001</v>
      </c>
      <c r="AM45" s="8">
        <v>9.606E-3</v>
      </c>
    </row>
    <row r="46" spans="1:39" ht="15" customHeight="1">
      <c r="A46" s="7" t="s">
        <v>789</v>
      </c>
      <c r="B46" s="10" t="s">
        <v>790</v>
      </c>
      <c r="C46" s="12">
        <v>17.201269</v>
      </c>
      <c r="D46" s="12">
        <v>17.903036</v>
      </c>
      <c r="E46" s="12">
        <v>18.204155</v>
      </c>
      <c r="F46" s="12">
        <v>18.675208999999999</v>
      </c>
      <c r="G46" s="12">
        <v>18.818069000000001</v>
      </c>
      <c r="H46" s="12">
        <v>19.051205</v>
      </c>
      <c r="I46" s="12">
        <v>19.329675999999999</v>
      </c>
      <c r="J46" s="12">
        <v>19.610657</v>
      </c>
      <c r="K46" s="12">
        <v>19.945473</v>
      </c>
      <c r="L46" s="12">
        <v>20.277304000000001</v>
      </c>
      <c r="M46" s="12">
        <v>20.562687</v>
      </c>
      <c r="N46" s="12">
        <v>20.822303999999999</v>
      </c>
      <c r="O46" s="12">
        <v>21.12302</v>
      </c>
      <c r="P46" s="12">
        <v>21.468928999999999</v>
      </c>
      <c r="Q46" s="12">
        <v>21.757763000000001</v>
      </c>
      <c r="R46" s="12">
        <v>21.983915</v>
      </c>
      <c r="S46" s="12">
        <v>22.194144999999999</v>
      </c>
      <c r="T46" s="12">
        <v>22.421593000000001</v>
      </c>
      <c r="U46" s="12">
        <v>22.722083999999999</v>
      </c>
      <c r="V46" s="12">
        <v>22.996918000000001</v>
      </c>
      <c r="W46" s="12">
        <v>23.285345</v>
      </c>
      <c r="X46" s="12">
        <v>23.527054</v>
      </c>
      <c r="Y46" s="12">
        <v>23.821124999999999</v>
      </c>
      <c r="Z46" s="12">
        <v>24.118646999999999</v>
      </c>
      <c r="AA46" s="12">
        <v>24.370998</v>
      </c>
      <c r="AB46" s="12">
        <v>24.62125</v>
      </c>
      <c r="AC46" s="12">
        <v>24.871956000000001</v>
      </c>
      <c r="AD46" s="12">
        <v>25.136496999999999</v>
      </c>
      <c r="AE46" s="12">
        <v>25.393367999999999</v>
      </c>
      <c r="AF46" s="12">
        <v>25.637786999999999</v>
      </c>
      <c r="AG46" s="12">
        <v>25.881827999999999</v>
      </c>
      <c r="AH46" s="12">
        <v>26.122229000000001</v>
      </c>
      <c r="AI46" s="12">
        <v>26.348289000000001</v>
      </c>
      <c r="AJ46" s="12">
        <v>26.589804000000001</v>
      </c>
      <c r="AK46" s="12">
        <v>26.822745999999999</v>
      </c>
      <c r="AL46" s="12">
        <v>27.034496000000001</v>
      </c>
      <c r="AM46" s="8">
        <v>1.2196E-2</v>
      </c>
    </row>
    <row r="47" spans="1:39" ht="15" customHeight="1">
      <c r="A47" s="7" t="s">
        <v>791</v>
      </c>
      <c r="B47" s="10" t="s">
        <v>792</v>
      </c>
      <c r="C47" s="12">
        <v>133.770599</v>
      </c>
      <c r="D47" s="12">
        <v>134.98358200000001</v>
      </c>
      <c r="E47" s="12">
        <v>136.14154099999999</v>
      </c>
      <c r="F47" s="12">
        <v>136.79866000000001</v>
      </c>
      <c r="G47" s="12">
        <v>137.015503</v>
      </c>
      <c r="H47" s="12">
        <v>136.76059000000001</v>
      </c>
      <c r="I47" s="12">
        <v>136.68023700000001</v>
      </c>
      <c r="J47" s="12">
        <v>136.694244</v>
      </c>
      <c r="K47" s="12">
        <v>136.609711</v>
      </c>
      <c r="L47" s="12">
        <v>136.73019400000001</v>
      </c>
      <c r="M47" s="12">
        <v>136.93019100000001</v>
      </c>
      <c r="N47" s="12">
        <v>137.00640899999999</v>
      </c>
      <c r="O47" s="12">
        <v>136.98181199999999</v>
      </c>
      <c r="P47" s="12">
        <v>137.134445</v>
      </c>
      <c r="Q47" s="12">
        <v>137.372513</v>
      </c>
      <c r="R47" s="12">
        <v>137.520645</v>
      </c>
      <c r="S47" s="12">
        <v>137.61447100000001</v>
      </c>
      <c r="T47" s="12">
        <v>137.732361</v>
      </c>
      <c r="U47" s="12">
        <v>137.88760400000001</v>
      </c>
      <c r="V47" s="12">
        <v>138.142471</v>
      </c>
      <c r="W47" s="12">
        <v>138.401825</v>
      </c>
      <c r="X47" s="12">
        <v>138.66793799999999</v>
      </c>
      <c r="Y47" s="12">
        <v>138.893417</v>
      </c>
      <c r="Z47" s="12">
        <v>139.17712399999999</v>
      </c>
      <c r="AA47" s="12">
        <v>139.28680399999999</v>
      </c>
      <c r="AB47" s="12">
        <v>139.337906</v>
      </c>
      <c r="AC47" s="12">
        <v>139.40329</v>
      </c>
      <c r="AD47" s="12">
        <v>139.52278100000001</v>
      </c>
      <c r="AE47" s="12">
        <v>139.624695</v>
      </c>
      <c r="AF47" s="12">
        <v>139.77979999999999</v>
      </c>
      <c r="AG47" s="12">
        <v>140.04130599999999</v>
      </c>
      <c r="AH47" s="12">
        <v>140.329193</v>
      </c>
      <c r="AI47" s="12">
        <v>140.47009299999999</v>
      </c>
      <c r="AJ47" s="12">
        <v>140.60964999999999</v>
      </c>
      <c r="AK47" s="12">
        <v>140.806183</v>
      </c>
      <c r="AL47" s="12">
        <v>141.02281199999999</v>
      </c>
      <c r="AM47" s="8">
        <v>1.2880000000000001E-3</v>
      </c>
    </row>
    <row r="48" spans="1:39" ht="15" customHeight="1">
      <c r="A48" s="7" t="s">
        <v>793</v>
      </c>
      <c r="B48" s="10" t="s">
        <v>794</v>
      </c>
      <c r="C48" s="12">
        <v>691.72113000000002</v>
      </c>
      <c r="D48" s="12">
        <v>689.08056599999998</v>
      </c>
      <c r="E48" s="12">
        <v>654.62780799999996</v>
      </c>
      <c r="F48" s="12">
        <v>671.99273700000003</v>
      </c>
      <c r="G48" s="12">
        <v>679.324524</v>
      </c>
      <c r="H48" s="12">
        <v>685.56591800000001</v>
      </c>
      <c r="I48" s="12">
        <v>681.245544</v>
      </c>
      <c r="J48" s="12">
        <v>682.65185499999995</v>
      </c>
      <c r="K48" s="12">
        <v>689.36267099999998</v>
      </c>
      <c r="L48" s="12">
        <v>700.40222200000005</v>
      </c>
      <c r="M48" s="12">
        <v>711.15692100000001</v>
      </c>
      <c r="N48" s="12">
        <v>717.85351600000001</v>
      </c>
      <c r="O48" s="12">
        <v>720.53479000000004</v>
      </c>
      <c r="P48" s="12">
        <v>725.17236300000002</v>
      </c>
      <c r="Q48" s="12">
        <v>729.48669400000006</v>
      </c>
      <c r="R48" s="12">
        <v>732.80078100000003</v>
      </c>
      <c r="S48" s="12">
        <v>731.60058600000002</v>
      </c>
      <c r="T48" s="12">
        <v>735.135986</v>
      </c>
      <c r="U48" s="12">
        <v>738.17443800000001</v>
      </c>
      <c r="V48" s="12">
        <v>746.43237299999998</v>
      </c>
      <c r="W48" s="12">
        <v>756.12457300000005</v>
      </c>
      <c r="X48" s="12">
        <v>759.80773899999997</v>
      </c>
      <c r="Y48" s="12">
        <v>766.28881799999999</v>
      </c>
      <c r="Z48" s="12">
        <v>772.51208499999996</v>
      </c>
      <c r="AA48" s="12">
        <v>778.23791500000004</v>
      </c>
      <c r="AB48" s="12">
        <v>781.13311799999997</v>
      </c>
      <c r="AC48" s="12">
        <v>786.49926800000003</v>
      </c>
      <c r="AD48" s="12">
        <v>790.84039299999995</v>
      </c>
      <c r="AE48" s="12">
        <v>794.65728799999999</v>
      </c>
      <c r="AF48" s="12">
        <v>799.97637899999995</v>
      </c>
      <c r="AG48" s="12">
        <v>805.75048800000002</v>
      </c>
      <c r="AH48" s="12">
        <v>811.16870100000006</v>
      </c>
      <c r="AI48" s="12">
        <v>817.11688200000003</v>
      </c>
      <c r="AJ48" s="12">
        <v>820.68817100000001</v>
      </c>
      <c r="AK48" s="12">
        <v>823.95452899999998</v>
      </c>
      <c r="AL48" s="12">
        <v>832.03967299999999</v>
      </c>
      <c r="AM48" s="8">
        <v>5.5599999999999998E-3</v>
      </c>
    </row>
    <row r="50" spans="1:39" ht="15" customHeight="1">
      <c r="A50" s="7" t="s">
        <v>795</v>
      </c>
      <c r="B50" s="6" t="s">
        <v>796</v>
      </c>
      <c r="C50" s="18">
        <v>646.32220500000005</v>
      </c>
      <c r="D50" s="18">
        <v>655.232483</v>
      </c>
      <c r="E50" s="18">
        <v>644.25122099999999</v>
      </c>
      <c r="F50" s="18">
        <v>639.86187700000005</v>
      </c>
      <c r="G50" s="18">
        <v>636.067993</v>
      </c>
      <c r="H50" s="18">
        <v>634.79290800000001</v>
      </c>
      <c r="I50" s="18">
        <v>634.26617399999998</v>
      </c>
      <c r="J50" s="18">
        <v>635.19879200000003</v>
      </c>
      <c r="K50" s="18">
        <v>636.683044</v>
      </c>
      <c r="L50" s="18">
        <v>638.13915999999995</v>
      </c>
      <c r="M50" s="18">
        <v>639.64520300000004</v>
      </c>
      <c r="N50" s="18">
        <v>641.25604199999998</v>
      </c>
      <c r="O50" s="18">
        <v>645.55914299999995</v>
      </c>
      <c r="P50" s="18">
        <v>652.79211399999997</v>
      </c>
      <c r="Q50" s="18">
        <v>660.30407700000001</v>
      </c>
      <c r="R50" s="18">
        <v>668.10266100000001</v>
      </c>
      <c r="S50" s="18">
        <v>676.13964799999997</v>
      </c>
      <c r="T50" s="18">
        <v>684.48651099999995</v>
      </c>
      <c r="U50" s="18">
        <v>693.09545900000001</v>
      </c>
      <c r="V50" s="18">
        <v>701.995544</v>
      </c>
      <c r="W50" s="18">
        <v>711.18469200000004</v>
      </c>
      <c r="X50" s="18">
        <v>720.60497999999995</v>
      </c>
      <c r="Y50" s="18">
        <v>730.36389199999996</v>
      </c>
      <c r="Z50" s="18">
        <v>740.36138900000003</v>
      </c>
      <c r="AA50" s="18">
        <v>750.60186799999997</v>
      </c>
      <c r="AB50" s="18">
        <v>761.08129899999994</v>
      </c>
      <c r="AC50" s="18">
        <v>771.76910399999997</v>
      </c>
      <c r="AD50" s="18">
        <v>782.63671899999997</v>
      </c>
      <c r="AE50" s="18">
        <v>793.67474400000003</v>
      </c>
      <c r="AF50" s="18">
        <v>804.89269999999999</v>
      </c>
      <c r="AG50" s="18">
        <v>816.26709000000005</v>
      </c>
      <c r="AH50" s="18">
        <v>827.70825200000002</v>
      </c>
      <c r="AI50" s="18">
        <v>839.32904099999996</v>
      </c>
      <c r="AJ50" s="18">
        <v>851.14025900000001</v>
      </c>
      <c r="AK50" s="18">
        <v>863.09130900000002</v>
      </c>
      <c r="AL50" s="18">
        <v>875.18066399999998</v>
      </c>
      <c r="AM50" s="4">
        <v>8.5489999999999993E-3</v>
      </c>
    </row>
    <row r="51" spans="1:39" ht="15" customHeight="1">
      <c r="A51" s="7" t="s">
        <v>797</v>
      </c>
      <c r="B51" s="10" t="s">
        <v>798</v>
      </c>
      <c r="C51" s="12">
        <v>486.19271900000001</v>
      </c>
      <c r="D51" s="12">
        <v>483.72891199999998</v>
      </c>
      <c r="E51" s="12">
        <v>484.11828600000001</v>
      </c>
      <c r="F51" s="12">
        <v>481.07440200000002</v>
      </c>
      <c r="G51" s="12">
        <v>478.47677599999997</v>
      </c>
      <c r="H51" s="12">
        <v>477.74877900000001</v>
      </c>
      <c r="I51" s="12">
        <v>477.36502100000001</v>
      </c>
      <c r="J51" s="12">
        <v>478.082336</v>
      </c>
      <c r="K51" s="12">
        <v>479.20950299999998</v>
      </c>
      <c r="L51" s="12">
        <v>480.31649800000002</v>
      </c>
      <c r="M51" s="12">
        <v>481.464966</v>
      </c>
      <c r="N51" s="12">
        <v>482.68176299999999</v>
      </c>
      <c r="O51" s="12">
        <v>485.92657500000001</v>
      </c>
      <c r="P51" s="12">
        <v>491.38406400000002</v>
      </c>
      <c r="Q51" s="12">
        <v>497.05294800000001</v>
      </c>
      <c r="R51" s="12">
        <v>502.93249500000002</v>
      </c>
      <c r="S51" s="12">
        <v>508.99432400000001</v>
      </c>
      <c r="T51" s="12">
        <v>515.28796399999999</v>
      </c>
      <c r="U51" s="12">
        <v>521.77770999999996</v>
      </c>
      <c r="V51" s="12">
        <v>528.48864700000001</v>
      </c>
      <c r="W51" s="12">
        <v>535.41613800000005</v>
      </c>
      <c r="X51" s="12">
        <v>542.52160600000002</v>
      </c>
      <c r="Y51" s="12">
        <v>549.88098100000002</v>
      </c>
      <c r="Z51" s="12">
        <v>557.421875</v>
      </c>
      <c r="AA51" s="12">
        <v>565.14239499999996</v>
      </c>
      <c r="AB51" s="12">
        <v>573.04040499999996</v>
      </c>
      <c r="AC51" s="12">
        <v>581.09893799999998</v>
      </c>
      <c r="AD51" s="12">
        <v>589.29119900000001</v>
      </c>
      <c r="AE51" s="12">
        <v>597.61303699999996</v>
      </c>
      <c r="AF51" s="12">
        <v>606.06890899999996</v>
      </c>
      <c r="AG51" s="12">
        <v>614.64276099999995</v>
      </c>
      <c r="AH51" s="12">
        <v>623.27014199999996</v>
      </c>
      <c r="AI51" s="12">
        <v>632.03015100000005</v>
      </c>
      <c r="AJ51" s="12">
        <v>640.93426499999998</v>
      </c>
      <c r="AK51" s="12">
        <v>649.94439699999998</v>
      </c>
      <c r="AL51" s="12">
        <v>659.05798300000004</v>
      </c>
      <c r="AM51" s="8">
        <v>9.1380000000000003E-3</v>
      </c>
    </row>
    <row r="52" spans="1:39" ht="15" customHeight="1">
      <c r="A52" s="7" t="s">
        <v>799</v>
      </c>
      <c r="B52" s="10" t="s">
        <v>800</v>
      </c>
      <c r="C52" s="12">
        <v>32.710155</v>
      </c>
      <c r="D52" s="12">
        <v>44.729961000000003</v>
      </c>
      <c r="E52" s="12">
        <v>33.257247999999997</v>
      </c>
      <c r="F52" s="12">
        <v>32.709502999999998</v>
      </c>
      <c r="G52" s="12">
        <v>32.194057000000001</v>
      </c>
      <c r="H52" s="12">
        <v>31.83774</v>
      </c>
      <c r="I52" s="12">
        <v>31.795339999999999</v>
      </c>
      <c r="J52" s="12">
        <v>31.822662000000001</v>
      </c>
      <c r="K52" s="12">
        <v>31.884350000000001</v>
      </c>
      <c r="L52" s="12">
        <v>31.943328999999999</v>
      </c>
      <c r="M52" s="12">
        <v>31.999966000000001</v>
      </c>
      <c r="N52" s="12">
        <v>32.075049999999997</v>
      </c>
      <c r="O52" s="12">
        <v>32.282947999999998</v>
      </c>
      <c r="P52" s="12">
        <v>32.628180999999998</v>
      </c>
      <c r="Q52" s="12">
        <v>32.985545999999999</v>
      </c>
      <c r="R52" s="12">
        <v>33.363742999999999</v>
      </c>
      <c r="S52" s="12">
        <v>33.750236999999998</v>
      </c>
      <c r="T52" s="12">
        <v>34.154083</v>
      </c>
      <c r="U52" s="12">
        <v>34.572468000000001</v>
      </c>
      <c r="V52" s="12">
        <v>35.002803999999998</v>
      </c>
      <c r="W52" s="12">
        <v>35.448920999999999</v>
      </c>
      <c r="X52" s="12">
        <v>35.901561999999998</v>
      </c>
      <c r="Y52" s="12">
        <v>36.37236</v>
      </c>
      <c r="Z52" s="12">
        <v>36.852733999999998</v>
      </c>
      <c r="AA52" s="12">
        <v>37.349274000000001</v>
      </c>
      <c r="AB52" s="12">
        <v>37.860827999999998</v>
      </c>
      <c r="AC52" s="12">
        <v>38.378162000000003</v>
      </c>
      <c r="AD52" s="12">
        <v>38.906559000000001</v>
      </c>
      <c r="AE52" s="12">
        <v>39.441749999999999</v>
      </c>
      <c r="AF52" s="12">
        <v>39.987819999999999</v>
      </c>
      <c r="AG52" s="12">
        <v>40.541297999999998</v>
      </c>
      <c r="AH52" s="12">
        <v>41.094067000000003</v>
      </c>
      <c r="AI52" s="12">
        <v>41.659027000000002</v>
      </c>
      <c r="AJ52" s="12">
        <v>42.232585999999998</v>
      </c>
      <c r="AK52" s="12">
        <v>42.812199</v>
      </c>
      <c r="AL52" s="12">
        <v>43.399551000000002</v>
      </c>
      <c r="AM52" s="8">
        <v>-8.8800000000000001E-4</v>
      </c>
    </row>
    <row r="53" spans="1:39" ht="15" customHeight="1">
      <c r="A53" s="7" t="s">
        <v>801</v>
      </c>
      <c r="B53" s="10" t="s">
        <v>802</v>
      </c>
      <c r="C53" s="12">
        <v>127.41931200000001</v>
      </c>
      <c r="D53" s="12">
        <v>126.77362100000001</v>
      </c>
      <c r="E53" s="12">
        <v>126.875671</v>
      </c>
      <c r="F53" s="12">
        <v>126.07794199999999</v>
      </c>
      <c r="G53" s="12">
        <v>125.397171</v>
      </c>
      <c r="H53" s="12">
        <v>125.20637499999999</v>
      </c>
      <c r="I53" s="12">
        <v>125.105789</v>
      </c>
      <c r="J53" s="12">
        <v>125.293785</v>
      </c>
      <c r="K53" s="12">
        <v>125.589195</v>
      </c>
      <c r="L53" s="12">
        <v>125.87930299999999</v>
      </c>
      <c r="M53" s="12">
        <v>126.18029799999999</v>
      </c>
      <c r="N53" s="12">
        <v>126.499184</v>
      </c>
      <c r="O53" s="12">
        <v>127.349586</v>
      </c>
      <c r="P53" s="12">
        <v>128.779877</v>
      </c>
      <c r="Q53" s="12">
        <v>130.26556400000001</v>
      </c>
      <c r="R53" s="12">
        <v>131.80642700000001</v>
      </c>
      <c r="S53" s="12">
        <v>133.395096</v>
      </c>
      <c r="T53" s="12">
        <v>135.04451</v>
      </c>
      <c r="U53" s="12">
        <v>136.74529999999999</v>
      </c>
      <c r="V53" s="12">
        <v>138.504074</v>
      </c>
      <c r="W53" s="12">
        <v>140.31961100000001</v>
      </c>
      <c r="X53" s="12">
        <v>142.181793</v>
      </c>
      <c r="Y53" s="12">
        <v>144.11050399999999</v>
      </c>
      <c r="Z53" s="12">
        <v>146.086792</v>
      </c>
      <c r="AA53" s="12">
        <v>148.110153</v>
      </c>
      <c r="AB53" s="12">
        <v>150.180038</v>
      </c>
      <c r="AC53" s="12">
        <v>152.29199199999999</v>
      </c>
      <c r="AD53" s="12">
        <v>154.43897999999999</v>
      </c>
      <c r="AE53" s="12">
        <v>156.619934</v>
      </c>
      <c r="AF53" s="12">
        <v>158.836029</v>
      </c>
      <c r="AG53" s="12">
        <v>161.083023</v>
      </c>
      <c r="AH53" s="12">
        <v>163.344055</v>
      </c>
      <c r="AI53" s="12">
        <v>165.63983200000001</v>
      </c>
      <c r="AJ53" s="12">
        <v>167.973389</v>
      </c>
      <c r="AK53" s="12">
        <v>170.33471700000001</v>
      </c>
      <c r="AL53" s="12">
        <v>172.723175</v>
      </c>
      <c r="AM53" s="8">
        <v>9.1380000000000003E-3</v>
      </c>
    </row>
    <row r="55" spans="1:39" ht="15" customHeight="1">
      <c r="A55" s="7" t="s">
        <v>803</v>
      </c>
      <c r="B55" s="6" t="s">
        <v>804</v>
      </c>
      <c r="C55" s="18">
        <v>27894.035156000002</v>
      </c>
      <c r="D55" s="18">
        <v>28214.558593999998</v>
      </c>
      <c r="E55" s="18">
        <v>28414.289062</v>
      </c>
      <c r="F55" s="18">
        <v>28543.9375</v>
      </c>
      <c r="G55" s="18">
        <v>28509.513672000001</v>
      </c>
      <c r="H55" s="18">
        <v>28397.712890999999</v>
      </c>
      <c r="I55" s="18">
        <v>28261.740234000001</v>
      </c>
      <c r="J55" s="18">
        <v>28075.410156000002</v>
      </c>
      <c r="K55" s="18">
        <v>27811.333984000001</v>
      </c>
      <c r="L55" s="18">
        <v>27489.041015999999</v>
      </c>
      <c r="M55" s="18">
        <v>27115.181640999999</v>
      </c>
      <c r="N55" s="18">
        <v>26756.025390999999</v>
      </c>
      <c r="O55" s="18">
        <v>26461.189452999999</v>
      </c>
      <c r="P55" s="18">
        <v>26227.533202999999</v>
      </c>
      <c r="Q55" s="18">
        <v>26021.234375</v>
      </c>
      <c r="R55" s="18">
        <v>25827.890625</v>
      </c>
      <c r="S55" s="18">
        <v>25646.009765999999</v>
      </c>
      <c r="T55" s="18">
        <v>25495.984375</v>
      </c>
      <c r="U55" s="18">
        <v>25422.439452999999</v>
      </c>
      <c r="V55" s="18">
        <v>25400.738281000002</v>
      </c>
      <c r="W55" s="18">
        <v>25413.007812</v>
      </c>
      <c r="X55" s="18">
        <v>25440.572265999999</v>
      </c>
      <c r="Y55" s="18">
        <v>25506.861327999999</v>
      </c>
      <c r="Z55" s="18">
        <v>25613.412109000001</v>
      </c>
      <c r="AA55" s="18">
        <v>25714.710938</v>
      </c>
      <c r="AB55" s="18">
        <v>25807.845702999999</v>
      </c>
      <c r="AC55" s="18">
        <v>25934.957031000002</v>
      </c>
      <c r="AD55" s="18">
        <v>26093.494140999999</v>
      </c>
      <c r="AE55" s="18">
        <v>26280.351562</v>
      </c>
      <c r="AF55" s="18">
        <v>26479.546875</v>
      </c>
      <c r="AG55" s="18">
        <v>26689.179688</v>
      </c>
      <c r="AH55" s="18">
        <v>26915.179688</v>
      </c>
      <c r="AI55" s="18">
        <v>27135.529297000001</v>
      </c>
      <c r="AJ55" s="18">
        <v>27361.175781000002</v>
      </c>
      <c r="AK55" s="18">
        <v>27618.617188</v>
      </c>
      <c r="AL55" s="18">
        <v>27885.945312</v>
      </c>
      <c r="AM55" s="4">
        <v>-3.4499999999999998E-4</v>
      </c>
    </row>
    <row r="57" spans="1:39" ht="15" customHeight="1">
      <c r="B57" s="6" t="s">
        <v>805</v>
      </c>
    </row>
    <row r="58" spans="1:39" ht="15" customHeight="1">
      <c r="A58" s="7" t="s">
        <v>806</v>
      </c>
      <c r="B58" s="10" t="s">
        <v>807</v>
      </c>
      <c r="C58" s="12">
        <v>17001.662109000001</v>
      </c>
      <c r="D58" s="12">
        <v>17238.880859000001</v>
      </c>
      <c r="E58" s="12">
        <v>17385.609375</v>
      </c>
      <c r="F58" s="12">
        <v>17420.003906000002</v>
      </c>
      <c r="G58" s="12">
        <v>17286.835938</v>
      </c>
      <c r="H58" s="12">
        <v>17095.847656000002</v>
      </c>
      <c r="I58" s="12">
        <v>16830.53125</v>
      </c>
      <c r="J58" s="12">
        <v>16502.742188</v>
      </c>
      <c r="K58" s="12">
        <v>16121.577148</v>
      </c>
      <c r="L58" s="12">
        <v>15706.363281</v>
      </c>
      <c r="M58" s="12">
        <v>15261.310546999999</v>
      </c>
      <c r="N58" s="12">
        <v>14882.916015999999</v>
      </c>
      <c r="O58" s="12">
        <v>14547.754883</v>
      </c>
      <c r="P58" s="12">
        <v>14260.140625</v>
      </c>
      <c r="Q58" s="12">
        <v>14008.125</v>
      </c>
      <c r="R58" s="12">
        <v>13762.375</v>
      </c>
      <c r="S58" s="12">
        <v>13552.075194999999</v>
      </c>
      <c r="T58" s="12">
        <v>13360.652344</v>
      </c>
      <c r="U58" s="12">
        <v>13203.567383</v>
      </c>
      <c r="V58" s="12">
        <v>13074.791992</v>
      </c>
      <c r="W58" s="12">
        <v>12963.012694999999</v>
      </c>
      <c r="X58" s="12">
        <v>12885.875977</v>
      </c>
      <c r="Y58" s="12">
        <v>12834.167969</v>
      </c>
      <c r="Z58" s="12">
        <v>12812.162109000001</v>
      </c>
      <c r="AA58" s="12">
        <v>12791.552734000001</v>
      </c>
      <c r="AB58" s="12">
        <v>12787.118164</v>
      </c>
      <c r="AC58" s="12">
        <v>12801.386719</v>
      </c>
      <c r="AD58" s="12">
        <v>12840.451171999999</v>
      </c>
      <c r="AE58" s="12">
        <v>12891.342773</v>
      </c>
      <c r="AF58" s="12">
        <v>12944.214844</v>
      </c>
      <c r="AG58" s="12">
        <v>12993.512694999999</v>
      </c>
      <c r="AH58" s="12">
        <v>13045.244140999999</v>
      </c>
      <c r="AI58" s="12">
        <v>13088.033203000001</v>
      </c>
      <c r="AJ58" s="12">
        <v>13150.504883</v>
      </c>
      <c r="AK58" s="12">
        <v>13232.182617</v>
      </c>
      <c r="AL58" s="12">
        <v>13301.379883</v>
      </c>
      <c r="AM58" s="8">
        <v>-7.5969999999999996E-3</v>
      </c>
    </row>
    <row r="59" spans="1:39" ht="15" customHeight="1">
      <c r="A59" s="7" t="s">
        <v>808</v>
      </c>
      <c r="B59" s="10" t="s">
        <v>809</v>
      </c>
      <c r="C59" s="12">
        <v>23.480198000000001</v>
      </c>
      <c r="D59" s="12">
        <v>32.999985000000002</v>
      </c>
      <c r="E59" s="12">
        <v>30.209087</v>
      </c>
      <c r="F59" s="12">
        <v>22.547229999999999</v>
      </c>
      <c r="G59" s="12">
        <v>25.471934999999998</v>
      </c>
      <c r="H59" s="12">
        <v>29.302788</v>
      </c>
      <c r="I59" s="12">
        <v>34.205722999999999</v>
      </c>
      <c r="J59" s="12">
        <v>51.224162999999997</v>
      </c>
      <c r="K59" s="12">
        <v>59.210628999999997</v>
      </c>
      <c r="L59" s="12">
        <v>61.361514999999997</v>
      </c>
      <c r="M59" s="12">
        <v>75.493904000000001</v>
      </c>
      <c r="N59" s="12">
        <v>89.853470000000002</v>
      </c>
      <c r="O59" s="12">
        <v>107.94156599999999</v>
      </c>
      <c r="P59" s="12">
        <v>127.970894</v>
      </c>
      <c r="Q59" s="12">
        <v>141.73413099999999</v>
      </c>
      <c r="R59" s="12">
        <v>163.48912000000001</v>
      </c>
      <c r="S59" s="12">
        <v>169.33757</v>
      </c>
      <c r="T59" s="12">
        <v>179.66037</v>
      </c>
      <c r="U59" s="12">
        <v>192.08973700000001</v>
      </c>
      <c r="V59" s="12">
        <v>201.806839</v>
      </c>
      <c r="W59" s="12">
        <v>210.65126000000001</v>
      </c>
      <c r="X59" s="12">
        <v>214.010986</v>
      </c>
      <c r="Y59" s="12">
        <v>213.35368299999999</v>
      </c>
      <c r="Z59" s="12">
        <v>208.941284</v>
      </c>
      <c r="AA59" s="12">
        <v>202.01104699999999</v>
      </c>
      <c r="AB59" s="12">
        <v>191.495544</v>
      </c>
      <c r="AC59" s="12">
        <v>176.947845</v>
      </c>
      <c r="AD59" s="12">
        <v>159.09376499999999</v>
      </c>
      <c r="AE59" s="12">
        <v>142.49568199999999</v>
      </c>
      <c r="AF59" s="12">
        <v>130.85253900000001</v>
      </c>
      <c r="AG59" s="12">
        <v>132.72663900000001</v>
      </c>
      <c r="AH59" s="12">
        <v>143.93235799999999</v>
      </c>
      <c r="AI59" s="12">
        <v>165.29887400000001</v>
      </c>
      <c r="AJ59" s="12">
        <v>179.626465</v>
      </c>
      <c r="AK59" s="12">
        <v>192.016876</v>
      </c>
      <c r="AL59" s="12">
        <v>215.679993</v>
      </c>
      <c r="AM59" s="8">
        <v>5.6766999999999998E-2</v>
      </c>
    </row>
    <row r="60" spans="1:39" ht="15" customHeight="1">
      <c r="A60" s="7" t="s">
        <v>810</v>
      </c>
      <c r="B60" s="10" t="s">
        <v>811</v>
      </c>
      <c r="C60" s="12">
        <v>6630.3486329999996</v>
      </c>
      <c r="D60" s="12">
        <v>6541.7753910000001</v>
      </c>
      <c r="E60" s="12">
        <v>6722.4516599999997</v>
      </c>
      <c r="F60" s="12">
        <v>6750.7880859999996</v>
      </c>
      <c r="G60" s="12">
        <v>6784.4648440000001</v>
      </c>
      <c r="H60" s="12">
        <v>6737.8266599999997</v>
      </c>
      <c r="I60" s="12">
        <v>6779.0268550000001</v>
      </c>
      <c r="J60" s="12">
        <v>6812.1591799999997</v>
      </c>
      <c r="K60" s="12">
        <v>6826.8623049999997</v>
      </c>
      <c r="L60" s="12">
        <v>6815.0878910000001</v>
      </c>
      <c r="M60" s="12">
        <v>6770.0473629999997</v>
      </c>
      <c r="N60" s="12">
        <v>6682.9091799999997</v>
      </c>
      <c r="O60" s="12">
        <v>6611.3276370000003</v>
      </c>
      <c r="P60" s="12">
        <v>6542.3818359999996</v>
      </c>
      <c r="Q60" s="12">
        <v>6476.8872069999998</v>
      </c>
      <c r="R60" s="12">
        <v>6416.8217770000001</v>
      </c>
      <c r="S60" s="12">
        <v>6356.8652339999999</v>
      </c>
      <c r="T60" s="12">
        <v>6298.9506840000004</v>
      </c>
      <c r="U60" s="12">
        <v>6273.0190430000002</v>
      </c>
      <c r="V60" s="12">
        <v>6265.6186520000001</v>
      </c>
      <c r="W60" s="12">
        <v>6272.8222660000001</v>
      </c>
      <c r="X60" s="12">
        <v>6278.5932620000003</v>
      </c>
      <c r="Y60" s="12">
        <v>6300.0473629999997</v>
      </c>
      <c r="Z60" s="12">
        <v>6333.7524409999996</v>
      </c>
      <c r="AA60" s="12">
        <v>6364.6035160000001</v>
      </c>
      <c r="AB60" s="12">
        <v>6383.9614259999998</v>
      </c>
      <c r="AC60" s="12">
        <v>6420.0478519999997</v>
      </c>
      <c r="AD60" s="12">
        <v>6464.2719729999999</v>
      </c>
      <c r="AE60" s="12">
        <v>6523.2998049999997</v>
      </c>
      <c r="AF60" s="12">
        <v>6584.1713870000003</v>
      </c>
      <c r="AG60" s="12">
        <v>6641.8955079999996</v>
      </c>
      <c r="AH60" s="12">
        <v>6703.8125</v>
      </c>
      <c r="AI60" s="12">
        <v>6760.2573240000002</v>
      </c>
      <c r="AJ60" s="12">
        <v>6815.0722660000001</v>
      </c>
      <c r="AK60" s="12">
        <v>6879.6704099999997</v>
      </c>
      <c r="AL60" s="12">
        <v>6947.3198240000002</v>
      </c>
      <c r="AM60" s="8">
        <v>1.771E-3</v>
      </c>
    </row>
    <row r="61" spans="1:39" ht="15" customHeight="1">
      <c r="A61" s="7" t="s">
        <v>812</v>
      </c>
      <c r="B61" s="10" t="s">
        <v>813</v>
      </c>
      <c r="C61" s="12">
        <v>2828.280518</v>
      </c>
      <c r="D61" s="12">
        <v>2825.7182619999999</v>
      </c>
      <c r="E61" s="12">
        <v>2873.2163089999999</v>
      </c>
      <c r="F61" s="12">
        <v>2919.6779790000001</v>
      </c>
      <c r="G61" s="12">
        <v>2960.2829590000001</v>
      </c>
      <c r="H61" s="12">
        <v>3010.3459469999998</v>
      </c>
      <c r="I61" s="12">
        <v>3069.0844729999999</v>
      </c>
      <c r="J61" s="12">
        <v>3127.4633789999998</v>
      </c>
      <c r="K61" s="12">
        <v>3181.334961</v>
      </c>
      <c r="L61" s="12">
        <v>3235.4965820000002</v>
      </c>
      <c r="M61" s="12">
        <v>3287.2229000000002</v>
      </c>
      <c r="N61" s="12">
        <v>3332.4289549999999</v>
      </c>
      <c r="O61" s="12">
        <v>3382.298828</v>
      </c>
      <c r="P61" s="12">
        <v>3439.6716310000002</v>
      </c>
      <c r="Q61" s="12">
        <v>3492.4907229999999</v>
      </c>
      <c r="R61" s="12">
        <v>3538.1062010000001</v>
      </c>
      <c r="S61" s="12">
        <v>3582.5371089999999</v>
      </c>
      <c r="T61" s="12">
        <v>3630.1572270000001</v>
      </c>
      <c r="U61" s="12">
        <v>3683.8647460000002</v>
      </c>
      <c r="V61" s="12">
        <v>3740.3957519999999</v>
      </c>
      <c r="W61" s="12">
        <v>3798.4663089999999</v>
      </c>
      <c r="X61" s="12">
        <v>3856.4848630000001</v>
      </c>
      <c r="Y61" s="12">
        <v>3914.3720699999999</v>
      </c>
      <c r="Z61" s="12">
        <v>3977.258789</v>
      </c>
      <c r="AA61" s="12">
        <v>4036.7717290000001</v>
      </c>
      <c r="AB61" s="12">
        <v>4092.8964839999999</v>
      </c>
      <c r="AC61" s="12">
        <v>4149.4677730000003</v>
      </c>
      <c r="AD61" s="12">
        <v>4208.5371089999999</v>
      </c>
      <c r="AE61" s="12">
        <v>4268.345703</v>
      </c>
      <c r="AF61" s="12">
        <v>4328.388672</v>
      </c>
      <c r="AG61" s="12">
        <v>4390.3916019999997</v>
      </c>
      <c r="AH61" s="12">
        <v>4452.5439450000003</v>
      </c>
      <c r="AI61" s="12">
        <v>4510.3964839999999</v>
      </c>
      <c r="AJ61" s="12">
        <v>4566.5146480000003</v>
      </c>
      <c r="AK61" s="12">
        <v>4625.4589839999999</v>
      </c>
      <c r="AL61" s="12">
        <v>4683.9482420000004</v>
      </c>
      <c r="AM61" s="8">
        <v>1.4975E-2</v>
      </c>
    </row>
    <row r="62" spans="1:39" ht="15" customHeight="1">
      <c r="A62" s="7" t="s">
        <v>814</v>
      </c>
      <c r="B62" s="10" t="s">
        <v>800</v>
      </c>
      <c r="C62" s="12">
        <v>458.39529399999998</v>
      </c>
      <c r="D62" s="12">
        <v>608.82891800000004</v>
      </c>
      <c r="E62" s="12">
        <v>452.714111</v>
      </c>
      <c r="F62" s="12">
        <v>448.10000600000001</v>
      </c>
      <c r="G62" s="12">
        <v>443.37493899999998</v>
      </c>
      <c r="H62" s="12">
        <v>488.136841</v>
      </c>
      <c r="I62" s="12">
        <v>495.48782299999999</v>
      </c>
      <c r="J62" s="12">
        <v>503.43798800000002</v>
      </c>
      <c r="K62" s="12">
        <v>512.50097700000003</v>
      </c>
      <c r="L62" s="12">
        <v>522.57006799999999</v>
      </c>
      <c r="M62" s="12">
        <v>531.85089100000005</v>
      </c>
      <c r="N62" s="12">
        <v>541.47466999999995</v>
      </c>
      <c r="O62" s="12">
        <v>551.17138699999998</v>
      </c>
      <c r="P62" s="12">
        <v>559.50573699999995</v>
      </c>
      <c r="Q62" s="12">
        <v>568.49511700000005</v>
      </c>
      <c r="R62" s="12">
        <v>578.79254200000003</v>
      </c>
      <c r="S62" s="12">
        <v>589.68078600000001</v>
      </c>
      <c r="T62" s="12">
        <v>600.11840800000004</v>
      </c>
      <c r="U62" s="12">
        <v>612.64434800000004</v>
      </c>
      <c r="V62" s="12">
        <v>624.988159</v>
      </c>
      <c r="W62" s="12">
        <v>638.027466</v>
      </c>
      <c r="X62" s="12">
        <v>645.87835700000005</v>
      </c>
      <c r="Y62" s="12">
        <v>653.84881600000006</v>
      </c>
      <c r="Z62" s="12">
        <v>659.93194600000004</v>
      </c>
      <c r="AA62" s="12">
        <v>668.08569299999999</v>
      </c>
      <c r="AB62" s="12">
        <v>675.56109600000002</v>
      </c>
      <c r="AC62" s="12">
        <v>682.40197799999999</v>
      </c>
      <c r="AD62" s="12">
        <v>690.36065699999995</v>
      </c>
      <c r="AE62" s="12">
        <v>698.30499299999997</v>
      </c>
      <c r="AF62" s="12">
        <v>707.36840800000004</v>
      </c>
      <c r="AG62" s="12">
        <v>716.20220900000004</v>
      </c>
      <c r="AH62" s="12">
        <v>724.08880599999998</v>
      </c>
      <c r="AI62" s="12">
        <v>732.60144000000003</v>
      </c>
      <c r="AJ62" s="12">
        <v>740.03424099999995</v>
      </c>
      <c r="AK62" s="12">
        <v>748.569031</v>
      </c>
      <c r="AL62" s="12">
        <v>757.22589100000005</v>
      </c>
      <c r="AM62" s="8">
        <v>6.4359999999999999E-3</v>
      </c>
    </row>
    <row r="63" spans="1:39" ht="15" customHeight="1">
      <c r="A63" s="7" t="s">
        <v>815</v>
      </c>
      <c r="B63" s="10" t="s">
        <v>816</v>
      </c>
      <c r="C63" s="12">
        <v>21.115998999999999</v>
      </c>
      <c r="D63" s="12">
        <v>22.556319999999999</v>
      </c>
      <c r="E63" s="12">
        <v>22.522085000000001</v>
      </c>
      <c r="F63" s="12">
        <v>22.493759000000001</v>
      </c>
      <c r="G63" s="12">
        <v>22.470324000000002</v>
      </c>
      <c r="H63" s="12">
        <v>22.450932999999999</v>
      </c>
      <c r="I63" s="12">
        <v>22.434891</v>
      </c>
      <c r="J63" s="12">
        <v>22.421617999999999</v>
      </c>
      <c r="K63" s="12">
        <v>22.410634999999999</v>
      </c>
      <c r="L63" s="12">
        <v>22.401547999999998</v>
      </c>
      <c r="M63" s="12">
        <v>22.394031999999999</v>
      </c>
      <c r="N63" s="12">
        <v>22.387812</v>
      </c>
      <c r="O63" s="12">
        <v>22.382666</v>
      </c>
      <c r="P63" s="12">
        <v>22.378406999999999</v>
      </c>
      <c r="Q63" s="12">
        <v>22.374884000000002</v>
      </c>
      <c r="R63" s="12">
        <v>22.371969</v>
      </c>
      <c r="S63" s="12">
        <v>22.369558000000001</v>
      </c>
      <c r="T63" s="12">
        <v>22.367563000000001</v>
      </c>
      <c r="U63" s="12">
        <v>22.365911000000001</v>
      </c>
      <c r="V63" s="12">
        <v>22.364546000000001</v>
      </c>
      <c r="W63" s="12">
        <v>22.363416999999998</v>
      </c>
      <c r="X63" s="12">
        <v>22.362480000000001</v>
      </c>
      <c r="Y63" s="12">
        <v>22.361708</v>
      </c>
      <c r="Z63" s="12">
        <v>22.361066999999998</v>
      </c>
      <c r="AA63" s="12">
        <v>22.360537999999998</v>
      </c>
      <c r="AB63" s="12">
        <v>22.360099999999999</v>
      </c>
      <c r="AC63" s="12">
        <v>22.359736999999999</v>
      </c>
      <c r="AD63" s="12">
        <v>22.359438000000001</v>
      </c>
      <c r="AE63" s="12">
        <v>22.359190000000002</v>
      </c>
      <c r="AF63" s="12">
        <v>22.358984</v>
      </c>
      <c r="AG63" s="12">
        <v>22.358813999999999</v>
      </c>
      <c r="AH63" s="12">
        <v>22.358673</v>
      </c>
      <c r="AI63" s="12">
        <v>22.358557000000001</v>
      </c>
      <c r="AJ63" s="12">
        <v>22.358460999999998</v>
      </c>
      <c r="AK63" s="12">
        <v>22.358381000000001</v>
      </c>
      <c r="AL63" s="12">
        <v>22.358315000000001</v>
      </c>
      <c r="AM63" s="8">
        <v>-2.5900000000000001E-4</v>
      </c>
    </row>
    <row r="64" spans="1:39" ht="15" customHeight="1">
      <c r="A64" s="7" t="s">
        <v>817</v>
      </c>
      <c r="B64" s="10" t="s">
        <v>818</v>
      </c>
      <c r="C64" s="12">
        <v>9.1249739999999999</v>
      </c>
      <c r="D64" s="12">
        <v>9.6460410000000003</v>
      </c>
      <c r="E64" s="12">
        <v>10.859577</v>
      </c>
      <c r="F64" s="12">
        <v>11.000716000000001</v>
      </c>
      <c r="G64" s="12">
        <v>12.128957</v>
      </c>
      <c r="H64" s="12">
        <v>12.601350999999999</v>
      </c>
      <c r="I64" s="12">
        <v>12.821952</v>
      </c>
      <c r="J64" s="12">
        <v>12.839566</v>
      </c>
      <c r="K64" s="12">
        <v>12.600733999999999</v>
      </c>
      <c r="L64" s="12">
        <v>12.424129000000001</v>
      </c>
      <c r="M64" s="12">
        <v>12.396596000000001</v>
      </c>
      <c r="N64" s="12">
        <v>12.39228</v>
      </c>
      <c r="O64" s="12">
        <v>12.364929</v>
      </c>
      <c r="P64" s="12">
        <v>12.446692000000001</v>
      </c>
      <c r="Q64" s="12">
        <v>12.709293000000001</v>
      </c>
      <c r="R64" s="12">
        <v>12.969289</v>
      </c>
      <c r="S64" s="12">
        <v>13.076088</v>
      </c>
      <c r="T64" s="12">
        <v>13.263698</v>
      </c>
      <c r="U64" s="12">
        <v>13.397444999999999</v>
      </c>
      <c r="V64" s="12">
        <v>13.636727</v>
      </c>
      <c r="W64" s="12">
        <v>13.899898</v>
      </c>
      <c r="X64" s="12">
        <v>14.247980999999999</v>
      </c>
      <c r="Y64" s="12">
        <v>14.462237999999999</v>
      </c>
      <c r="Z64" s="12">
        <v>14.696058000000001</v>
      </c>
      <c r="AA64" s="12">
        <v>14.941501000000001</v>
      </c>
      <c r="AB64" s="12">
        <v>15.205256</v>
      </c>
      <c r="AC64" s="12">
        <v>15.426109</v>
      </c>
      <c r="AD64" s="12">
        <v>15.694842</v>
      </c>
      <c r="AE64" s="12">
        <v>15.971380999999999</v>
      </c>
      <c r="AF64" s="12">
        <v>16.283149999999999</v>
      </c>
      <c r="AG64" s="12">
        <v>16.673660000000002</v>
      </c>
      <c r="AH64" s="12">
        <v>17.057380999999999</v>
      </c>
      <c r="AI64" s="12">
        <v>17.399681000000001</v>
      </c>
      <c r="AJ64" s="12">
        <v>17.663824000000002</v>
      </c>
      <c r="AK64" s="12">
        <v>18.089925999999998</v>
      </c>
      <c r="AL64" s="12">
        <v>18.608544999999999</v>
      </c>
      <c r="AM64" s="8">
        <v>1.9514E-2</v>
      </c>
    </row>
    <row r="65" spans="1:39" ht="15" customHeight="1">
      <c r="A65" s="7" t="s">
        <v>819</v>
      </c>
      <c r="B65" s="10" t="s">
        <v>792</v>
      </c>
      <c r="C65" s="12">
        <v>133.770599</v>
      </c>
      <c r="D65" s="12">
        <v>134.98358200000001</v>
      </c>
      <c r="E65" s="12">
        <v>136.14154099999999</v>
      </c>
      <c r="F65" s="12">
        <v>136.79866000000001</v>
      </c>
      <c r="G65" s="12">
        <v>137.015503</v>
      </c>
      <c r="H65" s="12">
        <v>136.76059000000001</v>
      </c>
      <c r="I65" s="12">
        <v>136.68023700000001</v>
      </c>
      <c r="J65" s="12">
        <v>136.694244</v>
      </c>
      <c r="K65" s="12">
        <v>136.609711</v>
      </c>
      <c r="L65" s="12">
        <v>136.73019400000001</v>
      </c>
      <c r="M65" s="12">
        <v>136.93019100000001</v>
      </c>
      <c r="N65" s="12">
        <v>137.00640899999999</v>
      </c>
      <c r="O65" s="12">
        <v>136.98181199999999</v>
      </c>
      <c r="P65" s="12">
        <v>137.134445</v>
      </c>
      <c r="Q65" s="12">
        <v>137.372513</v>
      </c>
      <c r="R65" s="12">
        <v>137.520645</v>
      </c>
      <c r="S65" s="12">
        <v>137.61447100000001</v>
      </c>
      <c r="T65" s="12">
        <v>137.732361</v>
      </c>
      <c r="U65" s="12">
        <v>137.88760400000001</v>
      </c>
      <c r="V65" s="12">
        <v>138.142471</v>
      </c>
      <c r="W65" s="12">
        <v>138.401825</v>
      </c>
      <c r="X65" s="12">
        <v>138.66793799999999</v>
      </c>
      <c r="Y65" s="12">
        <v>138.893417</v>
      </c>
      <c r="Z65" s="12">
        <v>139.17712399999999</v>
      </c>
      <c r="AA65" s="12">
        <v>139.28680399999999</v>
      </c>
      <c r="AB65" s="12">
        <v>139.337906</v>
      </c>
      <c r="AC65" s="12">
        <v>139.40329</v>
      </c>
      <c r="AD65" s="12">
        <v>139.52278100000001</v>
      </c>
      <c r="AE65" s="12">
        <v>139.624695</v>
      </c>
      <c r="AF65" s="12">
        <v>139.77979999999999</v>
      </c>
      <c r="AG65" s="12">
        <v>140.04130599999999</v>
      </c>
      <c r="AH65" s="12">
        <v>140.329193</v>
      </c>
      <c r="AI65" s="12">
        <v>140.47009299999999</v>
      </c>
      <c r="AJ65" s="12">
        <v>140.60964999999999</v>
      </c>
      <c r="AK65" s="12">
        <v>140.806183</v>
      </c>
      <c r="AL65" s="12">
        <v>141.02281199999999</v>
      </c>
      <c r="AM65" s="8">
        <v>1.2880000000000001E-3</v>
      </c>
    </row>
    <row r="66" spans="1:39" ht="15" customHeight="1">
      <c r="A66" s="7" t="s">
        <v>820</v>
      </c>
      <c r="B66" s="10" t="s">
        <v>821</v>
      </c>
      <c r="C66" s="12">
        <v>27106.179688</v>
      </c>
      <c r="D66" s="12">
        <v>27415.390625</v>
      </c>
      <c r="E66" s="12">
        <v>27633.722656000002</v>
      </c>
      <c r="F66" s="12">
        <v>27731.410156000002</v>
      </c>
      <c r="G66" s="12">
        <v>27672.046875</v>
      </c>
      <c r="H66" s="12">
        <v>27533.271484000001</v>
      </c>
      <c r="I66" s="12">
        <v>27380.273438</v>
      </c>
      <c r="J66" s="12">
        <v>27168.982422000001</v>
      </c>
      <c r="K66" s="12">
        <v>26873.105468999998</v>
      </c>
      <c r="L66" s="12">
        <v>26512.435547000001</v>
      </c>
      <c r="M66" s="12">
        <v>26097.646484000001</v>
      </c>
      <c r="N66" s="12">
        <v>25701.369140999999</v>
      </c>
      <c r="O66" s="12">
        <v>25372.224609000001</v>
      </c>
      <c r="P66" s="12">
        <v>25101.632812</v>
      </c>
      <c r="Q66" s="12">
        <v>24860.1875</v>
      </c>
      <c r="R66" s="12">
        <v>24632.445312</v>
      </c>
      <c r="S66" s="12">
        <v>24423.558593999998</v>
      </c>
      <c r="T66" s="12">
        <v>24242.904297000001</v>
      </c>
      <c r="U66" s="12">
        <v>24138.833984000001</v>
      </c>
      <c r="V66" s="12">
        <v>24081.746093999998</v>
      </c>
      <c r="W66" s="12">
        <v>24057.646484000001</v>
      </c>
      <c r="X66" s="12">
        <v>24056.123047000001</v>
      </c>
      <c r="Y66" s="12">
        <v>24091.505859000001</v>
      </c>
      <c r="Z66" s="12">
        <v>24168.279297000001</v>
      </c>
      <c r="AA66" s="12">
        <v>24239.615234000001</v>
      </c>
      <c r="AB66" s="12">
        <v>24307.935547000001</v>
      </c>
      <c r="AC66" s="12">
        <v>24407.439452999999</v>
      </c>
      <c r="AD66" s="12">
        <v>24540.292968999998</v>
      </c>
      <c r="AE66" s="12">
        <v>24701.744140999999</v>
      </c>
      <c r="AF66" s="12">
        <v>24873.417968999998</v>
      </c>
      <c r="AG66" s="12">
        <v>25053.804688</v>
      </c>
      <c r="AH66" s="12">
        <v>25249.367188</v>
      </c>
      <c r="AI66" s="12">
        <v>25436.818359000001</v>
      </c>
      <c r="AJ66" s="12">
        <v>25632.388672000001</v>
      </c>
      <c r="AK66" s="12">
        <v>25859.152343999998</v>
      </c>
      <c r="AL66" s="12">
        <v>26087.544922000001</v>
      </c>
      <c r="AM66" s="8">
        <v>-1.459E-3</v>
      </c>
    </row>
    <row r="67" spans="1:39" ht="15" customHeight="1">
      <c r="A67" s="7" t="s">
        <v>822</v>
      </c>
      <c r="B67" s="10" t="s">
        <v>823</v>
      </c>
      <c r="C67" s="12">
        <v>0</v>
      </c>
      <c r="D67" s="12">
        <v>0</v>
      </c>
      <c r="E67" s="12">
        <v>0</v>
      </c>
      <c r="F67" s="12">
        <v>0</v>
      </c>
      <c r="G67" s="12">
        <v>0</v>
      </c>
      <c r="H67" s="12">
        <v>0</v>
      </c>
      <c r="I67" s="12">
        <v>0</v>
      </c>
      <c r="J67" s="12">
        <v>0</v>
      </c>
      <c r="K67" s="12">
        <v>0</v>
      </c>
      <c r="L67" s="12">
        <v>0</v>
      </c>
      <c r="M67" s="12">
        <v>0</v>
      </c>
      <c r="N67" s="12">
        <v>0</v>
      </c>
      <c r="O67" s="12">
        <v>0</v>
      </c>
      <c r="P67" s="12">
        <v>0</v>
      </c>
      <c r="Q67" s="12">
        <v>0</v>
      </c>
      <c r="R67" s="12">
        <v>0</v>
      </c>
      <c r="S67" s="12">
        <v>0</v>
      </c>
      <c r="T67" s="12">
        <v>0</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8" t="s">
        <v>212</v>
      </c>
    </row>
    <row r="68" spans="1:39" ht="15" customHeight="1">
      <c r="A68" s="7" t="s">
        <v>824</v>
      </c>
      <c r="B68" s="10" t="s">
        <v>825</v>
      </c>
      <c r="C68" s="12">
        <v>31.366896000000001</v>
      </c>
      <c r="D68" s="12">
        <v>36.183959999999999</v>
      </c>
      <c r="E68" s="12">
        <v>41.042549000000001</v>
      </c>
      <c r="F68" s="12">
        <v>45.944690999999999</v>
      </c>
      <c r="G68" s="12">
        <v>53.366641999999999</v>
      </c>
      <c r="H68" s="12">
        <v>63.041587999999997</v>
      </c>
      <c r="I68" s="12">
        <v>75.963745000000003</v>
      </c>
      <c r="J68" s="12">
        <v>90.587981999999997</v>
      </c>
      <c r="K68" s="12">
        <v>106.629822</v>
      </c>
      <c r="L68" s="12">
        <v>123.664902</v>
      </c>
      <c r="M68" s="12">
        <v>141.23307800000001</v>
      </c>
      <c r="N68" s="12">
        <v>158.43107599999999</v>
      </c>
      <c r="O68" s="12">
        <v>174.52342200000001</v>
      </c>
      <c r="P68" s="12">
        <v>189.55671699999999</v>
      </c>
      <c r="Q68" s="12">
        <v>203.70817600000001</v>
      </c>
      <c r="R68" s="12">
        <v>217.54087799999999</v>
      </c>
      <c r="S68" s="12">
        <v>230.550049</v>
      </c>
      <c r="T68" s="12">
        <v>242.670456</v>
      </c>
      <c r="U68" s="12">
        <v>254.39286799999999</v>
      </c>
      <c r="V68" s="12">
        <v>265.81716899999998</v>
      </c>
      <c r="W68" s="12">
        <v>276.65924100000001</v>
      </c>
      <c r="X68" s="12">
        <v>287.12390099999999</v>
      </c>
      <c r="Y68" s="12">
        <v>297.02773999999999</v>
      </c>
      <c r="Z68" s="12">
        <v>306.43734699999999</v>
      </c>
      <c r="AA68" s="12">
        <v>315.48187300000001</v>
      </c>
      <c r="AB68" s="12">
        <v>324.27139299999999</v>
      </c>
      <c r="AC68" s="12">
        <v>332.54019199999999</v>
      </c>
      <c r="AD68" s="12">
        <v>340.57376099999999</v>
      </c>
      <c r="AE68" s="12">
        <v>348.238586</v>
      </c>
      <c r="AF68" s="12">
        <v>355.53274499999998</v>
      </c>
      <c r="AG68" s="12">
        <v>362.25250199999999</v>
      </c>
      <c r="AH68" s="12">
        <v>368.72686800000002</v>
      </c>
      <c r="AI68" s="12">
        <v>375.13464399999998</v>
      </c>
      <c r="AJ68" s="12">
        <v>381.36200000000002</v>
      </c>
      <c r="AK68" s="12">
        <v>387.592468</v>
      </c>
      <c r="AL68" s="12">
        <v>393.92712399999999</v>
      </c>
      <c r="AM68" s="8">
        <v>7.2746000000000005E-2</v>
      </c>
    </row>
    <row r="69" spans="1:39" ht="15" customHeight="1">
      <c r="A69" s="7" t="s">
        <v>826</v>
      </c>
      <c r="B69" s="10" t="s">
        <v>827</v>
      </c>
      <c r="C69" s="12">
        <v>63.815005999999997</v>
      </c>
      <c r="D69" s="12">
        <v>72.264831999999998</v>
      </c>
      <c r="E69" s="12">
        <v>82.878540000000001</v>
      </c>
      <c r="F69" s="12">
        <v>91.359688000000006</v>
      </c>
      <c r="G69" s="12">
        <v>99.267723000000004</v>
      </c>
      <c r="H69" s="12">
        <v>107.238953</v>
      </c>
      <c r="I69" s="12">
        <v>111.814865</v>
      </c>
      <c r="J69" s="12">
        <v>115.904404</v>
      </c>
      <c r="K69" s="12">
        <v>120.002335</v>
      </c>
      <c r="L69" s="12">
        <v>125.256775</v>
      </c>
      <c r="M69" s="12">
        <v>131.890152</v>
      </c>
      <c r="N69" s="12">
        <v>139.62966900000001</v>
      </c>
      <c r="O69" s="12">
        <v>149.55467200000001</v>
      </c>
      <c r="P69" s="12">
        <v>161.18035900000001</v>
      </c>
      <c r="Q69" s="12">
        <v>172.69229100000001</v>
      </c>
      <c r="R69" s="12">
        <v>184.33737199999999</v>
      </c>
      <c r="S69" s="12">
        <v>195.34751900000001</v>
      </c>
      <c r="T69" s="12">
        <v>205.863586</v>
      </c>
      <c r="U69" s="12">
        <v>217.07943700000001</v>
      </c>
      <c r="V69" s="12">
        <v>228.36113</v>
      </c>
      <c r="W69" s="12">
        <v>240.021164</v>
      </c>
      <c r="X69" s="12">
        <v>251.59204099999999</v>
      </c>
      <c r="Y69" s="12">
        <v>263.20547499999998</v>
      </c>
      <c r="Z69" s="12">
        <v>274.98187300000001</v>
      </c>
      <c r="AA69" s="12">
        <v>288.29763800000001</v>
      </c>
      <c r="AB69" s="12">
        <v>299.91009500000001</v>
      </c>
      <c r="AC69" s="12">
        <v>312.81127900000001</v>
      </c>
      <c r="AD69" s="12">
        <v>325.92898600000001</v>
      </c>
      <c r="AE69" s="12">
        <v>339.53198200000003</v>
      </c>
      <c r="AF69" s="12">
        <v>353.387787</v>
      </c>
      <c r="AG69" s="12">
        <v>367.33395400000001</v>
      </c>
      <c r="AH69" s="12">
        <v>381.78881799999999</v>
      </c>
      <c r="AI69" s="12">
        <v>396.44869999999997</v>
      </c>
      <c r="AJ69" s="12">
        <v>411.22409099999999</v>
      </c>
      <c r="AK69" s="12">
        <v>427.158997</v>
      </c>
      <c r="AL69" s="12">
        <v>444.062836</v>
      </c>
      <c r="AM69" s="8">
        <v>5.4851999999999998E-2</v>
      </c>
    </row>
    <row r="70" spans="1:39" ht="15" customHeight="1">
      <c r="A70" s="7" t="s">
        <v>828</v>
      </c>
      <c r="B70" s="10" t="s">
        <v>829</v>
      </c>
      <c r="C70" s="12">
        <v>0.27556599999999998</v>
      </c>
      <c r="D70" s="12">
        <v>0.56212799999999996</v>
      </c>
      <c r="E70" s="12">
        <v>0.88289300000000004</v>
      </c>
      <c r="F70" s="12">
        <v>1.464494</v>
      </c>
      <c r="G70" s="12">
        <v>2.8353199999999998</v>
      </c>
      <c r="H70" s="12">
        <v>4.9430740000000002</v>
      </c>
      <c r="I70" s="12">
        <v>7.7013800000000003</v>
      </c>
      <c r="J70" s="12">
        <v>10.79973</v>
      </c>
      <c r="K70" s="12">
        <v>14.361668</v>
      </c>
      <c r="L70" s="12">
        <v>18.156085999999998</v>
      </c>
      <c r="M70" s="12">
        <v>22.159475</v>
      </c>
      <c r="N70" s="12">
        <v>25.812819999999999</v>
      </c>
      <c r="O70" s="12">
        <v>29.206448000000002</v>
      </c>
      <c r="P70" s="12">
        <v>32.16301</v>
      </c>
      <c r="Q70" s="12">
        <v>34.869522000000003</v>
      </c>
      <c r="R70" s="12">
        <v>37.501204999999999</v>
      </c>
      <c r="S70" s="12">
        <v>39.929237000000001</v>
      </c>
      <c r="T70" s="12">
        <v>42.077095</v>
      </c>
      <c r="U70" s="12">
        <v>44.044876000000002</v>
      </c>
      <c r="V70" s="12">
        <v>45.902794</v>
      </c>
      <c r="W70" s="12">
        <v>47.612800999999997</v>
      </c>
      <c r="X70" s="12">
        <v>49.153537999999998</v>
      </c>
      <c r="Y70" s="12">
        <v>50.529293000000003</v>
      </c>
      <c r="Z70" s="12">
        <v>51.781128000000002</v>
      </c>
      <c r="AA70" s="12">
        <v>52.951897000000002</v>
      </c>
      <c r="AB70" s="12">
        <v>54.081420999999999</v>
      </c>
      <c r="AC70" s="12">
        <v>55.107765000000001</v>
      </c>
      <c r="AD70" s="12">
        <v>56.105431000000003</v>
      </c>
      <c r="AE70" s="12">
        <v>57.057082999999999</v>
      </c>
      <c r="AF70" s="12">
        <v>57.983021000000001</v>
      </c>
      <c r="AG70" s="12">
        <v>58.779549000000003</v>
      </c>
      <c r="AH70" s="12">
        <v>59.545189000000001</v>
      </c>
      <c r="AI70" s="12">
        <v>60.370617000000003</v>
      </c>
      <c r="AJ70" s="12">
        <v>61.220367000000003</v>
      </c>
      <c r="AK70" s="12">
        <v>62.095722000000002</v>
      </c>
      <c r="AL70" s="12">
        <v>63.042220999999998</v>
      </c>
      <c r="AM70" s="8">
        <v>0.14891599999999999</v>
      </c>
    </row>
    <row r="71" spans="1:39" ht="15" customHeight="1">
      <c r="A71" s="7" t="s">
        <v>830</v>
      </c>
      <c r="B71" s="10" t="s">
        <v>831</v>
      </c>
      <c r="C71" s="12">
        <v>691.72113000000002</v>
      </c>
      <c r="D71" s="12">
        <v>689.08056599999998</v>
      </c>
      <c r="E71" s="12">
        <v>654.62780799999996</v>
      </c>
      <c r="F71" s="12">
        <v>671.99273700000003</v>
      </c>
      <c r="G71" s="12">
        <v>679.324524</v>
      </c>
      <c r="H71" s="12">
        <v>685.56591800000001</v>
      </c>
      <c r="I71" s="12">
        <v>681.245544</v>
      </c>
      <c r="J71" s="12">
        <v>682.65185499999995</v>
      </c>
      <c r="K71" s="12">
        <v>689.36267099999998</v>
      </c>
      <c r="L71" s="12">
        <v>700.40222200000005</v>
      </c>
      <c r="M71" s="12">
        <v>711.15692100000001</v>
      </c>
      <c r="N71" s="12">
        <v>717.85351600000001</v>
      </c>
      <c r="O71" s="12">
        <v>720.53479000000004</v>
      </c>
      <c r="P71" s="12">
        <v>725.17236300000002</v>
      </c>
      <c r="Q71" s="12">
        <v>729.48669400000006</v>
      </c>
      <c r="R71" s="12">
        <v>732.80078100000003</v>
      </c>
      <c r="S71" s="12">
        <v>731.60058600000002</v>
      </c>
      <c r="T71" s="12">
        <v>735.135986</v>
      </c>
      <c r="U71" s="12">
        <v>738.17443800000001</v>
      </c>
      <c r="V71" s="12">
        <v>746.43237299999998</v>
      </c>
      <c r="W71" s="12">
        <v>756.12457300000005</v>
      </c>
      <c r="X71" s="12">
        <v>759.80773899999997</v>
      </c>
      <c r="Y71" s="12">
        <v>766.28881799999999</v>
      </c>
      <c r="Z71" s="12">
        <v>772.51208499999996</v>
      </c>
      <c r="AA71" s="12">
        <v>778.23791500000004</v>
      </c>
      <c r="AB71" s="12">
        <v>781.13311799999997</v>
      </c>
      <c r="AC71" s="12">
        <v>786.49926800000003</v>
      </c>
      <c r="AD71" s="12">
        <v>790.84039299999995</v>
      </c>
      <c r="AE71" s="12">
        <v>794.65728799999999</v>
      </c>
      <c r="AF71" s="12">
        <v>799.97637899999995</v>
      </c>
      <c r="AG71" s="12">
        <v>805.75048800000002</v>
      </c>
      <c r="AH71" s="12">
        <v>811.16870100000006</v>
      </c>
      <c r="AI71" s="12">
        <v>817.11688200000003</v>
      </c>
      <c r="AJ71" s="12">
        <v>820.68817100000001</v>
      </c>
      <c r="AK71" s="12">
        <v>823.95452899999998</v>
      </c>
      <c r="AL71" s="12">
        <v>832.03967299999999</v>
      </c>
      <c r="AM71" s="8">
        <v>5.5599999999999998E-3</v>
      </c>
    </row>
    <row r="73" spans="1:39" ht="15" customHeight="1">
      <c r="A73" s="7" t="s">
        <v>832</v>
      </c>
      <c r="B73" s="6" t="s">
        <v>833</v>
      </c>
      <c r="C73" s="18">
        <v>27893.357422000001</v>
      </c>
      <c r="D73" s="18">
        <v>28213.482422000001</v>
      </c>
      <c r="E73" s="18">
        <v>28413.154297000001</v>
      </c>
      <c r="F73" s="18">
        <v>28542.171875</v>
      </c>
      <c r="G73" s="18">
        <v>28506.841797000001</v>
      </c>
      <c r="H73" s="18">
        <v>28394.060547000001</v>
      </c>
      <c r="I73" s="18">
        <v>28256.998047000001</v>
      </c>
      <c r="J73" s="18">
        <v>28068.925781000002</v>
      </c>
      <c r="K73" s="18">
        <v>27803.460938</v>
      </c>
      <c r="L73" s="18">
        <v>27479.914062</v>
      </c>
      <c r="M73" s="18">
        <v>27104.085938</v>
      </c>
      <c r="N73" s="18">
        <v>26743.095702999999</v>
      </c>
      <c r="O73" s="18">
        <v>26446.044922000001</v>
      </c>
      <c r="P73" s="18">
        <v>26209.703125</v>
      </c>
      <c r="Q73" s="18">
        <v>26000.943359000001</v>
      </c>
      <c r="R73" s="18">
        <v>25804.626952999999</v>
      </c>
      <c r="S73" s="18">
        <v>25620.986327999999</v>
      </c>
      <c r="T73" s="18">
        <v>25468.650390999999</v>
      </c>
      <c r="U73" s="18">
        <v>25392.525390999999</v>
      </c>
      <c r="V73" s="18">
        <v>25368.257812</v>
      </c>
      <c r="W73" s="18">
        <v>25378.066406000002</v>
      </c>
      <c r="X73" s="18">
        <v>25403.800781000002</v>
      </c>
      <c r="Y73" s="18">
        <v>25468.556640999999</v>
      </c>
      <c r="Z73" s="18">
        <v>25573.992188</v>
      </c>
      <c r="AA73" s="18">
        <v>25674.583984000001</v>
      </c>
      <c r="AB73" s="18">
        <v>25767.332031000002</v>
      </c>
      <c r="AC73" s="18">
        <v>25894.398438</v>
      </c>
      <c r="AD73" s="18">
        <v>26053.742188</v>
      </c>
      <c r="AE73" s="18">
        <v>26241.228515999999</v>
      </c>
      <c r="AF73" s="18">
        <v>26440.296875</v>
      </c>
      <c r="AG73" s="18">
        <v>26647.919922000001</v>
      </c>
      <c r="AH73" s="18">
        <v>26870.595702999999</v>
      </c>
      <c r="AI73" s="18">
        <v>27085.890625</v>
      </c>
      <c r="AJ73" s="18">
        <v>27306.882812</v>
      </c>
      <c r="AK73" s="18">
        <v>27559.953125</v>
      </c>
      <c r="AL73" s="18">
        <v>27820.617188</v>
      </c>
      <c r="AM73" s="4">
        <v>-4.1199999999999999E-4</v>
      </c>
    </row>
    <row r="74" spans="1:39" ht="15" customHeight="1" thickBot="1"/>
    <row r="75" spans="1:39" ht="15" customHeight="1">
      <c r="B75" s="61" t="s">
        <v>834</v>
      </c>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row>
    <row r="76" spans="1:39" ht="15" customHeight="1">
      <c r="B76" s="3" t="s">
        <v>835</v>
      </c>
    </row>
    <row r="77" spans="1:39" ht="15" customHeight="1">
      <c r="B77" s="3" t="s">
        <v>836</v>
      </c>
    </row>
    <row r="78" spans="1:39" ht="15" customHeight="1">
      <c r="B78" s="3" t="s">
        <v>837</v>
      </c>
    </row>
    <row r="79" spans="1:39" ht="15" customHeight="1">
      <c r="B79" s="3" t="s">
        <v>838</v>
      </c>
    </row>
    <row r="80" spans="1:39" ht="15" customHeight="1">
      <c r="B80" s="3" t="s">
        <v>839</v>
      </c>
    </row>
    <row r="81" spans="2:2" ht="15" customHeight="1">
      <c r="B81" s="3" t="s">
        <v>840</v>
      </c>
    </row>
    <row r="82" spans="2:2" ht="15" customHeight="1">
      <c r="B82" s="3" t="s">
        <v>13</v>
      </c>
    </row>
    <row r="83" spans="2:2" ht="15" customHeight="1">
      <c r="B83" s="3" t="s">
        <v>841</v>
      </c>
    </row>
    <row r="84" spans="2:2" ht="15" customHeight="1">
      <c r="B84" s="2" t="s">
        <v>842</v>
      </c>
    </row>
    <row r="85" spans="2:2" ht="15" customHeight="1">
      <c r="B85" s="3" t="s">
        <v>843</v>
      </c>
    </row>
    <row r="86" spans="2:2" ht="15" customHeight="1">
      <c r="B86" s="3" t="s">
        <v>844</v>
      </c>
    </row>
    <row r="87" spans="2:2" ht="15" customHeight="1">
      <c r="B87" s="3" t="s">
        <v>845</v>
      </c>
    </row>
    <row r="88" spans="2:2" ht="15" customHeight="1">
      <c r="B88" s="3" t="s">
        <v>846</v>
      </c>
    </row>
    <row r="89" spans="2:2" ht="15" customHeight="1">
      <c r="B89" s="3" t="s">
        <v>847</v>
      </c>
    </row>
    <row r="90" spans="2:2" ht="15" customHeight="1">
      <c r="B90" s="3" t="s">
        <v>848</v>
      </c>
    </row>
  </sheetData>
  <mergeCells count="1">
    <mergeCell ref="B75:AM75"/>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400</v>
      </c>
      <c r="B10" s="16" t="s">
        <v>399</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398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397</v>
      </c>
      <c r="B15" s="6" t="s">
        <v>396</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395</v>
      </c>
    </row>
    <row r="18" spans="1:39" ht="15" customHeight="1">
      <c r="A18" s="7" t="s">
        <v>394</v>
      </c>
      <c r="B18" s="10" t="s">
        <v>393</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392</v>
      </c>
      <c r="B19" s="10" t="s">
        <v>391</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390</v>
      </c>
      <c r="B20" s="10" t="s">
        <v>389</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388</v>
      </c>
    </row>
    <row r="23" spans="1:39" ht="15" customHeight="1">
      <c r="A23" s="7" t="s">
        <v>387</v>
      </c>
      <c r="B23" s="10" t="s">
        <v>386</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385</v>
      </c>
      <c r="B24" s="10" t="s">
        <v>384</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383</v>
      </c>
    </row>
    <row r="27" spans="1:39" ht="15" customHeight="1">
      <c r="B27" s="6" t="s">
        <v>382</v>
      </c>
    </row>
    <row r="28" spans="1:39" ht="15" customHeight="1">
      <c r="A28" s="7" t="s">
        <v>381</v>
      </c>
      <c r="B28" s="10" t="s">
        <v>185</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380</v>
      </c>
      <c r="B29" s="10" t="s">
        <v>183</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379</v>
      </c>
      <c r="B30" s="10" t="s">
        <v>181</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378</v>
      </c>
      <c r="B31" s="10" t="s">
        <v>179</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377</v>
      </c>
      <c r="B32" s="10" t="s">
        <v>177</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376</v>
      </c>
      <c r="B33" s="10" t="s">
        <v>175</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375</v>
      </c>
      <c r="B34" s="10" t="s">
        <v>173</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374</v>
      </c>
      <c r="B35" s="10" t="s">
        <v>171</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373</v>
      </c>
      <c r="B36" s="10" t="s">
        <v>169</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372</v>
      </c>
      <c r="B37" s="10" t="s">
        <v>167</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371</v>
      </c>
      <c r="B38" s="10" t="s">
        <v>165</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370</v>
      </c>
      <c r="B39" s="10" t="s">
        <v>163</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369</v>
      </c>
      <c r="B40" s="10" t="s">
        <v>161</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368</v>
      </c>
    </row>
    <row r="43" spans="1:39" ht="15" customHeight="1">
      <c r="B43" s="6" t="s">
        <v>367</v>
      </c>
    </row>
    <row r="44" spans="1:39" ht="15" customHeight="1">
      <c r="B44" s="6" t="s">
        <v>366</v>
      </c>
    </row>
    <row r="45" spans="1:39" ht="15" customHeight="1">
      <c r="A45" s="7" t="s">
        <v>365</v>
      </c>
      <c r="B45" s="10" t="s">
        <v>350</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364</v>
      </c>
      <c r="B46" s="10" t="s">
        <v>348</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363</v>
      </c>
      <c r="B47" s="10" t="s">
        <v>346</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362</v>
      </c>
      <c r="B48" s="10" t="s">
        <v>344</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361</v>
      </c>
      <c r="B49" s="10" t="s">
        <v>342</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360</v>
      </c>
      <c r="B50" s="10" t="s">
        <v>340</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359</v>
      </c>
      <c r="B51" s="10" t="s">
        <v>338</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358</v>
      </c>
      <c r="B52" s="10" t="s">
        <v>336</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357</v>
      </c>
      <c r="B53" s="10" t="s">
        <v>334</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356</v>
      </c>
      <c r="B54" s="10" t="s">
        <v>332</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355</v>
      </c>
      <c r="B55" s="10" t="s">
        <v>330</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354</v>
      </c>
      <c r="B56" s="10" t="s">
        <v>328</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353</v>
      </c>
      <c r="B57" s="10" t="s">
        <v>326</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352</v>
      </c>
    </row>
    <row r="59" spans="1:39" ht="15" customHeight="1">
      <c r="A59" s="7" t="s">
        <v>351</v>
      </c>
      <c r="B59" s="10" t="s">
        <v>350</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349</v>
      </c>
      <c r="B60" s="10" t="s">
        <v>348</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347</v>
      </c>
      <c r="B61" s="10" t="s">
        <v>346</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345</v>
      </c>
      <c r="B62" s="10" t="s">
        <v>344</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343</v>
      </c>
      <c r="B63" s="10" t="s">
        <v>342</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341</v>
      </c>
      <c r="B64" s="10" t="s">
        <v>340</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339</v>
      </c>
      <c r="B65" s="10" t="s">
        <v>338</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337</v>
      </c>
      <c r="B66" s="10" t="s">
        <v>336</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335</v>
      </c>
      <c r="B67" s="10" t="s">
        <v>334</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333</v>
      </c>
      <c r="B68" s="10" t="s">
        <v>332</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331</v>
      </c>
      <c r="B69" s="10" t="s">
        <v>330</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329</v>
      </c>
      <c r="B70" s="10" t="s">
        <v>328</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327</v>
      </c>
      <c r="B71" s="10" t="s">
        <v>326</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325</v>
      </c>
    </row>
    <row r="74" spans="1:39" ht="15" customHeight="1">
      <c r="A74" s="7" t="s">
        <v>324</v>
      </c>
      <c r="B74" s="10" t="s">
        <v>185</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323</v>
      </c>
      <c r="B75" s="10" t="s">
        <v>183</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322</v>
      </c>
      <c r="B76" s="10" t="s">
        <v>181</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321</v>
      </c>
      <c r="B77" s="10" t="s">
        <v>179</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320</v>
      </c>
      <c r="B78" s="10" t="s">
        <v>177</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319</v>
      </c>
      <c r="B79" s="10" t="s">
        <v>175</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318</v>
      </c>
      <c r="B80" s="10" t="s">
        <v>173</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317</v>
      </c>
      <c r="B81" s="10" t="s">
        <v>171</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316</v>
      </c>
      <c r="B82" s="10" t="s">
        <v>169</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315</v>
      </c>
      <c r="B83" s="10" t="s">
        <v>167</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314</v>
      </c>
      <c r="B84" s="10" t="s">
        <v>165</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313</v>
      </c>
      <c r="B85" s="10" t="s">
        <v>163</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312</v>
      </c>
      <c r="B86" s="10" t="s">
        <v>161</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311</v>
      </c>
      <c r="B87" s="10" t="s">
        <v>159</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310</v>
      </c>
    </row>
    <row r="90" spans="1:39" ht="15" customHeight="1">
      <c r="A90" s="7" t="s">
        <v>309</v>
      </c>
      <c r="B90" s="10" t="s">
        <v>289</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308</v>
      </c>
      <c r="B91" s="10" t="s">
        <v>195</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307</v>
      </c>
      <c r="B92" s="10" t="s">
        <v>193</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306</v>
      </c>
      <c r="B93" s="10" t="s">
        <v>191</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305</v>
      </c>
      <c r="B94" s="10" t="s">
        <v>284</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304</v>
      </c>
      <c r="B95" s="10" t="s">
        <v>279</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303</v>
      </c>
      <c r="B96" s="10" t="s">
        <v>274</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302</v>
      </c>
      <c r="B97" s="10" t="s">
        <v>269</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301</v>
      </c>
      <c r="B98" s="10" t="s">
        <v>264</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300</v>
      </c>
      <c r="B99" s="10" t="s">
        <v>259</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299</v>
      </c>
      <c r="B100" s="10" t="s">
        <v>254</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298</v>
      </c>
      <c r="B101" s="10" t="s">
        <v>249</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297</v>
      </c>
      <c r="B102" s="10" t="s">
        <v>244</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296</v>
      </c>
      <c r="B103" s="10" t="s">
        <v>239</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295</v>
      </c>
      <c r="B104" s="10" t="s">
        <v>234</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294</v>
      </c>
      <c r="B105" s="10" t="s">
        <v>229</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293</v>
      </c>
      <c r="B106" s="10" t="s">
        <v>292</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291</v>
      </c>
    </row>
    <row r="109" spans="1:39" ht="15" customHeight="1">
      <c r="A109" s="7" t="s">
        <v>290</v>
      </c>
      <c r="B109" s="10" t="s">
        <v>289</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288</v>
      </c>
      <c r="B110" s="10" t="s">
        <v>195</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287</v>
      </c>
      <c r="B111" s="10" t="s">
        <v>193</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286</v>
      </c>
      <c r="B112" s="10" t="s">
        <v>191</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285</v>
      </c>
      <c r="B113" s="10" t="s">
        <v>284</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283</v>
      </c>
      <c r="B114" s="10" t="s">
        <v>195</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282</v>
      </c>
      <c r="B115" s="10" t="s">
        <v>193</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281</v>
      </c>
      <c r="B116" s="10" t="s">
        <v>191</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280</v>
      </c>
      <c r="B117" s="10" t="s">
        <v>279</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278</v>
      </c>
      <c r="B118" s="10" t="s">
        <v>195</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277</v>
      </c>
      <c r="B119" s="10" t="s">
        <v>193</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276</v>
      </c>
      <c r="B120" s="10" t="s">
        <v>191</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275</v>
      </c>
      <c r="B121" s="10" t="s">
        <v>274</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273</v>
      </c>
      <c r="B122" s="10" t="s">
        <v>195</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272</v>
      </c>
      <c r="B123" s="10" t="s">
        <v>193</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271</v>
      </c>
      <c r="B124" s="10" t="s">
        <v>191</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270</v>
      </c>
      <c r="B125" s="10" t="s">
        <v>269</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268</v>
      </c>
      <c r="B126" s="10" t="s">
        <v>195</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267</v>
      </c>
      <c r="B127" s="10" t="s">
        <v>193</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266</v>
      </c>
      <c r="B128" s="10" t="s">
        <v>191</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265</v>
      </c>
      <c r="B129" s="10" t="s">
        <v>264</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263</v>
      </c>
      <c r="B130" s="10" t="s">
        <v>195</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262</v>
      </c>
      <c r="B131" s="10" t="s">
        <v>193</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261</v>
      </c>
      <c r="B132" s="10" t="s">
        <v>191</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260</v>
      </c>
      <c r="B133" s="10" t="s">
        <v>259</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258</v>
      </c>
      <c r="B134" s="10" t="s">
        <v>195</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257</v>
      </c>
      <c r="B135" s="10" t="s">
        <v>193</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256</v>
      </c>
      <c r="B136" s="10" t="s">
        <v>191</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255</v>
      </c>
      <c r="B137" s="10" t="s">
        <v>254</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253</v>
      </c>
      <c r="B138" s="10" t="s">
        <v>195</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252</v>
      </c>
      <c r="B139" s="10" t="s">
        <v>193</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251</v>
      </c>
      <c r="B140" s="10" t="s">
        <v>191</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250</v>
      </c>
      <c r="B141" s="10" t="s">
        <v>249</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248</v>
      </c>
      <c r="B142" s="10" t="s">
        <v>195</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247</v>
      </c>
      <c r="B143" s="10" t="s">
        <v>193</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246</v>
      </c>
      <c r="B144" s="10" t="s">
        <v>191</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245</v>
      </c>
      <c r="B145" s="10" t="s">
        <v>244</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243</v>
      </c>
      <c r="B146" s="10" t="s">
        <v>195</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242</v>
      </c>
      <c r="B147" s="10" t="s">
        <v>193</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241</v>
      </c>
      <c r="B148" s="10" t="s">
        <v>191</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240</v>
      </c>
      <c r="B149" s="10" t="s">
        <v>239</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238</v>
      </c>
      <c r="B150" s="10" t="s">
        <v>195</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237</v>
      </c>
      <c r="B151" s="10" t="s">
        <v>193</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236</v>
      </c>
      <c r="B152" s="10" t="s">
        <v>191</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235</v>
      </c>
      <c r="B153" s="10" t="s">
        <v>234</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233</v>
      </c>
      <c r="B154" s="10" t="s">
        <v>195</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232</v>
      </c>
      <c r="B155" s="10" t="s">
        <v>193</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231</v>
      </c>
      <c r="B156" s="10" t="s">
        <v>191</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230</v>
      </c>
      <c r="B157" s="10" t="s">
        <v>229</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228</v>
      </c>
      <c r="B158" s="10" t="s">
        <v>195</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227</v>
      </c>
      <c r="B159" s="10" t="s">
        <v>193</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226</v>
      </c>
      <c r="B160" s="10" t="s">
        <v>191</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225</v>
      </c>
      <c r="B161" s="6" t="s">
        <v>224</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223</v>
      </c>
    </row>
    <row r="164" spans="1:39" ht="15" customHeight="1">
      <c r="A164" s="7" t="s">
        <v>222</v>
      </c>
      <c r="B164" s="10" t="s">
        <v>221</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212</v>
      </c>
    </row>
    <row r="165" spans="1:39" ht="15" customHeight="1">
      <c r="A165" s="7" t="s">
        <v>220</v>
      </c>
      <c r="B165" s="10" t="s">
        <v>219</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212</v>
      </c>
    </row>
    <row r="166" spans="1:39" ht="15" customHeight="1">
      <c r="A166" s="7" t="s">
        <v>218</v>
      </c>
      <c r="B166" s="10" t="s">
        <v>217</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212</v>
      </c>
    </row>
    <row r="167" spans="1:39" ht="15" customHeight="1">
      <c r="A167" s="7" t="s">
        <v>216</v>
      </c>
      <c r="B167" s="10" t="s">
        <v>215</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212</v>
      </c>
    </row>
    <row r="168" spans="1:39" ht="15" customHeight="1">
      <c r="A168" s="7" t="s">
        <v>214</v>
      </c>
      <c r="B168" s="10" t="s">
        <v>213</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212</v>
      </c>
    </row>
    <row r="169" spans="1:39" ht="15" customHeight="1">
      <c r="A169" s="7" t="s">
        <v>211</v>
      </c>
      <c r="B169" s="10" t="s">
        <v>210</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209</v>
      </c>
      <c r="B170" s="10" t="s">
        <v>208</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207</v>
      </c>
      <c r="B171" s="10" t="s">
        <v>206</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205</v>
      </c>
      <c r="B172" s="10" t="s">
        <v>204</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203</v>
      </c>
    </row>
    <row r="175" spans="1:39" ht="15" customHeight="1">
      <c r="B175" s="6" t="s">
        <v>202</v>
      </c>
    </row>
    <row r="176" spans="1:39" ht="15" customHeight="1">
      <c r="A176" s="7" t="s">
        <v>201</v>
      </c>
      <c r="B176" s="10" t="s">
        <v>195</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200</v>
      </c>
      <c r="B177" s="10" t="s">
        <v>193</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199</v>
      </c>
      <c r="B178" s="10" t="s">
        <v>191</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198</v>
      </c>
      <c r="B179" s="10" t="s">
        <v>189</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197</v>
      </c>
    </row>
    <row r="181" spans="1:39" ht="15" customHeight="1">
      <c r="A181" s="7" t="s">
        <v>196</v>
      </c>
      <c r="B181" s="10" t="s">
        <v>195</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194</v>
      </c>
      <c r="B182" s="10" t="s">
        <v>193</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192</v>
      </c>
      <c r="B183" s="10" t="s">
        <v>191</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190</v>
      </c>
      <c r="B184" s="10" t="s">
        <v>189</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188</v>
      </c>
    </row>
    <row r="187" spans="1:39" ht="15" customHeight="1">
      <c r="B187" s="6" t="s">
        <v>187</v>
      </c>
    </row>
    <row r="188" spans="1:39" ht="15" customHeight="1">
      <c r="A188" s="7" t="s">
        <v>186</v>
      </c>
      <c r="B188" s="10" t="s">
        <v>185</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184</v>
      </c>
      <c r="B189" s="10" t="s">
        <v>183</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182</v>
      </c>
      <c r="B190" s="10" t="s">
        <v>181</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180</v>
      </c>
      <c r="B191" s="10" t="s">
        <v>179</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178</v>
      </c>
      <c r="B192" s="10" t="s">
        <v>177</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176</v>
      </c>
      <c r="B193" s="10" t="s">
        <v>175</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174</v>
      </c>
      <c r="B194" s="10" t="s">
        <v>173</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172</v>
      </c>
      <c r="B195" s="10" t="s">
        <v>171</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170</v>
      </c>
      <c r="B196" s="10" t="s">
        <v>169</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168</v>
      </c>
      <c r="B197" s="10" t="s">
        <v>167</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166</v>
      </c>
      <c r="B198" s="10" t="s">
        <v>165</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164</v>
      </c>
      <c r="B199" s="10" t="s">
        <v>163</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162</v>
      </c>
      <c r="B200" s="10" t="s">
        <v>161</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160</v>
      </c>
      <c r="B201" s="10" t="s">
        <v>159</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158</v>
      </c>
      <c r="B202" s="10" t="s">
        <v>157</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156</v>
      </c>
      <c r="B203" s="10" t="s">
        <v>155</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61" t="s">
        <v>154</v>
      </c>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row>
    <row r="206" spans="1:39" ht="15" customHeight="1">
      <c r="B206" s="3" t="s">
        <v>153</v>
      </c>
    </row>
    <row r="207" spans="1:39" ht="15" customHeight="1">
      <c r="B207" s="3" t="s">
        <v>13</v>
      </c>
    </row>
    <row r="208" spans="1:39" ht="15" customHeight="1">
      <c r="B208" s="3" t="s">
        <v>152</v>
      </c>
    </row>
    <row r="209" spans="2:2" ht="15" customHeight="1">
      <c r="B209" s="3" t="s">
        <v>151</v>
      </c>
    </row>
    <row r="210" spans="2:2" ht="15" customHeight="1">
      <c r="B210" s="3" t="s">
        <v>150</v>
      </c>
    </row>
    <row r="211" spans="2:2" ht="15" customHeight="1">
      <c r="B211" s="3" t="s">
        <v>149</v>
      </c>
    </row>
    <row r="212" spans="2:2" ht="15" customHeight="1">
      <c r="B212" s="3" t="s">
        <v>148</v>
      </c>
    </row>
    <row r="213" spans="2:2" ht="15" customHeight="1">
      <c r="B213" s="3" t="s">
        <v>147</v>
      </c>
    </row>
    <row r="214" spans="2:2" ht="15" customHeight="1">
      <c r="B214" s="3" t="s">
        <v>146</v>
      </c>
    </row>
  </sheetData>
  <mergeCells count="1">
    <mergeCell ref="B205:AM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582</v>
      </c>
      <c r="B10" s="16" t="s">
        <v>581</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580</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579</v>
      </c>
    </row>
    <row r="16" spans="1:39" ht="15" customHeight="1">
      <c r="A16" s="7" t="s">
        <v>578</v>
      </c>
      <c r="B16" s="10" t="s">
        <v>289</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577</v>
      </c>
      <c r="B17" s="10" t="s">
        <v>195</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576</v>
      </c>
      <c r="B18" s="10" t="s">
        <v>193</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575</v>
      </c>
      <c r="B19" s="10" t="s">
        <v>191</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574</v>
      </c>
      <c r="B20" s="10" t="s">
        <v>284</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573</v>
      </c>
      <c r="B21" s="10" t="s">
        <v>195</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572</v>
      </c>
      <c r="B22" s="10" t="s">
        <v>193</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571</v>
      </c>
      <c r="B23" s="10" t="s">
        <v>191</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570</v>
      </c>
      <c r="B24" s="10" t="s">
        <v>279</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569</v>
      </c>
      <c r="B25" s="10" t="s">
        <v>195</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568</v>
      </c>
      <c r="B26" s="10" t="s">
        <v>193</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567</v>
      </c>
      <c r="B27" s="10" t="s">
        <v>191</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566</v>
      </c>
      <c r="B28" s="10" t="s">
        <v>274</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565</v>
      </c>
      <c r="B29" s="10" t="s">
        <v>195</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564</v>
      </c>
      <c r="B30" s="10" t="s">
        <v>193</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563</v>
      </c>
      <c r="B31" s="10" t="s">
        <v>191</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562</v>
      </c>
      <c r="B32" s="10" t="s">
        <v>269</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561</v>
      </c>
      <c r="B33" s="10" t="s">
        <v>195</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560</v>
      </c>
      <c r="B34" s="10" t="s">
        <v>193</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559</v>
      </c>
      <c r="B35" s="10" t="s">
        <v>191</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558</v>
      </c>
      <c r="B36" s="10" t="s">
        <v>264</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557</v>
      </c>
      <c r="B37" s="10" t="s">
        <v>195</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556</v>
      </c>
      <c r="B38" s="10" t="s">
        <v>193</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555</v>
      </c>
      <c r="B39" s="10" t="s">
        <v>191</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554</v>
      </c>
      <c r="B40" s="10" t="s">
        <v>259</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553</v>
      </c>
      <c r="B41" s="10" t="s">
        <v>195</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552</v>
      </c>
      <c r="B42" s="10" t="s">
        <v>193</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551</v>
      </c>
      <c r="B43" s="10" t="s">
        <v>191</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550</v>
      </c>
      <c r="B44" s="10" t="s">
        <v>254</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549</v>
      </c>
      <c r="B45" s="10" t="s">
        <v>195</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548</v>
      </c>
      <c r="B46" s="10" t="s">
        <v>193</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547</v>
      </c>
      <c r="B47" s="10" t="s">
        <v>191</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546</v>
      </c>
      <c r="B48" s="10" t="s">
        <v>249</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545</v>
      </c>
      <c r="B49" s="10" t="s">
        <v>195</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544</v>
      </c>
      <c r="B50" s="10" t="s">
        <v>193</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543</v>
      </c>
      <c r="B51" s="10" t="s">
        <v>191</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542</v>
      </c>
      <c r="B52" s="10" t="s">
        <v>244</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541</v>
      </c>
      <c r="B53" s="10" t="s">
        <v>195</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540</v>
      </c>
      <c r="B54" s="10" t="s">
        <v>193</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539</v>
      </c>
      <c r="B55" s="10" t="s">
        <v>191</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538</v>
      </c>
      <c r="B56" s="10" t="s">
        <v>239</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537</v>
      </c>
      <c r="B57" s="10" t="s">
        <v>195</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536</v>
      </c>
      <c r="B58" s="10" t="s">
        <v>193</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535</v>
      </c>
      <c r="B59" s="10" t="s">
        <v>191</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534</v>
      </c>
      <c r="B60" s="10" t="s">
        <v>234</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533</v>
      </c>
      <c r="B61" s="10" t="s">
        <v>195</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532</v>
      </c>
      <c r="B62" s="10" t="s">
        <v>193</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531</v>
      </c>
      <c r="B63" s="10" t="s">
        <v>191</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530</v>
      </c>
      <c r="B64" s="10" t="s">
        <v>229</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529</v>
      </c>
      <c r="B65" s="10" t="s">
        <v>195</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528</v>
      </c>
      <c r="B66" s="10" t="s">
        <v>193</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527</v>
      </c>
      <c r="B67" s="10" t="s">
        <v>191</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526</v>
      </c>
      <c r="B68" s="6" t="s">
        <v>224</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525</v>
      </c>
    </row>
    <row r="72" spans="1:39" ht="15" customHeight="1">
      <c r="A72" s="7" t="s">
        <v>524</v>
      </c>
      <c r="B72" s="10" t="s">
        <v>289</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523</v>
      </c>
      <c r="B73" s="10" t="s">
        <v>195</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522</v>
      </c>
      <c r="B74" s="10" t="s">
        <v>193</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521</v>
      </c>
      <c r="B75" s="10" t="s">
        <v>191</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520</v>
      </c>
      <c r="B76" s="10" t="s">
        <v>284</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519</v>
      </c>
      <c r="B77" s="10" t="s">
        <v>195</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518</v>
      </c>
      <c r="B78" s="10" t="s">
        <v>193</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517</v>
      </c>
      <c r="B79" s="10" t="s">
        <v>191</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516</v>
      </c>
      <c r="B80" s="10" t="s">
        <v>279</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515</v>
      </c>
      <c r="B81" s="10" t="s">
        <v>195</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514</v>
      </c>
      <c r="B82" s="10" t="s">
        <v>193</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513</v>
      </c>
      <c r="B83" s="10" t="s">
        <v>191</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512</v>
      </c>
      <c r="B84" s="10" t="s">
        <v>274</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511</v>
      </c>
      <c r="B85" s="10" t="s">
        <v>195</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510</v>
      </c>
      <c r="B86" s="10" t="s">
        <v>193</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509</v>
      </c>
      <c r="B87" s="10" t="s">
        <v>191</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508</v>
      </c>
      <c r="B88" s="10" t="s">
        <v>269</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507</v>
      </c>
      <c r="B89" s="10" t="s">
        <v>195</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506</v>
      </c>
      <c r="B90" s="10" t="s">
        <v>193</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505</v>
      </c>
      <c r="B91" s="10" t="s">
        <v>191</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504</v>
      </c>
      <c r="B92" s="10" t="s">
        <v>264</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503</v>
      </c>
      <c r="B93" s="10" t="s">
        <v>195</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502</v>
      </c>
      <c r="B94" s="10" t="s">
        <v>193</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501</v>
      </c>
      <c r="B95" s="10" t="s">
        <v>191</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500</v>
      </c>
      <c r="B96" s="10" t="s">
        <v>259</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499</v>
      </c>
      <c r="B97" s="10" t="s">
        <v>195</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498</v>
      </c>
      <c r="B98" s="10" t="s">
        <v>193</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497</v>
      </c>
      <c r="B99" s="10" t="s">
        <v>191</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496</v>
      </c>
      <c r="B100" s="10" t="s">
        <v>254</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495</v>
      </c>
      <c r="B101" s="10" t="s">
        <v>195</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494</v>
      </c>
      <c r="B102" s="10" t="s">
        <v>193</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493</v>
      </c>
      <c r="B103" s="10" t="s">
        <v>191</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492</v>
      </c>
      <c r="B104" s="10" t="s">
        <v>249</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491</v>
      </c>
      <c r="B105" s="10" t="s">
        <v>195</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490</v>
      </c>
      <c r="B106" s="10" t="s">
        <v>193</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489</v>
      </c>
      <c r="B107" s="10" t="s">
        <v>191</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488</v>
      </c>
      <c r="B108" s="10" t="s">
        <v>244</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487</v>
      </c>
      <c r="B109" s="10" t="s">
        <v>195</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486</v>
      </c>
      <c r="B110" s="10" t="s">
        <v>193</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485</v>
      </c>
      <c r="B111" s="10" t="s">
        <v>191</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484</v>
      </c>
      <c r="B112" s="10" t="s">
        <v>239</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483</v>
      </c>
      <c r="B113" s="10" t="s">
        <v>195</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482</v>
      </c>
      <c r="B114" s="10" t="s">
        <v>193</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481</v>
      </c>
      <c r="B115" s="10" t="s">
        <v>191</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480</v>
      </c>
      <c r="B116" s="10" t="s">
        <v>234</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479</v>
      </c>
      <c r="B117" s="10" t="s">
        <v>195</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478</v>
      </c>
      <c r="B118" s="10" t="s">
        <v>193</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477</v>
      </c>
      <c r="B119" s="10" t="s">
        <v>191</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476</v>
      </c>
      <c r="B120" s="10" t="s">
        <v>229</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475</v>
      </c>
      <c r="B121" s="10" t="s">
        <v>195</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474</v>
      </c>
      <c r="B122" s="10" t="s">
        <v>193</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473</v>
      </c>
      <c r="B123" s="10" t="s">
        <v>191</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472</v>
      </c>
      <c r="B124" s="6" t="s">
        <v>224</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471</v>
      </c>
    </row>
    <row r="128" spans="1:39" ht="15" customHeight="1">
      <c r="A128" s="7" t="s">
        <v>470</v>
      </c>
      <c r="B128" s="10" t="s">
        <v>289</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212</v>
      </c>
    </row>
    <row r="129" spans="1:39" ht="15" customHeight="1">
      <c r="A129" s="7" t="s">
        <v>469</v>
      </c>
      <c r="B129" s="10" t="s">
        <v>195</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212</v>
      </c>
    </row>
    <row r="130" spans="1:39" ht="15" customHeight="1">
      <c r="A130" s="7" t="s">
        <v>468</v>
      </c>
      <c r="B130" s="10" t="s">
        <v>193</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212</v>
      </c>
    </row>
    <row r="131" spans="1:39" ht="15" customHeight="1">
      <c r="A131" s="7" t="s">
        <v>467</v>
      </c>
      <c r="B131" s="10" t="s">
        <v>191</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212</v>
      </c>
    </row>
    <row r="132" spans="1:39" ht="15" customHeight="1">
      <c r="A132" s="7" t="s">
        <v>466</v>
      </c>
      <c r="B132" s="10" t="s">
        <v>284</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212</v>
      </c>
    </row>
    <row r="133" spans="1:39" ht="15" customHeight="1">
      <c r="A133" s="7" t="s">
        <v>465</v>
      </c>
      <c r="B133" s="10" t="s">
        <v>195</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212</v>
      </c>
    </row>
    <row r="134" spans="1:39" ht="15" customHeight="1">
      <c r="A134" s="7" t="s">
        <v>464</v>
      </c>
      <c r="B134" s="10" t="s">
        <v>193</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212</v>
      </c>
    </row>
    <row r="135" spans="1:39" ht="15" customHeight="1">
      <c r="A135" s="7" t="s">
        <v>463</v>
      </c>
      <c r="B135" s="10" t="s">
        <v>191</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212</v>
      </c>
    </row>
    <row r="136" spans="1:39" ht="15" customHeight="1">
      <c r="A136" s="7" t="s">
        <v>462</v>
      </c>
      <c r="B136" s="10" t="s">
        <v>279</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212</v>
      </c>
    </row>
    <row r="137" spans="1:39" ht="15" customHeight="1">
      <c r="A137" s="7" t="s">
        <v>461</v>
      </c>
      <c r="B137" s="10" t="s">
        <v>195</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212</v>
      </c>
    </row>
    <row r="138" spans="1:39" ht="15" customHeight="1">
      <c r="A138" s="7" t="s">
        <v>460</v>
      </c>
      <c r="B138" s="10" t="s">
        <v>193</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212</v>
      </c>
    </row>
    <row r="139" spans="1:39" ht="15" customHeight="1">
      <c r="A139" s="7" t="s">
        <v>459</v>
      </c>
      <c r="B139" s="10" t="s">
        <v>191</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212</v>
      </c>
    </row>
    <row r="140" spans="1:39" ht="15" customHeight="1">
      <c r="A140" s="7" t="s">
        <v>458</v>
      </c>
      <c r="B140" s="10" t="s">
        <v>274</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212</v>
      </c>
    </row>
    <row r="141" spans="1:39" ht="15" customHeight="1">
      <c r="A141" s="7" t="s">
        <v>457</v>
      </c>
      <c r="B141" s="10" t="s">
        <v>195</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212</v>
      </c>
    </row>
    <row r="142" spans="1:39" ht="15" customHeight="1">
      <c r="A142" s="7" t="s">
        <v>456</v>
      </c>
      <c r="B142" s="10" t="s">
        <v>193</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212</v>
      </c>
    </row>
    <row r="143" spans="1:39" ht="15" customHeight="1">
      <c r="A143" s="7" t="s">
        <v>455</v>
      </c>
      <c r="B143" s="10" t="s">
        <v>191</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212</v>
      </c>
    </row>
    <row r="144" spans="1:39" ht="15" customHeight="1">
      <c r="A144" s="7" t="s">
        <v>454</v>
      </c>
      <c r="B144" s="10" t="s">
        <v>269</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453</v>
      </c>
      <c r="B145" s="10" t="s">
        <v>195</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452</v>
      </c>
      <c r="B146" s="10" t="s">
        <v>193</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212</v>
      </c>
    </row>
    <row r="147" spans="1:39" ht="15" customHeight="1">
      <c r="A147" s="7" t="s">
        <v>451</v>
      </c>
      <c r="B147" s="10" t="s">
        <v>191</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212</v>
      </c>
    </row>
    <row r="148" spans="1:39" ht="15" customHeight="1">
      <c r="A148" s="7" t="s">
        <v>450</v>
      </c>
      <c r="B148" s="10" t="s">
        <v>264</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212</v>
      </c>
    </row>
    <row r="149" spans="1:39" ht="15" customHeight="1">
      <c r="A149" s="7" t="s">
        <v>449</v>
      </c>
      <c r="B149" s="10" t="s">
        <v>195</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212</v>
      </c>
    </row>
    <row r="150" spans="1:39" ht="15" customHeight="1">
      <c r="A150" s="7" t="s">
        <v>448</v>
      </c>
      <c r="B150" s="10" t="s">
        <v>193</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212</v>
      </c>
    </row>
    <row r="151" spans="1:39" ht="15" customHeight="1">
      <c r="A151" s="7" t="s">
        <v>447</v>
      </c>
      <c r="B151" s="10" t="s">
        <v>191</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212</v>
      </c>
    </row>
    <row r="152" spans="1:39" ht="15" customHeight="1">
      <c r="A152" s="7" t="s">
        <v>446</v>
      </c>
      <c r="B152" s="10" t="s">
        <v>259</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445</v>
      </c>
      <c r="B153" s="10" t="s">
        <v>195</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444</v>
      </c>
      <c r="B154" s="10" t="s">
        <v>193</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443</v>
      </c>
      <c r="B155" s="10" t="s">
        <v>191</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212</v>
      </c>
    </row>
    <row r="156" spans="1:39" ht="15" customHeight="1">
      <c r="A156" s="7" t="s">
        <v>442</v>
      </c>
      <c r="B156" s="10" t="s">
        <v>254</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212</v>
      </c>
    </row>
    <row r="157" spans="1:39" ht="15" customHeight="1">
      <c r="A157" s="7" t="s">
        <v>441</v>
      </c>
      <c r="B157" s="10" t="s">
        <v>195</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212</v>
      </c>
    </row>
    <row r="158" spans="1:39" ht="15" customHeight="1">
      <c r="A158" s="7" t="s">
        <v>440</v>
      </c>
      <c r="B158" s="10" t="s">
        <v>193</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212</v>
      </c>
    </row>
    <row r="159" spans="1:39" ht="15" customHeight="1">
      <c r="A159" s="7" t="s">
        <v>439</v>
      </c>
      <c r="B159" s="10" t="s">
        <v>191</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212</v>
      </c>
    </row>
    <row r="160" spans="1:39" ht="15" customHeight="1">
      <c r="A160" s="7" t="s">
        <v>438</v>
      </c>
      <c r="B160" s="10" t="s">
        <v>249</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437</v>
      </c>
      <c r="B161" s="10" t="s">
        <v>195</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212</v>
      </c>
    </row>
    <row r="162" spans="1:39" ht="15" customHeight="1">
      <c r="A162" s="7" t="s">
        <v>436</v>
      </c>
      <c r="B162" s="10" t="s">
        <v>193</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435</v>
      </c>
      <c r="B163" s="10" t="s">
        <v>191</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212</v>
      </c>
    </row>
    <row r="164" spans="1:39" ht="15" customHeight="1">
      <c r="A164" s="7" t="s">
        <v>434</v>
      </c>
      <c r="B164" s="10" t="s">
        <v>244</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433</v>
      </c>
      <c r="B165" s="10" t="s">
        <v>195</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432</v>
      </c>
      <c r="B166" s="10" t="s">
        <v>193</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212</v>
      </c>
    </row>
    <row r="167" spans="1:39" ht="15" customHeight="1">
      <c r="A167" s="7" t="s">
        <v>431</v>
      </c>
      <c r="B167" s="10" t="s">
        <v>191</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212</v>
      </c>
    </row>
    <row r="168" spans="1:39" ht="15" customHeight="1">
      <c r="A168" s="7" t="s">
        <v>430</v>
      </c>
      <c r="B168" s="10" t="s">
        <v>239</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429</v>
      </c>
      <c r="B169" s="10" t="s">
        <v>195</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212</v>
      </c>
    </row>
    <row r="170" spans="1:39" ht="15" customHeight="1">
      <c r="A170" s="7" t="s">
        <v>428</v>
      </c>
      <c r="B170" s="10" t="s">
        <v>193</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427</v>
      </c>
      <c r="B171" s="10" t="s">
        <v>191</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212</v>
      </c>
    </row>
    <row r="172" spans="1:39" ht="15" customHeight="1">
      <c r="A172" s="7" t="s">
        <v>426</v>
      </c>
      <c r="B172" s="10" t="s">
        <v>234</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212</v>
      </c>
    </row>
    <row r="173" spans="1:39" ht="15" customHeight="1">
      <c r="A173" s="7" t="s">
        <v>425</v>
      </c>
      <c r="B173" s="10" t="s">
        <v>195</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212</v>
      </c>
    </row>
    <row r="174" spans="1:39" ht="15" customHeight="1">
      <c r="A174" s="7" t="s">
        <v>424</v>
      </c>
      <c r="B174" s="10" t="s">
        <v>193</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212</v>
      </c>
    </row>
    <row r="175" spans="1:39" ht="15" customHeight="1">
      <c r="A175" s="7" t="s">
        <v>423</v>
      </c>
      <c r="B175" s="10" t="s">
        <v>191</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212</v>
      </c>
    </row>
    <row r="176" spans="1:39" ht="15" customHeight="1">
      <c r="A176" s="7" t="s">
        <v>422</v>
      </c>
      <c r="B176" s="10" t="s">
        <v>229</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212</v>
      </c>
    </row>
    <row r="177" spans="1:39" ht="15" customHeight="1">
      <c r="A177" s="7" t="s">
        <v>421</v>
      </c>
      <c r="B177" s="10" t="s">
        <v>195</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212</v>
      </c>
    </row>
    <row r="178" spans="1:39" ht="15" customHeight="1">
      <c r="A178" s="7" t="s">
        <v>420</v>
      </c>
      <c r="B178" s="10" t="s">
        <v>193</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212</v>
      </c>
    </row>
    <row r="179" spans="1:39" ht="15" customHeight="1">
      <c r="A179" s="7" t="s">
        <v>419</v>
      </c>
      <c r="B179" s="10" t="s">
        <v>191</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212</v>
      </c>
    </row>
    <row r="180" spans="1:39" ht="15" customHeight="1">
      <c r="A180" s="7" t="s">
        <v>418</v>
      </c>
      <c r="B180" s="6" t="s">
        <v>224</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417</v>
      </c>
    </row>
    <row r="184" spans="1:39" ht="15" customHeight="1">
      <c r="A184" s="7" t="s">
        <v>416</v>
      </c>
      <c r="B184" s="10" t="s">
        <v>289</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415</v>
      </c>
      <c r="B185" s="10" t="s">
        <v>284</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414</v>
      </c>
      <c r="B186" s="10" t="s">
        <v>279</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413</v>
      </c>
      <c r="B187" s="10" t="s">
        <v>274</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412</v>
      </c>
      <c r="B188" s="10" t="s">
        <v>269</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411</v>
      </c>
      <c r="B189" s="10" t="s">
        <v>264</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410</v>
      </c>
      <c r="B190" s="10" t="s">
        <v>259</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409</v>
      </c>
      <c r="B191" s="10" t="s">
        <v>254</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408</v>
      </c>
      <c r="B192" s="10" t="s">
        <v>249</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407</v>
      </c>
      <c r="B193" s="10" t="s">
        <v>244</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406</v>
      </c>
      <c r="B194" s="10" t="s">
        <v>239</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405</v>
      </c>
      <c r="B195" s="10" t="s">
        <v>234</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404</v>
      </c>
      <c r="B196" s="10" t="s">
        <v>229</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403</v>
      </c>
      <c r="B197" s="6" t="s">
        <v>224</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61" t="s">
        <v>402</v>
      </c>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row>
    <row r="199" spans="1:39" ht="15" customHeight="1">
      <c r="B199" s="3" t="s">
        <v>401</v>
      </c>
    </row>
  </sheetData>
  <mergeCells count="1">
    <mergeCell ref="B198:AM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8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7109375" defaultRowHeight="15" customHeight="1"/>
  <cols>
    <col min="1" max="1" width="19.85546875" style="2" hidden="1" customWidth="1"/>
    <col min="2" max="2" width="43.5703125" style="2" customWidth="1"/>
    <col min="3" max="16384" width="8.710937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1149</v>
      </c>
      <c r="B10" s="16" t="s">
        <v>1148</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1147</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1146</v>
      </c>
    </row>
    <row r="17" spans="1:39" ht="15" customHeight="1">
      <c r="B17" s="6" t="s">
        <v>1145</v>
      </c>
    </row>
    <row r="18" spans="1:39" ht="15" customHeight="1">
      <c r="B18" s="6" t="s">
        <v>967</v>
      </c>
    </row>
    <row r="19" spans="1:39" ht="15" customHeight="1">
      <c r="A19" s="7" t="s">
        <v>1144</v>
      </c>
      <c r="B19" s="10" t="s">
        <v>941</v>
      </c>
      <c r="C19" s="11">
        <v>37.718688999999998</v>
      </c>
      <c r="D19" s="11">
        <v>37.175261999999996</v>
      </c>
      <c r="E19" s="11">
        <v>38.192233999999999</v>
      </c>
      <c r="F19" s="11">
        <v>38.267349000000003</v>
      </c>
      <c r="G19" s="11">
        <v>38.036785000000002</v>
      </c>
      <c r="H19" s="11">
        <v>38.029761999999998</v>
      </c>
      <c r="I19" s="11">
        <v>38.138489</v>
      </c>
      <c r="J19" s="11">
        <v>38.111503999999996</v>
      </c>
      <c r="K19" s="11">
        <v>38.202255000000001</v>
      </c>
      <c r="L19" s="11">
        <v>38.349978999999998</v>
      </c>
      <c r="M19" s="11">
        <v>38.311630000000001</v>
      </c>
      <c r="N19" s="11">
        <v>38.137394</v>
      </c>
      <c r="O19" s="11">
        <v>38.150393999999999</v>
      </c>
      <c r="P19" s="11">
        <v>38.242184000000002</v>
      </c>
      <c r="Q19" s="11">
        <v>38.231479999999998</v>
      </c>
      <c r="R19" s="11">
        <v>38.215598999999997</v>
      </c>
      <c r="S19" s="11">
        <v>38.232128000000003</v>
      </c>
      <c r="T19" s="11">
        <v>38.170966999999997</v>
      </c>
      <c r="U19" s="11">
        <v>38.241646000000003</v>
      </c>
      <c r="V19" s="11">
        <v>38.285435</v>
      </c>
      <c r="W19" s="11">
        <v>38.278973000000001</v>
      </c>
      <c r="X19" s="11">
        <v>38.257396999999997</v>
      </c>
      <c r="Y19" s="11">
        <v>38.329636000000001</v>
      </c>
      <c r="Z19" s="11">
        <v>38.46022</v>
      </c>
      <c r="AA19" s="11">
        <v>38.422702999999998</v>
      </c>
      <c r="AB19" s="11">
        <v>38.597672000000003</v>
      </c>
      <c r="AC19" s="11">
        <v>38.753746</v>
      </c>
      <c r="AD19" s="11">
        <v>38.961734999999997</v>
      </c>
      <c r="AE19" s="11">
        <v>39.204833999999998</v>
      </c>
      <c r="AF19" s="11">
        <v>39.424518999999997</v>
      </c>
      <c r="AG19" s="11">
        <v>39.679122999999997</v>
      </c>
      <c r="AH19" s="11">
        <v>40.024501999999998</v>
      </c>
      <c r="AI19" s="11">
        <v>40.322048000000002</v>
      </c>
      <c r="AJ19" s="11">
        <v>40.712035999999998</v>
      </c>
      <c r="AK19" s="11">
        <v>41.168480000000002</v>
      </c>
      <c r="AL19" s="11">
        <v>41.613971999999997</v>
      </c>
      <c r="AM19" s="8">
        <v>3.323E-3</v>
      </c>
    </row>
    <row r="20" spans="1:39" ht="15" customHeight="1">
      <c r="A20" s="7" t="s">
        <v>1143</v>
      </c>
      <c r="B20" s="10" t="s">
        <v>939</v>
      </c>
      <c r="C20" s="11">
        <v>12.824033</v>
      </c>
      <c r="D20" s="11">
        <v>12.870599</v>
      </c>
      <c r="E20" s="11">
        <v>13.478418</v>
      </c>
      <c r="F20" s="11">
        <v>13.796103</v>
      </c>
      <c r="G20" s="11">
        <v>14.037262</v>
      </c>
      <c r="H20" s="11">
        <v>14.409516999999999</v>
      </c>
      <c r="I20" s="11">
        <v>14.854965</v>
      </c>
      <c r="J20" s="11">
        <v>15.259933</v>
      </c>
      <c r="K20" s="11">
        <v>15.726525000000001</v>
      </c>
      <c r="L20" s="11">
        <v>16.217397999999999</v>
      </c>
      <c r="M20" s="11">
        <v>16.625613999999999</v>
      </c>
      <c r="N20" s="11">
        <v>17.010138999999999</v>
      </c>
      <c r="O20" s="11">
        <v>17.48875</v>
      </c>
      <c r="P20" s="11">
        <v>17.983516999999999</v>
      </c>
      <c r="Q20" s="11">
        <v>18.456911000000002</v>
      </c>
      <c r="R20" s="11">
        <v>18.922440000000002</v>
      </c>
      <c r="S20" s="11">
        <v>19.393077999999999</v>
      </c>
      <c r="T20" s="11">
        <v>19.858523999999999</v>
      </c>
      <c r="U20" s="11">
        <v>20.401388000000001</v>
      </c>
      <c r="V20" s="11">
        <v>20.912196999999999</v>
      </c>
      <c r="W20" s="11">
        <v>21.380984999999999</v>
      </c>
      <c r="X20" s="11">
        <v>21.847809000000002</v>
      </c>
      <c r="Y20" s="11">
        <v>22.32572</v>
      </c>
      <c r="Z20" s="11">
        <v>22.813589</v>
      </c>
      <c r="AA20" s="11">
        <v>23.180423999999999</v>
      </c>
      <c r="AB20" s="11">
        <v>23.633101</v>
      </c>
      <c r="AC20" s="11">
        <v>24.024941999999999</v>
      </c>
      <c r="AD20" s="11">
        <v>24.372858000000001</v>
      </c>
      <c r="AE20" s="11">
        <v>24.689682000000001</v>
      </c>
      <c r="AF20" s="11">
        <v>24.964286999999999</v>
      </c>
      <c r="AG20" s="11">
        <v>25.219626999999999</v>
      </c>
      <c r="AH20" s="11">
        <v>25.490652000000001</v>
      </c>
      <c r="AI20" s="11">
        <v>25.678533999999999</v>
      </c>
      <c r="AJ20" s="11">
        <v>25.905556000000001</v>
      </c>
      <c r="AK20" s="11">
        <v>26.118122</v>
      </c>
      <c r="AL20" s="11">
        <v>26.269354</v>
      </c>
      <c r="AM20" s="8">
        <v>2.1205999999999999E-2</v>
      </c>
    </row>
    <row r="21" spans="1:39" ht="15" customHeight="1">
      <c r="A21" s="7" t="s">
        <v>1142</v>
      </c>
      <c r="B21" s="10" t="s">
        <v>818</v>
      </c>
      <c r="C21" s="11">
        <v>1.8959999999999999E-3</v>
      </c>
      <c r="D21" s="11">
        <v>1.712E-3</v>
      </c>
      <c r="E21" s="11">
        <v>1.6000000000000001E-3</v>
      </c>
      <c r="F21" s="11">
        <v>6.1999999999999998E-3</v>
      </c>
      <c r="G21" s="11">
        <v>1.0678999999999999E-2</v>
      </c>
      <c r="H21" s="11">
        <v>1.5015000000000001E-2</v>
      </c>
      <c r="I21" s="11">
        <v>1.9273999999999999E-2</v>
      </c>
      <c r="J21" s="11">
        <v>2.3328999999999999E-2</v>
      </c>
      <c r="K21" s="11">
        <v>2.7413E-2</v>
      </c>
      <c r="L21" s="11">
        <v>3.1625E-2</v>
      </c>
      <c r="M21" s="11">
        <v>3.5687000000000003E-2</v>
      </c>
      <c r="N21" s="11">
        <v>3.9614000000000003E-2</v>
      </c>
      <c r="O21" s="11">
        <v>4.3825000000000003E-2</v>
      </c>
      <c r="P21" s="11">
        <v>4.8265000000000002E-2</v>
      </c>
      <c r="Q21" s="11">
        <v>5.2662E-2</v>
      </c>
      <c r="R21" s="11">
        <v>5.7064999999999998E-2</v>
      </c>
      <c r="S21" s="11">
        <v>6.1438E-2</v>
      </c>
      <c r="T21" s="11">
        <v>6.5981999999999999E-2</v>
      </c>
      <c r="U21" s="11">
        <v>7.0707000000000006E-2</v>
      </c>
      <c r="V21" s="11">
        <v>7.5409000000000004E-2</v>
      </c>
      <c r="W21" s="11">
        <v>8.0177999999999999E-2</v>
      </c>
      <c r="X21" s="11">
        <v>8.5036E-2</v>
      </c>
      <c r="Y21" s="11">
        <v>9.0207999999999997E-2</v>
      </c>
      <c r="Z21" s="11">
        <v>9.5732999999999999E-2</v>
      </c>
      <c r="AA21" s="11">
        <v>0.100939</v>
      </c>
      <c r="AB21" s="11">
        <v>0.106598</v>
      </c>
      <c r="AC21" s="11">
        <v>0.112508</v>
      </c>
      <c r="AD21" s="11">
        <v>0.118488</v>
      </c>
      <c r="AE21" s="11">
        <v>0.124559</v>
      </c>
      <c r="AF21" s="11">
        <v>0.130857</v>
      </c>
      <c r="AG21" s="11">
        <v>0.137626</v>
      </c>
      <c r="AH21" s="11">
        <v>0.14486299999999999</v>
      </c>
      <c r="AI21" s="11">
        <v>0.152195</v>
      </c>
      <c r="AJ21" s="11">
        <v>0.16028800000000001</v>
      </c>
      <c r="AK21" s="11">
        <v>0.16903799999999999</v>
      </c>
      <c r="AL21" s="11">
        <v>0.178311</v>
      </c>
      <c r="AM21" s="8">
        <v>0.14641199999999999</v>
      </c>
    </row>
    <row r="22" spans="1:39" ht="15" customHeight="1">
      <c r="A22" s="7" t="s">
        <v>1141</v>
      </c>
      <c r="B22" s="10" t="s">
        <v>936</v>
      </c>
      <c r="C22" s="11">
        <v>0</v>
      </c>
      <c r="D22" s="11">
        <v>0</v>
      </c>
      <c r="E22" s="11">
        <v>0</v>
      </c>
      <c r="F22" s="11">
        <v>3.0660000000000001E-3</v>
      </c>
      <c r="G22" s="11">
        <v>5.9610000000000002E-3</v>
      </c>
      <c r="H22" s="11">
        <v>8.6610000000000003E-3</v>
      </c>
      <c r="I22" s="11">
        <v>1.1294999999999999E-2</v>
      </c>
      <c r="J22" s="11">
        <v>1.3844E-2</v>
      </c>
      <c r="K22" s="11">
        <v>1.6417000000000001E-2</v>
      </c>
      <c r="L22" s="11">
        <v>1.9137999999999999E-2</v>
      </c>
      <c r="M22" s="11">
        <v>2.1884000000000001E-2</v>
      </c>
      <c r="N22" s="11">
        <v>2.4677000000000001E-2</v>
      </c>
      <c r="O22" s="11">
        <v>2.7799999999999998E-2</v>
      </c>
      <c r="P22" s="11">
        <v>3.1247E-2</v>
      </c>
      <c r="Q22" s="11">
        <v>3.4869999999999998E-2</v>
      </c>
      <c r="R22" s="11">
        <v>3.8744000000000001E-2</v>
      </c>
      <c r="S22" s="11">
        <v>4.2877999999999999E-2</v>
      </c>
      <c r="T22" s="11">
        <v>4.7390000000000002E-2</v>
      </c>
      <c r="U22" s="11">
        <v>5.2504000000000002E-2</v>
      </c>
      <c r="V22" s="11">
        <v>5.8136E-2</v>
      </c>
      <c r="W22" s="11">
        <v>6.4222000000000001E-2</v>
      </c>
      <c r="X22" s="11">
        <v>7.0916999999999994E-2</v>
      </c>
      <c r="Y22" s="11">
        <v>7.8498999999999999E-2</v>
      </c>
      <c r="Z22" s="11">
        <v>8.7121000000000004E-2</v>
      </c>
      <c r="AA22" s="11">
        <v>9.6229999999999996E-2</v>
      </c>
      <c r="AB22" s="11">
        <v>0.106673</v>
      </c>
      <c r="AC22" s="11">
        <v>0.11847000000000001</v>
      </c>
      <c r="AD22" s="11">
        <v>0.13152</v>
      </c>
      <c r="AE22" s="11">
        <v>0.14596600000000001</v>
      </c>
      <c r="AF22" s="11">
        <v>0.162187</v>
      </c>
      <c r="AG22" s="11">
        <v>0.18068400000000001</v>
      </c>
      <c r="AH22" s="11">
        <v>0.20163300000000001</v>
      </c>
      <c r="AI22" s="11">
        <v>0.22462699999999999</v>
      </c>
      <c r="AJ22" s="11">
        <v>0.25106400000000001</v>
      </c>
      <c r="AK22" s="11">
        <v>0.28128900000000001</v>
      </c>
      <c r="AL22" s="11">
        <v>0.31510199999999999</v>
      </c>
      <c r="AM22" s="8" t="s">
        <v>212</v>
      </c>
    </row>
    <row r="23" spans="1:39" ht="15" customHeight="1">
      <c r="A23" s="7" t="s">
        <v>1140</v>
      </c>
      <c r="B23" s="10" t="s">
        <v>934</v>
      </c>
      <c r="C23" s="11">
        <v>2.6146720000000001</v>
      </c>
      <c r="D23" s="11">
        <v>3.2308159999999999</v>
      </c>
      <c r="E23" s="11">
        <v>3.977293</v>
      </c>
      <c r="F23" s="11">
        <v>4.6192320000000002</v>
      </c>
      <c r="G23" s="11">
        <v>5.1831950000000004</v>
      </c>
      <c r="H23" s="11">
        <v>5.7588869999999996</v>
      </c>
      <c r="I23" s="11">
        <v>6.3356269999999997</v>
      </c>
      <c r="J23" s="11">
        <v>6.8759680000000003</v>
      </c>
      <c r="K23" s="11">
        <v>7.4290180000000001</v>
      </c>
      <c r="L23" s="11">
        <v>7.9953750000000001</v>
      </c>
      <c r="M23" s="11">
        <v>8.5149109999999997</v>
      </c>
      <c r="N23" s="11">
        <v>9.0108160000000002</v>
      </c>
      <c r="O23" s="11">
        <v>9.5673259999999996</v>
      </c>
      <c r="P23" s="11">
        <v>10.157195</v>
      </c>
      <c r="Q23" s="11">
        <v>10.735446</v>
      </c>
      <c r="R23" s="11">
        <v>11.330211</v>
      </c>
      <c r="S23" s="11">
        <v>11.926667999999999</v>
      </c>
      <c r="T23" s="11">
        <v>12.546863999999999</v>
      </c>
      <c r="U23" s="11">
        <v>13.243014000000001</v>
      </c>
      <c r="V23" s="11">
        <v>13.940065000000001</v>
      </c>
      <c r="W23" s="11">
        <v>14.621513</v>
      </c>
      <c r="X23" s="11">
        <v>15.314726</v>
      </c>
      <c r="Y23" s="11">
        <v>16.052769000000001</v>
      </c>
      <c r="Z23" s="11">
        <v>16.842919999999999</v>
      </c>
      <c r="AA23" s="11">
        <v>17.606539000000001</v>
      </c>
      <c r="AB23" s="11">
        <v>18.469968999999999</v>
      </c>
      <c r="AC23" s="11">
        <v>19.388660000000002</v>
      </c>
      <c r="AD23" s="11">
        <v>20.343605</v>
      </c>
      <c r="AE23" s="11">
        <v>21.332771000000001</v>
      </c>
      <c r="AF23" s="11">
        <v>22.350878000000002</v>
      </c>
      <c r="AG23" s="11">
        <v>23.451557000000001</v>
      </c>
      <c r="AH23" s="11">
        <v>24.64048</v>
      </c>
      <c r="AI23" s="11">
        <v>25.844719000000001</v>
      </c>
      <c r="AJ23" s="11">
        <v>27.174479999999999</v>
      </c>
      <c r="AK23" s="11">
        <v>28.608153999999999</v>
      </c>
      <c r="AL23" s="11">
        <v>30.095488</v>
      </c>
      <c r="AM23" s="8">
        <v>6.7837999999999996E-2</v>
      </c>
    </row>
    <row r="24" spans="1:39" ht="15" customHeight="1">
      <c r="A24" s="7" t="s">
        <v>1139</v>
      </c>
      <c r="B24" s="10" t="s">
        <v>932</v>
      </c>
      <c r="C24" s="11">
        <v>1.614E-3</v>
      </c>
      <c r="D24" s="11">
        <v>1.5169999999999999E-3</v>
      </c>
      <c r="E24" s="11">
        <v>1.459E-3</v>
      </c>
      <c r="F24" s="11">
        <v>2.5359E-2</v>
      </c>
      <c r="G24" s="11">
        <v>4.8601999999999999E-2</v>
      </c>
      <c r="H24" s="11">
        <v>7.3300000000000004E-2</v>
      </c>
      <c r="I24" s="11">
        <v>9.9520999999999998E-2</v>
      </c>
      <c r="J24" s="11">
        <v>0.126026</v>
      </c>
      <c r="K24" s="11">
        <v>0.153248</v>
      </c>
      <c r="L24" s="11">
        <v>0.18140500000000001</v>
      </c>
      <c r="M24" s="11">
        <v>0.20871200000000001</v>
      </c>
      <c r="N24" s="11">
        <v>0.235212</v>
      </c>
      <c r="O24" s="11">
        <v>0.26317400000000002</v>
      </c>
      <c r="P24" s="11">
        <v>0.29199900000000001</v>
      </c>
      <c r="Q24" s="11">
        <v>0.32018000000000002</v>
      </c>
      <c r="R24" s="11">
        <v>0.34838200000000002</v>
      </c>
      <c r="S24" s="11">
        <v>0.37642900000000001</v>
      </c>
      <c r="T24" s="11">
        <v>0.40503699999999998</v>
      </c>
      <c r="U24" s="11">
        <v>0.43570999999999999</v>
      </c>
      <c r="V24" s="11">
        <v>0.46716299999999999</v>
      </c>
      <c r="W24" s="11">
        <v>0.49878</v>
      </c>
      <c r="X24" s="11">
        <v>0.53146899999999997</v>
      </c>
      <c r="Y24" s="11">
        <v>0.56603000000000003</v>
      </c>
      <c r="Z24" s="11">
        <v>0.60261100000000001</v>
      </c>
      <c r="AA24" s="11">
        <v>0.63827400000000001</v>
      </c>
      <c r="AB24" s="11">
        <v>0.67752900000000005</v>
      </c>
      <c r="AC24" s="11">
        <v>0.71757400000000005</v>
      </c>
      <c r="AD24" s="11">
        <v>0.75767700000000004</v>
      </c>
      <c r="AE24" s="11">
        <v>0.797956</v>
      </c>
      <c r="AF24" s="11">
        <v>0.83918700000000002</v>
      </c>
      <c r="AG24" s="11">
        <v>0.88307500000000005</v>
      </c>
      <c r="AH24" s="11">
        <v>0.92954599999999998</v>
      </c>
      <c r="AI24" s="11">
        <v>0.97659099999999999</v>
      </c>
      <c r="AJ24" s="11">
        <v>1.028573</v>
      </c>
      <c r="AK24" s="11">
        <v>1.0846009999999999</v>
      </c>
      <c r="AL24" s="11">
        <v>1.1443000000000001</v>
      </c>
      <c r="AM24" s="8">
        <v>0.21516299999999999</v>
      </c>
    </row>
    <row r="25" spans="1:39" ht="15" customHeight="1">
      <c r="A25" s="7" t="s">
        <v>1138</v>
      </c>
      <c r="B25" s="10" t="s">
        <v>930</v>
      </c>
      <c r="C25" s="11">
        <v>0</v>
      </c>
      <c r="D25" s="11">
        <v>0</v>
      </c>
      <c r="E25" s="11">
        <v>0</v>
      </c>
      <c r="F25" s="11">
        <v>0</v>
      </c>
      <c r="G25" s="11">
        <v>0</v>
      </c>
      <c r="H25" s="11">
        <v>5.2839999999999996E-3</v>
      </c>
      <c r="I25" s="11">
        <v>1.0848999999999999E-2</v>
      </c>
      <c r="J25" s="11">
        <v>1.6716999999999999E-2</v>
      </c>
      <c r="K25" s="11">
        <v>2.2860999999999999E-2</v>
      </c>
      <c r="L25" s="11">
        <v>2.9356E-2</v>
      </c>
      <c r="M25" s="11">
        <v>3.5823000000000001E-2</v>
      </c>
      <c r="N25" s="11">
        <v>4.2189999999999998E-2</v>
      </c>
      <c r="O25" s="11">
        <v>4.8867000000000001E-2</v>
      </c>
      <c r="P25" s="11">
        <v>5.5745999999999997E-2</v>
      </c>
      <c r="Q25" s="11">
        <v>6.2502000000000002E-2</v>
      </c>
      <c r="R25" s="11">
        <v>6.9231000000000001E-2</v>
      </c>
      <c r="S25" s="11">
        <v>7.5883999999999993E-2</v>
      </c>
      <c r="T25" s="11">
        <v>8.2593E-2</v>
      </c>
      <c r="U25" s="11">
        <v>8.9673000000000003E-2</v>
      </c>
      <c r="V25" s="11">
        <v>9.6864000000000006E-2</v>
      </c>
      <c r="W25" s="11">
        <v>0.104029</v>
      </c>
      <c r="X25" s="11">
        <v>0.11136699999999999</v>
      </c>
      <c r="Y25" s="11">
        <v>0.11919200000000001</v>
      </c>
      <c r="Z25" s="11">
        <v>0.12757399999999999</v>
      </c>
      <c r="AA25" s="11">
        <v>0.13575599999999999</v>
      </c>
      <c r="AB25" s="11">
        <v>0.144679</v>
      </c>
      <c r="AC25" s="11">
        <v>0.15398300000000001</v>
      </c>
      <c r="AD25" s="11">
        <v>0.16343199999999999</v>
      </c>
      <c r="AE25" s="11">
        <v>0.17280100000000001</v>
      </c>
      <c r="AF25" s="11">
        <v>0.18226899999999999</v>
      </c>
      <c r="AG25" s="11">
        <v>0.192221</v>
      </c>
      <c r="AH25" s="11">
        <v>0.20266500000000001</v>
      </c>
      <c r="AI25" s="11">
        <v>0.21318000000000001</v>
      </c>
      <c r="AJ25" s="11">
        <v>0.224665</v>
      </c>
      <c r="AK25" s="11">
        <v>0.236952</v>
      </c>
      <c r="AL25" s="11">
        <v>0.24974299999999999</v>
      </c>
      <c r="AM25" s="8" t="s">
        <v>212</v>
      </c>
    </row>
    <row r="26" spans="1:39" ht="15" customHeight="1">
      <c r="A26" s="7" t="s">
        <v>1137</v>
      </c>
      <c r="B26" s="10" t="s">
        <v>928</v>
      </c>
      <c r="C26" s="11">
        <v>0</v>
      </c>
      <c r="D26" s="11">
        <v>0</v>
      </c>
      <c r="E26" s="11">
        <v>0</v>
      </c>
      <c r="F26" s="11">
        <v>0</v>
      </c>
      <c r="G26" s="11">
        <v>0</v>
      </c>
      <c r="H26" s="11">
        <v>5.2059999999999997E-3</v>
      </c>
      <c r="I26" s="11">
        <v>1.069E-2</v>
      </c>
      <c r="J26" s="11">
        <v>1.6471E-2</v>
      </c>
      <c r="K26" s="11">
        <v>2.2526000000000001E-2</v>
      </c>
      <c r="L26" s="11">
        <v>2.8926E-2</v>
      </c>
      <c r="M26" s="11">
        <v>3.5298000000000003E-2</v>
      </c>
      <c r="N26" s="11">
        <v>4.1570999999999997E-2</v>
      </c>
      <c r="O26" s="11">
        <v>4.8149999999999998E-2</v>
      </c>
      <c r="P26" s="11">
        <v>5.4927999999999998E-2</v>
      </c>
      <c r="Q26" s="11">
        <v>6.1585000000000001E-2</v>
      </c>
      <c r="R26" s="11">
        <v>6.8214999999999998E-2</v>
      </c>
      <c r="S26" s="11">
        <v>7.4771000000000004E-2</v>
      </c>
      <c r="T26" s="11">
        <v>8.1380999999999995E-2</v>
      </c>
      <c r="U26" s="11">
        <v>8.8357000000000005E-2</v>
      </c>
      <c r="V26" s="11">
        <v>9.5443E-2</v>
      </c>
      <c r="W26" s="11">
        <v>0.102503</v>
      </c>
      <c r="X26" s="11">
        <v>0.109733</v>
      </c>
      <c r="Y26" s="11">
        <v>0.11744300000000001</v>
      </c>
      <c r="Z26" s="11">
        <v>0.12570200000000001</v>
      </c>
      <c r="AA26" s="11">
        <v>0.13376399999999999</v>
      </c>
      <c r="AB26" s="11">
        <v>0.14255599999999999</v>
      </c>
      <c r="AC26" s="11">
        <v>0.151724</v>
      </c>
      <c r="AD26" s="11">
        <v>0.16103400000000001</v>
      </c>
      <c r="AE26" s="11">
        <v>0.170265</v>
      </c>
      <c r="AF26" s="11">
        <v>0.179595</v>
      </c>
      <c r="AG26" s="11">
        <v>0.18940000000000001</v>
      </c>
      <c r="AH26" s="11">
        <v>0.19969200000000001</v>
      </c>
      <c r="AI26" s="11">
        <v>0.21005199999999999</v>
      </c>
      <c r="AJ26" s="11">
        <v>0.22136900000000001</v>
      </c>
      <c r="AK26" s="11">
        <v>0.23347599999999999</v>
      </c>
      <c r="AL26" s="11">
        <v>0.24607899999999999</v>
      </c>
      <c r="AM26" s="8" t="s">
        <v>212</v>
      </c>
    </row>
    <row r="27" spans="1:39" ht="15" customHeight="1">
      <c r="A27" s="7" t="s">
        <v>1136</v>
      </c>
      <c r="B27" s="10" t="s">
        <v>926</v>
      </c>
      <c r="C27" s="11">
        <v>0</v>
      </c>
      <c r="D27" s="11">
        <v>0</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8" t="s">
        <v>212</v>
      </c>
    </row>
    <row r="28" spans="1:39" ht="15" customHeight="1">
      <c r="A28" s="7" t="s">
        <v>1135</v>
      </c>
      <c r="B28" s="10" t="s">
        <v>956</v>
      </c>
      <c r="C28" s="11">
        <v>53.160873000000002</v>
      </c>
      <c r="D28" s="11">
        <v>53.279891999999997</v>
      </c>
      <c r="E28" s="11">
        <v>55.651015999999998</v>
      </c>
      <c r="F28" s="11">
        <v>56.717360999999997</v>
      </c>
      <c r="G28" s="11">
        <v>57.322414000000002</v>
      </c>
      <c r="H28" s="11">
        <v>58.305560999999997</v>
      </c>
      <c r="I28" s="11">
        <v>59.480682000000002</v>
      </c>
      <c r="J28" s="11">
        <v>60.443832</v>
      </c>
      <c r="K28" s="11">
        <v>61.600273000000001</v>
      </c>
      <c r="L28" s="11">
        <v>62.853230000000003</v>
      </c>
      <c r="M28" s="11">
        <v>63.7896</v>
      </c>
      <c r="N28" s="11">
        <v>64.541640999999998</v>
      </c>
      <c r="O28" s="11">
        <v>65.638289999999998</v>
      </c>
      <c r="P28" s="11">
        <v>66.865059000000002</v>
      </c>
      <c r="Q28" s="11">
        <v>67.955642999999995</v>
      </c>
      <c r="R28" s="11">
        <v>69.049805000000006</v>
      </c>
      <c r="S28" s="11">
        <v>70.183211999999997</v>
      </c>
      <c r="T28" s="11">
        <v>71.258765999999994</v>
      </c>
      <c r="U28" s="11">
        <v>72.622917000000001</v>
      </c>
      <c r="V28" s="11">
        <v>73.930678999999998</v>
      </c>
      <c r="W28" s="11">
        <v>75.131073000000001</v>
      </c>
      <c r="X28" s="11">
        <v>76.328400000000002</v>
      </c>
      <c r="Y28" s="11">
        <v>77.679558</v>
      </c>
      <c r="Z28" s="11">
        <v>79.155304000000001</v>
      </c>
      <c r="AA28" s="11">
        <v>80.314635999999993</v>
      </c>
      <c r="AB28" s="11">
        <v>81.878592999999995</v>
      </c>
      <c r="AC28" s="11">
        <v>83.421645999999996</v>
      </c>
      <c r="AD28" s="11">
        <v>85.010216</v>
      </c>
      <c r="AE28" s="11">
        <v>86.638724999999994</v>
      </c>
      <c r="AF28" s="11">
        <v>88.233620000000002</v>
      </c>
      <c r="AG28" s="11">
        <v>89.933350000000004</v>
      </c>
      <c r="AH28" s="11">
        <v>91.834075999999996</v>
      </c>
      <c r="AI28" s="11">
        <v>93.621932999999999</v>
      </c>
      <c r="AJ28" s="11">
        <v>95.678000999999995</v>
      </c>
      <c r="AK28" s="11">
        <v>97.900124000000005</v>
      </c>
      <c r="AL28" s="11">
        <v>100.112442</v>
      </c>
      <c r="AM28" s="8">
        <v>1.8724000000000001E-2</v>
      </c>
    </row>
    <row r="29" spans="1:39" ht="15" customHeight="1">
      <c r="B29" s="6" t="s">
        <v>955</v>
      </c>
    </row>
    <row r="30" spans="1:39" ht="15" customHeight="1">
      <c r="A30" s="7" t="s">
        <v>1134</v>
      </c>
      <c r="B30" s="10" t="s">
        <v>941</v>
      </c>
      <c r="C30" s="11">
        <v>35.226993999999998</v>
      </c>
      <c r="D30" s="11">
        <v>35.091147999999997</v>
      </c>
      <c r="E30" s="11">
        <v>36.905127999999998</v>
      </c>
      <c r="F30" s="11">
        <v>38.29974</v>
      </c>
      <c r="G30" s="11">
        <v>39.863734999999998</v>
      </c>
      <c r="H30" s="11">
        <v>41.828220000000002</v>
      </c>
      <c r="I30" s="11">
        <v>44.261772000000001</v>
      </c>
      <c r="J30" s="11">
        <v>46.855572000000002</v>
      </c>
      <c r="K30" s="11">
        <v>49.466960999999998</v>
      </c>
      <c r="L30" s="11">
        <v>51.650863999999999</v>
      </c>
      <c r="M30" s="11">
        <v>53.390644000000002</v>
      </c>
      <c r="N30" s="11">
        <v>54.705914</v>
      </c>
      <c r="O30" s="11">
        <v>56.161278000000003</v>
      </c>
      <c r="P30" s="11">
        <v>57.642859999999999</v>
      </c>
      <c r="Q30" s="11">
        <v>59.178458999999997</v>
      </c>
      <c r="R30" s="11">
        <v>60.574627</v>
      </c>
      <c r="S30" s="11">
        <v>61.897396000000001</v>
      </c>
      <c r="T30" s="11">
        <v>63.054676000000001</v>
      </c>
      <c r="U30" s="11">
        <v>64.451629999999994</v>
      </c>
      <c r="V30" s="11">
        <v>65.971007999999998</v>
      </c>
      <c r="W30" s="11">
        <v>67.437201999999999</v>
      </c>
      <c r="X30" s="11">
        <v>68.762405000000001</v>
      </c>
      <c r="Y30" s="11">
        <v>70.093238999999997</v>
      </c>
      <c r="Z30" s="11">
        <v>71.566322</v>
      </c>
      <c r="AA30" s="11">
        <v>72.817322000000004</v>
      </c>
      <c r="AB30" s="11">
        <v>74.069725000000005</v>
      </c>
      <c r="AC30" s="11">
        <v>75.177895000000007</v>
      </c>
      <c r="AD30" s="11">
        <v>76.476082000000005</v>
      </c>
      <c r="AE30" s="11">
        <v>77.922920000000005</v>
      </c>
      <c r="AF30" s="11">
        <v>79.306586999999993</v>
      </c>
      <c r="AG30" s="11">
        <v>80.612373000000005</v>
      </c>
      <c r="AH30" s="11">
        <v>81.984665000000007</v>
      </c>
      <c r="AI30" s="11">
        <v>83.265525999999994</v>
      </c>
      <c r="AJ30" s="11">
        <v>84.518485999999996</v>
      </c>
      <c r="AK30" s="11">
        <v>85.904517999999996</v>
      </c>
      <c r="AL30" s="11">
        <v>87.341042000000002</v>
      </c>
      <c r="AM30" s="8">
        <v>2.7182999999999999E-2</v>
      </c>
    </row>
    <row r="31" spans="1:39" ht="15" customHeight="1">
      <c r="A31" s="7" t="s">
        <v>1133</v>
      </c>
      <c r="B31" s="10" t="s">
        <v>939</v>
      </c>
      <c r="C31" s="11">
        <v>15.938895</v>
      </c>
      <c r="D31" s="11">
        <v>15.371715</v>
      </c>
      <c r="E31" s="11">
        <v>15.567119999999999</v>
      </c>
      <c r="F31" s="11">
        <v>15.441580999999999</v>
      </c>
      <c r="G31" s="11">
        <v>15.394412000000001</v>
      </c>
      <c r="H31" s="11">
        <v>15.508713999999999</v>
      </c>
      <c r="I31" s="11">
        <v>15.697202000000001</v>
      </c>
      <c r="J31" s="11">
        <v>15.916352</v>
      </c>
      <c r="K31" s="11">
        <v>16.154191999999998</v>
      </c>
      <c r="L31" s="11">
        <v>16.346924000000001</v>
      </c>
      <c r="M31" s="11">
        <v>16.344646000000001</v>
      </c>
      <c r="N31" s="11">
        <v>16.291857</v>
      </c>
      <c r="O31" s="11">
        <v>16.267043999999999</v>
      </c>
      <c r="P31" s="11">
        <v>16.230167000000002</v>
      </c>
      <c r="Q31" s="11">
        <v>16.272745</v>
      </c>
      <c r="R31" s="11">
        <v>16.137263999999998</v>
      </c>
      <c r="S31" s="11">
        <v>16.135303</v>
      </c>
      <c r="T31" s="11">
        <v>15.986313000000001</v>
      </c>
      <c r="U31" s="11">
        <v>15.866635</v>
      </c>
      <c r="V31" s="11">
        <v>15.850762</v>
      </c>
      <c r="W31" s="11">
        <v>15.809595</v>
      </c>
      <c r="X31" s="11">
        <v>15.775463</v>
      </c>
      <c r="Y31" s="11">
        <v>15.724403000000001</v>
      </c>
      <c r="Z31" s="11">
        <v>15.812885</v>
      </c>
      <c r="AA31" s="11">
        <v>15.751547</v>
      </c>
      <c r="AB31" s="11">
        <v>15.772612000000001</v>
      </c>
      <c r="AC31" s="11">
        <v>15.759133</v>
      </c>
      <c r="AD31" s="11">
        <v>15.807446000000001</v>
      </c>
      <c r="AE31" s="11">
        <v>15.917602</v>
      </c>
      <c r="AF31" s="11">
        <v>15.968506</v>
      </c>
      <c r="AG31" s="11">
        <v>16.001909000000001</v>
      </c>
      <c r="AH31" s="11">
        <v>16.034424000000001</v>
      </c>
      <c r="AI31" s="11">
        <v>16.058121</v>
      </c>
      <c r="AJ31" s="11">
        <v>16.061754000000001</v>
      </c>
      <c r="AK31" s="11">
        <v>16.088363999999999</v>
      </c>
      <c r="AL31" s="11">
        <v>16.097373999999999</v>
      </c>
      <c r="AM31" s="8">
        <v>1.358E-3</v>
      </c>
    </row>
    <row r="32" spans="1:39" ht="15" customHeight="1">
      <c r="A32" s="7" t="s">
        <v>1132</v>
      </c>
      <c r="B32" s="10" t="s">
        <v>818</v>
      </c>
      <c r="C32" s="11">
        <v>1.4374E-2</v>
      </c>
      <c r="D32" s="11">
        <v>1.2614999999999999E-2</v>
      </c>
      <c r="E32" s="11">
        <v>1.1433E-2</v>
      </c>
      <c r="F32" s="11">
        <v>1.4244E-2</v>
      </c>
      <c r="G32" s="11">
        <v>1.7375000000000002E-2</v>
      </c>
      <c r="H32" s="11">
        <v>2.0969000000000002E-2</v>
      </c>
      <c r="I32" s="11">
        <v>2.53E-2</v>
      </c>
      <c r="J32" s="11">
        <v>2.9902999999999999E-2</v>
      </c>
      <c r="K32" s="11">
        <v>3.4576000000000003E-2</v>
      </c>
      <c r="L32" s="11">
        <v>3.9E-2</v>
      </c>
      <c r="M32" s="11">
        <v>4.3291999999999997E-2</v>
      </c>
      <c r="N32" s="11">
        <v>4.7076E-2</v>
      </c>
      <c r="O32" s="11">
        <v>5.117E-2</v>
      </c>
      <c r="P32" s="11">
        <v>5.4623999999999999E-2</v>
      </c>
      <c r="Q32" s="11">
        <v>5.8464000000000002E-2</v>
      </c>
      <c r="R32" s="11">
        <v>6.1851000000000003E-2</v>
      </c>
      <c r="S32" s="11">
        <v>6.4879000000000006E-2</v>
      </c>
      <c r="T32" s="11">
        <v>6.8798999999999999E-2</v>
      </c>
      <c r="U32" s="11">
        <v>7.2386000000000006E-2</v>
      </c>
      <c r="V32" s="11">
        <v>7.5542999999999999E-2</v>
      </c>
      <c r="W32" s="11">
        <v>7.9479999999999995E-2</v>
      </c>
      <c r="X32" s="11">
        <v>8.3514000000000005E-2</v>
      </c>
      <c r="Y32" s="11">
        <v>8.7882000000000002E-2</v>
      </c>
      <c r="Z32" s="11">
        <v>9.2738000000000001E-2</v>
      </c>
      <c r="AA32" s="11">
        <v>9.7616999999999995E-2</v>
      </c>
      <c r="AB32" s="11">
        <v>0.10284799999999999</v>
      </c>
      <c r="AC32" s="11">
        <v>0.10818800000000001</v>
      </c>
      <c r="AD32" s="11">
        <v>0.113785</v>
      </c>
      <c r="AE32" s="11">
        <v>0.11965199999999999</v>
      </c>
      <c r="AF32" s="11">
        <v>0.12560399999999999</v>
      </c>
      <c r="AG32" s="11">
        <v>0.13179199999999999</v>
      </c>
      <c r="AH32" s="11">
        <v>0.138238</v>
      </c>
      <c r="AI32" s="11">
        <v>0.14466499999999999</v>
      </c>
      <c r="AJ32" s="11">
        <v>0.15146999999999999</v>
      </c>
      <c r="AK32" s="11">
        <v>0.15870999999999999</v>
      </c>
      <c r="AL32" s="11">
        <v>0.16667799999999999</v>
      </c>
      <c r="AM32" s="8">
        <v>7.8874E-2</v>
      </c>
    </row>
    <row r="33" spans="1:39" ht="15" customHeight="1">
      <c r="A33" s="7" t="s">
        <v>1131</v>
      </c>
      <c r="B33" s="10" t="s">
        <v>936</v>
      </c>
      <c r="C33" s="11">
        <v>4.5215999999999999E-2</v>
      </c>
      <c r="D33" s="11">
        <v>4.8832E-2</v>
      </c>
      <c r="E33" s="11">
        <v>5.5086000000000003E-2</v>
      </c>
      <c r="F33" s="11">
        <v>7.4078000000000005E-2</v>
      </c>
      <c r="G33" s="11">
        <v>9.2529E-2</v>
      </c>
      <c r="H33" s="11">
        <v>0.110601</v>
      </c>
      <c r="I33" s="11">
        <v>0.12942400000000001</v>
      </c>
      <c r="J33" s="11">
        <v>0.14796400000000001</v>
      </c>
      <c r="K33" s="11">
        <v>0.16551299999999999</v>
      </c>
      <c r="L33" s="11">
        <v>0.180533</v>
      </c>
      <c r="M33" s="11">
        <v>0.192828</v>
      </c>
      <c r="N33" s="11">
        <v>0.202676</v>
      </c>
      <c r="O33" s="11">
        <v>0.211807</v>
      </c>
      <c r="P33" s="11">
        <v>0.22036800000000001</v>
      </c>
      <c r="Q33" s="11">
        <v>0.22767000000000001</v>
      </c>
      <c r="R33" s="11">
        <v>0.23366400000000001</v>
      </c>
      <c r="S33" s="11">
        <v>0.23825299999999999</v>
      </c>
      <c r="T33" s="11">
        <v>0.24221200000000001</v>
      </c>
      <c r="U33" s="11">
        <v>0.246781</v>
      </c>
      <c r="V33" s="11">
        <v>0.25168099999999999</v>
      </c>
      <c r="W33" s="11">
        <v>0.25553999999999999</v>
      </c>
      <c r="X33" s="11">
        <v>0.25955899999999998</v>
      </c>
      <c r="Y33" s="11">
        <v>0.26399600000000001</v>
      </c>
      <c r="Z33" s="11">
        <v>0.26970300000000003</v>
      </c>
      <c r="AA33" s="11">
        <v>0.27554099999999998</v>
      </c>
      <c r="AB33" s="11">
        <v>0.28143099999999999</v>
      </c>
      <c r="AC33" s="11">
        <v>0.28858699999999998</v>
      </c>
      <c r="AD33" s="11">
        <v>0.29502499999999998</v>
      </c>
      <c r="AE33" s="11">
        <v>0.30138100000000001</v>
      </c>
      <c r="AF33" s="11">
        <v>0.30868800000000002</v>
      </c>
      <c r="AG33" s="11">
        <v>0.316409</v>
      </c>
      <c r="AH33" s="11">
        <v>0.32442500000000002</v>
      </c>
      <c r="AI33" s="11">
        <v>0.33252799999999999</v>
      </c>
      <c r="AJ33" s="11">
        <v>0.34121899999999999</v>
      </c>
      <c r="AK33" s="11">
        <v>0.35063699999999998</v>
      </c>
      <c r="AL33" s="11">
        <v>0.361539</v>
      </c>
      <c r="AM33" s="8">
        <v>6.0650000000000003E-2</v>
      </c>
    </row>
    <row r="34" spans="1:39" ht="15" customHeight="1">
      <c r="A34" s="7" t="s">
        <v>1130</v>
      </c>
      <c r="B34" s="10" t="s">
        <v>934</v>
      </c>
      <c r="C34" s="11">
        <v>0.40549800000000003</v>
      </c>
      <c r="D34" s="11">
        <v>0.53835100000000002</v>
      </c>
      <c r="E34" s="11">
        <v>0.70482699999999998</v>
      </c>
      <c r="F34" s="11">
        <v>0.86352300000000004</v>
      </c>
      <c r="G34" s="11">
        <v>1.0190319999999999</v>
      </c>
      <c r="H34" s="11">
        <v>1.1749769999999999</v>
      </c>
      <c r="I34" s="11">
        <v>1.341407</v>
      </c>
      <c r="J34" s="11">
        <v>1.5096860000000001</v>
      </c>
      <c r="K34" s="11">
        <v>1.6740250000000001</v>
      </c>
      <c r="L34" s="11">
        <v>1.82152</v>
      </c>
      <c r="M34" s="11">
        <v>1.9521660000000001</v>
      </c>
      <c r="N34" s="11">
        <v>2.0669270000000002</v>
      </c>
      <c r="O34" s="11">
        <v>2.1905239999999999</v>
      </c>
      <c r="P34" s="11">
        <v>2.3233389999999998</v>
      </c>
      <c r="Q34" s="11">
        <v>2.458656</v>
      </c>
      <c r="R34" s="11">
        <v>2.597235</v>
      </c>
      <c r="S34" s="11">
        <v>2.7322009999999999</v>
      </c>
      <c r="T34" s="11">
        <v>2.8716080000000002</v>
      </c>
      <c r="U34" s="11">
        <v>3.0312060000000001</v>
      </c>
      <c r="V34" s="11">
        <v>3.1986979999999998</v>
      </c>
      <c r="W34" s="11">
        <v>3.3703470000000002</v>
      </c>
      <c r="X34" s="11">
        <v>3.5419450000000001</v>
      </c>
      <c r="Y34" s="11">
        <v>3.7227239999999999</v>
      </c>
      <c r="Z34" s="11">
        <v>3.9207670000000001</v>
      </c>
      <c r="AA34" s="11">
        <v>4.124625</v>
      </c>
      <c r="AB34" s="11">
        <v>4.3265900000000004</v>
      </c>
      <c r="AC34" s="11">
        <v>4.5400489999999998</v>
      </c>
      <c r="AD34" s="11">
        <v>4.7664939999999998</v>
      </c>
      <c r="AE34" s="11">
        <v>5.0028170000000003</v>
      </c>
      <c r="AF34" s="11">
        <v>5.2456240000000003</v>
      </c>
      <c r="AG34" s="11">
        <v>5.4966980000000003</v>
      </c>
      <c r="AH34" s="11">
        <v>5.7616589999999999</v>
      </c>
      <c r="AI34" s="11">
        <v>6.0317819999999998</v>
      </c>
      <c r="AJ34" s="11">
        <v>6.302492</v>
      </c>
      <c r="AK34" s="11">
        <v>6.5942860000000003</v>
      </c>
      <c r="AL34" s="11">
        <v>6.9007969999999998</v>
      </c>
      <c r="AM34" s="8">
        <v>7.7911999999999995E-2</v>
      </c>
    </row>
    <row r="35" spans="1:39" ht="15" customHeight="1">
      <c r="A35" s="7" t="s">
        <v>1129</v>
      </c>
      <c r="B35" s="10" t="s">
        <v>932</v>
      </c>
      <c r="C35" s="11">
        <v>0</v>
      </c>
      <c r="D35" s="11">
        <v>0</v>
      </c>
      <c r="E35" s="11">
        <v>0</v>
      </c>
      <c r="F35" s="11">
        <v>2.8150999999999999E-2</v>
      </c>
      <c r="G35" s="11">
        <v>5.6713E-2</v>
      </c>
      <c r="H35" s="11">
        <v>8.5291000000000006E-2</v>
      </c>
      <c r="I35" s="11">
        <v>0.11618199999999999</v>
      </c>
      <c r="J35" s="11">
        <v>0.14857400000000001</v>
      </c>
      <c r="K35" s="11">
        <v>0.18087900000000001</v>
      </c>
      <c r="L35" s="11">
        <v>0.211065</v>
      </c>
      <c r="M35" s="11">
        <v>0.239123</v>
      </c>
      <c r="N35" s="11">
        <v>0.26495099999999999</v>
      </c>
      <c r="O35" s="11">
        <v>0.29116599999999998</v>
      </c>
      <c r="P35" s="11">
        <v>0.31861699999999998</v>
      </c>
      <c r="Q35" s="11">
        <v>0.34644999999999998</v>
      </c>
      <c r="R35" s="11">
        <v>0.37434600000000001</v>
      </c>
      <c r="S35" s="11">
        <v>0.40134700000000001</v>
      </c>
      <c r="T35" s="11">
        <v>0.428531</v>
      </c>
      <c r="U35" s="11">
        <v>0.45863199999999998</v>
      </c>
      <c r="V35" s="11">
        <v>0.49054199999999998</v>
      </c>
      <c r="W35" s="11">
        <v>0.52292700000000003</v>
      </c>
      <c r="X35" s="11">
        <v>0.55549999999999999</v>
      </c>
      <c r="Y35" s="11">
        <v>0.58821000000000001</v>
      </c>
      <c r="Z35" s="11">
        <v>0.623691</v>
      </c>
      <c r="AA35" s="11">
        <v>0.65900000000000003</v>
      </c>
      <c r="AB35" s="11">
        <v>0.69637300000000002</v>
      </c>
      <c r="AC35" s="11">
        <v>0.73430399999999996</v>
      </c>
      <c r="AD35" s="11">
        <v>0.77398299999999998</v>
      </c>
      <c r="AE35" s="11">
        <v>0.81560900000000003</v>
      </c>
      <c r="AF35" s="11">
        <v>0.857908</v>
      </c>
      <c r="AG35" s="11">
        <v>0.90198699999999998</v>
      </c>
      <c r="AH35" s="11">
        <v>0.94796800000000003</v>
      </c>
      <c r="AI35" s="11">
        <v>0.99387599999999998</v>
      </c>
      <c r="AJ35" s="11">
        <v>1.04244</v>
      </c>
      <c r="AK35" s="11">
        <v>1.0940620000000001</v>
      </c>
      <c r="AL35" s="11">
        <v>1.151831</v>
      </c>
      <c r="AM35" s="8" t="s">
        <v>212</v>
      </c>
    </row>
    <row r="36" spans="1:39" ht="15" customHeight="1">
      <c r="A36" s="7" t="s">
        <v>1128</v>
      </c>
      <c r="B36" s="10" t="s">
        <v>930</v>
      </c>
      <c r="C36" s="11">
        <v>0</v>
      </c>
      <c r="D36" s="11">
        <v>0</v>
      </c>
      <c r="E36" s="11">
        <v>0</v>
      </c>
      <c r="F36" s="11">
        <v>1.3315E-2</v>
      </c>
      <c r="G36" s="11">
        <v>2.6824000000000001E-2</v>
      </c>
      <c r="H36" s="11">
        <v>4.0341000000000002E-2</v>
      </c>
      <c r="I36" s="11">
        <v>5.4952000000000001E-2</v>
      </c>
      <c r="J36" s="11">
        <v>7.0273000000000002E-2</v>
      </c>
      <c r="K36" s="11">
        <v>8.5553000000000004E-2</v>
      </c>
      <c r="L36" s="11">
        <v>9.9830000000000002E-2</v>
      </c>
      <c r="M36" s="11">
        <v>0.11310099999999999</v>
      </c>
      <c r="N36" s="11">
        <v>0.12531700000000001</v>
      </c>
      <c r="O36" s="11">
        <v>0.13771700000000001</v>
      </c>
      <c r="P36" s="11">
        <v>0.1507</v>
      </c>
      <c r="Q36" s="11">
        <v>0.16386500000000001</v>
      </c>
      <c r="R36" s="11">
        <v>0.17705899999999999</v>
      </c>
      <c r="S36" s="11">
        <v>0.18983</v>
      </c>
      <c r="T36" s="11">
        <v>0.20268800000000001</v>
      </c>
      <c r="U36" s="11">
        <v>0.21692500000000001</v>
      </c>
      <c r="V36" s="11">
        <v>0.232018</v>
      </c>
      <c r="W36" s="11">
        <v>0.247336</v>
      </c>
      <c r="X36" s="11">
        <v>0.26274199999999998</v>
      </c>
      <c r="Y36" s="11">
        <v>0.27821299999999999</v>
      </c>
      <c r="Z36" s="11">
        <v>0.29499599999999998</v>
      </c>
      <c r="AA36" s="11">
        <v>0.31169599999999997</v>
      </c>
      <c r="AB36" s="11">
        <v>0.32937300000000003</v>
      </c>
      <c r="AC36" s="11">
        <v>0.34731299999999998</v>
      </c>
      <c r="AD36" s="11">
        <v>0.36608099999999999</v>
      </c>
      <c r="AE36" s="11">
        <v>0.38576899999999997</v>
      </c>
      <c r="AF36" s="11">
        <v>0.40577600000000003</v>
      </c>
      <c r="AG36" s="11">
        <v>0.42662499999999998</v>
      </c>
      <c r="AH36" s="11">
        <v>0.44837300000000002</v>
      </c>
      <c r="AI36" s="11">
        <v>0.47008699999999998</v>
      </c>
      <c r="AJ36" s="11">
        <v>0.49305700000000002</v>
      </c>
      <c r="AK36" s="11">
        <v>0.51747299999999996</v>
      </c>
      <c r="AL36" s="11">
        <v>0.54479599999999995</v>
      </c>
      <c r="AM36" s="8" t="s">
        <v>212</v>
      </c>
    </row>
    <row r="37" spans="1:39" ht="15" customHeight="1">
      <c r="A37" s="7" t="s">
        <v>1127</v>
      </c>
      <c r="B37" s="10" t="s">
        <v>928</v>
      </c>
      <c r="C37" s="11">
        <v>0</v>
      </c>
      <c r="D37" s="11">
        <v>0</v>
      </c>
      <c r="E37" s="11">
        <v>0</v>
      </c>
      <c r="F37" s="11">
        <v>1.1717999999999999E-2</v>
      </c>
      <c r="G37" s="11">
        <v>2.3608000000000001E-2</v>
      </c>
      <c r="H37" s="11">
        <v>3.5504000000000001E-2</v>
      </c>
      <c r="I37" s="11">
        <v>4.8363000000000003E-2</v>
      </c>
      <c r="J37" s="11">
        <v>6.1845999999999998E-2</v>
      </c>
      <c r="K37" s="11">
        <v>7.5292999999999999E-2</v>
      </c>
      <c r="L37" s="11">
        <v>8.7859000000000007E-2</v>
      </c>
      <c r="M37" s="11">
        <v>9.9539000000000002E-2</v>
      </c>
      <c r="N37" s="11">
        <v>0.11029</v>
      </c>
      <c r="O37" s="11">
        <v>0.121202</v>
      </c>
      <c r="P37" s="11">
        <v>0.132629</v>
      </c>
      <c r="Q37" s="11">
        <v>0.14421500000000001</v>
      </c>
      <c r="R37" s="11">
        <v>0.15582699999999999</v>
      </c>
      <c r="S37" s="11">
        <v>0.16706699999999999</v>
      </c>
      <c r="T37" s="11">
        <v>0.17838300000000001</v>
      </c>
      <c r="U37" s="11">
        <v>0.190913</v>
      </c>
      <c r="V37" s="11">
        <v>0.20419499999999999</v>
      </c>
      <c r="W37" s="11">
        <v>0.21767600000000001</v>
      </c>
      <c r="X37" s="11">
        <v>0.231235</v>
      </c>
      <c r="Y37" s="11">
        <v>0.24485100000000001</v>
      </c>
      <c r="Z37" s="11">
        <v>0.25962099999999999</v>
      </c>
      <c r="AA37" s="11">
        <v>0.27431800000000001</v>
      </c>
      <c r="AB37" s="11">
        <v>0.28987600000000002</v>
      </c>
      <c r="AC37" s="11">
        <v>0.30566500000000002</v>
      </c>
      <c r="AD37" s="11">
        <v>0.32218200000000002</v>
      </c>
      <c r="AE37" s="11">
        <v>0.33950900000000001</v>
      </c>
      <c r="AF37" s="11">
        <v>0.35711700000000002</v>
      </c>
      <c r="AG37" s="11">
        <v>0.37546499999999999</v>
      </c>
      <c r="AH37" s="11">
        <v>0.39460600000000001</v>
      </c>
      <c r="AI37" s="11">
        <v>0.413715</v>
      </c>
      <c r="AJ37" s="11">
        <v>0.43393100000000001</v>
      </c>
      <c r="AK37" s="11">
        <v>0.45541999999999999</v>
      </c>
      <c r="AL37" s="11">
        <v>0.47946699999999998</v>
      </c>
      <c r="AM37" s="8" t="s">
        <v>212</v>
      </c>
    </row>
    <row r="38" spans="1:39" ht="15" customHeight="1">
      <c r="A38" s="7" t="s">
        <v>1126</v>
      </c>
      <c r="B38" s="10" t="s">
        <v>926</v>
      </c>
      <c r="C38" s="11">
        <v>0</v>
      </c>
      <c r="D38" s="11">
        <v>0</v>
      </c>
      <c r="E38" s="11">
        <v>0</v>
      </c>
      <c r="F38" s="11">
        <v>1.8950000000000002E-2</v>
      </c>
      <c r="G38" s="11">
        <v>3.8177000000000003E-2</v>
      </c>
      <c r="H38" s="11">
        <v>5.7415000000000001E-2</v>
      </c>
      <c r="I38" s="11">
        <v>7.8209000000000001E-2</v>
      </c>
      <c r="J38" s="11">
        <v>0.10001400000000001</v>
      </c>
      <c r="K38" s="11">
        <v>0.12175999999999999</v>
      </c>
      <c r="L38" s="11">
        <v>0.14208000000000001</v>
      </c>
      <c r="M38" s="11">
        <v>0.160968</v>
      </c>
      <c r="N38" s="11">
        <v>0.17835400000000001</v>
      </c>
      <c r="O38" s="11">
        <v>0.19600100000000001</v>
      </c>
      <c r="P38" s="11">
        <v>0.21448</v>
      </c>
      <c r="Q38" s="11">
        <v>0.23321600000000001</v>
      </c>
      <c r="R38" s="11">
        <v>0.251994</v>
      </c>
      <c r="S38" s="11">
        <v>0.27017000000000002</v>
      </c>
      <c r="T38" s="11">
        <v>0.28846899999999998</v>
      </c>
      <c r="U38" s="11">
        <v>0.30873200000000001</v>
      </c>
      <c r="V38" s="11">
        <v>0.33021200000000001</v>
      </c>
      <c r="W38" s="11">
        <v>0.35201199999999999</v>
      </c>
      <c r="X38" s="11">
        <v>0.37393900000000002</v>
      </c>
      <c r="Y38" s="11">
        <v>0.39595799999999998</v>
      </c>
      <c r="Z38" s="11">
        <v>0.41984300000000002</v>
      </c>
      <c r="AA38" s="11">
        <v>0.44361</v>
      </c>
      <c r="AB38" s="11">
        <v>0.46876899999999999</v>
      </c>
      <c r="AC38" s="11">
        <v>0.49430200000000002</v>
      </c>
      <c r="AD38" s="11">
        <v>0.52101200000000003</v>
      </c>
      <c r="AE38" s="11">
        <v>0.54903299999999999</v>
      </c>
      <c r="AF38" s="11">
        <v>0.57750699999999999</v>
      </c>
      <c r="AG38" s="11">
        <v>0.60718000000000005</v>
      </c>
      <c r="AH38" s="11">
        <v>0.63813200000000003</v>
      </c>
      <c r="AI38" s="11">
        <v>0.66903500000000005</v>
      </c>
      <c r="AJ38" s="11">
        <v>0.70172699999999999</v>
      </c>
      <c r="AK38" s="11">
        <v>0.73647700000000005</v>
      </c>
      <c r="AL38" s="11">
        <v>0.77536400000000005</v>
      </c>
      <c r="AM38" s="8" t="s">
        <v>212</v>
      </c>
    </row>
    <row r="39" spans="1:39" ht="15" customHeight="1">
      <c r="A39" s="7" t="s">
        <v>1125</v>
      </c>
      <c r="B39" s="10" t="s">
        <v>944</v>
      </c>
      <c r="C39" s="11">
        <v>51.630969999999998</v>
      </c>
      <c r="D39" s="11">
        <v>51.062637000000002</v>
      </c>
      <c r="E39" s="11">
        <v>53.243552999999999</v>
      </c>
      <c r="F39" s="11">
        <v>54.765335</v>
      </c>
      <c r="G39" s="11">
        <v>56.532387</v>
      </c>
      <c r="H39" s="11">
        <v>58.862034000000001</v>
      </c>
      <c r="I39" s="11">
        <v>61.752814999999998</v>
      </c>
      <c r="J39" s="11">
        <v>64.840148999999997</v>
      </c>
      <c r="K39" s="11">
        <v>67.958672000000007</v>
      </c>
      <c r="L39" s="11">
        <v>70.579696999999996</v>
      </c>
      <c r="M39" s="11">
        <v>72.536193999999995</v>
      </c>
      <c r="N39" s="11">
        <v>73.993294000000006</v>
      </c>
      <c r="O39" s="11">
        <v>75.627799999999993</v>
      </c>
      <c r="P39" s="11">
        <v>77.287834000000004</v>
      </c>
      <c r="Q39" s="11">
        <v>79.083672000000007</v>
      </c>
      <c r="R39" s="11">
        <v>80.563552999999999</v>
      </c>
      <c r="S39" s="11">
        <v>82.096396999999996</v>
      </c>
      <c r="T39" s="11">
        <v>83.321426000000002</v>
      </c>
      <c r="U39" s="11">
        <v>84.843795999999998</v>
      </c>
      <c r="V39" s="11">
        <v>86.604607000000001</v>
      </c>
      <c r="W39" s="11">
        <v>88.292038000000005</v>
      </c>
      <c r="X39" s="11">
        <v>89.846328999999997</v>
      </c>
      <c r="Y39" s="11">
        <v>91.399344999999997</v>
      </c>
      <c r="Z39" s="11">
        <v>93.260574000000005</v>
      </c>
      <c r="AA39" s="11">
        <v>94.755279999999999</v>
      </c>
      <c r="AB39" s="11">
        <v>96.337761</v>
      </c>
      <c r="AC39" s="11">
        <v>97.755409</v>
      </c>
      <c r="AD39" s="11">
        <v>99.442017000000007</v>
      </c>
      <c r="AE39" s="11">
        <v>101.354225</v>
      </c>
      <c r="AF39" s="11">
        <v>103.153481</v>
      </c>
      <c r="AG39" s="11">
        <v>104.870895</v>
      </c>
      <c r="AH39" s="11">
        <v>106.67250799999999</v>
      </c>
      <c r="AI39" s="11">
        <v>108.379158</v>
      </c>
      <c r="AJ39" s="11">
        <v>110.046486</v>
      </c>
      <c r="AK39" s="11">
        <v>111.899773</v>
      </c>
      <c r="AL39" s="11">
        <v>113.819046</v>
      </c>
      <c r="AM39" s="8">
        <v>2.3855000000000001E-2</v>
      </c>
    </row>
    <row r="40" spans="1:39" ht="15" customHeight="1">
      <c r="B40" s="6" t="s">
        <v>943</v>
      </c>
    </row>
    <row r="41" spans="1:39" ht="15" customHeight="1">
      <c r="A41" s="7" t="s">
        <v>1124</v>
      </c>
      <c r="B41" s="10" t="s">
        <v>941</v>
      </c>
      <c r="C41" s="11">
        <v>175.414581</v>
      </c>
      <c r="D41" s="11">
        <v>173.82089199999999</v>
      </c>
      <c r="E41" s="11">
        <v>180.03190599999999</v>
      </c>
      <c r="F41" s="11">
        <v>182.67764299999999</v>
      </c>
      <c r="G41" s="11">
        <v>184.630585</v>
      </c>
      <c r="H41" s="11">
        <v>186.770004</v>
      </c>
      <c r="I41" s="11">
        <v>189.404572</v>
      </c>
      <c r="J41" s="11">
        <v>191.55238299999999</v>
      </c>
      <c r="K41" s="11">
        <v>193.16906700000001</v>
      </c>
      <c r="L41" s="11">
        <v>194.47676100000001</v>
      </c>
      <c r="M41" s="11">
        <v>194.67167699999999</v>
      </c>
      <c r="N41" s="11">
        <v>193.96318099999999</v>
      </c>
      <c r="O41" s="11">
        <v>193.85751300000001</v>
      </c>
      <c r="P41" s="11">
        <v>194.09056100000001</v>
      </c>
      <c r="Q41" s="11">
        <v>194.62425200000001</v>
      </c>
      <c r="R41" s="11">
        <v>195.56471300000001</v>
      </c>
      <c r="S41" s="11">
        <v>196.32394400000001</v>
      </c>
      <c r="T41" s="11">
        <v>197.250778</v>
      </c>
      <c r="U41" s="11">
        <v>199.06227100000001</v>
      </c>
      <c r="V41" s="11">
        <v>201.54006999999999</v>
      </c>
      <c r="W41" s="11">
        <v>204.27954099999999</v>
      </c>
      <c r="X41" s="11">
        <v>206.757858</v>
      </c>
      <c r="Y41" s="11">
        <v>209.63874799999999</v>
      </c>
      <c r="Z41" s="11">
        <v>212.887787</v>
      </c>
      <c r="AA41" s="11">
        <v>215.85739100000001</v>
      </c>
      <c r="AB41" s="11">
        <v>218.28968800000001</v>
      </c>
      <c r="AC41" s="11">
        <v>221.21470600000001</v>
      </c>
      <c r="AD41" s="11">
        <v>224.18334999999999</v>
      </c>
      <c r="AE41" s="11">
        <v>227.55892900000001</v>
      </c>
      <c r="AF41" s="11">
        <v>230.932861</v>
      </c>
      <c r="AG41" s="11">
        <v>234.18426500000001</v>
      </c>
      <c r="AH41" s="11">
        <v>237.44903600000001</v>
      </c>
      <c r="AI41" s="11">
        <v>240.35713200000001</v>
      </c>
      <c r="AJ41" s="11">
        <v>243.22860700000001</v>
      </c>
      <c r="AK41" s="11">
        <v>246.44361900000001</v>
      </c>
      <c r="AL41" s="11">
        <v>249.801117</v>
      </c>
      <c r="AM41" s="8">
        <v>1.0723E-2</v>
      </c>
    </row>
    <row r="42" spans="1:39" ht="15" customHeight="1">
      <c r="A42" s="7" t="s">
        <v>1123</v>
      </c>
      <c r="B42" s="10" t="s">
        <v>939</v>
      </c>
      <c r="C42" s="11">
        <v>0.283188</v>
      </c>
      <c r="D42" s="11">
        <v>0.261627</v>
      </c>
      <c r="E42" s="11">
        <v>0.25156699999999999</v>
      </c>
      <c r="F42" s="11">
        <v>0.236761</v>
      </c>
      <c r="G42" s="11">
        <v>0.225436</v>
      </c>
      <c r="H42" s="11">
        <v>0.21723899999999999</v>
      </c>
      <c r="I42" s="11">
        <v>0.21321899999999999</v>
      </c>
      <c r="J42" s="11">
        <v>0.213001</v>
      </c>
      <c r="K42" s="11">
        <v>0.21337200000000001</v>
      </c>
      <c r="L42" s="11">
        <v>0.213695</v>
      </c>
      <c r="M42" s="11">
        <v>0.21493300000000001</v>
      </c>
      <c r="N42" s="11">
        <v>0.216722</v>
      </c>
      <c r="O42" s="11">
        <v>0.219724</v>
      </c>
      <c r="P42" s="11">
        <v>0.2213</v>
      </c>
      <c r="Q42" s="11">
        <v>0.22380800000000001</v>
      </c>
      <c r="R42" s="11">
        <v>0.22494400000000001</v>
      </c>
      <c r="S42" s="11">
        <v>0.225519</v>
      </c>
      <c r="T42" s="11">
        <v>0.225824</v>
      </c>
      <c r="U42" s="11">
        <v>0.22648799999999999</v>
      </c>
      <c r="V42" s="11">
        <v>0.22748299999999999</v>
      </c>
      <c r="W42" s="11">
        <v>0.22578999999999999</v>
      </c>
      <c r="X42" s="11">
        <v>0.22375300000000001</v>
      </c>
      <c r="Y42" s="11">
        <v>0.222026</v>
      </c>
      <c r="Z42" s="11">
        <v>0.21973000000000001</v>
      </c>
      <c r="AA42" s="11">
        <v>0.21552399999999999</v>
      </c>
      <c r="AB42" s="11">
        <v>0.21209</v>
      </c>
      <c r="AC42" s="11">
        <v>0.207177</v>
      </c>
      <c r="AD42" s="11">
        <v>0.20132700000000001</v>
      </c>
      <c r="AE42" s="11">
        <v>0.19623599999999999</v>
      </c>
      <c r="AF42" s="11">
        <v>0.19126499999999999</v>
      </c>
      <c r="AG42" s="11">
        <v>0.18648500000000001</v>
      </c>
      <c r="AH42" s="11">
        <v>0.181725</v>
      </c>
      <c r="AI42" s="11">
        <v>0.17768400000000001</v>
      </c>
      <c r="AJ42" s="11">
        <v>0.17219100000000001</v>
      </c>
      <c r="AK42" s="11">
        <v>0.16709199999999999</v>
      </c>
      <c r="AL42" s="11">
        <v>0.16154199999999999</v>
      </c>
      <c r="AM42" s="8">
        <v>-1.4081E-2</v>
      </c>
    </row>
    <row r="43" spans="1:39" ht="15" customHeight="1">
      <c r="A43" s="7" t="s">
        <v>1122</v>
      </c>
      <c r="B43" s="10" t="s">
        <v>818</v>
      </c>
      <c r="C43" s="11">
        <v>1.1710999999999999E-2</v>
      </c>
      <c r="D43" s="11">
        <v>1.1249E-2</v>
      </c>
      <c r="E43" s="11">
        <v>1.1344999999999999E-2</v>
      </c>
      <c r="F43" s="11">
        <v>1.2907999999999999E-2</v>
      </c>
      <c r="G43" s="11">
        <v>1.4232E-2</v>
      </c>
      <c r="H43" s="11">
        <v>1.5684E-2</v>
      </c>
      <c r="I43" s="11">
        <v>1.6951999999999998E-2</v>
      </c>
      <c r="J43" s="11">
        <v>1.7971999999999998E-2</v>
      </c>
      <c r="K43" s="11">
        <v>1.8839999999999999E-2</v>
      </c>
      <c r="L43" s="11">
        <v>1.9296000000000001E-2</v>
      </c>
      <c r="M43" s="11">
        <v>2.0126000000000002E-2</v>
      </c>
      <c r="N43" s="11">
        <v>2.0722000000000001E-2</v>
      </c>
      <c r="O43" s="11">
        <v>2.1586999999999999E-2</v>
      </c>
      <c r="P43" s="11">
        <v>2.1566999999999999E-2</v>
      </c>
      <c r="Q43" s="11">
        <v>2.2145000000000001E-2</v>
      </c>
      <c r="R43" s="11">
        <v>2.2897000000000001E-2</v>
      </c>
      <c r="S43" s="11">
        <v>2.2748999999999998E-2</v>
      </c>
      <c r="T43" s="11">
        <v>2.3399E-2</v>
      </c>
      <c r="U43" s="11">
        <v>2.4296000000000002E-2</v>
      </c>
      <c r="V43" s="11">
        <v>2.5353000000000001E-2</v>
      </c>
      <c r="W43" s="11">
        <v>2.6471999999999999E-2</v>
      </c>
      <c r="X43" s="11">
        <v>2.7614E-2</v>
      </c>
      <c r="Y43" s="11">
        <v>2.8884E-2</v>
      </c>
      <c r="Z43" s="11">
        <v>3.0318999999999999E-2</v>
      </c>
      <c r="AA43" s="11">
        <v>3.1761999999999999E-2</v>
      </c>
      <c r="AB43" s="11">
        <v>3.3307000000000003E-2</v>
      </c>
      <c r="AC43" s="11">
        <v>3.4879E-2</v>
      </c>
      <c r="AD43" s="11">
        <v>3.6538000000000001E-2</v>
      </c>
      <c r="AE43" s="11">
        <v>3.8302000000000003E-2</v>
      </c>
      <c r="AF43" s="11">
        <v>4.0108999999999999E-2</v>
      </c>
      <c r="AG43" s="11">
        <v>4.1999000000000002E-2</v>
      </c>
      <c r="AH43" s="11">
        <v>4.3993999999999998E-2</v>
      </c>
      <c r="AI43" s="11">
        <v>4.5954000000000002E-2</v>
      </c>
      <c r="AJ43" s="11">
        <v>4.8009999999999997E-2</v>
      </c>
      <c r="AK43" s="11">
        <v>5.0208000000000003E-2</v>
      </c>
      <c r="AL43" s="11">
        <v>5.2621000000000001E-2</v>
      </c>
      <c r="AM43" s="8">
        <v>4.6422999999999999E-2</v>
      </c>
    </row>
    <row r="44" spans="1:39" ht="15" customHeight="1">
      <c r="A44" s="7" t="s">
        <v>1121</v>
      </c>
      <c r="B44" s="10" t="s">
        <v>936</v>
      </c>
      <c r="C44" s="11">
        <v>1.286899</v>
      </c>
      <c r="D44" s="11">
        <v>1.530672</v>
      </c>
      <c r="E44" s="11">
        <v>1.827909</v>
      </c>
      <c r="F44" s="11">
        <v>2.0470250000000001</v>
      </c>
      <c r="G44" s="11">
        <v>2.1985440000000001</v>
      </c>
      <c r="H44" s="11">
        <v>2.3058209999999999</v>
      </c>
      <c r="I44" s="11">
        <v>2.3839320000000002</v>
      </c>
      <c r="J44" s="11">
        <v>2.4268689999999999</v>
      </c>
      <c r="K44" s="11">
        <v>2.4425479999999999</v>
      </c>
      <c r="L44" s="11">
        <v>2.4350350000000001</v>
      </c>
      <c r="M44" s="11">
        <v>2.3996089999999999</v>
      </c>
      <c r="N44" s="11">
        <v>2.3479939999999999</v>
      </c>
      <c r="O44" s="11">
        <v>2.301463</v>
      </c>
      <c r="P44" s="11">
        <v>2.2581660000000001</v>
      </c>
      <c r="Q44" s="11">
        <v>2.2133379999999998</v>
      </c>
      <c r="R44" s="11">
        <v>2.1705269999999999</v>
      </c>
      <c r="S44" s="11">
        <v>2.1269580000000001</v>
      </c>
      <c r="T44" s="11">
        <v>2.090668</v>
      </c>
      <c r="U44" s="11">
        <v>2.0764550000000002</v>
      </c>
      <c r="V44" s="11">
        <v>2.077998</v>
      </c>
      <c r="W44" s="11">
        <v>2.0911300000000002</v>
      </c>
      <c r="X44" s="11">
        <v>2.1196290000000002</v>
      </c>
      <c r="Y44" s="11">
        <v>2.1674899999999999</v>
      </c>
      <c r="Z44" s="11">
        <v>2.2419090000000002</v>
      </c>
      <c r="AA44" s="11">
        <v>2.3331379999999999</v>
      </c>
      <c r="AB44" s="11">
        <v>2.4493800000000001</v>
      </c>
      <c r="AC44" s="11">
        <v>2.5853380000000001</v>
      </c>
      <c r="AD44" s="11">
        <v>2.7444060000000001</v>
      </c>
      <c r="AE44" s="11">
        <v>2.9333239999999998</v>
      </c>
      <c r="AF44" s="11">
        <v>3.144968</v>
      </c>
      <c r="AG44" s="11">
        <v>3.3775550000000001</v>
      </c>
      <c r="AH44" s="11">
        <v>3.6393279999999999</v>
      </c>
      <c r="AI44" s="11">
        <v>3.91737</v>
      </c>
      <c r="AJ44" s="11">
        <v>4.2243909999999998</v>
      </c>
      <c r="AK44" s="11">
        <v>4.5762859999999996</v>
      </c>
      <c r="AL44" s="11">
        <v>4.9762500000000003</v>
      </c>
      <c r="AM44" s="8">
        <v>3.5284000000000003E-2</v>
      </c>
    </row>
    <row r="45" spans="1:39" ht="15" customHeight="1">
      <c r="A45" s="7" t="s">
        <v>1120</v>
      </c>
      <c r="B45" s="10" t="s">
        <v>934</v>
      </c>
      <c r="C45" s="11">
        <v>0</v>
      </c>
      <c r="D45" s="11">
        <v>0</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8" t="s">
        <v>212</v>
      </c>
    </row>
    <row r="46" spans="1:39" ht="15" customHeight="1">
      <c r="A46" s="7" t="s">
        <v>1119</v>
      </c>
      <c r="B46" s="10" t="s">
        <v>932</v>
      </c>
      <c r="C46" s="11">
        <v>0</v>
      </c>
      <c r="D46" s="11">
        <v>0</v>
      </c>
      <c r="E46" s="11">
        <v>0</v>
      </c>
      <c r="F46" s="11">
        <v>5.1269999999999996E-3</v>
      </c>
      <c r="G46" s="11">
        <v>1.0204E-2</v>
      </c>
      <c r="H46" s="11">
        <v>1.5225000000000001E-2</v>
      </c>
      <c r="I46" s="11">
        <v>2.0577000000000002E-2</v>
      </c>
      <c r="J46" s="11">
        <v>2.6106000000000001E-2</v>
      </c>
      <c r="K46" s="11">
        <v>3.1597E-2</v>
      </c>
      <c r="L46" s="11">
        <v>3.7151999999999998E-2</v>
      </c>
      <c r="M46" s="11">
        <v>4.2514000000000003E-2</v>
      </c>
      <c r="N46" s="11">
        <v>4.7620000000000003E-2</v>
      </c>
      <c r="O46" s="11">
        <v>5.2828E-2</v>
      </c>
      <c r="P46" s="11">
        <v>5.8141999999999999E-2</v>
      </c>
      <c r="Q46" s="11">
        <v>6.3339999999999994E-2</v>
      </c>
      <c r="R46" s="11">
        <v>6.8372000000000002E-2</v>
      </c>
      <c r="S46" s="11">
        <v>7.3061000000000001E-2</v>
      </c>
      <c r="T46" s="11">
        <v>7.7579999999999996E-2</v>
      </c>
      <c r="U46" s="11">
        <v>8.2390000000000005E-2</v>
      </c>
      <c r="V46" s="11">
        <v>8.7304000000000007E-2</v>
      </c>
      <c r="W46" s="11">
        <v>9.2200000000000004E-2</v>
      </c>
      <c r="X46" s="11">
        <v>9.7160999999999997E-2</v>
      </c>
      <c r="Y46" s="11">
        <v>0.1023</v>
      </c>
      <c r="Z46" s="11">
        <v>0.107749</v>
      </c>
      <c r="AA46" s="11">
        <v>0.113149</v>
      </c>
      <c r="AB46" s="11">
        <v>0.119153</v>
      </c>
      <c r="AC46" s="11">
        <v>0.125331</v>
      </c>
      <c r="AD46" s="11">
        <v>0.131802</v>
      </c>
      <c r="AE46" s="11">
        <v>0.13858799999999999</v>
      </c>
      <c r="AF46" s="11">
        <v>0.14549400000000001</v>
      </c>
      <c r="AG46" s="11">
        <v>0.152695</v>
      </c>
      <c r="AH46" s="11">
        <v>0.160219</v>
      </c>
      <c r="AI46" s="11">
        <v>0.16775899999999999</v>
      </c>
      <c r="AJ46" s="11">
        <v>0.175759</v>
      </c>
      <c r="AK46" s="11">
        <v>0.18421899999999999</v>
      </c>
      <c r="AL46" s="11">
        <v>0.193579</v>
      </c>
      <c r="AM46" s="8" t="s">
        <v>212</v>
      </c>
    </row>
    <row r="47" spans="1:39" ht="15" customHeight="1">
      <c r="A47" s="7" t="s">
        <v>1118</v>
      </c>
      <c r="B47" s="10" t="s">
        <v>930</v>
      </c>
      <c r="C47" s="11">
        <v>0</v>
      </c>
      <c r="D47" s="11">
        <v>0</v>
      </c>
      <c r="E47" s="11">
        <v>0</v>
      </c>
      <c r="F47" s="11">
        <v>2.3960000000000001E-3</v>
      </c>
      <c r="G47" s="11">
        <v>4.7689999999999998E-3</v>
      </c>
      <c r="H47" s="11">
        <v>7.1159999999999999E-3</v>
      </c>
      <c r="I47" s="11">
        <v>9.6170000000000005E-3</v>
      </c>
      <c r="J47" s="11">
        <v>1.2201999999999999E-2</v>
      </c>
      <c r="K47" s="11">
        <v>1.4768E-2</v>
      </c>
      <c r="L47" s="11">
        <v>1.7364000000000001E-2</v>
      </c>
      <c r="M47" s="11">
        <v>1.9871E-2</v>
      </c>
      <c r="N47" s="11">
        <v>2.2256999999999999E-2</v>
      </c>
      <c r="O47" s="11">
        <v>2.4691000000000001E-2</v>
      </c>
      <c r="P47" s="11">
        <v>2.7175000000000001E-2</v>
      </c>
      <c r="Q47" s="11">
        <v>2.9603999999999998E-2</v>
      </c>
      <c r="R47" s="11">
        <v>3.1955999999999998E-2</v>
      </c>
      <c r="S47" s="11">
        <v>3.4147999999999998E-2</v>
      </c>
      <c r="T47" s="11">
        <v>3.6260000000000001E-2</v>
      </c>
      <c r="U47" s="11">
        <v>3.8508000000000001E-2</v>
      </c>
      <c r="V47" s="11">
        <v>4.0805000000000001E-2</v>
      </c>
      <c r="W47" s="11">
        <v>4.3092999999999999E-2</v>
      </c>
      <c r="X47" s="11">
        <v>4.5412000000000001E-2</v>
      </c>
      <c r="Y47" s="11">
        <v>4.7813000000000001E-2</v>
      </c>
      <c r="Z47" s="11">
        <v>5.0360000000000002E-2</v>
      </c>
      <c r="AA47" s="11">
        <v>5.2884E-2</v>
      </c>
      <c r="AB47" s="11">
        <v>5.5690999999999997E-2</v>
      </c>
      <c r="AC47" s="11">
        <v>5.8577999999999998E-2</v>
      </c>
      <c r="AD47" s="11">
        <v>6.1601999999999997E-2</v>
      </c>
      <c r="AE47" s="11">
        <v>6.4773999999999998E-2</v>
      </c>
      <c r="AF47" s="11">
        <v>6.8002000000000007E-2</v>
      </c>
      <c r="AG47" s="11">
        <v>7.1367E-2</v>
      </c>
      <c r="AH47" s="11">
        <v>7.4884000000000006E-2</v>
      </c>
      <c r="AI47" s="11">
        <v>7.8408000000000005E-2</v>
      </c>
      <c r="AJ47" s="11">
        <v>8.2146999999999998E-2</v>
      </c>
      <c r="AK47" s="11">
        <v>8.6100999999999997E-2</v>
      </c>
      <c r="AL47" s="11">
        <v>9.0476000000000001E-2</v>
      </c>
      <c r="AM47" s="8" t="s">
        <v>212</v>
      </c>
    </row>
    <row r="48" spans="1:39" ht="15" customHeight="1">
      <c r="A48" s="7" t="s">
        <v>1117</v>
      </c>
      <c r="B48" s="10" t="s">
        <v>928</v>
      </c>
      <c r="C48" s="11">
        <v>0</v>
      </c>
      <c r="D48" s="11">
        <v>0</v>
      </c>
      <c r="E48" s="11">
        <v>0</v>
      </c>
      <c r="F48" s="11">
        <v>2.392E-3</v>
      </c>
      <c r="G48" s="11">
        <v>4.7600000000000003E-3</v>
      </c>
      <c r="H48" s="11">
        <v>7.1019999999999998E-3</v>
      </c>
      <c r="I48" s="11">
        <v>9.5989999999999999E-3</v>
      </c>
      <c r="J48" s="11">
        <v>1.2178E-2</v>
      </c>
      <c r="K48" s="11">
        <v>1.4739E-2</v>
      </c>
      <c r="L48" s="11">
        <v>1.7330999999999999E-2</v>
      </c>
      <c r="M48" s="11">
        <v>1.9831999999999999E-2</v>
      </c>
      <c r="N48" s="11">
        <v>2.2214000000000001E-2</v>
      </c>
      <c r="O48" s="11">
        <v>2.4643000000000002E-2</v>
      </c>
      <c r="P48" s="11">
        <v>2.7122E-2</v>
      </c>
      <c r="Q48" s="11">
        <v>2.9547E-2</v>
      </c>
      <c r="R48" s="11">
        <v>3.1893999999999999E-2</v>
      </c>
      <c r="S48" s="11">
        <v>3.4081E-2</v>
      </c>
      <c r="T48" s="11">
        <v>3.6188999999999999E-2</v>
      </c>
      <c r="U48" s="11">
        <v>3.8434000000000003E-2</v>
      </c>
      <c r="V48" s="11">
        <v>4.0725999999999998E-2</v>
      </c>
      <c r="W48" s="11">
        <v>4.3008999999999999E-2</v>
      </c>
      <c r="X48" s="11">
        <v>4.5324000000000003E-2</v>
      </c>
      <c r="Y48" s="11">
        <v>4.7721E-2</v>
      </c>
      <c r="Z48" s="11">
        <v>5.0263000000000002E-2</v>
      </c>
      <c r="AA48" s="11">
        <v>5.2782000000000003E-2</v>
      </c>
      <c r="AB48" s="11">
        <v>5.5583E-2</v>
      </c>
      <c r="AC48" s="11">
        <v>5.8464000000000002E-2</v>
      </c>
      <c r="AD48" s="11">
        <v>6.1483000000000003E-2</v>
      </c>
      <c r="AE48" s="11">
        <v>6.4648999999999998E-2</v>
      </c>
      <c r="AF48" s="11">
        <v>6.787E-2</v>
      </c>
      <c r="AG48" s="11">
        <v>7.1229000000000001E-2</v>
      </c>
      <c r="AH48" s="11">
        <v>7.4739E-2</v>
      </c>
      <c r="AI48" s="11">
        <v>7.8256999999999993E-2</v>
      </c>
      <c r="AJ48" s="11">
        <v>8.1988000000000005E-2</v>
      </c>
      <c r="AK48" s="11">
        <v>8.5933999999999996E-2</v>
      </c>
      <c r="AL48" s="11">
        <v>9.0301000000000006E-2</v>
      </c>
      <c r="AM48" s="8" t="s">
        <v>212</v>
      </c>
    </row>
    <row r="49" spans="1:39" ht="15" customHeight="1">
      <c r="A49" s="7" t="s">
        <v>1116</v>
      </c>
      <c r="B49" s="10" t="s">
        <v>926</v>
      </c>
      <c r="C49" s="11">
        <v>0</v>
      </c>
      <c r="D49" s="11">
        <v>0</v>
      </c>
      <c r="E49" s="11">
        <v>0</v>
      </c>
      <c r="F49" s="11">
        <v>3.457E-3</v>
      </c>
      <c r="G49" s="11">
        <v>6.8789999999999997E-3</v>
      </c>
      <c r="H49" s="11">
        <v>1.0264000000000001E-2</v>
      </c>
      <c r="I49" s="11">
        <v>1.3872000000000001E-2</v>
      </c>
      <c r="J49" s="11">
        <v>1.7600000000000001E-2</v>
      </c>
      <c r="K49" s="11">
        <v>2.1301E-2</v>
      </c>
      <c r="L49" s="11">
        <v>2.5047E-2</v>
      </c>
      <c r="M49" s="11">
        <v>2.8662E-2</v>
      </c>
      <c r="N49" s="11">
        <v>3.2103E-2</v>
      </c>
      <c r="O49" s="11">
        <v>3.5615000000000001E-2</v>
      </c>
      <c r="P49" s="11">
        <v>3.9197000000000003E-2</v>
      </c>
      <c r="Q49" s="11">
        <v>4.2701000000000003E-2</v>
      </c>
      <c r="R49" s="11">
        <v>4.6094000000000003E-2</v>
      </c>
      <c r="S49" s="11">
        <v>4.9255E-2</v>
      </c>
      <c r="T49" s="11">
        <v>5.2301E-2</v>
      </c>
      <c r="U49" s="11">
        <v>5.5544999999999997E-2</v>
      </c>
      <c r="V49" s="11">
        <v>5.8857E-2</v>
      </c>
      <c r="W49" s="11">
        <v>6.2157999999999998E-2</v>
      </c>
      <c r="X49" s="11">
        <v>6.5502000000000005E-2</v>
      </c>
      <c r="Y49" s="11">
        <v>6.8967000000000001E-2</v>
      </c>
      <c r="Z49" s="11">
        <v>7.2640999999999997E-2</v>
      </c>
      <c r="AA49" s="11">
        <v>7.6281000000000002E-2</v>
      </c>
      <c r="AB49" s="11">
        <v>8.0328999999999998E-2</v>
      </c>
      <c r="AC49" s="11">
        <v>8.4494E-2</v>
      </c>
      <c r="AD49" s="11">
        <v>8.8856000000000004E-2</v>
      </c>
      <c r="AE49" s="11">
        <v>9.3431E-2</v>
      </c>
      <c r="AF49" s="11">
        <v>9.8086999999999994E-2</v>
      </c>
      <c r="AG49" s="11">
        <v>0.102941</v>
      </c>
      <c r="AH49" s="11">
        <v>0.108014</v>
      </c>
      <c r="AI49" s="11">
        <v>0.113097</v>
      </c>
      <c r="AJ49" s="11">
        <v>0.11849</v>
      </c>
      <c r="AK49" s="11">
        <v>0.124193</v>
      </c>
      <c r="AL49" s="11">
        <v>0.13050400000000001</v>
      </c>
      <c r="AM49" s="8" t="s">
        <v>212</v>
      </c>
    </row>
    <row r="50" spans="1:39" ht="15" customHeight="1">
      <c r="A50" s="7" t="s">
        <v>1115</v>
      </c>
      <c r="B50" s="10" t="s">
        <v>924</v>
      </c>
      <c r="C50" s="11">
        <v>176.99595600000001</v>
      </c>
      <c r="D50" s="11">
        <v>175.62439000000001</v>
      </c>
      <c r="E50" s="11">
        <v>182.12245200000001</v>
      </c>
      <c r="F50" s="11">
        <v>184.987762</v>
      </c>
      <c r="G50" s="11">
        <v>187.095383</v>
      </c>
      <c r="H50" s="11">
        <v>189.34835799999999</v>
      </c>
      <c r="I50" s="11">
        <v>192.07235700000001</v>
      </c>
      <c r="J50" s="11">
        <v>194.27816799999999</v>
      </c>
      <c r="K50" s="11">
        <v>195.92626999999999</v>
      </c>
      <c r="L50" s="11">
        <v>197.24137899999999</v>
      </c>
      <c r="M50" s="11">
        <v>197.41688500000001</v>
      </c>
      <c r="N50" s="11">
        <v>196.67242400000001</v>
      </c>
      <c r="O50" s="11">
        <v>196.537857</v>
      </c>
      <c r="P50" s="11">
        <v>196.742493</v>
      </c>
      <c r="Q50" s="11">
        <v>197.24838299999999</v>
      </c>
      <c r="R50" s="11">
        <v>198.16108700000001</v>
      </c>
      <c r="S50" s="11">
        <v>198.88919100000001</v>
      </c>
      <c r="T50" s="11">
        <v>199.79269400000001</v>
      </c>
      <c r="U50" s="11">
        <v>201.603836</v>
      </c>
      <c r="V50" s="11">
        <v>204.09845000000001</v>
      </c>
      <c r="W50" s="11">
        <v>206.86305200000001</v>
      </c>
      <c r="X50" s="11">
        <v>209.381989</v>
      </c>
      <c r="Y50" s="11">
        <v>212.324051</v>
      </c>
      <c r="Z50" s="11">
        <v>215.660706</v>
      </c>
      <c r="AA50" s="11">
        <v>218.73303200000001</v>
      </c>
      <c r="AB50" s="11">
        <v>221.29539500000001</v>
      </c>
      <c r="AC50" s="11">
        <v>224.368393</v>
      </c>
      <c r="AD50" s="11">
        <v>227.50894199999999</v>
      </c>
      <c r="AE50" s="11">
        <v>231.08807400000001</v>
      </c>
      <c r="AF50" s="11">
        <v>234.688354</v>
      </c>
      <c r="AG50" s="11">
        <v>238.188232</v>
      </c>
      <c r="AH50" s="11">
        <v>241.73135400000001</v>
      </c>
      <c r="AI50" s="11">
        <v>244.934967</v>
      </c>
      <c r="AJ50" s="11">
        <v>248.13136299999999</v>
      </c>
      <c r="AK50" s="11">
        <v>251.71745300000001</v>
      </c>
      <c r="AL50" s="11">
        <v>255.49646000000001</v>
      </c>
      <c r="AM50" s="8">
        <v>1.1086E-2</v>
      </c>
    </row>
    <row r="51" spans="1:39" ht="15" customHeight="1">
      <c r="A51" s="7" t="s">
        <v>1114</v>
      </c>
      <c r="B51" s="6" t="s">
        <v>1113</v>
      </c>
      <c r="C51" s="19">
        <v>281.78808600000002</v>
      </c>
      <c r="D51" s="19">
        <v>279.966003</v>
      </c>
      <c r="E51" s="19">
        <v>291.01681500000001</v>
      </c>
      <c r="F51" s="19">
        <v>296.46963499999998</v>
      </c>
      <c r="G51" s="19">
        <v>300.94931000000003</v>
      </c>
      <c r="H51" s="19">
        <v>306.51489299999997</v>
      </c>
      <c r="I51" s="19">
        <v>313.30462599999998</v>
      </c>
      <c r="J51" s="19">
        <v>319.56079099999999</v>
      </c>
      <c r="K51" s="19">
        <v>325.48391700000002</v>
      </c>
      <c r="L51" s="19">
        <v>330.67285199999998</v>
      </c>
      <c r="M51" s="19">
        <v>333.74169899999998</v>
      </c>
      <c r="N51" s="19">
        <v>335.20642099999998</v>
      </c>
      <c r="O51" s="19">
        <v>337.80319200000002</v>
      </c>
      <c r="P51" s="19">
        <v>340.89392099999998</v>
      </c>
      <c r="Q51" s="19">
        <v>344.28662100000003</v>
      </c>
      <c r="R51" s="19">
        <v>347.77444500000001</v>
      </c>
      <c r="S51" s="19">
        <v>351.16802999999999</v>
      </c>
      <c r="T51" s="19">
        <v>354.37200899999999</v>
      </c>
      <c r="U51" s="19">
        <v>359.06967200000003</v>
      </c>
      <c r="V51" s="19">
        <v>364.63278200000002</v>
      </c>
      <c r="W51" s="19">
        <v>370.28552200000001</v>
      </c>
      <c r="X51" s="19">
        <v>375.55578600000001</v>
      </c>
      <c r="Y51" s="19">
        <v>381.40273999999999</v>
      </c>
      <c r="Z51" s="19">
        <v>388.07705700000002</v>
      </c>
      <c r="AA51" s="19">
        <v>393.80221599999999</v>
      </c>
      <c r="AB51" s="19">
        <v>399.51156600000002</v>
      </c>
      <c r="AC51" s="19">
        <v>405.54599000000002</v>
      </c>
      <c r="AD51" s="19">
        <v>411.96060199999999</v>
      </c>
      <c r="AE51" s="19">
        <v>419.08071899999999</v>
      </c>
      <c r="AF51" s="19">
        <v>426.07559199999997</v>
      </c>
      <c r="AG51" s="19">
        <v>432.99249300000002</v>
      </c>
      <c r="AH51" s="19">
        <v>440.23703</v>
      </c>
      <c r="AI51" s="19">
        <v>446.93640099999999</v>
      </c>
      <c r="AJ51" s="19">
        <v>453.85266100000001</v>
      </c>
      <c r="AK51" s="19">
        <v>461.51586900000001</v>
      </c>
      <c r="AL51" s="19">
        <v>469.42639200000002</v>
      </c>
      <c r="AM51" s="4">
        <v>1.5317000000000001E-2</v>
      </c>
    </row>
    <row r="53" spans="1:39" ht="15" customHeight="1">
      <c r="B53" s="6" t="s">
        <v>1112</v>
      </c>
    </row>
    <row r="54" spans="1:39" ht="15" customHeight="1">
      <c r="B54" s="6" t="s">
        <v>967</v>
      </c>
    </row>
    <row r="55" spans="1:39" ht="15" customHeight="1">
      <c r="A55" s="7" t="s">
        <v>1111</v>
      </c>
      <c r="B55" s="10" t="s">
        <v>941</v>
      </c>
      <c r="C55" s="11">
        <v>380.33676100000002</v>
      </c>
      <c r="D55" s="11">
        <v>374.01913500000001</v>
      </c>
      <c r="E55" s="11">
        <v>382.62728900000002</v>
      </c>
      <c r="F55" s="11">
        <v>378.54754600000001</v>
      </c>
      <c r="G55" s="11">
        <v>371.74527</v>
      </c>
      <c r="H55" s="11">
        <v>367.497345</v>
      </c>
      <c r="I55" s="11">
        <v>364.31774899999999</v>
      </c>
      <c r="J55" s="11">
        <v>359.86773699999998</v>
      </c>
      <c r="K55" s="11">
        <v>356.49371300000001</v>
      </c>
      <c r="L55" s="11">
        <v>353.36825599999997</v>
      </c>
      <c r="M55" s="11">
        <v>348.269836</v>
      </c>
      <c r="N55" s="11">
        <v>341.82473800000002</v>
      </c>
      <c r="O55" s="11">
        <v>336.91290300000003</v>
      </c>
      <c r="P55" s="11">
        <v>332.79531900000001</v>
      </c>
      <c r="Q55" s="11">
        <v>327.92379799999998</v>
      </c>
      <c r="R55" s="11">
        <v>323.378174</v>
      </c>
      <c r="S55" s="11">
        <v>319.51693699999998</v>
      </c>
      <c r="T55" s="11">
        <v>315.31463600000001</v>
      </c>
      <c r="U55" s="11">
        <v>312.55517600000002</v>
      </c>
      <c r="V55" s="11">
        <v>309.90228300000001</v>
      </c>
      <c r="W55" s="11">
        <v>307.19296300000002</v>
      </c>
      <c r="X55" s="11">
        <v>304.66546599999998</v>
      </c>
      <c r="Y55" s="11">
        <v>303.17440800000003</v>
      </c>
      <c r="Z55" s="11">
        <v>302.325897</v>
      </c>
      <c r="AA55" s="11">
        <v>300.30773900000003</v>
      </c>
      <c r="AB55" s="11">
        <v>300.27600100000001</v>
      </c>
      <c r="AC55" s="11">
        <v>300.10760499999998</v>
      </c>
      <c r="AD55" s="11">
        <v>300.66125499999998</v>
      </c>
      <c r="AE55" s="11">
        <v>301.75439499999999</v>
      </c>
      <c r="AF55" s="11">
        <v>302.71078499999999</v>
      </c>
      <c r="AG55" s="11">
        <v>303.92260700000003</v>
      </c>
      <c r="AH55" s="11">
        <v>306.00372299999998</v>
      </c>
      <c r="AI55" s="11">
        <v>307.82278400000001</v>
      </c>
      <c r="AJ55" s="11">
        <v>310.41754200000003</v>
      </c>
      <c r="AK55" s="11">
        <v>313.572205</v>
      </c>
      <c r="AL55" s="11">
        <v>316.68090799999999</v>
      </c>
      <c r="AM55" s="8">
        <v>-4.8830000000000002E-3</v>
      </c>
    </row>
    <row r="56" spans="1:39" ht="15" customHeight="1">
      <c r="A56" s="7" t="s">
        <v>1110</v>
      </c>
      <c r="B56" s="10" t="s">
        <v>939</v>
      </c>
      <c r="C56" s="11">
        <v>170.39013700000001</v>
      </c>
      <c r="D56" s="11">
        <v>169.20666499999999</v>
      </c>
      <c r="E56" s="11">
        <v>175.189865</v>
      </c>
      <c r="F56" s="11">
        <v>176.16641200000001</v>
      </c>
      <c r="G56" s="11">
        <v>176.26658599999999</v>
      </c>
      <c r="H56" s="11">
        <v>178.05886799999999</v>
      </c>
      <c r="I56" s="11">
        <v>180.581772</v>
      </c>
      <c r="J56" s="11">
        <v>182.521255</v>
      </c>
      <c r="K56" s="11">
        <v>185.123245</v>
      </c>
      <c r="L56" s="11">
        <v>187.831604</v>
      </c>
      <c r="M56" s="11">
        <v>189.48333700000001</v>
      </c>
      <c r="N56" s="11">
        <v>190.77488700000001</v>
      </c>
      <c r="O56" s="11">
        <v>192.95074500000001</v>
      </c>
      <c r="P56" s="11">
        <v>195.17143200000001</v>
      </c>
      <c r="Q56" s="11">
        <v>197.188965</v>
      </c>
      <c r="R56" s="11">
        <v>199.06874099999999</v>
      </c>
      <c r="S56" s="11">
        <v>201.19750999999999</v>
      </c>
      <c r="T56" s="11">
        <v>203.258499</v>
      </c>
      <c r="U56" s="11">
        <v>206.31913800000001</v>
      </c>
      <c r="V56" s="11">
        <v>209.07624799999999</v>
      </c>
      <c r="W56" s="11">
        <v>211.580139</v>
      </c>
      <c r="X56" s="11">
        <v>214.23817399999999</v>
      </c>
      <c r="Y56" s="11">
        <v>217.05387899999999</v>
      </c>
      <c r="Z56" s="11">
        <v>220.03329500000001</v>
      </c>
      <c r="AA56" s="11">
        <v>221.86256399999999</v>
      </c>
      <c r="AB56" s="11">
        <v>224.73339799999999</v>
      </c>
      <c r="AC56" s="11">
        <v>226.978363</v>
      </c>
      <c r="AD56" s="11">
        <v>228.954407</v>
      </c>
      <c r="AE56" s="11">
        <v>230.814896</v>
      </c>
      <c r="AF56" s="11">
        <v>232.35105899999999</v>
      </c>
      <c r="AG56" s="11">
        <v>233.73286400000001</v>
      </c>
      <c r="AH56" s="11">
        <v>235.42326399999999</v>
      </c>
      <c r="AI56" s="11">
        <v>236.36251799999999</v>
      </c>
      <c r="AJ56" s="11">
        <v>237.714249</v>
      </c>
      <c r="AK56" s="11">
        <v>238.981064</v>
      </c>
      <c r="AL56" s="11">
        <v>239.731155</v>
      </c>
      <c r="AM56" s="8">
        <v>1.03E-2</v>
      </c>
    </row>
    <row r="57" spans="1:39" ht="15" customHeight="1">
      <c r="A57" s="7" t="s">
        <v>1109</v>
      </c>
      <c r="B57" s="10" t="s">
        <v>818</v>
      </c>
      <c r="C57" s="11">
        <v>2.8617E-2</v>
      </c>
      <c r="D57" s="11">
        <v>2.5845E-2</v>
      </c>
      <c r="E57" s="11">
        <v>2.4157000000000001E-2</v>
      </c>
      <c r="F57" s="11">
        <v>7.2028999999999996E-2</v>
      </c>
      <c r="G57" s="11">
        <v>0.117369</v>
      </c>
      <c r="H57" s="11">
        <v>0.16111600000000001</v>
      </c>
      <c r="I57" s="11">
        <v>0.203296</v>
      </c>
      <c r="J57" s="11">
        <v>0.24280399999999999</v>
      </c>
      <c r="K57" s="11">
        <v>0.28237600000000002</v>
      </c>
      <c r="L57" s="11">
        <v>0.322689</v>
      </c>
      <c r="M57" s="11">
        <v>0.360738</v>
      </c>
      <c r="N57" s="11">
        <v>0.39655299999999999</v>
      </c>
      <c r="O57" s="11">
        <v>0.43423099999999998</v>
      </c>
      <c r="P57" s="11">
        <v>0.47386499999999998</v>
      </c>
      <c r="Q57" s="11">
        <v>0.51250300000000004</v>
      </c>
      <c r="R57" s="11">
        <v>0.55062800000000001</v>
      </c>
      <c r="S57" s="11">
        <v>0.58808700000000003</v>
      </c>
      <c r="T57" s="11">
        <v>0.62756400000000001</v>
      </c>
      <c r="U57" s="11">
        <v>0.66805499999999995</v>
      </c>
      <c r="V57" s="11">
        <v>0.70771799999999996</v>
      </c>
      <c r="W57" s="11">
        <v>0.748753</v>
      </c>
      <c r="X57" s="11">
        <v>0.79079100000000002</v>
      </c>
      <c r="Y57" s="11">
        <v>0.835866</v>
      </c>
      <c r="Z57" s="11">
        <v>0.884301</v>
      </c>
      <c r="AA57" s="11">
        <v>0.92976099999999995</v>
      </c>
      <c r="AB57" s="11">
        <v>0.979819</v>
      </c>
      <c r="AC57" s="11">
        <v>1.0321130000000001</v>
      </c>
      <c r="AD57" s="11">
        <v>1.0849629999999999</v>
      </c>
      <c r="AE57" s="11">
        <v>1.1385110000000001</v>
      </c>
      <c r="AF57" s="11">
        <v>1.19394</v>
      </c>
      <c r="AG57" s="11">
        <v>1.253371</v>
      </c>
      <c r="AH57" s="11">
        <v>1.316767</v>
      </c>
      <c r="AI57" s="11">
        <v>1.3806769999999999</v>
      </c>
      <c r="AJ57" s="11">
        <v>1.451092</v>
      </c>
      <c r="AK57" s="11">
        <v>1.5270969999999999</v>
      </c>
      <c r="AL57" s="11">
        <v>1.6086990000000001</v>
      </c>
      <c r="AM57" s="8">
        <v>0.129191</v>
      </c>
    </row>
    <row r="58" spans="1:39" ht="15" customHeight="1">
      <c r="A58" s="7" t="s">
        <v>1108</v>
      </c>
      <c r="B58" s="10" t="s">
        <v>936</v>
      </c>
      <c r="C58" s="11">
        <v>0</v>
      </c>
      <c r="D58" s="11">
        <v>0</v>
      </c>
      <c r="E58" s="11">
        <v>0</v>
      </c>
      <c r="F58" s="11">
        <v>3.1837999999999998E-2</v>
      </c>
      <c r="G58" s="11">
        <v>6.1832999999999999E-2</v>
      </c>
      <c r="H58" s="11">
        <v>8.9704000000000006E-2</v>
      </c>
      <c r="I58" s="11">
        <v>0.116522</v>
      </c>
      <c r="J58" s="11">
        <v>0.14216400000000001</v>
      </c>
      <c r="K58" s="11">
        <v>0.16767799999999999</v>
      </c>
      <c r="L58" s="11">
        <v>0.194163</v>
      </c>
      <c r="M58" s="11">
        <v>0.220218</v>
      </c>
      <c r="N58" s="11">
        <v>0.24604599999999999</v>
      </c>
      <c r="O58" s="11">
        <v>0.27440599999999998</v>
      </c>
      <c r="P58" s="11">
        <v>0.30555700000000002</v>
      </c>
      <c r="Q58" s="11">
        <v>0.33782800000000002</v>
      </c>
      <c r="R58" s="11">
        <v>0.37199300000000002</v>
      </c>
      <c r="S58" s="11">
        <v>0.408192</v>
      </c>
      <c r="T58" s="11">
        <v>0.44770399999999999</v>
      </c>
      <c r="U58" s="11">
        <v>0.49274800000000002</v>
      </c>
      <c r="V58" s="11">
        <v>0.54255799999999998</v>
      </c>
      <c r="W58" s="11">
        <v>0.59657700000000002</v>
      </c>
      <c r="X58" s="11">
        <v>0.65624300000000002</v>
      </c>
      <c r="Y58" s="11">
        <v>0.724105</v>
      </c>
      <c r="Z58" s="11">
        <v>0.80154400000000003</v>
      </c>
      <c r="AA58" s="11">
        <v>0.88337399999999999</v>
      </c>
      <c r="AB58" s="11">
        <v>0.97740099999999996</v>
      </c>
      <c r="AC58" s="11">
        <v>1.083799</v>
      </c>
      <c r="AD58" s="11">
        <v>1.2016610000000001</v>
      </c>
      <c r="AE58" s="11">
        <v>1.3323100000000001</v>
      </c>
      <c r="AF58" s="11">
        <v>1.4792110000000001</v>
      </c>
      <c r="AG58" s="11">
        <v>1.6469469999999999</v>
      </c>
      <c r="AH58" s="11">
        <v>1.837161</v>
      </c>
      <c r="AI58" s="11">
        <v>2.046154</v>
      </c>
      <c r="AJ58" s="11">
        <v>2.2866580000000001</v>
      </c>
      <c r="AK58" s="11">
        <v>2.561785</v>
      </c>
      <c r="AL58" s="11">
        <v>2.8701430000000001</v>
      </c>
      <c r="AM58" s="8" t="s">
        <v>212</v>
      </c>
    </row>
    <row r="59" spans="1:39" ht="15" customHeight="1">
      <c r="A59" s="7" t="s">
        <v>1107</v>
      </c>
      <c r="B59" s="10" t="s">
        <v>934</v>
      </c>
      <c r="C59" s="11">
        <v>32.957419999999999</v>
      </c>
      <c r="D59" s="11">
        <v>40.505001</v>
      </c>
      <c r="E59" s="11">
        <v>49.591557000000002</v>
      </c>
      <c r="F59" s="11">
        <v>56.742728999999997</v>
      </c>
      <c r="G59" s="11">
        <v>62.926304000000002</v>
      </c>
      <c r="H59" s="11">
        <v>69.181586999999993</v>
      </c>
      <c r="I59" s="11">
        <v>75.259665999999996</v>
      </c>
      <c r="J59" s="11">
        <v>80.783126999999993</v>
      </c>
      <c r="K59" s="11">
        <v>86.321831000000003</v>
      </c>
      <c r="L59" s="11">
        <v>91.826285999999996</v>
      </c>
      <c r="M59" s="11">
        <v>96.615807000000004</v>
      </c>
      <c r="N59" s="11">
        <v>100.989853</v>
      </c>
      <c r="O59" s="11">
        <v>105.86882799999999</v>
      </c>
      <c r="P59" s="11">
        <v>111.003349</v>
      </c>
      <c r="Q59" s="11">
        <v>115.879898</v>
      </c>
      <c r="R59" s="11">
        <v>120.812119</v>
      </c>
      <c r="S59" s="11">
        <v>125.680649</v>
      </c>
      <c r="T59" s="11">
        <v>130.73791499999999</v>
      </c>
      <c r="U59" s="11">
        <v>136.52023299999999</v>
      </c>
      <c r="V59" s="11">
        <v>142.22583</v>
      </c>
      <c r="W59" s="11">
        <v>147.72743199999999</v>
      </c>
      <c r="X59" s="11">
        <v>153.33109999999999</v>
      </c>
      <c r="Y59" s="11">
        <v>159.35678100000001</v>
      </c>
      <c r="Z59" s="11">
        <v>165.885895</v>
      </c>
      <c r="AA59" s="11">
        <v>172.16473400000001</v>
      </c>
      <c r="AB59" s="11">
        <v>179.43158</v>
      </c>
      <c r="AC59" s="11">
        <v>187.27517700000001</v>
      </c>
      <c r="AD59" s="11">
        <v>195.438019</v>
      </c>
      <c r="AE59" s="11">
        <v>204.006393</v>
      </c>
      <c r="AF59" s="11">
        <v>212.93164100000001</v>
      </c>
      <c r="AG59" s="11">
        <v>222.67065400000001</v>
      </c>
      <c r="AH59" s="11">
        <v>233.292191</v>
      </c>
      <c r="AI59" s="11">
        <v>244.06637599999999</v>
      </c>
      <c r="AJ59" s="11">
        <v>256.03878800000001</v>
      </c>
      <c r="AK59" s="11">
        <v>268.99749800000001</v>
      </c>
      <c r="AL59" s="11">
        <v>282.47537199999999</v>
      </c>
      <c r="AM59" s="8">
        <v>5.8785999999999998E-2</v>
      </c>
    </row>
    <row r="60" spans="1:39" ht="15" customHeight="1">
      <c r="A60" s="7" t="s">
        <v>1106</v>
      </c>
      <c r="B60" s="10" t="s">
        <v>932</v>
      </c>
      <c r="C60" s="11">
        <v>9.2770000000000005E-3</v>
      </c>
      <c r="D60" s="11">
        <v>8.7220000000000006E-3</v>
      </c>
      <c r="E60" s="11">
        <v>8.3909999999999992E-3</v>
      </c>
      <c r="F60" s="11">
        <v>0.13206300000000001</v>
      </c>
      <c r="G60" s="11">
        <v>0.252002</v>
      </c>
      <c r="H60" s="11">
        <v>0.37931599999999999</v>
      </c>
      <c r="I60" s="11">
        <v>0.51365300000000003</v>
      </c>
      <c r="J60" s="11">
        <v>0.64881900000000003</v>
      </c>
      <c r="K60" s="11">
        <v>0.78682099999999999</v>
      </c>
      <c r="L60" s="11">
        <v>0.92832599999999998</v>
      </c>
      <c r="M60" s="11">
        <v>1.0638799999999999</v>
      </c>
      <c r="N60" s="11">
        <v>1.1934750000000001</v>
      </c>
      <c r="O60" s="11">
        <v>1.3283670000000001</v>
      </c>
      <c r="P60" s="11">
        <v>1.465924</v>
      </c>
      <c r="Q60" s="11">
        <v>1.5981780000000001</v>
      </c>
      <c r="R60" s="11">
        <v>1.7287980000000001</v>
      </c>
      <c r="S60" s="11">
        <v>1.85737</v>
      </c>
      <c r="T60" s="11">
        <v>1.9880169999999999</v>
      </c>
      <c r="U60" s="11">
        <v>2.128571</v>
      </c>
      <c r="V60" s="11">
        <v>2.2728109999999999</v>
      </c>
      <c r="W60" s="11">
        <v>2.417996</v>
      </c>
      <c r="X60" s="11">
        <v>2.568641</v>
      </c>
      <c r="Y60" s="11">
        <v>2.7284169999999999</v>
      </c>
      <c r="Z60" s="11">
        <v>2.8979629999999998</v>
      </c>
      <c r="AA60" s="11">
        <v>3.063234</v>
      </c>
      <c r="AB60" s="11">
        <v>3.2458170000000002</v>
      </c>
      <c r="AC60" s="11">
        <v>3.4317730000000002</v>
      </c>
      <c r="AD60" s="11">
        <v>3.6174620000000002</v>
      </c>
      <c r="AE60" s="11">
        <v>3.8041369999999999</v>
      </c>
      <c r="AF60" s="11">
        <v>3.9951880000000002</v>
      </c>
      <c r="AG60" s="11">
        <v>4.1988019999999997</v>
      </c>
      <c r="AH60" s="11">
        <v>4.4147239999999996</v>
      </c>
      <c r="AI60" s="11">
        <v>4.6334869999999997</v>
      </c>
      <c r="AJ60" s="11">
        <v>4.8759670000000002</v>
      </c>
      <c r="AK60" s="11">
        <v>5.1379460000000003</v>
      </c>
      <c r="AL60" s="11">
        <v>5.4164240000000001</v>
      </c>
      <c r="AM60" s="8">
        <v>0.208232</v>
      </c>
    </row>
    <row r="61" spans="1:39" ht="15" customHeight="1">
      <c r="A61" s="7" t="s">
        <v>1105</v>
      </c>
      <c r="B61" s="10" t="s">
        <v>930</v>
      </c>
      <c r="C61" s="11">
        <v>0</v>
      </c>
      <c r="D61" s="11">
        <v>0</v>
      </c>
      <c r="E61" s="11">
        <v>0</v>
      </c>
      <c r="F61" s="11">
        <v>0</v>
      </c>
      <c r="G61" s="11">
        <v>0</v>
      </c>
      <c r="H61" s="11">
        <v>3.2423E-2</v>
      </c>
      <c r="I61" s="11">
        <v>6.6042000000000003E-2</v>
      </c>
      <c r="J61" s="11">
        <v>0.100887</v>
      </c>
      <c r="K61" s="11">
        <v>0.13680700000000001</v>
      </c>
      <c r="L61" s="11">
        <v>0.17402000000000001</v>
      </c>
      <c r="M61" s="11">
        <v>0.21010100000000001</v>
      </c>
      <c r="N61" s="11">
        <v>0.24446100000000001</v>
      </c>
      <c r="O61" s="11">
        <v>0.27920099999999998</v>
      </c>
      <c r="P61" s="11">
        <v>0.31411899999999998</v>
      </c>
      <c r="Q61" s="11">
        <v>0.34694199999999997</v>
      </c>
      <c r="R61" s="11">
        <v>0.378523</v>
      </c>
      <c r="S61" s="11">
        <v>0.40878399999999998</v>
      </c>
      <c r="T61" s="11">
        <v>0.438801</v>
      </c>
      <c r="U61" s="11">
        <v>0.47054099999999999</v>
      </c>
      <c r="V61" s="11">
        <v>0.50266500000000003</v>
      </c>
      <c r="W61" s="11">
        <v>0.53464199999999995</v>
      </c>
      <c r="X61" s="11">
        <v>0.567608</v>
      </c>
      <c r="Y61" s="11">
        <v>0.60319900000000004</v>
      </c>
      <c r="Z61" s="11">
        <v>0.64176599999999995</v>
      </c>
      <c r="AA61" s="11">
        <v>0.67940400000000001</v>
      </c>
      <c r="AB61" s="11">
        <v>0.72076300000000004</v>
      </c>
      <c r="AC61" s="11">
        <v>0.76399600000000001</v>
      </c>
      <c r="AD61" s="11">
        <v>0.80793999999999999</v>
      </c>
      <c r="AE61" s="11">
        <v>0.85119100000000003</v>
      </c>
      <c r="AF61" s="11">
        <v>0.89471299999999998</v>
      </c>
      <c r="AG61" s="11">
        <v>0.94047199999999997</v>
      </c>
      <c r="AH61" s="11">
        <v>0.98859200000000003</v>
      </c>
      <c r="AI61" s="11">
        <v>1.037066</v>
      </c>
      <c r="AJ61" s="11">
        <v>1.0903179999999999</v>
      </c>
      <c r="AK61" s="11">
        <v>1.147564</v>
      </c>
      <c r="AL61" s="11">
        <v>1.2074990000000001</v>
      </c>
      <c r="AM61" s="8" t="s">
        <v>212</v>
      </c>
    </row>
    <row r="62" spans="1:39" ht="15" customHeight="1">
      <c r="A62" s="7" t="s">
        <v>1104</v>
      </c>
      <c r="B62" s="10" t="s">
        <v>928</v>
      </c>
      <c r="C62" s="11">
        <v>0</v>
      </c>
      <c r="D62" s="11">
        <v>0</v>
      </c>
      <c r="E62" s="11">
        <v>0</v>
      </c>
      <c r="F62" s="11">
        <v>0</v>
      </c>
      <c r="G62" s="11">
        <v>0</v>
      </c>
      <c r="H62" s="11">
        <v>3.6090999999999998E-2</v>
      </c>
      <c r="I62" s="11">
        <v>7.3410000000000003E-2</v>
      </c>
      <c r="J62" s="11">
        <v>0.112566</v>
      </c>
      <c r="K62" s="11">
        <v>0.153304</v>
      </c>
      <c r="L62" s="11">
        <v>0.19599</v>
      </c>
      <c r="M62" s="11">
        <v>0.23799400000000001</v>
      </c>
      <c r="N62" s="11">
        <v>0.27876499999999999</v>
      </c>
      <c r="O62" s="11">
        <v>0.32082899999999998</v>
      </c>
      <c r="P62" s="11">
        <v>0.36368699999999998</v>
      </c>
      <c r="Q62" s="11">
        <v>0.40499200000000002</v>
      </c>
      <c r="R62" s="11">
        <v>0.445548</v>
      </c>
      <c r="S62" s="11">
        <v>0.48518099999999997</v>
      </c>
      <c r="T62" s="11">
        <v>0.524868</v>
      </c>
      <c r="U62" s="11">
        <v>0.56671199999999999</v>
      </c>
      <c r="V62" s="11">
        <v>0.60912900000000003</v>
      </c>
      <c r="W62" s="11">
        <v>0.651366</v>
      </c>
      <c r="X62" s="11">
        <v>0.694716</v>
      </c>
      <c r="Y62" s="11">
        <v>0.74115900000000001</v>
      </c>
      <c r="Z62" s="11">
        <v>0.79111200000000004</v>
      </c>
      <c r="AA62" s="11">
        <v>0.83981099999999997</v>
      </c>
      <c r="AB62" s="11">
        <v>0.89303999999999994</v>
      </c>
      <c r="AC62" s="11">
        <v>0.94852899999999996</v>
      </c>
      <c r="AD62" s="11">
        <v>1.0047980000000001</v>
      </c>
      <c r="AE62" s="11">
        <v>1.0602609999999999</v>
      </c>
      <c r="AF62" s="11">
        <v>1.11605</v>
      </c>
      <c r="AG62" s="11">
        <v>1.1745159999999999</v>
      </c>
      <c r="AH62" s="11">
        <v>1.2357389999999999</v>
      </c>
      <c r="AI62" s="11">
        <v>1.2971729999999999</v>
      </c>
      <c r="AJ62" s="11">
        <v>1.36432</v>
      </c>
      <c r="AK62" s="11">
        <v>1.4361900000000001</v>
      </c>
      <c r="AL62" s="11">
        <v>1.5110809999999999</v>
      </c>
      <c r="AM62" s="8" t="s">
        <v>212</v>
      </c>
    </row>
    <row r="63" spans="1:39" ht="15" customHeight="1">
      <c r="A63" s="7" t="s">
        <v>1103</v>
      </c>
      <c r="B63" s="10" t="s">
        <v>926</v>
      </c>
      <c r="C63" s="11">
        <v>0</v>
      </c>
      <c r="D63" s="11">
        <v>0</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8" t="s">
        <v>212</v>
      </c>
    </row>
    <row r="64" spans="1:39" ht="15" customHeight="1">
      <c r="A64" s="7" t="s">
        <v>1102</v>
      </c>
      <c r="B64" s="10" t="s">
        <v>956</v>
      </c>
      <c r="C64" s="11">
        <v>583.72222899999997</v>
      </c>
      <c r="D64" s="11">
        <v>583.76556400000004</v>
      </c>
      <c r="E64" s="11">
        <v>607.44152799999995</v>
      </c>
      <c r="F64" s="11">
        <v>611.69281000000001</v>
      </c>
      <c r="G64" s="11">
        <v>611.36926300000005</v>
      </c>
      <c r="H64" s="11">
        <v>615.43670699999996</v>
      </c>
      <c r="I64" s="11">
        <v>621.13183600000002</v>
      </c>
      <c r="J64" s="11">
        <v>624.41925000000003</v>
      </c>
      <c r="K64" s="11">
        <v>629.46563700000002</v>
      </c>
      <c r="L64" s="11">
        <v>634.84124799999995</v>
      </c>
      <c r="M64" s="11">
        <v>636.46173099999999</v>
      </c>
      <c r="N64" s="11">
        <v>635.94891399999995</v>
      </c>
      <c r="O64" s="11">
        <v>638.369507</v>
      </c>
      <c r="P64" s="11">
        <v>641.89331100000004</v>
      </c>
      <c r="Q64" s="11">
        <v>644.19323699999995</v>
      </c>
      <c r="R64" s="11">
        <v>646.73449700000003</v>
      </c>
      <c r="S64" s="11">
        <v>650.14263900000003</v>
      </c>
      <c r="T64" s="11">
        <v>653.33795199999997</v>
      </c>
      <c r="U64" s="11">
        <v>659.72119099999998</v>
      </c>
      <c r="V64" s="11">
        <v>665.83953899999995</v>
      </c>
      <c r="W64" s="11">
        <v>671.45001200000002</v>
      </c>
      <c r="X64" s="11">
        <v>677.51275599999997</v>
      </c>
      <c r="Y64" s="11">
        <v>685.21777299999997</v>
      </c>
      <c r="Z64" s="11">
        <v>694.26220699999999</v>
      </c>
      <c r="AA64" s="11">
        <v>700.730591</v>
      </c>
      <c r="AB64" s="11">
        <v>711.25799600000005</v>
      </c>
      <c r="AC64" s="11">
        <v>721.62127699999996</v>
      </c>
      <c r="AD64" s="11">
        <v>732.77056900000002</v>
      </c>
      <c r="AE64" s="11">
        <v>744.76208499999996</v>
      </c>
      <c r="AF64" s="11">
        <v>756.672729</v>
      </c>
      <c r="AG64" s="11">
        <v>769.53991699999995</v>
      </c>
      <c r="AH64" s="11">
        <v>784.51196300000004</v>
      </c>
      <c r="AI64" s="11">
        <v>798.64599599999997</v>
      </c>
      <c r="AJ64" s="11">
        <v>815.23877000000005</v>
      </c>
      <c r="AK64" s="11">
        <v>833.36102300000005</v>
      </c>
      <c r="AL64" s="11">
        <v>851.50122099999999</v>
      </c>
      <c r="AM64" s="8">
        <v>1.1165E-2</v>
      </c>
    </row>
    <row r="65" spans="1:39" ht="15" customHeight="1">
      <c r="B65" s="6" t="s">
        <v>955</v>
      </c>
    </row>
    <row r="66" spans="1:39" ht="15" customHeight="1">
      <c r="A66" s="7" t="s">
        <v>1101</v>
      </c>
      <c r="B66" s="10" t="s">
        <v>941</v>
      </c>
      <c r="C66" s="11">
        <v>567.86908000000005</v>
      </c>
      <c r="D66" s="11">
        <v>562.58734100000004</v>
      </c>
      <c r="E66" s="11">
        <v>587.36352499999998</v>
      </c>
      <c r="F66" s="11">
        <v>601.137878</v>
      </c>
      <c r="G66" s="11">
        <v>617.61120600000004</v>
      </c>
      <c r="H66" s="11">
        <v>640.54669200000001</v>
      </c>
      <c r="I66" s="11">
        <v>667.68957499999999</v>
      </c>
      <c r="J66" s="11">
        <v>695.63763400000005</v>
      </c>
      <c r="K66" s="11">
        <v>722.44232199999999</v>
      </c>
      <c r="L66" s="11">
        <v>741.68029799999999</v>
      </c>
      <c r="M66" s="11">
        <v>752.97131300000001</v>
      </c>
      <c r="N66" s="11">
        <v>757.31146200000001</v>
      </c>
      <c r="O66" s="11">
        <v>762.53289800000005</v>
      </c>
      <c r="P66" s="11">
        <v>767.35675000000003</v>
      </c>
      <c r="Q66" s="11">
        <v>771.54919400000006</v>
      </c>
      <c r="R66" s="11">
        <v>772.96063200000003</v>
      </c>
      <c r="S66" s="11">
        <v>773.54370100000006</v>
      </c>
      <c r="T66" s="11">
        <v>772.14160200000003</v>
      </c>
      <c r="U66" s="11">
        <v>774.39269999999999</v>
      </c>
      <c r="V66" s="11">
        <v>779.01458700000001</v>
      </c>
      <c r="W66" s="11">
        <v>784.56683299999997</v>
      </c>
      <c r="X66" s="11">
        <v>789.86395300000004</v>
      </c>
      <c r="Y66" s="11">
        <v>796.29095500000005</v>
      </c>
      <c r="Z66" s="11">
        <v>804.98474099999999</v>
      </c>
      <c r="AA66" s="11">
        <v>811.79480000000001</v>
      </c>
      <c r="AB66" s="11">
        <v>819.11663799999997</v>
      </c>
      <c r="AC66" s="11">
        <v>825.21270800000002</v>
      </c>
      <c r="AD66" s="11">
        <v>834.629639</v>
      </c>
      <c r="AE66" s="11">
        <v>846.61895800000002</v>
      </c>
      <c r="AF66" s="11">
        <v>858.42077600000005</v>
      </c>
      <c r="AG66" s="11">
        <v>869.26391599999999</v>
      </c>
      <c r="AH66" s="11">
        <v>881.42932099999996</v>
      </c>
      <c r="AI66" s="11">
        <v>893.271973</v>
      </c>
      <c r="AJ66" s="11">
        <v>904.53924600000005</v>
      </c>
      <c r="AK66" s="11">
        <v>917.56933600000002</v>
      </c>
      <c r="AL66" s="11">
        <v>931.175659</v>
      </c>
      <c r="AM66" s="8">
        <v>1.4931E-2</v>
      </c>
    </row>
    <row r="67" spans="1:39" ht="15" customHeight="1">
      <c r="A67" s="7" t="s">
        <v>1100</v>
      </c>
      <c r="B67" s="10" t="s">
        <v>939</v>
      </c>
      <c r="C67" s="11">
        <v>311.818512</v>
      </c>
      <c r="D67" s="11">
        <v>299.22103900000002</v>
      </c>
      <c r="E67" s="11">
        <v>301.17218000000003</v>
      </c>
      <c r="F67" s="11">
        <v>296.523529</v>
      </c>
      <c r="G67" s="11">
        <v>293.44103999999999</v>
      </c>
      <c r="H67" s="11">
        <v>293.53900099999998</v>
      </c>
      <c r="I67" s="11">
        <v>294.32165500000002</v>
      </c>
      <c r="J67" s="11">
        <v>295.36792000000003</v>
      </c>
      <c r="K67" s="11">
        <v>296.624481</v>
      </c>
      <c r="L67" s="11">
        <v>296.99011200000001</v>
      </c>
      <c r="M67" s="11">
        <v>293.572113</v>
      </c>
      <c r="N67" s="11">
        <v>289.29037499999998</v>
      </c>
      <c r="O67" s="11">
        <v>285.31552099999999</v>
      </c>
      <c r="P67" s="11">
        <v>281.02319299999999</v>
      </c>
      <c r="Q67" s="11">
        <v>278.07074</v>
      </c>
      <c r="R67" s="11">
        <v>271.63400300000001</v>
      </c>
      <c r="S67" s="11">
        <v>267.86645499999997</v>
      </c>
      <c r="T67" s="11">
        <v>261.425049</v>
      </c>
      <c r="U67" s="11">
        <v>255.579193</v>
      </c>
      <c r="V67" s="11">
        <v>251.96580499999999</v>
      </c>
      <c r="W67" s="11">
        <v>248.11968999999999</v>
      </c>
      <c r="X67" s="11">
        <v>244.721146</v>
      </c>
      <c r="Y67" s="11">
        <v>241.13002</v>
      </c>
      <c r="Z67" s="11">
        <v>240.26265000000001</v>
      </c>
      <c r="AA67" s="11">
        <v>236.741714</v>
      </c>
      <c r="AB67" s="11">
        <v>234.89154099999999</v>
      </c>
      <c r="AC67" s="11">
        <v>232.594009</v>
      </c>
      <c r="AD67" s="11">
        <v>231.64059399999999</v>
      </c>
      <c r="AE67" s="11">
        <v>232.02484100000001</v>
      </c>
      <c r="AF67" s="11">
        <v>231.440338</v>
      </c>
      <c r="AG67" s="11">
        <v>230.587219</v>
      </c>
      <c r="AH67" s="11">
        <v>229.80017100000001</v>
      </c>
      <c r="AI67" s="11">
        <v>229.09042400000001</v>
      </c>
      <c r="AJ67" s="11">
        <v>228.01615899999999</v>
      </c>
      <c r="AK67" s="11">
        <v>227.445099</v>
      </c>
      <c r="AL67" s="11">
        <v>226.629852</v>
      </c>
      <c r="AM67" s="8">
        <v>-8.1390000000000004E-3</v>
      </c>
    </row>
    <row r="68" spans="1:39" ht="15" customHeight="1">
      <c r="A68" s="7" t="s">
        <v>1099</v>
      </c>
      <c r="B68" s="10" t="s">
        <v>818</v>
      </c>
      <c r="C68" s="11">
        <v>0.27117799999999997</v>
      </c>
      <c r="D68" s="11">
        <v>0.23794799999999999</v>
      </c>
      <c r="E68" s="11">
        <v>0.21567800000000001</v>
      </c>
      <c r="F68" s="11">
        <v>0.266428</v>
      </c>
      <c r="G68" s="11">
        <v>0.32219999999999999</v>
      </c>
      <c r="H68" s="11">
        <v>0.38617699999999999</v>
      </c>
      <c r="I68" s="11">
        <v>0.460561</v>
      </c>
      <c r="J68" s="11">
        <v>0.53788800000000003</v>
      </c>
      <c r="K68" s="11">
        <v>0.614205</v>
      </c>
      <c r="L68" s="11">
        <v>0.68359599999999998</v>
      </c>
      <c r="M68" s="11">
        <v>0.74784799999999996</v>
      </c>
      <c r="N68" s="11">
        <v>0.80031600000000003</v>
      </c>
      <c r="O68" s="11">
        <v>0.85556299999999996</v>
      </c>
      <c r="P68" s="11">
        <v>0.89638399999999996</v>
      </c>
      <c r="Q68" s="11">
        <v>0.94122799999999995</v>
      </c>
      <c r="R68" s="11">
        <v>0.97522500000000001</v>
      </c>
      <c r="S68" s="11">
        <v>1.001118</v>
      </c>
      <c r="T68" s="11">
        <v>1.0428280000000001</v>
      </c>
      <c r="U68" s="11">
        <v>1.0767450000000001</v>
      </c>
      <c r="V68" s="11">
        <v>1.1016239999999999</v>
      </c>
      <c r="W68" s="11">
        <v>1.1417360000000001</v>
      </c>
      <c r="X68" s="11">
        <v>1.184779</v>
      </c>
      <c r="Y68" s="11">
        <v>1.2341660000000001</v>
      </c>
      <c r="Z68" s="11">
        <v>1.291593</v>
      </c>
      <c r="AA68" s="11">
        <v>1.3505400000000001</v>
      </c>
      <c r="AB68" s="11">
        <v>1.4155219999999999</v>
      </c>
      <c r="AC68" s="11">
        <v>1.482915</v>
      </c>
      <c r="AD68" s="11">
        <v>1.5544549999999999</v>
      </c>
      <c r="AE68" s="11">
        <v>1.630139</v>
      </c>
      <c r="AF68" s="11">
        <v>1.707368</v>
      </c>
      <c r="AG68" s="11">
        <v>1.7880670000000001</v>
      </c>
      <c r="AH68" s="11">
        <v>1.872433</v>
      </c>
      <c r="AI68" s="11">
        <v>1.956682</v>
      </c>
      <c r="AJ68" s="11">
        <v>2.0460940000000001</v>
      </c>
      <c r="AK68" s="11">
        <v>2.1413449999999998</v>
      </c>
      <c r="AL68" s="11">
        <v>2.2481330000000002</v>
      </c>
      <c r="AM68" s="8">
        <v>6.8282999999999996E-2</v>
      </c>
    </row>
    <row r="69" spans="1:39" ht="15" customHeight="1">
      <c r="A69" s="7" t="s">
        <v>1098</v>
      </c>
      <c r="B69" s="10" t="s">
        <v>936</v>
      </c>
      <c r="C69" s="11">
        <v>0.89518500000000001</v>
      </c>
      <c r="D69" s="11">
        <v>0.95104999999999995</v>
      </c>
      <c r="E69" s="11">
        <v>1.0553030000000001</v>
      </c>
      <c r="F69" s="11">
        <v>1.3674850000000001</v>
      </c>
      <c r="G69" s="11">
        <v>1.68574</v>
      </c>
      <c r="H69" s="11">
        <v>1.996221</v>
      </c>
      <c r="I69" s="11">
        <v>2.3064870000000002</v>
      </c>
      <c r="J69" s="11">
        <v>2.6035949999999999</v>
      </c>
      <c r="K69" s="11">
        <v>2.8750089999999999</v>
      </c>
      <c r="L69" s="11">
        <v>3.0938270000000001</v>
      </c>
      <c r="M69" s="11">
        <v>3.2565379999999999</v>
      </c>
      <c r="N69" s="11">
        <v>3.3709820000000001</v>
      </c>
      <c r="O69" s="11">
        <v>3.4665240000000002</v>
      </c>
      <c r="P69" s="11">
        <v>3.5492520000000001</v>
      </c>
      <c r="Q69" s="11">
        <v>3.6046809999999998</v>
      </c>
      <c r="R69" s="11">
        <v>3.6340919999999999</v>
      </c>
      <c r="S69" s="11">
        <v>3.639386</v>
      </c>
      <c r="T69" s="11">
        <v>3.6359759999999999</v>
      </c>
      <c r="U69" s="11">
        <v>3.6438799999999998</v>
      </c>
      <c r="V69" s="11">
        <v>3.6606580000000002</v>
      </c>
      <c r="W69" s="11">
        <v>3.6621899999999998</v>
      </c>
      <c r="X69" s="11">
        <v>3.6741429999999999</v>
      </c>
      <c r="Y69" s="11">
        <v>3.6965080000000001</v>
      </c>
      <c r="Z69" s="11">
        <v>3.7431209999999999</v>
      </c>
      <c r="AA69" s="11">
        <v>3.7988900000000001</v>
      </c>
      <c r="AB69" s="11">
        <v>3.8543829999999999</v>
      </c>
      <c r="AC69" s="11">
        <v>3.9375239999999998</v>
      </c>
      <c r="AD69" s="11">
        <v>4.0056839999999996</v>
      </c>
      <c r="AE69" s="11">
        <v>4.0707969999999998</v>
      </c>
      <c r="AF69" s="11">
        <v>4.1560090000000001</v>
      </c>
      <c r="AG69" s="11">
        <v>4.2473840000000003</v>
      </c>
      <c r="AH69" s="11">
        <v>4.3415929999999996</v>
      </c>
      <c r="AI69" s="11">
        <v>4.4382400000000004</v>
      </c>
      <c r="AJ69" s="11">
        <v>4.5409100000000002</v>
      </c>
      <c r="AK69" s="11">
        <v>4.6536900000000001</v>
      </c>
      <c r="AL69" s="11">
        <v>4.7911679999999999</v>
      </c>
      <c r="AM69" s="8">
        <v>4.8707E-2</v>
      </c>
    </row>
    <row r="70" spans="1:39" ht="15" customHeight="1">
      <c r="A70" s="7" t="s">
        <v>1097</v>
      </c>
      <c r="B70" s="10" t="s">
        <v>934</v>
      </c>
      <c r="C70" s="11">
        <v>7.1033879999999998</v>
      </c>
      <c r="D70" s="11">
        <v>9.5373239999999999</v>
      </c>
      <c r="E70" s="11">
        <v>12.553925</v>
      </c>
      <c r="F70" s="11">
        <v>15.390131999999999</v>
      </c>
      <c r="G70" s="11">
        <v>18.160461000000002</v>
      </c>
      <c r="H70" s="11">
        <v>20.922318000000001</v>
      </c>
      <c r="I70" s="11">
        <v>23.739913999999999</v>
      </c>
      <c r="J70" s="11">
        <v>26.516065999999999</v>
      </c>
      <c r="K70" s="11">
        <v>29.153341000000001</v>
      </c>
      <c r="L70" s="11">
        <v>31.419661999999999</v>
      </c>
      <c r="M70" s="11">
        <v>33.300708999999998</v>
      </c>
      <c r="N70" s="11">
        <v>34.883450000000003</v>
      </c>
      <c r="O70" s="11">
        <v>36.473717000000001</v>
      </c>
      <c r="P70" s="11">
        <v>38.152923999999999</v>
      </c>
      <c r="Q70" s="11">
        <v>39.762439999999998</v>
      </c>
      <c r="R70" s="11">
        <v>41.343525</v>
      </c>
      <c r="S70" s="11">
        <v>42.796836999999996</v>
      </c>
      <c r="T70" s="11">
        <v>44.288848999999999</v>
      </c>
      <c r="U70" s="11">
        <v>46.086745999999998</v>
      </c>
      <c r="V70" s="11">
        <v>48.004452000000001</v>
      </c>
      <c r="W70" s="11">
        <v>49.99577</v>
      </c>
      <c r="X70" s="11">
        <v>52.008572000000001</v>
      </c>
      <c r="Y70" s="11">
        <v>54.177470999999997</v>
      </c>
      <c r="Z70" s="11">
        <v>56.606045000000002</v>
      </c>
      <c r="AA70" s="11">
        <v>59.037112999999998</v>
      </c>
      <c r="AB70" s="11">
        <v>61.685070000000003</v>
      </c>
      <c r="AC70" s="11">
        <v>64.408653000000001</v>
      </c>
      <c r="AD70" s="11">
        <v>67.287529000000006</v>
      </c>
      <c r="AE70" s="11">
        <v>70.330466999999999</v>
      </c>
      <c r="AF70" s="11">
        <v>73.456695999999994</v>
      </c>
      <c r="AG70" s="11">
        <v>76.703177999999994</v>
      </c>
      <c r="AH70" s="11">
        <v>80.145438999999996</v>
      </c>
      <c r="AI70" s="11">
        <v>83.680176000000003</v>
      </c>
      <c r="AJ70" s="11">
        <v>87.148628000000002</v>
      </c>
      <c r="AK70" s="11">
        <v>90.908714000000003</v>
      </c>
      <c r="AL70" s="11">
        <v>94.850975000000005</v>
      </c>
      <c r="AM70" s="8">
        <v>6.9896E-2</v>
      </c>
    </row>
    <row r="71" spans="1:39" ht="15" customHeight="1">
      <c r="A71" s="7" t="s">
        <v>1096</v>
      </c>
      <c r="B71" s="10" t="s">
        <v>932</v>
      </c>
      <c r="C71" s="11">
        <v>0</v>
      </c>
      <c r="D71" s="11">
        <v>0</v>
      </c>
      <c r="E71" s="11">
        <v>0</v>
      </c>
      <c r="F71" s="11">
        <v>0.23154</v>
      </c>
      <c r="G71" s="11">
        <v>0.46403</v>
      </c>
      <c r="H71" s="11">
        <v>0.69593300000000002</v>
      </c>
      <c r="I71" s="11">
        <v>0.93867</v>
      </c>
      <c r="J71" s="11">
        <v>1.1894929999999999</v>
      </c>
      <c r="K71" s="11">
        <v>1.434965</v>
      </c>
      <c r="L71" s="11">
        <v>1.6576630000000001</v>
      </c>
      <c r="M71" s="11">
        <v>1.856333</v>
      </c>
      <c r="N71" s="11">
        <v>2.0303909999999998</v>
      </c>
      <c r="O71" s="11">
        <v>2.1998690000000001</v>
      </c>
      <c r="P71" s="11">
        <v>2.3737349999999999</v>
      </c>
      <c r="Q71" s="11">
        <v>2.5410819999999998</v>
      </c>
      <c r="R71" s="11">
        <v>2.7017180000000001</v>
      </c>
      <c r="S71" s="11">
        <v>2.8504939999999999</v>
      </c>
      <c r="T71" s="11">
        <v>2.9971640000000002</v>
      </c>
      <c r="U71" s="11">
        <v>3.162957</v>
      </c>
      <c r="V71" s="11">
        <v>3.340354</v>
      </c>
      <c r="W71" s="11">
        <v>3.521862</v>
      </c>
      <c r="X71" s="11">
        <v>3.7066330000000001</v>
      </c>
      <c r="Y71" s="11">
        <v>3.891829</v>
      </c>
      <c r="Z71" s="11">
        <v>4.0961949999999998</v>
      </c>
      <c r="AA71" s="11">
        <v>4.3006140000000004</v>
      </c>
      <c r="AB71" s="11">
        <v>4.5201820000000001</v>
      </c>
      <c r="AC71" s="11">
        <v>4.7442339999999996</v>
      </c>
      <c r="AD71" s="11">
        <v>4.9801159999999998</v>
      </c>
      <c r="AE71" s="11">
        <v>5.2290599999999996</v>
      </c>
      <c r="AF71" s="11">
        <v>5.48292</v>
      </c>
      <c r="AG71" s="11">
        <v>5.7487769999999996</v>
      </c>
      <c r="AH71" s="11">
        <v>6.0272059999999996</v>
      </c>
      <c r="AI71" s="11">
        <v>6.3053739999999996</v>
      </c>
      <c r="AJ71" s="11">
        <v>6.600746</v>
      </c>
      <c r="AK71" s="11">
        <v>6.9155350000000002</v>
      </c>
      <c r="AL71" s="11">
        <v>7.2481970000000002</v>
      </c>
      <c r="AM71" s="8" t="s">
        <v>212</v>
      </c>
    </row>
    <row r="72" spans="1:39" ht="15" customHeight="1">
      <c r="A72" s="7" t="s">
        <v>1095</v>
      </c>
      <c r="B72" s="10" t="s">
        <v>930</v>
      </c>
      <c r="C72" s="11">
        <v>0</v>
      </c>
      <c r="D72" s="11">
        <v>0</v>
      </c>
      <c r="E72" s="11">
        <v>0</v>
      </c>
      <c r="F72" s="11">
        <v>0.130518</v>
      </c>
      <c r="G72" s="11">
        <v>0.26011299999999998</v>
      </c>
      <c r="H72" s="11">
        <v>0.38868399999999997</v>
      </c>
      <c r="I72" s="11">
        <v>0.52213399999999999</v>
      </c>
      <c r="J72" s="11">
        <v>0.65822499999999995</v>
      </c>
      <c r="K72" s="11">
        <v>0.78915900000000005</v>
      </c>
      <c r="L72" s="11">
        <v>0.90659500000000004</v>
      </c>
      <c r="M72" s="11">
        <v>1.010494</v>
      </c>
      <c r="N72" s="11">
        <v>1.101089</v>
      </c>
      <c r="O72" s="11">
        <v>1.1887460000000001</v>
      </c>
      <c r="P72" s="11">
        <v>1.2790269999999999</v>
      </c>
      <c r="Q72" s="11">
        <v>1.3658619999999999</v>
      </c>
      <c r="R72" s="11">
        <v>1.449136</v>
      </c>
      <c r="S72" s="11">
        <v>1.526124</v>
      </c>
      <c r="T72" s="11">
        <v>1.6021650000000001</v>
      </c>
      <c r="U72" s="11">
        <v>1.688261</v>
      </c>
      <c r="V72" s="11">
        <v>1.7800590000000001</v>
      </c>
      <c r="W72" s="11">
        <v>1.873996</v>
      </c>
      <c r="X72" s="11">
        <v>1.969293</v>
      </c>
      <c r="Y72" s="11">
        <v>2.0644439999999999</v>
      </c>
      <c r="Z72" s="11">
        <v>2.1697120000000001</v>
      </c>
      <c r="AA72" s="11">
        <v>2.274966</v>
      </c>
      <c r="AB72" s="11">
        <v>2.388293</v>
      </c>
      <c r="AC72" s="11">
        <v>2.504022</v>
      </c>
      <c r="AD72" s="11">
        <v>2.6260400000000002</v>
      </c>
      <c r="AE72" s="11">
        <v>2.7549640000000002</v>
      </c>
      <c r="AF72" s="11">
        <v>2.886504</v>
      </c>
      <c r="AG72" s="11">
        <v>3.0243880000000001</v>
      </c>
      <c r="AH72" s="11">
        <v>3.1689620000000001</v>
      </c>
      <c r="AI72" s="11">
        <v>3.3138610000000002</v>
      </c>
      <c r="AJ72" s="11">
        <v>3.4677850000000001</v>
      </c>
      <c r="AK72" s="11">
        <v>3.6318429999999999</v>
      </c>
      <c r="AL72" s="11">
        <v>3.8051689999999998</v>
      </c>
      <c r="AM72" s="8" t="s">
        <v>212</v>
      </c>
    </row>
    <row r="73" spans="1:39" ht="15" customHeight="1">
      <c r="A73" s="7" t="s">
        <v>1094</v>
      </c>
      <c r="B73" s="10" t="s">
        <v>928</v>
      </c>
      <c r="C73" s="11">
        <v>0</v>
      </c>
      <c r="D73" s="11">
        <v>0</v>
      </c>
      <c r="E73" s="11">
        <v>0</v>
      </c>
      <c r="F73" s="11">
        <v>0.14229</v>
      </c>
      <c r="G73" s="11">
        <v>0.28502499999999997</v>
      </c>
      <c r="H73" s="11">
        <v>0.42707699999999998</v>
      </c>
      <c r="I73" s="11">
        <v>0.57521299999999997</v>
      </c>
      <c r="J73" s="11">
        <v>0.72726400000000002</v>
      </c>
      <c r="K73" s="11">
        <v>0.87477199999999999</v>
      </c>
      <c r="L73" s="11">
        <v>1.0074190000000001</v>
      </c>
      <c r="M73" s="11">
        <v>1.124574</v>
      </c>
      <c r="N73" s="11">
        <v>1.226437</v>
      </c>
      <c r="O73" s="11">
        <v>1.3248120000000001</v>
      </c>
      <c r="P73" s="11">
        <v>1.4259839999999999</v>
      </c>
      <c r="Q73" s="11">
        <v>1.523217</v>
      </c>
      <c r="R73" s="11">
        <v>1.6166020000000001</v>
      </c>
      <c r="S73" s="11">
        <v>1.7030019999999999</v>
      </c>
      <c r="T73" s="11">
        <v>1.7881849999999999</v>
      </c>
      <c r="U73" s="11">
        <v>1.88445</v>
      </c>
      <c r="V73" s="11">
        <v>1.987007</v>
      </c>
      <c r="W73" s="11">
        <v>2.0919050000000001</v>
      </c>
      <c r="X73" s="11">
        <v>2.1988490000000001</v>
      </c>
      <c r="Y73" s="11">
        <v>2.3059539999999998</v>
      </c>
      <c r="Z73" s="11">
        <v>2.4244789999999998</v>
      </c>
      <c r="AA73" s="11">
        <v>2.5431330000000001</v>
      </c>
      <c r="AB73" s="11">
        <v>2.670852</v>
      </c>
      <c r="AC73" s="11">
        <v>2.801291</v>
      </c>
      <c r="AD73" s="11">
        <v>2.9387720000000002</v>
      </c>
      <c r="AE73" s="11">
        <v>3.0840100000000001</v>
      </c>
      <c r="AF73" s="11">
        <v>3.2322030000000002</v>
      </c>
      <c r="AG73" s="11">
        <v>3.3875109999999999</v>
      </c>
      <c r="AH73" s="11">
        <v>3.550284</v>
      </c>
      <c r="AI73" s="11">
        <v>3.712914</v>
      </c>
      <c r="AJ73" s="11">
        <v>3.8856959999999998</v>
      </c>
      <c r="AK73" s="11">
        <v>4.0699009999999998</v>
      </c>
      <c r="AL73" s="11">
        <v>4.2646100000000002</v>
      </c>
      <c r="AM73" s="8" t="s">
        <v>212</v>
      </c>
    </row>
    <row r="74" spans="1:39" ht="15" customHeight="1">
      <c r="A74" s="7" t="s">
        <v>1093</v>
      </c>
      <c r="B74" s="10" t="s">
        <v>926</v>
      </c>
      <c r="C74" s="11">
        <v>0</v>
      </c>
      <c r="D74" s="11">
        <v>0</v>
      </c>
      <c r="E74" s="11">
        <v>0</v>
      </c>
      <c r="F74" s="11">
        <v>0.22756000000000001</v>
      </c>
      <c r="G74" s="11">
        <v>0.45844299999999999</v>
      </c>
      <c r="H74" s="11">
        <v>0.68945999999999996</v>
      </c>
      <c r="I74" s="11">
        <v>0.939168</v>
      </c>
      <c r="J74" s="11">
        <v>1.2010080000000001</v>
      </c>
      <c r="K74" s="11">
        <v>1.4621470000000001</v>
      </c>
      <c r="L74" s="11">
        <v>1.7061649999999999</v>
      </c>
      <c r="M74" s="11">
        <v>1.9329719999999999</v>
      </c>
      <c r="N74" s="11">
        <v>2.1417510000000002</v>
      </c>
      <c r="O74" s="11">
        <v>2.3536649999999999</v>
      </c>
      <c r="P74" s="11">
        <v>2.5755669999999999</v>
      </c>
      <c r="Q74" s="11">
        <v>2.8005599999999999</v>
      </c>
      <c r="R74" s="11">
        <v>3.0260539999999998</v>
      </c>
      <c r="S74" s="11">
        <v>3.2443219999999999</v>
      </c>
      <c r="T74" s="11">
        <v>3.4640659999999999</v>
      </c>
      <c r="U74" s="11">
        <v>3.7073909999999999</v>
      </c>
      <c r="V74" s="11">
        <v>3.965338</v>
      </c>
      <c r="W74" s="11">
        <v>4.227125</v>
      </c>
      <c r="X74" s="11">
        <v>4.4904289999999998</v>
      </c>
      <c r="Y74" s="11">
        <v>4.754842</v>
      </c>
      <c r="Z74" s="11">
        <v>5.0416600000000003</v>
      </c>
      <c r="AA74" s="11">
        <v>5.3270770000000001</v>
      </c>
      <c r="AB74" s="11">
        <v>5.6291909999999996</v>
      </c>
      <c r="AC74" s="11">
        <v>5.9358000000000004</v>
      </c>
      <c r="AD74" s="11">
        <v>6.2565530000000003</v>
      </c>
      <c r="AE74" s="11">
        <v>6.5930359999999997</v>
      </c>
      <c r="AF74" s="11">
        <v>6.9349660000000002</v>
      </c>
      <c r="AG74" s="11">
        <v>7.2912860000000004</v>
      </c>
      <c r="AH74" s="11">
        <v>7.6629750000000003</v>
      </c>
      <c r="AI74" s="11">
        <v>8.0340749999999996</v>
      </c>
      <c r="AJ74" s="11">
        <v>8.4266520000000007</v>
      </c>
      <c r="AK74" s="11">
        <v>8.8439399999999999</v>
      </c>
      <c r="AL74" s="11">
        <v>9.2840530000000001</v>
      </c>
      <c r="AM74" s="8" t="s">
        <v>212</v>
      </c>
    </row>
    <row r="75" spans="1:39" ht="15" customHeight="1">
      <c r="A75" s="7" t="s">
        <v>1092</v>
      </c>
      <c r="B75" s="10" t="s">
        <v>944</v>
      </c>
      <c r="C75" s="11">
        <v>887.95733600000005</v>
      </c>
      <c r="D75" s="11">
        <v>872.53460700000005</v>
      </c>
      <c r="E75" s="11">
        <v>902.36047399999995</v>
      </c>
      <c r="F75" s="11">
        <v>915.41680899999994</v>
      </c>
      <c r="G75" s="11">
        <v>932.68829300000004</v>
      </c>
      <c r="H75" s="11">
        <v>959.59161400000005</v>
      </c>
      <c r="I75" s="11">
        <v>991.49316399999998</v>
      </c>
      <c r="J75" s="11">
        <v>1024.439697</v>
      </c>
      <c r="K75" s="11">
        <v>1056.27063</v>
      </c>
      <c r="L75" s="11">
        <v>1079.145264</v>
      </c>
      <c r="M75" s="11">
        <v>1089.7730710000001</v>
      </c>
      <c r="N75" s="11">
        <v>1092.1561280000001</v>
      </c>
      <c r="O75" s="11">
        <v>1095.711548</v>
      </c>
      <c r="P75" s="11">
        <v>1098.632202</v>
      </c>
      <c r="Q75" s="11">
        <v>1102.1591800000001</v>
      </c>
      <c r="R75" s="11">
        <v>1099.3413089999999</v>
      </c>
      <c r="S75" s="11">
        <v>1098.1717530000001</v>
      </c>
      <c r="T75" s="11">
        <v>1092.385986</v>
      </c>
      <c r="U75" s="11">
        <v>1091.2224120000001</v>
      </c>
      <c r="V75" s="11">
        <v>1094.820068</v>
      </c>
      <c r="W75" s="11">
        <v>1099.200439</v>
      </c>
      <c r="X75" s="11">
        <v>1103.8183590000001</v>
      </c>
      <c r="Y75" s="11">
        <v>1109.5460210000001</v>
      </c>
      <c r="Z75" s="11">
        <v>1120.619995</v>
      </c>
      <c r="AA75" s="11">
        <v>1127.169189</v>
      </c>
      <c r="AB75" s="11">
        <v>1136.172241</v>
      </c>
      <c r="AC75" s="11">
        <v>1143.6213379999999</v>
      </c>
      <c r="AD75" s="11">
        <v>1155.919067</v>
      </c>
      <c r="AE75" s="11">
        <v>1172.3366699999999</v>
      </c>
      <c r="AF75" s="11">
        <v>1187.7178960000001</v>
      </c>
      <c r="AG75" s="11">
        <v>1202.0419919999999</v>
      </c>
      <c r="AH75" s="11">
        <v>1217.9985349999999</v>
      </c>
      <c r="AI75" s="11">
        <v>1233.8041989999999</v>
      </c>
      <c r="AJ75" s="11">
        <v>1248.6712649999999</v>
      </c>
      <c r="AK75" s="11">
        <v>1266.1796879999999</v>
      </c>
      <c r="AL75" s="11">
        <v>1284.2977289999999</v>
      </c>
      <c r="AM75" s="8">
        <v>1.1434E-2</v>
      </c>
    </row>
    <row r="76" spans="1:39" ht="15" customHeight="1">
      <c r="B76" s="6" t="s">
        <v>943</v>
      </c>
    </row>
    <row r="77" spans="1:39" ht="15" customHeight="1">
      <c r="A77" s="7" t="s">
        <v>1091</v>
      </c>
      <c r="B77" s="10" t="s">
        <v>941</v>
      </c>
      <c r="C77" s="11">
        <v>4038.6040039999998</v>
      </c>
      <c r="D77" s="11">
        <v>3969.5954590000001</v>
      </c>
      <c r="E77" s="11">
        <v>4064.6479490000002</v>
      </c>
      <c r="F77" s="11">
        <v>4063.969971</v>
      </c>
      <c r="G77" s="11">
        <v>4049.826172</v>
      </c>
      <c r="H77" s="11">
        <v>4043.6865229999999</v>
      </c>
      <c r="I77" s="11">
        <v>4048.3332519999999</v>
      </c>
      <c r="J77" s="11">
        <v>4041.6999510000001</v>
      </c>
      <c r="K77" s="11">
        <v>4024.361328</v>
      </c>
      <c r="L77" s="11">
        <v>3997.7446289999998</v>
      </c>
      <c r="M77" s="11">
        <v>3944.6784670000002</v>
      </c>
      <c r="N77" s="11">
        <v>3870.1235350000002</v>
      </c>
      <c r="O77" s="11">
        <v>3803.8635250000002</v>
      </c>
      <c r="P77" s="11">
        <v>3741.736328</v>
      </c>
      <c r="Q77" s="11">
        <v>3682.819336</v>
      </c>
      <c r="R77" s="11">
        <v>3632.819336</v>
      </c>
      <c r="S77" s="11">
        <v>3582.429932</v>
      </c>
      <c r="T77" s="11">
        <v>3539.8942870000001</v>
      </c>
      <c r="U77" s="11">
        <v>3517.3591310000002</v>
      </c>
      <c r="V77" s="11">
        <v>3511.8706050000001</v>
      </c>
      <c r="W77" s="11">
        <v>3517.8000489999999</v>
      </c>
      <c r="X77" s="11">
        <v>3524.4477539999998</v>
      </c>
      <c r="Y77" s="11">
        <v>3543.6303710000002</v>
      </c>
      <c r="Z77" s="11">
        <v>3571.257568</v>
      </c>
      <c r="AA77" s="11">
        <v>3598.4104000000002</v>
      </c>
      <c r="AB77" s="11">
        <v>3615.1032709999999</v>
      </c>
      <c r="AC77" s="11">
        <v>3646.8881839999999</v>
      </c>
      <c r="AD77" s="11">
        <v>3680.7666020000001</v>
      </c>
      <c r="AE77" s="11">
        <v>3724.241211</v>
      </c>
      <c r="AF77" s="11">
        <v>3770.1333009999998</v>
      </c>
      <c r="AG77" s="11">
        <v>3813.8012699999999</v>
      </c>
      <c r="AH77" s="11">
        <v>3858.4052729999999</v>
      </c>
      <c r="AI77" s="11">
        <v>3899.1313479999999</v>
      </c>
      <c r="AJ77" s="11">
        <v>3938.529297</v>
      </c>
      <c r="AK77" s="11">
        <v>3984.59375</v>
      </c>
      <c r="AL77" s="11">
        <v>4032.8745119999999</v>
      </c>
      <c r="AM77" s="8">
        <v>4.6500000000000003E-4</v>
      </c>
    </row>
    <row r="78" spans="1:39" ht="15" customHeight="1">
      <c r="A78" s="7" t="s">
        <v>1090</v>
      </c>
      <c r="B78" s="10" t="s">
        <v>939</v>
      </c>
      <c r="C78" s="11">
        <v>6.6541480000000002</v>
      </c>
      <c r="D78" s="11">
        <v>6.130986</v>
      </c>
      <c r="E78" s="11">
        <v>5.8751439999999997</v>
      </c>
      <c r="F78" s="11">
        <v>5.4891610000000002</v>
      </c>
      <c r="G78" s="11">
        <v>5.1843009999999996</v>
      </c>
      <c r="H78" s="11">
        <v>4.9531039999999997</v>
      </c>
      <c r="I78" s="11">
        <v>4.813542</v>
      </c>
      <c r="J78" s="11">
        <v>4.760364</v>
      </c>
      <c r="K78" s="11">
        <v>4.718426</v>
      </c>
      <c r="L78" s="11">
        <v>4.6717009999999997</v>
      </c>
      <c r="M78" s="11">
        <v>4.6469110000000002</v>
      </c>
      <c r="N78" s="11">
        <v>4.6369699999999998</v>
      </c>
      <c r="O78" s="11">
        <v>4.6538500000000003</v>
      </c>
      <c r="P78" s="11">
        <v>4.6364559999999999</v>
      </c>
      <c r="Q78" s="11">
        <v>4.6412979999999999</v>
      </c>
      <c r="R78" s="11">
        <v>4.6146229999999999</v>
      </c>
      <c r="S78" s="11">
        <v>4.5781809999999998</v>
      </c>
      <c r="T78" s="11">
        <v>4.5392729999999997</v>
      </c>
      <c r="U78" s="11">
        <v>4.5104009999999999</v>
      </c>
      <c r="V78" s="11">
        <v>4.4936299999999996</v>
      </c>
      <c r="W78" s="11">
        <v>4.4206659999999998</v>
      </c>
      <c r="X78" s="11">
        <v>4.3480660000000002</v>
      </c>
      <c r="Y78" s="11">
        <v>4.2871430000000004</v>
      </c>
      <c r="Z78" s="11">
        <v>4.2175909999999996</v>
      </c>
      <c r="AA78" s="11">
        <v>4.1109179999999999</v>
      </c>
      <c r="AB78" s="11">
        <v>4.0249059999999997</v>
      </c>
      <c r="AC78" s="11">
        <v>3.9087700000000001</v>
      </c>
      <c r="AD78" s="11">
        <v>3.7746780000000002</v>
      </c>
      <c r="AE78" s="11">
        <v>3.6602929999999998</v>
      </c>
      <c r="AF78" s="11">
        <v>3.5498690000000002</v>
      </c>
      <c r="AG78" s="11">
        <v>3.4448940000000001</v>
      </c>
      <c r="AH78" s="11">
        <v>3.341062</v>
      </c>
      <c r="AI78" s="11">
        <v>3.2581600000000002</v>
      </c>
      <c r="AJ78" s="11">
        <v>3.1414740000000001</v>
      </c>
      <c r="AK78" s="11">
        <v>3.0330699999999999</v>
      </c>
      <c r="AL78" s="11">
        <v>2.9172440000000002</v>
      </c>
      <c r="AM78" s="8">
        <v>-2.1607999999999999E-2</v>
      </c>
    </row>
    <row r="79" spans="1:39" ht="15" customHeight="1">
      <c r="A79" s="7" t="s">
        <v>1089</v>
      </c>
      <c r="B79" s="10" t="s">
        <v>818</v>
      </c>
      <c r="C79" s="11">
        <v>0.25456499999999999</v>
      </c>
      <c r="D79" s="11">
        <v>0.24503</v>
      </c>
      <c r="E79" s="11">
        <v>0.24806400000000001</v>
      </c>
      <c r="F79" s="11">
        <v>0.27713100000000002</v>
      </c>
      <c r="G79" s="11">
        <v>0.30406300000000003</v>
      </c>
      <c r="H79" s="11">
        <v>0.33377000000000001</v>
      </c>
      <c r="I79" s="11">
        <v>0.35888500000000001</v>
      </c>
      <c r="J79" s="11">
        <v>0.37830399999999997</v>
      </c>
      <c r="K79" s="11">
        <v>0.39403899999999997</v>
      </c>
      <c r="L79" s="11">
        <v>0.40035100000000001</v>
      </c>
      <c r="M79" s="11">
        <v>0.41395799999999999</v>
      </c>
      <c r="N79" s="11">
        <v>0.42204199999999997</v>
      </c>
      <c r="O79" s="11">
        <v>0.43510700000000002</v>
      </c>
      <c r="P79" s="11">
        <v>0.42885499999999999</v>
      </c>
      <c r="Q79" s="11">
        <v>0.43454799999999999</v>
      </c>
      <c r="R79" s="11">
        <v>0.44348199999999999</v>
      </c>
      <c r="S79" s="11">
        <v>0.43268899999999999</v>
      </c>
      <c r="T79" s="11">
        <v>0.439413</v>
      </c>
      <c r="U79" s="11">
        <v>0.451297</v>
      </c>
      <c r="V79" s="11">
        <v>0.46655099999999999</v>
      </c>
      <c r="W79" s="11">
        <v>0.48333999999999999</v>
      </c>
      <c r="X79" s="11">
        <v>0.50091300000000005</v>
      </c>
      <c r="Y79" s="11">
        <v>0.52124300000000001</v>
      </c>
      <c r="Z79" s="11">
        <v>0.54493100000000005</v>
      </c>
      <c r="AA79" s="11">
        <v>0.56903999999999999</v>
      </c>
      <c r="AB79" s="11">
        <v>0.59525600000000001</v>
      </c>
      <c r="AC79" s="11">
        <v>0.62212500000000004</v>
      </c>
      <c r="AD79" s="11">
        <v>0.650671</v>
      </c>
      <c r="AE79" s="11">
        <v>0.68116200000000005</v>
      </c>
      <c r="AF79" s="11">
        <v>0.71245400000000003</v>
      </c>
      <c r="AG79" s="11">
        <v>0.74521899999999996</v>
      </c>
      <c r="AH79" s="11">
        <v>0.77992099999999998</v>
      </c>
      <c r="AI79" s="11">
        <v>0.81389500000000004</v>
      </c>
      <c r="AJ79" s="11">
        <v>0.84946299999999997</v>
      </c>
      <c r="AK79" s="11">
        <v>0.88745099999999999</v>
      </c>
      <c r="AL79" s="11">
        <v>0.92955100000000002</v>
      </c>
      <c r="AM79" s="8">
        <v>3.9994000000000002E-2</v>
      </c>
    </row>
    <row r="80" spans="1:39" ht="15" customHeight="1">
      <c r="A80" s="7" t="s">
        <v>1088</v>
      </c>
      <c r="B80" s="10" t="s">
        <v>936</v>
      </c>
      <c r="C80" s="11">
        <v>31.173262000000001</v>
      </c>
      <c r="D80" s="11">
        <v>36.452919000000001</v>
      </c>
      <c r="E80" s="11">
        <v>42.822937000000003</v>
      </c>
      <c r="F80" s="11">
        <v>47.147815999999999</v>
      </c>
      <c r="G80" s="11">
        <v>49.955993999999997</v>
      </c>
      <c r="H80" s="11">
        <v>51.813617999999998</v>
      </c>
      <c r="I80" s="11">
        <v>52.943362999999998</v>
      </c>
      <c r="J80" s="11">
        <v>53.271942000000003</v>
      </c>
      <c r="K80" s="11">
        <v>53.004542999999998</v>
      </c>
      <c r="L80" s="11">
        <v>52.206245000000003</v>
      </c>
      <c r="M80" s="11">
        <v>50.780299999999997</v>
      </c>
      <c r="N80" s="11">
        <v>49.003410000000002</v>
      </c>
      <c r="O80" s="11">
        <v>47.317345000000003</v>
      </c>
      <c r="P80" s="11">
        <v>45.702572000000004</v>
      </c>
      <c r="Q80" s="11">
        <v>44.040730000000003</v>
      </c>
      <c r="R80" s="11">
        <v>42.441246</v>
      </c>
      <c r="S80" s="11">
        <v>40.870766000000003</v>
      </c>
      <c r="T80" s="11">
        <v>39.500853999999997</v>
      </c>
      <c r="U80" s="11">
        <v>38.617420000000003</v>
      </c>
      <c r="V80" s="11">
        <v>38.081187999999997</v>
      </c>
      <c r="W80" s="11">
        <v>37.809116000000003</v>
      </c>
      <c r="X80" s="11">
        <v>37.872387000000003</v>
      </c>
      <c r="Y80" s="11">
        <v>38.320686000000002</v>
      </c>
      <c r="Z80" s="11">
        <v>39.270156999999998</v>
      </c>
      <c r="AA80" s="11">
        <v>40.545741999999997</v>
      </c>
      <c r="AB80" s="11">
        <v>42.284767000000002</v>
      </c>
      <c r="AC80" s="11">
        <v>44.387016000000003</v>
      </c>
      <c r="AD80" s="11">
        <v>46.873351999999997</v>
      </c>
      <c r="AE80" s="11">
        <v>49.892487000000003</v>
      </c>
      <c r="AF80" s="11">
        <v>53.313445999999999</v>
      </c>
      <c r="AG80" s="11">
        <v>57.05827</v>
      </c>
      <c r="AH80" s="11">
        <v>61.344642999999998</v>
      </c>
      <c r="AI80" s="11">
        <v>65.883797000000001</v>
      </c>
      <c r="AJ80" s="11">
        <v>70.869643999999994</v>
      </c>
      <c r="AK80" s="11">
        <v>76.631270999999998</v>
      </c>
      <c r="AL80" s="11">
        <v>83.187820000000002</v>
      </c>
      <c r="AM80" s="8">
        <v>2.4563999999999999E-2</v>
      </c>
    </row>
    <row r="81" spans="1:39" ht="15" customHeight="1">
      <c r="A81" s="7" t="s">
        <v>1087</v>
      </c>
      <c r="B81" s="10" t="s">
        <v>934</v>
      </c>
      <c r="C81" s="11">
        <v>0</v>
      </c>
      <c r="D81" s="11">
        <v>0</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8" t="s">
        <v>212</v>
      </c>
    </row>
    <row r="82" spans="1:39" ht="15" customHeight="1">
      <c r="A82" s="7" t="s">
        <v>1086</v>
      </c>
      <c r="B82" s="10" t="s">
        <v>932</v>
      </c>
      <c r="C82" s="11">
        <v>0</v>
      </c>
      <c r="D82" s="11">
        <v>0</v>
      </c>
      <c r="E82" s="11">
        <v>0</v>
      </c>
      <c r="F82" s="11">
        <v>8.9348999999999998E-2</v>
      </c>
      <c r="G82" s="11">
        <v>0.14732799999999999</v>
      </c>
      <c r="H82" s="11">
        <v>0.205235</v>
      </c>
      <c r="I82" s="11">
        <v>0.26599200000000001</v>
      </c>
      <c r="J82" s="11">
        <v>0.328071</v>
      </c>
      <c r="K82" s="11">
        <v>0.38896199999999997</v>
      </c>
      <c r="L82" s="11">
        <v>0.44923299999999999</v>
      </c>
      <c r="M82" s="11">
        <v>0.505602</v>
      </c>
      <c r="N82" s="11">
        <v>0.55738100000000002</v>
      </c>
      <c r="O82" s="11">
        <v>0.60854699999999995</v>
      </c>
      <c r="P82" s="11">
        <v>0.65938699999999995</v>
      </c>
      <c r="Q82" s="11">
        <v>0.70666300000000004</v>
      </c>
      <c r="R82" s="11">
        <v>0.75026099999999996</v>
      </c>
      <c r="S82" s="11">
        <v>0.78859000000000001</v>
      </c>
      <c r="T82" s="11">
        <v>0.82410399999999995</v>
      </c>
      <c r="U82" s="11">
        <v>0.86222799999999999</v>
      </c>
      <c r="V82" s="11">
        <v>0.90117800000000003</v>
      </c>
      <c r="W82" s="11">
        <v>0.94031699999999996</v>
      </c>
      <c r="X82" s="11">
        <v>0.98106899999999997</v>
      </c>
      <c r="Y82" s="11">
        <v>1.022985</v>
      </c>
      <c r="Z82" s="11">
        <v>1.067699</v>
      </c>
      <c r="AA82" s="11">
        <v>1.112946</v>
      </c>
      <c r="AB82" s="11">
        <v>1.1661870000000001</v>
      </c>
      <c r="AC82" s="11">
        <v>1.2209989999999999</v>
      </c>
      <c r="AD82" s="11">
        <v>1.2790969999999999</v>
      </c>
      <c r="AE82" s="11">
        <v>1.340649</v>
      </c>
      <c r="AF82" s="11">
        <v>1.403761</v>
      </c>
      <c r="AG82" s="11">
        <v>1.4700500000000001</v>
      </c>
      <c r="AH82" s="11">
        <v>1.5397449999999999</v>
      </c>
      <c r="AI82" s="11">
        <v>1.609812</v>
      </c>
      <c r="AJ82" s="11">
        <v>1.6844239999999999</v>
      </c>
      <c r="AK82" s="11">
        <v>1.7635209999999999</v>
      </c>
      <c r="AL82" s="11">
        <v>1.846781</v>
      </c>
      <c r="AM82" s="8" t="s">
        <v>212</v>
      </c>
    </row>
    <row r="83" spans="1:39" ht="15" customHeight="1">
      <c r="A83" s="7" t="s">
        <v>1085</v>
      </c>
      <c r="B83" s="10" t="s">
        <v>930</v>
      </c>
      <c r="C83" s="11">
        <v>0</v>
      </c>
      <c r="D83" s="11">
        <v>0</v>
      </c>
      <c r="E83" s="11">
        <v>0</v>
      </c>
      <c r="F83" s="11">
        <v>0.23864199999999999</v>
      </c>
      <c r="G83" s="11">
        <v>0.26427200000000001</v>
      </c>
      <c r="H83" s="11">
        <v>0.29441000000000001</v>
      </c>
      <c r="I83" s="11">
        <v>0.328071</v>
      </c>
      <c r="J83" s="11">
        <v>0.36201299999999997</v>
      </c>
      <c r="K83" s="11">
        <v>0.395206</v>
      </c>
      <c r="L83" s="11">
        <v>0.426145</v>
      </c>
      <c r="M83" s="11">
        <v>0.45157900000000001</v>
      </c>
      <c r="N83" s="11">
        <v>0.471719</v>
      </c>
      <c r="O83" s="11">
        <v>0.48965900000000001</v>
      </c>
      <c r="P83" s="11">
        <v>0.50482400000000005</v>
      </c>
      <c r="Q83" s="11">
        <v>0.51541899999999996</v>
      </c>
      <c r="R83" s="11">
        <v>0.52251099999999995</v>
      </c>
      <c r="S83" s="11">
        <v>0.52600100000000005</v>
      </c>
      <c r="T83" s="11">
        <v>0.52821300000000004</v>
      </c>
      <c r="U83" s="11">
        <v>0.53323799999999999</v>
      </c>
      <c r="V83" s="11">
        <v>0.54098800000000002</v>
      </c>
      <c r="W83" s="11">
        <v>0.55201800000000001</v>
      </c>
      <c r="X83" s="11">
        <v>0.56826600000000005</v>
      </c>
      <c r="Y83" s="11">
        <v>0.58035000000000003</v>
      </c>
      <c r="Z83" s="11">
        <v>0.59220899999999999</v>
      </c>
      <c r="AA83" s="11">
        <v>0.609016</v>
      </c>
      <c r="AB83" s="11">
        <v>0.63825699999999996</v>
      </c>
      <c r="AC83" s="11">
        <v>0.66426200000000002</v>
      </c>
      <c r="AD83" s="11">
        <v>0.69189500000000004</v>
      </c>
      <c r="AE83" s="11">
        <v>0.721244</v>
      </c>
      <c r="AF83" s="11">
        <v>0.75132900000000002</v>
      </c>
      <c r="AG83" s="11">
        <v>0.78302899999999998</v>
      </c>
      <c r="AH83" s="11">
        <v>0.81645599999999996</v>
      </c>
      <c r="AI83" s="11">
        <v>0.85015200000000002</v>
      </c>
      <c r="AJ83" s="11">
        <v>0.886189</v>
      </c>
      <c r="AK83" s="11">
        <v>0.92450299999999996</v>
      </c>
      <c r="AL83" s="11">
        <v>0.96491499999999997</v>
      </c>
      <c r="AM83" s="8" t="s">
        <v>212</v>
      </c>
    </row>
    <row r="84" spans="1:39" ht="15" customHeight="1">
      <c r="A84" s="7" t="s">
        <v>1084</v>
      </c>
      <c r="B84" s="10" t="s">
        <v>928</v>
      </c>
      <c r="C84" s="11">
        <v>0</v>
      </c>
      <c r="D84" s="11">
        <v>0</v>
      </c>
      <c r="E84" s="11">
        <v>0</v>
      </c>
      <c r="F84" s="11">
        <v>0.21664</v>
      </c>
      <c r="G84" s="11">
        <v>0.24353900000000001</v>
      </c>
      <c r="H84" s="11">
        <v>0.27452300000000002</v>
      </c>
      <c r="I84" s="11">
        <v>0.30896299999999999</v>
      </c>
      <c r="J84" s="11">
        <v>0.34386</v>
      </c>
      <c r="K84" s="11">
        <v>0.37815700000000002</v>
      </c>
      <c r="L84" s="11">
        <v>0.41058600000000001</v>
      </c>
      <c r="M84" s="11">
        <v>0.43799500000000002</v>
      </c>
      <c r="N84" s="11">
        <v>0.460422</v>
      </c>
      <c r="O84" s="11">
        <v>0.480879</v>
      </c>
      <c r="P84" s="11">
        <v>0.49889600000000001</v>
      </c>
      <c r="Q84" s="11">
        <v>0.512629</v>
      </c>
      <c r="R84" s="11">
        <v>0.52302700000000002</v>
      </c>
      <c r="S84" s="11">
        <v>0.529756</v>
      </c>
      <c r="T84" s="11">
        <v>0.53516200000000003</v>
      </c>
      <c r="U84" s="11">
        <v>0.543296</v>
      </c>
      <c r="V84" s="11">
        <v>0.55370299999999995</v>
      </c>
      <c r="W84" s="11">
        <v>0.56704200000000005</v>
      </c>
      <c r="X84" s="11">
        <v>0.58514200000000005</v>
      </c>
      <c r="Y84" s="11">
        <v>0.59974099999999997</v>
      </c>
      <c r="Z84" s="11">
        <v>0.61445399999999994</v>
      </c>
      <c r="AA84" s="11">
        <v>0.633602</v>
      </c>
      <c r="AB84" s="11">
        <v>0.66438699999999995</v>
      </c>
      <c r="AC84" s="11">
        <v>0.69257100000000005</v>
      </c>
      <c r="AD84" s="11">
        <v>0.72251900000000002</v>
      </c>
      <c r="AE84" s="11">
        <v>0.75431700000000002</v>
      </c>
      <c r="AF84" s="11">
        <v>0.78691699999999998</v>
      </c>
      <c r="AG84" s="11">
        <v>0.82122799999999996</v>
      </c>
      <c r="AH84" s="11">
        <v>0.85735700000000004</v>
      </c>
      <c r="AI84" s="11">
        <v>0.89369299999999996</v>
      </c>
      <c r="AJ84" s="11">
        <v>0.93245500000000003</v>
      </c>
      <c r="AK84" s="11">
        <v>0.97354099999999999</v>
      </c>
      <c r="AL84" s="11">
        <v>1.0167470000000001</v>
      </c>
      <c r="AM84" s="8" t="s">
        <v>212</v>
      </c>
    </row>
    <row r="85" spans="1:39" ht="15" customHeight="1">
      <c r="A85" s="7" t="s">
        <v>1083</v>
      </c>
      <c r="B85" s="10" t="s">
        <v>926</v>
      </c>
      <c r="C85" s="11">
        <v>0</v>
      </c>
      <c r="D85" s="11">
        <v>0</v>
      </c>
      <c r="E85" s="11">
        <v>0</v>
      </c>
      <c r="F85" s="11">
        <v>6.0624999999999998E-2</v>
      </c>
      <c r="G85" s="11">
        <v>0.119159</v>
      </c>
      <c r="H85" s="11">
        <v>0.17707999999999999</v>
      </c>
      <c r="I85" s="11">
        <v>0.238844</v>
      </c>
      <c r="J85" s="11">
        <v>0.30265300000000001</v>
      </c>
      <c r="K85" s="11">
        <v>0.36601299999999998</v>
      </c>
      <c r="L85" s="11">
        <v>0.43011199999999999</v>
      </c>
      <c r="M85" s="11">
        <v>0.49196000000000001</v>
      </c>
      <c r="N85" s="11">
        <v>0.55081899999999995</v>
      </c>
      <c r="O85" s="11">
        <v>0.61085599999999995</v>
      </c>
      <c r="P85" s="11">
        <v>0.67209799999999997</v>
      </c>
      <c r="Q85" s="11">
        <v>0.73197299999999998</v>
      </c>
      <c r="R85" s="11">
        <v>0.789933</v>
      </c>
      <c r="S85" s="11">
        <v>0.84391499999999997</v>
      </c>
      <c r="T85" s="11">
        <v>0.89594399999999996</v>
      </c>
      <c r="U85" s="11">
        <v>0.95135000000000003</v>
      </c>
      <c r="V85" s="11">
        <v>1.0079610000000001</v>
      </c>
      <c r="W85" s="11">
        <v>1.064392</v>
      </c>
      <c r="X85" s="11">
        <v>1.121605</v>
      </c>
      <c r="Y85" s="11">
        <v>1.180839</v>
      </c>
      <c r="Z85" s="11">
        <v>1.2436430000000001</v>
      </c>
      <c r="AA85" s="11">
        <v>1.305909</v>
      </c>
      <c r="AB85" s="11">
        <v>1.3752120000000001</v>
      </c>
      <c r="AC85" s="11">
        <v>1.4464859999999999</v>
      </c>
      <c r="AD85" s="11">
        <v>1.521145</v>
      </c>
      <c r="AE85" s="11">
        <v>1.5994390000000001</v>
      </c>
      <c r="AF85" s="11">
        <v>1.679119</v>
      </c>
      <c r="AG85" s="11">
        <v>1.762197</v>
      </c>
      <c r="AH85" s="11">
        <v>1.849008</v>
      </c>
      <c r="AI85" s="11">
        <v>1.936005</v>
      </c>
      <c r="AJ85" s="11">
        <v>2.028305</v>
      </c>
      <c r="AK85" s="11">
        <v>2.125909</v>
      </c>
      <c r="AL85" s="11">
        <v>2.2284269999999999</v>
      </c>
      <c r="AM85" s="8" t="s">
        <v>212</v>
      </c>
    </row>
    <row r="86" spans="1:39" ht="15" customHeight="1">
      <c r="A86" s="7" t="s">
        <v>1082</v>
      </c>
      <c r="B86" s="10" t="s">
        <v>924</v>
      </c>
      <c r="C86" s="11">
        <v>4076.6857909999999</v>
      </c>
      <c r="D86" s="11">
        <v>4012.4235840000001</v>
      </c>
      <c r="E86" s="11">
        <v>4113.59375</v>
      </c>
      <c r="F86" s="11">
        <v>4117.4912109999996</v>
      </c>
      <c r="G86" s="11">
        <v>4106.0444340000004</v>
      </c>
      <c r="H86" s="11">
        <v>4101.7392579999996</v>
      </c>
      <c r="I86" s="11">
        <v>4107.591797</v>
      </c>
      <c r="J86" s="11">
        <v>4101.4467770000001</v>
      </c>
      <c r="K86" s="11">
        <v>4084.0063479999999</v>
      </c>
      <c r="L86" s="11">
        <v>4056.7380370000001</v>
      </c>
      <c r="M86" s="11">
        <v>4002.40625</v>
      </c>
      <c r="N86" s="11">
        <v>3926.2248540000001</v>
      </c>
      <c r="O86" s="11">
        <v>3858.4602049999999</v>
      </c>
      <c r="P86" s="11">
        <v>3794.8386230000001</v>
      </c>
      <c r="Q86" s="11">
        <v>3734.4020999999998</v>
      </c>
      <c r="R86" s="11">
        <v>3682.9052729999999</v>
      </c>
      <c r="S86" s="11">
        <v>3630.9997560000002</v>
      </c>
      <c r="T86" s="11">
        <v>3587.15625</v>
      </c>
      <c r="U86" s="11">
        <v>3563.8305660000001</v>
      </c>
      <c r="V86" s="11">
        <v>3557.9157709999999</v>
      </c>
      <c r="W86" s="11">
        <v>3563.6369629999999</v>
      </c>
      <c r="X86" s="11">
        <v>3570.4257809999999</v>
      </c>
      <c r="Y86" s="11">
        <v>3590.1447750000002</v>
      </c>
      <c r="Z86" s="11">
        <v>3618.8095699999999</v>
      </c>
      <c r="AA86" s="11">
        <v>3647.2973630000001</v>
      </c>
      <c r="AB86" s="11">
        <v>3665.851807</v>
      </c>
      <c r="AC86" s="11">
        <v>3699.830078</v>
      </c>
      <c r="AD86" s="11">
        <v>3736.2797850000002</v>
      </c>
      <c r="AE86" s="11">
        <v>3782.8916020000001</v>
      </c>
      <c r="AF86" s="11">
        <v>3832.3305660000001</v>
      </c>
      <c r="AG86" s="11">
        <v>3879.8872070000002</v>
      </c>
      <c r="AH86" s="11">
        <v>3928.9345699999999</v>
      </c>
      <c r="AI86" s="11">
        <v>3974.3774410000001</v>
      </c>
      <c r="AJ86" s="11">
        <v>4018.921143</v>
      </c>
      <c r="AK86" s="11">
        <v>4070.9328609999998</v>
      </c>
      <c r="AL86" s="11">
        <v>4125.9663090000004</v>
      </c>
      <c r="AM86" s="8">
        <v>8.2100000000000001E-4</v>
      </c>
    </row>
    <row r="87" spans="1:39" ht="15" customHeight="1">
      <c r="B87" s="6" t="s">
        <v>1081</v>
      </c>
    </row>
    <row r="88" spans="1:39" ht="15" customHeight="1">
      <c r="A88" s="7" t="s">
        <v>1080</v>
      </c>
      <c r="B88" s="10" t="s">
        <v>941</v>
      </c>
      <c r="C88" s="11">
        <v>4986.8095700000003</v>
      </c>
      <c r="D88" s="11">
        <v>4906.2021480000003</v>
      </c>
      <c r="E88" s="11">
        <v>5034.638672</v>
      </c>
      <c r="F88" s="11">
        <v>5043.6552730000003</v>
      </c>
      <c r="G88" s="11">
        <v>5039.1826170000004</v>
      </c>
      <c r="H88" s="11">
        <v>5051.7304690000001</v>
      </c>
      <c r="I88" s="11">
        <v>5080.3408200000003</v>
      </c>
      <c r="J88" s="11">
        <v>5097.205078</v>
      </c>
      <c r="K88" s="11">
        <v>5103.2973629999997</v>
      </c>
      <c r="L88" s="11">
        <v>5092.7929690000001</v>
      </c>
      <c r="M88" s="11">
        <v>5045.919922</v>
      </c>
      <c r="N88" s="11">
        <v>4969.2597660000001</v>
      </c>
      <c r="O88" s="11">
        <v>4903.3095700000003</v>
      </c>
      <c r="P88" s="11">
        <v>4841.888672</v>
      </c>
      <c r="Q88" s="11">
        <v>4782.2924800000001</v>
      </c>
      <c r="R88" s="11">
        <v>4729.158203</v>
      </c>
      <c r="S88" s="11">
        <v>4675.4907229999999</v>
      </c>
      <c r="T88" s="11">
        <v>4627.3505859999996</v>
      </c>
      <c r="U88" s="11">
        <v>4604.3071289999998</v>
      </c>
      <c r="V88" s="11">
        <v>4600.7875979999999</v>
      </c>
      <c r="W88" s="11">
        <v>4609.5595700000003</v>
      </c>
      <c r="X88" s="11">
        <v>4618.9770509999998</v>
      </c>
      <c r="Y88" s="11">
        <v>4643.095703</v>
      </c>
      <c r="Z88" s="11">
        <v>4678.5683589999999</v>
      </c>
      <c r="AA88" s="11">
        <v>4710.5126950000003</v>
      </c>
      <c r="AB88" s="11">
        <v>4734.4960940000001</v>
      </c>
      <c r="AC88" s="11">
        <v>4772.2084960000002</v>
      </c>
      <c r="AD88" s="11">
        <v>4816.0576170000004</v>
      </c>
      <c r="AE88" s="11">
        <v>4872.6142579999996</v>
      </c>
      <c r="AF88" s="11">
        <v>4931.2646480000003</v>
      </c>
      <c r="AG88" s="11">
        <v>4986.9877930000002</v>
      </c>
      <c r="AH88" s="11">
        <v>5045.8383789999998</v>
      </c>
      <c r="AI88" s="11">
        <v>5100.2260740000002</v>
      </c>
      <c r="AJ88" s="11">
        <v>5153.486328</v>
      </c>
      <c r="AK88" s="11">
        <v>5215.7353519999997</v>
      </c>
      <c r="AL88" s="11">
        <v>5280.7309569999998</v>
      </c>
      <c r="AM88" s="8">
        <v>2.166E-3</v>
      </c>
    </row>
    <row r="89" spans="1:39" ht="15" customHeight="1">
      <c r="A89" s="7" t="s">
        <v>1079</v>
      </c>
      <c r="B89" s="10" t="s">
        <v>939</v>
      </c>
      <c r="C89" s="11">
        <v>488.86279300000001</v>
      </c>
      <c r="D89" s="11">
        <v>474.55868500000003</v>
      </c>
      <c r="E89" s="11">
        <v>482.237213</v>
      </c>
      <c r="F89" s="11">
        <v>478.17910799999999</v>
      </c>
      <c r="G89" s="11">
        <v>474.89193699999998</v>
      </c>
      <c r="H89" s="11">
        <v>476.55096400000002</v>
      </c>
      <c r="I89" s="11">
        <v>479.71697999999998</v>
      </c>
      <c r="J89" s="11">
        <v>482.64953600000001</v>
      </c>
      <c r="K89" s="11">
        <v>486.46615600000001</v>
      </c>
      <c r="L89" s="11">
        <v>489.49340799999999</v>
      </c>
      <c r="M89" s="11">
        <v>487.70236199999999</v>
      </c>
      <c r="N89" s="11">
        <v>484.70220899999998</v>
      </c>
      <c r="O89" s="11">
        <v>482.92010499999998</v>
      </c>
      <c r="P89" s="11">
        <v>480.83108499999997</v>
      </c>
      <c r="Q89" s="11">
        <v>479.90100100000001</v>
      </c>
      <c r="R89" s="11">
        <v>475.31738300000001</v>
      </c>
      <c r="S89" s="11">
        <v>473.64215100000001</v>
      </c>
      <c r="T89" s="11">
        <v>469.22280899999998</v>
      </c>
      <c r="U89" s="11">
        <v>466.40872200000001</v>
      </c>
      <c r="V89" s="11">
        <v>465.53567500000003</v>
      </c>
      <c r="W89" s="11">
        <v>464.12048299999998</v>
      </c>
      <c r="X89" s="11">
        <v>463.30737299999998</v>
      </c>
      <c r="Y89" s="11">
        <v>462.47103900000002</v>
      </c>
      <c r="Z89" s="11">
        <v>464.51355000000001</v>
      </c>
      <c r="AA89" s="11">
        <v>462.71521000000001</v>
      </c>
      <c r="AB89" s="11">
        <v>463.64984099999998</v>
      </c>
      <c r="AC89" s="11">
        <v>463.48117100000002</v>
      </c>
      <c r="AD89" s="11">
        <v>464.36968999999999</v>
      </c>
      <c r="AE89" s="11">
        <v>466.5</v>
      </c>
      <c r="AF89" s="11">
        <v>467.34124800000001</v>
      </c>
      <c r="AG89" s="11">
        <v>467.76495399999999</v>
      </c>
      <c r="AH89" s="11">
        <v>468.56451399999997</v>
      </c>
      <c r="AI89" s="11">
        <v>468.71109000000001</v>
      </c>
      <c r="AJ89" s="11">
        <v>468.87188700000002</v>
      </c>
      <c r="AK89" s="11">
        <v>469.45922899999999</v>
      </c>
      <c r="AL89" s="11">
        <v>469.27825899999999</v>
      </c>
      <c r="AM89" s="8">
        <v>-3.2899999999999997E-4</v>
      </c>
    </row>
    <row r="90" spans="1:39" ht="15" customHeight="1">
      <c r="A90" s="7" t="s">
        <v>1078</v>
      </c>
      <c r="B90" s="10" t="s">
        <v>818</v>
      </c>
      <c r="C90" s="11">
        <v>0.55436099999999999</v>
      </c>
      <c r="D90" s="11">
        <v>0.50882300000000003</v>
      </c>
      <c r="E90" s="11">
        <v>0.48789900000000003</v>
      </c>
      <c r="F90" s="11">
        <v>0.61558800000000002</v>
      </c>
      <c r="G90" s="11">
        <v>0.74363199999999996</v>
      </c>
      <c r="H90" s="11">
        <v>0.88106399999999996</v>
      </c>
      <c r="I90" s="11">
        <v>1.022742</v>
      </c>
      <c r="J90" s="11">
        <v>1.1589959999999999</v>
      </c>
      <c r="K90" s="11">
        <v>1.290619</v>
      </c>
      <c r="L90" s="11">
        <v>1.4066350000000001</v>
      </c>
      <c r="M90" s="11">
        <v>1.5225439999999999</v>
      </c>
      <c r="N90" s="11">
        <v>1.618911</v>
      </c>
      <c r="O90" s="11">
        <v>1.724901</v>
      </c>
      <c r="P90" s="11">
        <v>1.799104</v>
      </c>
      <c r="Q90" s="11">
        <v>1.8882779999999999</v>
      </c>
      <c r="R90" s="11">
        <v>1.9693350000000001</v>
      </c>
      <c r="S90" s="11">
        <v>2.0218950000000002</v>
      </c>
      <c r="T90" s="11">
        <v>2.1098059999999998</v>
      </c>
      <c r="U90" s="11">
        <v>2.1960959999999998</v>
      </c>
      <c r="V90" s="11">
        <v>2.2758929999999999</v>
      </c>
      <c r="W90" s="11">
        <v>2.373828</v>
      </c>
      <c r="X90" s="11">
        <v>2.476483</v>
      </c>
      <c r="Y90" s="11">
        <v>2.5912739999999999</v>
      </c>
      <c r="Z90" s="11">
        <v>2.720825</v>
      </c>
      <c r="AA90" s="11">
        <v>2.849342</v>
      </c>
      <c r="AB90" s="11">
        <v>2.9905979999999999</v>
      </c>
      <c r="AC90" s="11">
        <v>3.1371519999999999</v>
      </c>
      <c r="AD90" s="11">
        <v>3.2900900000000002</v>
      </c>
      <c r="AE90" s="11">
        <v>3.4498120000000001</v>
      </c>
      <c r="AF90" s="11">
        <v>3.6137609999999998</v>
      </c>
      <c r="AG90" s="11">
        <v>3.7866569999999999</v>
      </c>
      <c r="AH90" s="11">
        <v>3.969122</v>
      </c>
      <c r="AI90" s="11">
        <v>4.1512539999999998</v>
      </c>
      <c r="AJ90" s="11">
        <v>4.3466490000000002</v>
      </c>
      <c r="AK90" s="11">
        <v>4.5558930000000002</v>
      </c>
      <c r="AL90" s="11">
        <v>4.7863829999999998</v>
      </c>
      <c r="AM90" s="8">
        <v>6.8145999999999998E-2</v>
      </c>
    </row>
    <row r="91" spans="1:39" ht="15" customHeight="1">
      <c r="A91" s="7" t="s">
        <v>1077</v>
      </c>
      <c r="B91" s="10" t="s">
        <v>936</v>
      </c>
      <c r="C91" s="11">
        <v>32.068446999999999</v>
      </c>
      <c r="D91" s="11">
        <v>37.403968999999996</v>
      </c>
      <c r="E91" s="11">
        <v>43.878239000000001</v>
      </c>
      <c r="F91" s="11">
        <v>48.547137999999997</v>
      </c>
      <c r="G91" s="11">
        <v>51.703567999999997</v>
      </c>
      <c r="H91" s="11">
        <v>53.899543999999999</v>
      </c>
      <c r="I91" s="11">
        <v>55.366371000000001</v>
      </c>
      <c r="J91" s="11">
        <v>56.017699999999998</v>
      </c>
      <c r="K91" s="11">
        <v>56.047229999999999</v>
      </c>
      <c r="L91" s="11">
        <v>55.494236000000001</v>
      </c>
      <c r="M91" s="11">
        <v>54.257057000000003</v>
      </c>
      <c r="N91" s="11">
        <v>52.620438</v>
      </c>
      <c r="O91" s="11">
        <v>51.058273</v>
      </c>
      <c r="P91" s="11">
        <v>49.557380999999999</v>
      </c>
      <c r="Q91" s="11">
        <v>47.983238</v>
      </c>
      <c r="R91" s="11">
        <v>46.447330000000001</v>
      </c>
      <c r="S91" s="11">
        <v>44.918343</v>
      </c>
      <c r="T91" s="11">
        <v>43.584533999999998</v>
      </c>
      <c r="U91" s="11">
        <v>42.754047</v>
      </c>
      <c r="V91" s="11">
        <v>42.284405</v>
      </c>
      <c r="W91" s="11">
        <v>42.067883000000002</v>
      </c>
      <c r="X91" s="11">
        <v>42.202773999999998</v>
      </c>
      <c r="Y91" s="11">
        <v>42.741298999999998</v>
      </c>
      <c r="Z91" s="11">
        <v>43.814822999999997</v>
      </c>
      <c r="AA91" s="11">
        <v>45.228003999999999</v>
      </c>
      <c r="AB91" s="11">
        <v>47.116549999999997</v>
      </c>
      <c r="AC91" s="11">
        <v>49.408340000000003</v>
      </c>
      <c r="AD91" s="11">
        <v>52.080696000000003</v>
      </c>
      <c r="AE91" s="11">
        <v>55.295592999999997</v>
      </c>
      <c r="AF91" s="11">
        <v>58.948666000000003</v>
      </c>
      <c r="AG91" s="11">
        <v>62.952598999999999</v>
      </c>
      <c r="AH91" s="11">
        <v>67.523398999999998</v>
      </c>
      <c r="AI91" s="11">
        <v>72.368195</v>
      </c>
      <c r="AJ91" s="11">
        <v>77.697211999999993</v>
      </c>
      <c r="AK91" s="11">
        <v>83.846748000000005</v>
      </c>
      <c r="AL91" s="11">
        <v>90.849129000000005</v>
      </c>
      <c r="AM91" s="8">
        <v>2.6443999999999999E-2</v>
      </c>
    </row>
    <row r="92" spans="1:39" ht="15" customHeight="1">
      <c r="A92" s="7" t="s">
        <v>1076</v>
      </c>
      <c r="B92" s="10" t="s">
        <v>934</v>
      </c>
      <c r="C92" s="11">
        <v>40.060805999999999</v>
      </c>
      <c r="D92" s="11">
        <v>50.042324000000001</v>
      </c>
      <c r="E92" s="11">
        <v>62.145480999999997</v>
      </c>
      <c r="F92" s="11">
        <v>72.132857999999999</v>
      </c>
      <c r="G92" s="11">
        <v>81.086760999999996</v>
      </c>
      <c r="H92" s="11">
        <v>90.103904999999997</v>
      </c>
      <c r="I92" s="11">
        <v>98.999579999999995</v>
      </c>
      <c r="J92" s="11">
        <v>107.299194</v>
      </c>
      <c r="K92" s="11">
        <v>115.475174</v>
      </c>
      <c r="L92" s="11">
        <v>123.245949</v>
      </c>
      <c r="M92" s="11">
        <v>129.91651899999999</v>
      </c>
      <c r="N92" s="11">
        <v>135.87330600000001</v>
      </c>
      <c r="O92" s="11">
        <v>142.342545</v>
      </c>
      <c r="P92" s="11">
        <v>149.15628100000001</v>
      </c>
      <c r="Q92" s="11">
        <v>155.64233400000001</v>
      </c>
      <c r="R92" s="11">
        <v>162.15564000000001</v>
      </c>
      <c r="S92" s="11">
        <v>168.47747799999999</v>
      </c>
      <c r="T92" s="11">
        <v>175.02676400000001</v>
      </c>
      <c r="U92" s="11">
        <v>182.606979</v>
      </c>
      <c r="V92" s="11">
        <v>190.23028600000001</v>
      </c>
      <c r="W92" s="11">
        <v>197.723206</v>
      </c>
      <c r="X92" s="11">
        <v>205.339676</v>
      </c>
      <c r="Y92" s="11">
        <v>213.534256</v>
      </c>
      <c r="Z92" s="11">
        <v>222.49194299999999</v>
      </c>
      <c r="AA92" s="11">
        <v>231.201843</v>
      </c>
      <c r="AB92" s="11">
        <v>241.11665300000001</v>
      </c>
      <c r="AC92" s="11">
        <v>251.68383800000001</v>
      </c>
      <c r="AD92" s="11">
        <v>262.72555499999999</v>
      </c>
      <c r="AE92" s="11">
        <v>274.33685300000002</v>
      </c>
      <c r="AF92" s="11">
        <v>286.38833599999998</v>
      </c>
      <c r="AG92" s="11">
        <v>299.37383999999997</v>
      </c>
      <c r="AH92" s="11">
        <v>313.43762199999998</v>
      </c>
      <c r="AI92" s="11">
        <v>327.74655200000001</v>
      </c>
      <c r="AJ92" s="11">
        <v>343.187408</v>
      </c>
      <c r="AK92" s="11">
        <v>359.90621900000002</v>
      </c>
      <c r="AL92" s="11">
        <v>377.32635499999998</v>
      </c>
      <c r="AM92" s="8">
        <v>6.1219999999999997E-2</v>
      </c>
    </row>
    <row r="93" spans="1:39" ht="15" customHeight="1">
      <c r="A93" s="7" t="s">
        <v>1075</v>
      </c>
      <c r="B93" s="10" t="s">
        <v>932</v>
      </c>
      <c r="C93" s="11">
        <v>9.2770000000000005E-3</v>
      </c>
      <c r="D93" s="11">
        <v>8.7220000000000006E-3</v>
      </c>
      <c r="E93" s="11">
        <v>8.3909999999999992E-3</v>
      </c>
      <c r="F93" s="11">
        <v>0.45295099999999999</v>
      </c>
      <c r="G93" s="11">
        <v>0.86336000000000002</v>
      </c>
      <c r="H93" s="11">
        <v>1.280484</v>
      </c>
      <c r="I93" s="11">
        <v>1.718315</v>
      </c>
      <c r="J93" s="11">
        <v>2.1663830000000002</v>
      </c>
      <c r="K93" s="11">
        <v>2.6107469999999999</v>
      </c>
      <c r="L93" s="11">
        <v>3.0352229999999998</v>
      </c>
      <c r="M93" s="11">
        <v>3.4258160000000002</v>
      </c>
      <c r="N93" s="11">
        <v>3.781247</v>
      </c>
      <c r="O93" s="11">
        <v>4.1367830000000003</v>
      </c>
      <c r="P93" s="11">
        <v>4.499047</v>
      </c>
      <c r="Q93" s="11">
        <v>4.8459219999999998</v>
      </c>
      <c r="R93" s="11">
        <v>5.180777</v>
      </c>
      <c r="S93" s="11">
        <v>5.4964550000000001</v>
      </c>
      <c r="T93" s="11">
        <v>5.8092860000000002</v>
      </c>
      <c r="U93" s="11">
        <v>6.1537569999999997</v>
      </c>
      <c r="V93" s="11">
        <v>6.5143430000000002</v>
      </c>
      <c r="W93" s="11">
        <v>6.8801750000000004</v>
      </c>
      <c r="X93" s="11">
        <v>7.2563430000000002</v>
      </c>
      <c r="Y93" s="11">
        <v>7.6432310000000001</v>
      </c>
      <c r="Z93" s="11">
        <v>8.0618569999999998</v>
      </c>
      <c r="AA93" s="11">
        <v>8.4767939999999999</v>
      </c>
      <c r="AB93" s="11">
        <v>8.9321859999999997</v>
      </c>
      <c r="AC93" s="11">
        <v>9.3970059999999993</v>
      </c>
      <c r="AD93" s="11">
        <v>9.8766759999999998</v>
      </c>
      <c r="AE93" s="11">
        <v>10.373846</v>
      </c>
      <c r="AF93" s="11">
        <v>10.881868000000001</v>
      </c>
      <c r="AG93" s="11">
        <v>11.417631</v>
      </c>
      <c r="AH93" s="11">
        <v>11.981676</v>
      </c>
      <c r="AI93" s="11">
        <v>12.548673000000001</v>
      </c>
      <c r="AJ93" s="11">
        <v>13.161137999999999</v>
      </c>
      <c r="AK93" s="11">
        <v>13.817002</v>
      </c>
      <c r="AL93" s="11">
        <v>14.511402</v>
      </c>
      <c r="AM93" s="8">
        <v>0.24376500000000001</v>
      </c>
    </row>
    <row r="94" spans="1:39" ht="15" customHeight="1">
      <c r="A94" s="7" t="s">
        <v>1074</v>
      </c>
      <c r="B94" s="10" t="s">
        <v>930</v>
      </c>
      <c r="C94" s="11">
        <v>0</v>
      </c>
      <c r="D94" s="11">
        <v>0</v>
      </c>
      <c r="E94" s="11">
        <v>0</v>
      </c>
      <c r="F94" s="11">
        <v>0.36916100000000002</v>
      </c>
      <c r="G94" s="11">
        <v>0.52438499999999999</v>
      </c>
      <c r="H94" s="11">
        <v>0.71551600000000004</v>
      </c>
      <c r="I94" s="11">
        <v>0.91624700000000003</v>
      </c>
      <c r="J94" s="11">
        <v>1.1211260000000001</v>
      </c>
      <c r="K94" s="11">
        <v>1.321172</v>
      </c>
      <c r="L94" s="11">
        <v>1.5067600000000001</v>
      </c>
      <c r="M94" s="11">
        <v>1.672174</v>
      </c>
      <c r="N94" s="11">
        <v>1.817269</v>
      </c>
      <c r="O94" s="11">
        <v>1.957606</v>
      </c>
      <c r="P94" s="11">
        <v>2.0979709999999998</v>
      </c>
      <c r="Q94" s="11">
        <v>2.2282229999999998</v>
      </c>
      <c r="R94" s="11">
        <v>2.3501699999999999</v>
      </c>
      <c r="S94" s="11">
        <v>2.460909</v>
      </c>
      <c r="T94" s="11">
        <v>2.5691799999999998</v>
      </c>
      <c r="U94" s="11">
        <v>2.6920410000000001</v>
      </c>
      <c r="V94" s="11">
        <v>2.823712</v>
      </c>
      <c r="W94" s="11">
        <v>2.9606560000000002</v>
      </c>
      <c r="X94" s="11">
        <v>3.1051669999999998</v>
      </c>
      <c r="Y94" s="11">
        <v>3.2479930000000001</v>
      </c>
      <c r="Z94" s="11">
        <v>3.403686</v>
      </c>
      <c r="AA94" s="11">
        <v>3.5633849999999998</v>
      </c>
      <c r="AB94" s="11">
        <v>3.747312</v>
      </c>
      <c r="AC94" s="11">
        <v>3.9322789999999999</v>
      </c>
      <c r="AD94" s="11">
        <v>4.1258749999999997</v>
      </c>
      <c r="AE94" s="11">
        <v>4.3273999999999999</v>
      </c>
      <c r="AF94" s="11">
        <v>4.532546</v>
      </c>
      <c r="AG94" s="11">
        <v>4.7478889999999998</v>
      </c>
      <c r="AH94" s="11">
        <v>4.9740099999999998</v>
      </c>
      <c r="AI94" s="11">
        <v>5.2010779999999999</v>
      </c>
      <c r="AJ94" s="11">
        <v>5.4442909999999998</v>
      </c>
      <c r="AK94" s="11">
        <v>5.7039099999999996</v>
      </c>
      <c r="AL94" s="11">
        <v>5.9775830000000001</v>
      </c>
      <c r="AM94" s="8" t="s">
        <v>212</v>
      </c>
    </row>
    <row r="95" spans="1:39" ht="15" customHeight="1">
      <c r="A95" s="7" t="s">
        <v>1073</v>
      </c>
      <c r="B95" s="10" t="s">
        <v>928</v>
      </c>
      <c r="C95" s="11">
        <v>0</v>
      </c>
      <c r="D95" s="11">
        <v>0</v>
      </c>
      <c r="E95" s="11">
        <v>0</v>
      </c>
      <c r="F95" s="11">
        <v>0.35893000000000003</v>
      </c>
      <c r="G95" s="11">
        <v>0.52856400000000003</v>
      </c>
      <c r="H95" s="11">
        <v>0.73768999999999996</v>
      </c>
      <c r="I95" s="11">
        <v>0.95758500000000002</v>
      </c>
      <c r="J95" s="11">
        <v>1.1836899999999999</v>
      </c>
      <c r="K95" s="11">
        <v>1.406234</v>
      </c>
      <c r="L95" s="11">
        <v>1.6139950000000001</v>
      </c>
      <c r="M95" s="11">
        <v>1.8005629999999999</v>
      </c>
      <c r="N95" s="11">
        <v>1.965624</v>
      </c>
      <c r="O95" s="11">
        <v>2.1265200000000002</v>
      </c>
      <c r="P95" s="11">
        <v>2.2885680000000002</v>
      </c>
      <c r="Q95" s="11">
        <v>2.4408379999999998</v>
      </c>
      <c r="R95" s="11">
        <v>2.5851760000000001</v>
      </c>
      <c r="S95" s="11">
        <v>2.7179389999999999</v>
      </c>
      <c r="T95" s="11">
        <v>2.8482150000000002</v>
      </c>
      <c r="U95" s="11">
        <v>2.9944579999999998</v>
      </c>
      <c r="V95" s="11">
        <v>3.1498390000000001</v>
      </c>
      <c r="W95" s="11">
        <v>3.310314</v>
      </c>
      <c r="X95" s="11">
        <v>3.478707</v>
      </c>
      <c r="Y95" s="11">
        <v>3.6468539999999998</v>
      </c>
      <c r="Z95" s="11">
        <v>3.8300450000000001</v>
      </c>
      <c r="AA95" s="11">
        <v>4.0165459999999999</v>
      </c>
      <c r="AB95" s="11">
        <v>4.2282780000000004</v>
      </c>
      <c r="AC95" s="11">
        <v>4.4423909999999998</v>
      </c>
      <c r="AD95" s="11">
        <v>4.6660899999999996</v>
      </c>
      <c r="AE95" s="11">
        <v>4.8985880000000002</v>
      </c>
      <c r="AF95" s="11">
        <v>5.1351690000000003</v>
      </c>
      <c r="AG95" s="11">
        <v>5.3832550000000001</v>
      </c>
      <c r="AH95" s="11">
        <v>5.6433799999999996</v>
      </c>
      <c r="AI95" s="11">
        <v>5.9037810000000004</v>
      </c>
      <c r="AJ95" s="11">
        <v>6.1824709999999996</v>
      </c>
      <c r="AK95" s="11">
        <v>6.4796310000000004</v>
      </c>
      <c r="AL95" s="11">
        <v>6.7924389999999999</v>
      </c>
      <c r="AM95" s="8" t="s">
        <v>212</v>
      </c>
    </row>
    <row r="96" spans="1:39" ht="15" customHeight="1">
      <c r="A96" s="7" t="s">
        <v>1072</v>
      </c>
      <c r="B96" s="10" t="s">
        <v>926</v>
      </c>
      <c r="C96" s="11">
        <v>0</v>
      </c>
      <c r="D96" s="11">
        <v>0</v>
      </c>
      <c r="E96" s="11">
        <v>0</v>
      </c>
      <c r="F96" s="11">
        <v>0.28818500000000002</v>
      </c>
      <c r="G96" s="11">
        <v>0.57760199999999995</v>
      </c>
      <c r="H96" s="11">
        <v>0.86653999999999998</v>
      </c>
      <c r="I96" s="11">
        <v>1.1780120000000001</v>
      </c>
      <c r="J96" s="11">
        <v>1.5036609999999999</v>
      </c>
      <c r="K96" s="11">
        <v>1.82816</v>
      </c>
      <c r="L96" s="11">
        <v>2.1362770000000002</v>
      </c>
      <c r="M96" s="11">
        <v>2.4249320000000001</v>
      </c>
      <c r="N96" s="11">
        <v>2.6925690000000002</v>
      </c>
      <c r="O96" s="11">
        <v>2.9645199999999998</v>
      </c>
      <c r="P96" s="11">
        <v>3.247665</v>
      </c>
      <c r="Q96" s="11">
        <v>3.5325329999999999</v>
      </c>
      <c r="R96" s="11">
        <v>3.8159869999999998</v>
      </c>
      <c r="S96" s="11">
        <v>4.0882370000000003</v>
      </c>
      <c r="T96" s="11">
        <v>4.3600099999999999</v>
      </c>
      <c r="U96" s="11">
        <v>4.658741</v>
      </c>
      <c r="V96" s="11">
        <v>4.9732989999999999</v>
      </c>
      <c r="W96" s="11">
        <v>5.2915159999999997</v>
      </c>
      <c r="X96" s="11">
        <v>5.6120340000000004</v>
      </c>
      <c r="Y96" s="11">
        <v>5.9356799999999996</v>
      </c>
      <c r="Z96" s="11">
        <v>6.285304</v>
      </c>
      <c r="AA96" s="11">
        <v>6.6329859999999998</v>
      </c>
      <c r="AB96" s="11">
        <v>7.0044029999999999</v>
      </c>
      <c r="AC96" s="11">
        <v>7.3822859999999997</v>
      </c>
      <c r="AD96" s="11">
        <v>7.777698</v>
      </c>
      <c r="AE96" s="11">
        <v>8.192475</v>
      </c>
      <c r="AF96" s="11">
        <v>8.6140840000000001</v>
      </c>
      <c r="AG96" s="11">
        <v>9.0534839999999992</v>
      </c>
      <c r="AH96" s="11">
        <v>9.5119830000000007</v>
      </c>
      <c r="AI96" s="11">
        <v>9.9700799999999994</v>
      </c>
      <c r="AJ96" s="11">
        <v>10.454955999999999</v>
      </c>
      <c r="AK96" s="11">
        <v>10.969849</v>
      </c>
      <c r="AL96" s="11">
        <v>11.51248</v>
      </c>
      <c r="AM96" s="8" t="s">
        <v>212</v>
      </c>
    </row>
    <row r="97" spans="1:39" ht="15" customHeight="1">
      <c r="A97" s="7" t="s">
        <v>1071</v>
      </c>
      <c r="B97" s="6" t="s">
        <v>1070</v>
      </c>
      <c r="C97" s="19">
        <v>5548.3657229999999</v>
      </c>
      <c r="D97" s="19">
        <v>5468.7265619999998</v>
      </c>
      <c r="E97" s="19">
        <v>5623.3969729999999</v>
      </c>
      <c r="F97" s="19">
        <v>5644.6030270000001</v>
      </c>
      <c r="G97" s="19">
        <v>5650.0996089999999</v>
      </c>
      <c r="H97" s="19">
        <v>5676.7651370000003</v>
      </c>
      <c r="I97" s="19">
        <v>5720.2177730000003</v>
      </c>
      <c r="J97" s="19">
        <v>5750.3041990000002</v>
      </c>
      <c r="K97" s="19">
        <v>5769.7441410000001</v>
      </c>
      <c r="L97" s="19">
        <v>5770.7250979999999</v>
      </c>
      <c r="M97" s="19">
        <v>5728.6445309999999</v>
      </c>
      <c r="N97" s="19">
        <v>5654.3349609999996</v>
      </c>
      <c r="O97" s="19">
        <v>5592.5439450000003</v>
      </c>
      <c r="P97" s="19">
        <v>5535.3666990000002</v>
      </c>
      <c r="Q97" s="19">
        <v>5480.7543949999999</v>
      </c>
      <c r="R97" s="19">
        <v>5428.9785160000001</v>
      </c>
      <c r="S97" s="19">
        <v>5379.3110349999997</v>
      </c>
      <c r="T97" s="19">
        <v>5332.8808589999999</v>
      </c>
      <c r="U97" s="19">
        <v>5314.7705079999996</v>
      </c>
      <c r="V97" s="19">
        <v>5318.5742190000001</v>
      </c>
      <c r="W97" s="19">
        <v>5334.2875979999999</v>
      </c>
      <c r="X97" s="19">
        <v>5351.7558589999999</v>
      </c>
      <c r="Y97" s="19">
        <v>5384.9067379999997</v>
      </c>
      <c r="Z97" s="19">
        <v>5433.6909180000002</v>
      </c>
      <c r="AA97" s="19">
        <v>5475.1992190000001</v>
      </c>
      <c r="AB97" s="19">
        <v>5513.2797849999997</v>
      </c>
      <c r="AC97" s="19">
        <v>5565.0703119999998</v>
      </c>
      <c r="AD97" s="19">
        <v>5624.9702150000003</v>
      </c>
      <c r="AE97" s="19">
        <v>5699.9897460000002</v>
      </c>
      <c r="AF97" s="19">
        <v>5776.71875</v>
      </c>
      <c r="AG97" s="19">
        <v>5851.4643550000001</v>
      </c>
      <c r="AH97" s="19">
        <v>5931.4414059999999</v>
      </c>
      <c r="AI97" s="19">
        <v>6006.8237300000001</v>
      </c>
      <c r="AJ97" s="19">
        <v>6082.8325199999999</v>
      </c>
      <c r="AK97" s="19">
        <v>6170.4736329999996</v>
      </c>
      <c r="AL97" s="19">
        <v>6261.7670900000003</v>
      </c>
      <c r="AM97" s="4">
        <v>3.9909999999999998E-3</v>
      </c>
    </row>
    <row r="99" spans="1:39" ht="15" customHeight="1">
      <c r="B99" s="6" t="s">
        <v>1004</v>
      </c>
    </row>
    <row r="100" spans="1:39" ht="15" customHeight="1">
      <c r="B100" s="6" t="s">
        <v>967</v>
      </c>
    </row>
    <row r="101" spans="1:39" ht="15" customHeight="1">
      <c r="A101" s="7" t="s">
        <v>1069</v>
      </c>
      <c r="B101" s="10" t="s">
        <v>941</v>
      </c>
      <c r="C101" s="11">
        <v>13.755134</v>
      </c>
      <c r="D101" s="11">
        <v>13.785956000000001</v>
      </c>
      <c r="E101" s="11">
        <v>13.844434</v>
      </c>
      <c r="F101" s="11">
        <v>14.021176000000001</v>
      </c>
      <c r="G101" s="11">
        <v>14.191706999999999</v>
      </c>
      <c r="H101" s="11">
        <v>14.353107</v>
      </c>
      <c r="I101" s="11">
        <v>14.519767999999999</v>
      </c>
      <c r="J101" s="11">
        <v>14.688893999999999</v>
      </c>
      <c r="K101" s="11">
        <v>14.863243000000001</v>
      </c>
      <c r="L101" s="11">
        <v>15.052694000000001</v>
      </c>
      <c r="M101" s="11">
        <v>15.257789000000001</v>
      </c>
      <c r="N101" s="11">
        <v>15.474754000000001</v>
      </c>
      <c r="O101" s="11">
        <v>15.705717</v>
      </c>
      <c r="P101" s="11">
        <v>15.938299000000001</v>
      </c>
      <c r="Q101" s="11">
        <v>16.170556999999999</v>
      </c>
      <c r="R101" s="11">
        <v>16.391034999999999</v>
      </c>
      <c r="S101" s="11">
        <v>16.596291000000001</v>
      </c>
      <c r="T101" s="11">
        <v>16.790575</v>
      </c>
      <c r="U101" s="11">
        <v>16.970162999999999</v>
      </c>
      <c r="V101" s="11">
        <v>17.135020999999998</v>
      </c>
      <c r="W101" s="11">
        <v>17.283246999999999</v>
      </c>
      <c r="X101" s="11">
        <v>17.416810999999999</v>
      </c>
      <c r="Y101" s="11">
        <v>17.535523999999999</v>
      </c>
      <c r="Z101" s="11">
        <v>17.644651</v>
      </c>
      <c r="AA101" s="11">
        <v>17.745882000000002</v>
      </c>
      <c r="AB101" s="11">
        <v>17.828592</v>
      </c>
      <c r="AC101" s="11">
        <v>17.910717000000002</v>
      </c>
      <c r="AD101" s="11">
        <v>17.973690000000001</v>
      </c>
      <c r="AE101" s="11">
        <v>18.020323000000001</v>
      </c>
      <c r="AF101" s="11">
        <v>18.064041</v>
      </c>
      <c r="AG101" s="11">
        <v>18.108205999999999</v>
      </c>
      <c r="AH101" s="11">
        <v>18.141603</v>
      </c>
      <c r="AI101" s="11">
        <v>18.168457</v>
      </c>
      <c r="AJ101" s="11">
        <v>18.190850999999999</v>
      </c>
      <c r="AK101" s="11">
        <v>18.209745000000002</v>
      </c>
      <c r="AL101" s="11">
        <v>18.226112000000001</v>
      </c>
      <c r="AM101" s="8">
        <v>8.2459999999999999E-3</v>
      </c>
    </row>
    <row r="102" spans="1:39" ht="15" customHeight="1">
      <c r="A102" s="7" t="s">
        <v>1068</v>
      </c>
      <c r="B102" s="10" t="s">
        <v>939</v>
      </c>
      <c r="C102" s="11">
        <v>9.4131889999999991</v>
      </c>
      <c r="D102" s="11">
        <v>9.5134349999999994</v>
      </c>
      <c r="E102" s="11">
        <v>9.6224729999999994</v>
      </c>
      <c r="F102" s="11">
        <v>9.7946690000000007</v>
      </c>
      <c r="G102" s="11">
        <v>9.9602149999999998</v>
      </c>
      <c r="H102" s="11">
        <v>10.121451</v>
      </c>
      <c r="I102" s="11">
        <v>10.288555000000001</v>
      </c>
      <c r="J102" s="11">
        <v>10.456723999999999</v>
      </c>
      <c r="K102" s="11">
        <v>10.624991</v>
      </c>
      <c r="L102" s="11">
        <v>10.798641999999999</v>
      </c>
      <c r="M102" s="11">
        <v>10.973962</v>
      </c>
      <c r="N102" s="11">
        <v>11.151755</v>
      </c>
      <c r="O102" s="11">
        <v>11.336235</v>
      </c>
      <c r="P102" s="11">
        <v>11.524308</v>
      </c>
      <c r="Q102" s="11">
        <v>11.706657</v>
      </c>
      <c r="R102" s="11">
        <v>11.888608</v>
      </c>
      <c r="S102" s="11">
        <v>12.055375</v>
      </c>
      <c r="T102" s="11">
        <v>12.21954</v>
      </c>
      <c r="U102" s="11">
        <v>12.367352</v>
      </c>
      <c r="V102" s="11">
        <v>12.509836999999999</v>
      </c>
      <c r="W102" s="11">
        <v>12.638916999999999</v>
      </c>
      <c r="X102" s="11">
        <v>12.754621</v>
      </c>
      <c r="Y102" s="11">
        <v>12.864544</v>
      </c>
      <c r="Z102" s="11">
        <v>12.967669000000001</v>
      </c>
      <c r="AA102" s="11">
        <v>13.067553999999999</v>
      </c>
      <c r="AB102" s="11">
        <v>13.152543</v>
      </c>
      <c r="AC102" s="11">
        <v>13.238379</v>
      </c>
      <c r="AD102" s="11">
        <v>13.314166</v>
      </c>
      <c r="AE102" s="11">
        <v>13.378526000000001</v>
      </c>
      <c r="AF102" s="11">
        <v>13.437892</v>
      </c>
      <c r="AG102" s="11">
        <v>13.495091</v>
      </c>
      <c r="AH102" s="11">
        <v>13.542166999999999</v>
      </c>
      <c r="AI102" s="11">
        <v>13.587762</v>
      </c>
      <c r="AJ102" s="11">
        <v>13.629949</v>
      </c>
      <c r="AK102" s="11">
        <v>13.668938000000001</v>
      </c>
      <c r="AL102" s="11">
        <v>13.705071</v>
      </c>
      <c r="AM102" s="8">
        <v>1.0795000000000001E-2</v>
      </c>
    </row>
    <row r="103" spans="1:39" ht="15" customHeight="1">
      <c r="A103" s="7" t="s">
        <v>1067</v>
      </c>
      <c r="B103" s="10" t="s">
        <v>818</v>
      </c>
      <c r="C103" s="11">
        <v>8.2863059999999997</v>
      </c>
      <c r="D103" s="11">
        <v>8.2863000000000007</v>
      </c>
      <c r="E103" s="11">
        <v>8.2862930000000006</v>
      </c>
      <c r="F103" s="11">
        <v>10.765962</v>
      </c>
      <c r="G103" s="11">
        <v>11.380127999999999</v>
      </c>
      <c r="H103" s="11">
        <v>11.656141999999999</v>
      </c>
      <c r="I103" s="11">
        <v>11.857570000000001</v>
      </c>
      <c r="J103" s="11">
        <v>12.016925000000001</v>
      </c>
      <c r="K103" s="11">
        <v>12.141704000000001</v>
      </c>
      <c r="L103" s="11">
        <v>12.257406</v>
      </c>
      <c r="M103" s="11">
        <v>12.373129</v>
      </c>
      <c r="N103" s="11">
        <v>12.494206</v>
      </c>
      <c r="O103" s="11">
        <v>12.622712</v>
      </c>
      <c r="P103" s="11">
        <v>12.739046</v>
      </c>
      <c r="Q103" s="11">
        <v>12.851533999999999</v>
      </c>
      <c r="R103" s="11">
        <v>12.961933999999999</v>
      </c>
      <c r="S103" s="11">
        <v>13.066210999999999</v>
      </c>
      <c r="T103" s="11">
        <v>13.149846999999999</v>
      </c>
      <c r="U103" s="11">
        <v>13.237482999999999</v>
      </c>
      <c r="V103" s="11">
        <v>13.326629000000001</v>
      </c>
      <c r="W103" s="11">
        <v>13.392810000000001</v>
      </c>
      <c r="X103" s="11">
        <v>13.44932</v>
      </c>
      <c r="Y103" s="11">
        <v>13.497907</v>
      </c>
      <c r="Z103" s="11">
        <v>13.539982</v>
      </c>
      <c r="AA103" s="11">
        <v>13.578257000000001</v>
      </c>
      <c r="AB103" s="11">
        <v>13.606976</v>
      </c>
      <c r="AC103" s="11">
        <v>13.633648000000001</v>
      </c>
      <c r="AD103" s="11">
        <v>13.658901999999999</v>
      </c>
      <c r="AE103" s="11">
        <v>13.683377999999999</v>
      </c>
      <c r="AF103" s="11">
        <v>13.707941</v>
      </c>
      <c r="AG103" s="11">
        <v>13.733389000000001</v>
      </c>
      <c r="AH103" s="11">
        <v>13.759601999999999</v>
      </c>
      <c r="AI103" s="11">
        <v>13.786887</v>
      </c>
      <c r="AJ103" s="11">
        <v>13.815346999999999</v>
      </c>
      <c r="AK103" s="11">
        <v>13.844417999999999</v>
      </c>
      <c r="AL103" s="11">
        <v>13.863063</v>
      </c>
      <c r="AM103" s="8">
        <v>1.5251000000000001E-2</v>
      </c>
    </row>
    <row r="104" spans="1:39" ht="15" customHeight="1">
      <c r="A104" s="7" t="s">
        <v>1066</v>
      </c>
      <c r="B104" s="10" t="s">
        <v>936</v>
      </c>
      <c r="C104" s="11">
        <v>7.6333500000000001</v>
      </c>
      <c r="D104" s="11">
        <v>7.6333500000000001</v>
      </c>
      <c r="E104" s="11">
        <v>7.6333500000000001</v>
      </c>
      <c r="F104" s="11">
        <v>12.043544000000001</v>
      </c>
      <c r="G104" s="11">
        <v>12.056436</v>
      </c>
      <c r="H104" s="11">
        <v>12.075053</v>
      </c>
      <c r="I104" s="11">
        <v>12.124072999999999</v>
      </c>
      <c r="J104" s="11">
        <v>12.179736999999999</v>
      </c>
      <c r="K104" s="11">
        <v>12.245341</v>
      </c>
      <c r="L104" s="11">
        <v>12.328106</v>
      </c>
      <c r="M104" s="11">
        <v>12.428807000000001</v>
      </c>
      <c r="N104" s="11">
        <v>12.543806999999999</v>
      </c>
      <c r="O104" s="11">
        <v>12.670842</v>
      </c>
      <c r="P104" s="11">
        <v>12.790213</v>
      </c>
      <c r="Q104" s="11">
        <v>12.90963</v>
      </c>
      <c r="R104" s="11">
        <v>13.026438000000001</v>
      </c>
      <c r="S104" s="11">
        <v>13.137810999999999</v>
      </c>
      <c r="T104" s="11">
        <v>13.239017</v>
      </c>
      <c r="U104" s="11">
        <v>13.326632</v>
      </c>
      <c r="V104" s="11">
        <v>13.401572</v>
      </c>
      <c r="W104" s="11">
        <v>13.464015</v>
      </c>
      <c r="X104" s="11">
        <v>13.51585</v>
      </c>
      <c r="Y104" s="11">
        <v>13.558771999999999</v>
      </c>
      <c r="Z104" s="11">
        <v>13.594219000000001</v>
      </c>
      <c r="AA104" s="11">
        <v>13.624523</v>
      </c>
      <c r="AB104" s="11">
        <v>13.650131</v>
      </c>
      <c r="AC104" s="11">
        <v>13.671493999999999</v>
      </c>
      <c r="AD104" s="11">
        <v>13.688817999999999</v>
      </c>
      <c r="AE104" s="11">
        <v>13.702579</v>
      </c>
      <c r="AF104" s="11">
        <v>13.713283000000001</v>
      </c>
      <c r="AG104" s="11">
        <v>13.721334000000001</v>
      </c>
      <c r="AH104" s="11">
        <v>13.726818</v>
      </c>
      <c r="AI104" s="11">
        <v>13.730271</v>
      </c>
      <c r="AJ104" s="11">
        <v>13.732192</v>
      </c>
      <c r="AK104" s="11">
        <v>13.733019000000001</v>
      </c>
      <c r="AL104" s="11">
        <v>13.731094000000001</v>
      </c>
      <c r="AM104" s="8">
        <v>1.7419E-2</v>
      </c>
    </row>
    <row r="105" spans="1:39" ht="15" customHeight="1">
      <c r="A105" s="7" t="s">
        <v>1065</v>
      </c>
      <c r="B105" s="10" t="s">
        <v>934</v>
      </c>
      <c r="C105" s="11">
        <v>9.9224929999999993</v>
      </c>
      <c r="D105" s="11">
        <v>9.9760840000000002</v>
      </c>
      <c r="E105" s="11">
        <v>10.030822000000001</v>
      </c>
      <c r="F105" s="11">
        <v>10.181599</v>
      </c>
      <c r="G105" s="11">
        <v>10.302006</v>
      </c>
      <c r="H105" s="11">
        <v>10.411292</v>
      </c>
      <c r="I105" s="11">
        <v>10.528918000000001</v>
      </c>
      <c r="J105" s="11">
        <v>10.645591</v>
      </c>
      <c r="K105" s="11">
        <v>10.763837000000001</v>
      </c>
      <c r="L105" s="11">
        <v>10.890014000000001</v>
      </c>
      <c r="M105" s="11">
        <v>11.022716000000001</v>
      </c>
      <c r="N105" s="11">
        <v>11.159462</v>
      </c>
      <c r="O105" s="11">
        <v>11.302612</v>
      </c>
      <c r="P105" s="11">
        <v>11.444442</v>
      </c>
      <c r="Q105" s="11">
        <v>11.586933</v>
      </c>
      <c r="R105" s="11">
        <v>11.729628999999999</v>
      </c>
      <c r="S105" s="11">
        <v>11.868812</v>
      </c>
      <c r="T105" s="11">
        <v>12.003012999999999</v>
      </c>
      <c r="U105" s="11">
        <v>12.132391</v>
      </c>
      <c r="V105" s="11">
        <v>12.258664</v>
      </c>
      <c r="W105" s="11">
        <v>12.379066999999999</v>
      </c>
      <c r="X105" s="11">
        <v>12.492101</v>
      </c>
      <c r="Y105" s="11">
        <v>12.598998</v>
      </c>
      <c r="Z105" s="11">
        <v>12.698848999999999</v>
      </c>
      <c r="AA105" s="11">
        <v>12.790466</v>
      </c>
      <c r="AB105" s="11">
        <v>12.874309999999999</v>
      </c>
      <c r="AC105" s="11">
        <v>12.948636</v>
      </c>
      <c r="AD105" s="11">
        <v>13.018936</v>
      </c>
      <c r="AE105" s="11">
        <v>13.078567</v>
      </c>
      <c r="AF105" s="11">
        <v>13.128375999999999</v>
      </c>
      <c r="AG105" s="11">
        <v>13.172408000000001</v>
      </c>
      <c r="AH105" s="11">
        <v>13.210073</v>
      </c>
      <c r="AI105" s="11">
        <v>13.24404</v>
      </c>
      <c r="AJ105" s="11">
        <v>13.274311000000001</v>
      </c>
      <c r="AK105" s="11">
        <v>13.30143</v>
      </c>
      <c r="AL105" s="11">
        <v>13.325305999999999</v>
      </c>
      <c r="AM105" s="8">
        <v>8.5500000000000003E-3</v>
      </c>
    </row>
    <row r="106" spans="1:39" ht="15" customHeight="1">
      <c r="A106" s="7" t="s">
        <v>1064</v>
      </c>
      <c r="B106" s="10" t="s">
        <v>932</v>
      </c>
      <c r="C106" s="11">
        <v>24.124016000000001</v>
      </c>
      <c r="D106" s="11">
        <v>24.123659</v>
      </c>
      <c r="E106" s="11">
        <v>24.123366999999998</v>
      </c>
      <c r="F106" s="11">
        <v>26.633669000000001</v>
      </c>
      <c r="G106" s="11">
        <v>26.749998000000001</v>
      </c>
      <c r="H106" s="11">
        <v>26.802647</v>
      </c>
      <c r="I106" s="11">
        <v>26.873396</v>
      </c>
      <c r="J106" s="11">
        <v>26.940943000000001</v>
      </c>
      <c r="K106" s="11">
        <v>27.014430999999998</v>
      </c>
      <c r="L106" s="11">
        <v>27.103421999999998</v>
      </c>
      <c r="M106" s="11">
        <v>27.210173000000001</v>
      </c>
      <c r="N106" s="11">
        <v>27.335260000000002</v>
      </c>
      <c r="O106" s="11">
        <v>27.479075999999999</v>
      </c>
      <c r="P106" s="11">
        <v>27.627770999999999</v>
      </c>
      <c r="Q106" s="11">
        <v>27.787282999999999</v>
      </c>
      <c r="R106" s="11">
        <v>27.950372999999999</v>
      </c>
      <c r="S106" s="11">
        <v>28.110014</v>
      </c>
      <c r="T106" s="11">
        <v>28.258641999999998</v>
      </c>
      <c r="U106" s="11">
        <v>28.391321000000001</v>
      </c>
      <c r="V106" s="11">
        <v>28.509001000000001</v>
      </c>
      <c r="W106" s="11">
        <v>28.610783000000001</v>
      </c>
      <c r="X106" s="11">
        <v>28.697956000000001</v>
      </c>
      <c r="Y106" s="11">
        <v>28.774321</v>
      </c>
      <c r="Z106" s="11">
        <v>28.841711</v>
      </c>
      <c r="AA106" s="11">
        <v>28.900383000000001</v>
      </c>
      <c r="AB106" s="11">
        <v>28.952079999999999</v>
      </c>
      <c r="AC106" s="11">
        <v>29.001785000000002</v>
      </c>
      <c r="AD106" s="11">
        <v>29.050711</v>
      </c>
      <c r="AE106" s="11">
        <v>29.093717999999999</v>
      </c>
      <c r="AF106" s="11">
        <v>29.133831000000001</v>
      </c>
      <c r="AG106" s="11">
        <v>29.170815999999999</v>
      </c>
      <c r="AH106" s="11">
        <v>29.204091999999999</v>
      </c>
      <c r="AI106" s="11">
        <v>29.233523999999999</v>
      </c>
      <c r="AJ106" s="11">
        <v>29.25844</v>
      </c>
      <c r="AK106" s="11">
        <v>29.279060000000001</v>
      </c>
      <c r="AL106" s="11">
        <v>29.302413999999999</v>
      </c>
      <c r="AM106" s="8">
        <v>5.7359999999999998E-3</v>
      </c>
    </row>
    <row r="107" spans="1:39" ht="15" customHeight="1">
      <c r="A107" s="7" t="s">
        <v>1063</v>
      </c>
      <c r="B107" s="10" t="s">
        <v>930</v>
      </c>
      <c r="C107" s="11">
        <v>0</v>
      </c>
      <c r="D107" s="11">
        <v>0</v>
      </c>
      <c r="E107" s="11">
        <v>0</v>
      </c>
      <c r="F107" s="11">
        <v>0</v>
      </c>
      <c r="G107" s="11">
        <v>0</v>
      </c>
      <c r="H107" s="11">
        <v>22.602650000000001</v>
      </c>
      <c r="I107" s="11">
        <v>22.785043999999999</v>
      </c>
      <c r="J107" s="11">
        <v>22.982132</v>
      </c>
      <c r="K107" s="11">
        <v>23.177862000000001</v>
      </c>
      <c r="L107" s="11">
        <v>23.397939999999998</v>
      </c>
      <c r="M107" s="11">
        <v>23.649004000000001</v>
      </c>
      <c r="N107" s="11">
        <v>23.937555</v>
      </c>
      <c r="O107" s="11">
        <v>24.275928</v>
      </c>
      <c r="P107" s="11">
        <v>24.614557000000001</v>
      </c>
      <c r="Q107" s="11">
        <v>24.986789999999999</v>
      </c>
      <c r="R107" s="11">
        <v>25.367909999999998</v>
      </c>
      <c r="S107" s="11">
        <v>25.747335</v>
      </c>
      <c r="T107" s="11">
        <v>26.106552000000001</v>
      </c>
      <c r="U107" s="11">
        <v>26.432583000000001</v>
      </c>
      <c r="V107" s="11">
        <v>26.727694</v>
      </c>
      <c r="W107" s="11">
        <v>26.987877000000001</v>
      </c>
      <c r="X107" s="11">
        <v>27.213467000000001</v>
      </c>
      <c r="Y107" s="11">
        <v>27.406984000000001</v>
      </c>
      <c r="Z107" s="11">
        <v>27.571598000000002</v>
      </c>
      <c r="AA107" s="11">
        <v>27.714565</v>
      </c>
      <c r="AB107" s="11">
        <v>27.841293</v>
      </c>
      <c r="AC107" s="11">
        <v>27.954977</v>
      </c>
      <c r="AD107" s="11">
        <v>28.056574000000001</v>
      </c>
      <c r="AE107" s="11">
        <v>28.157518</v>
      </c>
      <c r="AF107" s="11">
        <v>28.255707000000001</v>
      </c>
      <c r="AG107" s="11">
        <v>28.348541000000001</v>
      </c>
      <c r="AH107" s="11">
        <v>28.434031999999998</v>
      </c>
      <c r="AI107" s="11">
        <v>28.511189999999999</v>
      </c>
      <c r="AJ107" s="11">
        <v>28.579763</v>
      </c>
      <c r="AK107" s="11">
        <v>28.639175000000002</v>
      </c>
      <c r="AL107" s="11">
        <v>28.686913000000001</v>
      </c>
      <c r="AM107" s="8" t="s">
        <v>212</v>
      </c>
    </row>
    <row r="108" spans="1:39" ht="15" customHeight="1">
      <c r="A108" s="7" t="s">
        <v>1062</v>
      </c>
      <c r="B108" s="10" t="s">
        <v>928</v>
      </c>
      <c r="C108" s="11">
        <v>0</v>
      </c>
      <c r="D108" s="11">
        <v>0</v>
      </c>
      <c r="E108" s="11">
        <v>0</v>
      </c>
      <c r="F108" s="11">
        <v>0</v>
      </c>
      <c r="G108" s="11">
        <v>0</v>
      </c>
      <c r="H108" s="11">
        <v>18.041611</v>
      </c>
      <c r="I108" s="11">
        <v>18.212862000000001</v>
      </c>
      <c r="J108" s="11">
        <v>18.301292</v>
      </c>
      <c r="K108" s="11">
        <v>18.377554</v>
      </c>
      <c r="L108" s="11">
        <v>18.458843000000002</v>
      </c>
      <c r="M108" s="11">
        <v>18.549666999999999</v>
      </c>
      <c r="N108" s="11">
        <v>18.651437999999999</v>
      </c>
      <c r="O108" s="11">
        <v>18.770702</v>
      </c>
      <c r="P108" s="11">
        <v>18.889483999999999</v>
      </c>
      <c r="Q108" s="11">
        <v>19.018771999999998</v>
      </c>
      <c r="R108" s="11">
        <v>19.148916</v>
      </c>
      <c r="S108" s="11">
        <v>19.274512999999999</v>
      </c>
      <c r="T108" s="11">
        <v>19.392282000000002</v>
      </c>
      <c r="U108" s="11">
        <v>19.500063000000001</v>
      </c>
      <c r="V108" s="11">
        <v>19.597134</v>
      </c>
      <c r="W108" s="11">
        <v>19.681944000000001</v>
      </c>
      <c r="X108" s="11">
        <v>19.755420999999998</v>
      </c>
      <c r="Y108" s="11">
        <v>19.818527</v>
      </c>
      <c r="Z108" s="11">
        <v>19.872935999999999</v>
      </c>
      <c r="AA108" s="11">
        <v>19.921215</v>
      </c>
      <c r="AB108" s="11">
        <v>19.965149</v>
      </c>
      <c r="AC108" s="11">
        <v>20.006022999999999</v>
      </c>
      <c r="AD108" s="11">
        <v>20.044547999999999</v>
      </c>
      <c r="AE108" s="11">
        <v>20.084913</v>
      </c>
      <c r="AF108" s="11">
        <v>20.126465</v>
      </c>
      <c r="AG108" s="11">
        <v>20.168738999999999</v>
      </c>
      <c r="AH108" s="11">
        <v>20.211109</v>
      </c>
      <c r="AI108" s="11">
        <v>20.252814999999998</v>
      </c>
      <c r="AJ108" s="11">
        <v>20.293499000000001</v>
      </c>
      <c r="AK108" s="11">
        <v>20.332335</v>
      </c>
      <c r="AL108" s="11">
        <v>20.367795999999998</v>
      </c>
      <c r="AM108" s="8" t="s">
        <v>212</v>
      </c>
    </row>
    <row r="109" spans="1:39" ht="15" customHeight="1">
      <c r="A109" s="7" t="s">
        <v>1061</v>
      </c>
      <c r="B109" s="10" t="s">
        <v>926</v>
      </c>
      <c r="C109" s="11">
        <v>0</v>
      </c>
      <c r="D109" s="11">
        <v>0</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8" t="s">
        <v>212</v>
      </c>
    </row>
    <row r="110" spans="1:39" ht="15" customHeight="1">
      <c r="A110" s="7" t="s">
        <v>1060</v>
      </c>
      <c r="B110" s="10" t="s">
        <v>993</v>
      </c>
      <c r="C110" s="11">
        <v>12.313750000000001</v>
      </c>
      <c r="D110" s="11">
        <v>12.358351000000001</v>
      </c>
      <c r="E110" s="11">
        <v>12.422449</v>
      </c>
      <c r="F110" s="11">
        <v>12.582157</v>
      </c>
      <c r="G110" s="11">
        <v>12.733066000000001</v>
      </c>
      <c r="H110" s="11">
        <v>12.873552</v>
      </c>
      <c r="I110" s="11">
        <v>13.018257</v>
      </c>
      <c r="J110" s="11">
        <v>13.164561000000001</v>
      </c>
      <c r="K110" s="11">
        <v>13.313442</v>
      </c>
      <c r="L110" s="11">
        <v>13.473825</v>
      </c>
      <c r="M110" s="11">
        <v>13.644301</v>
      </c>
      <c r="N110" s="11">
        <v>13.820363</v>
      </c>
      <c r="O110" s="11">
        <v>14.006576000000001</v>
      </c>
      <c r="P110" s="11">
        <v>14.196593999999999</v>
      </c>
      <c r="Q110" s="11">
        <v>14.382097</v>
      </c>
      <c r="R110" s="11">
        <v>14.56141</v>
      </c>
      <c r="S110" s="11">
        <v>14.725841000000001</v>
      </c>
      <c r="T110" s="11">
        <v>14.881337</v>
      </c>
      <c r="U110" s="11">
        <v>15.020659999999999</v>
      </c>
      <c r="V110" s="11">
        <v>15.150983</v>
      </c>
      <c r="W110" s="11">
        <v>15.266973</v>
      </c>
      <c r="X110" s="11">
        <v>15.368506999999999</v>
      </c>
      <c r="Y110" s="11">
        <v>15.462122000000001</v>
      </c>
      <c r="Z110" s="11">
        <v>15.548983</v>
      </c>
      <c r="AA110" s="11">
        <v>15.631596</v>
      </c>
      <c r="AB110" s="11">
        <v>15.699609000000001</v>
      </c>
      <c r="AC110" s="11">
        <v>15.770429999999999</v>
      </c>
      <c r="AD110" s="11">
        <v>15.830503</v>
      </c>
      <c r="AE110" s="11">
        <v>15.879227999999999</v>
      </c>
      <c r="AF110" s="11">
        <v>15.925166000000001</v>
      </c>
      <c r="AG110" s="11">
        <v>15.971999</v>
      </c>
      <c r="AH110" s="11">
        <v>16.010079999999999</v>
      </c>
      <c r="AI110" s="11">
        <v>16.046479999999999</v>
      </c>
      <c r="AJ110" s="11">
        <v>16.079601</v>
      </c>
      <c r="AK110" s="11">
        <v>16.111533999999999</v>
      </c>
      <c r="AL110" s="11">
        <v>16.142662000000001</v>
      </c>
      <c r="AM110" s="8">
        <v>7.8879999999999992E-3</v>
      </c>
    </row>
    <row r="111" spans="1:39" ht="15" customHeight="1">
      <c r="B111" s="6" t="s">
        <v>955</v>
      </c>
    </row>
    <row r="112" spans="1:39" ht="15" customHeight="1">
      <c r="A112" s="7" t="s">
        <v>1059</v>
      </c>
      <c r="B112" s="10" t="s">
        <v>941</v>
      </c>
      <c r="C112" s="11">
        <v>8.6040589999999995</v>
      </c>
      <c r="D112" s="11">
        <v>8.6513489999999997</v>
      </c>
      <c r="E112" s="11">
        <v>8.7147799999999993</v>
      </c>
      <c r="F112" s="11">
        <v>8.8368610000000007</v>
      </c>
      <c r="G112" s="11">
        <v>8.9524000000000008</v>
      </c>
      <c r="H112" s="11">
        <v>9.0572219999999994</v>
      </c>
      <c r="I112" s="11">
        <v>9.1945530000000009</v>
      </c>
      <c r="J112" s="11">
        <v>9.3423189999999998</v>
      </c>
      <c r="K112" s="11">
        <v>9.4970429999999997</v>
      </c>
      <c r="L112" s="11">
        <v>9.659122</v>
      </c>
      <c r="M112" s="11">
        <v>9.8347490000000004</v>
      </c>
      <c r="N112" s="11">
        <v>10.019271</v>
      </c>
      <c r="O112" s="11">
        <v>10.215400000000001</v>
      </c>
      <c r="P112" s="11">
        <v>10.418974</v>
      </c>
      <c r="Q112" s="11">
        <v>10.638405000000001</v>
      </c>
      <c r="R112" s="11">
        <v>10.869503999999999</v>
      </c>
      <c r="S112" s="11">
        <v>11.098499</v>
      </c>
      <c r="T112" s="11">
        <v>11.326533</v>
      </c>
      <c r="U112" s="11">
        <v>11.543816</v>
      </c>
      <c r="V112" s="11">
        <v>11.745832999999999</v>
      </c>
      <c r="W112" s="11">
        <v>11.921927999999999</v>
      </c>
      <c r="X112" s="11">
        <v>12.074681999999999</v>
      </c>
      <c r="Y112" s="11">
        <v>12.209023999999999</v>
      </c>
      <c r="Z112" s="11">
        <v>12.330985</v>
      </c>
      <c r="AA112" s="11">
        <v>12.441274999999999</v>
      </c>
      <c r="AB112" s="11">
        <v>12.542135999999999</v>
      </c>
      <c r="AC112" s="11">
        <v>12.635737000000001</v>
      </c>
      <c r="AD112" s="11">
        <v>12.708905</v>
      </c>
      <c r="AE112" s="11">
        <v>12.765967</v>
      </c>
      <c r="AF112" s="11">
        <v>12.814016000000001</v>
      </c>
      <c r="AG112" s="11">
        <v>12.862524000000001</v>
      </c>
      <c r="AH112" s="11">
        <v>12.900966</v>
      </c>
      <c r="AI112" s="11">
        <v>12.928798</v>
      </c>
      <c r="AJ112" s="11">
        <v>12.959887999999999</v>
      </c>
      <c r="AK112" s="11">
        <v>12.985346</v>
      </c>
      <c r="AL112" s="11">
        <v>13.00958</v>
      </c>
      <c r="AM112" s="8">
        <v>1.2071E-2</v>
      </c>
    </row>
    <row r="113" spans="1:39" ht="15" customHeight="1">
      <c r="A113" s="7" t="s">
        <v>1058</v>
      </c>
      <c r="B113" s="10" t="s">
        <v>939</v>
      </c>
      <c r="C113" s="11">
        <v>6.3931209999999998</v>
      </c>
      <c r="D113" s="11">
        <v>6.4252039999999999</v>
      </c>
      <c r="E113" s="11">
        <v>6.4647269999999999</v>
      </c>
      <c r="F113" s="11">
        <v>6.513115</v>
      </c>
      <c r="G113" s="11">
        <v>6.5614340000000002</v>
      </c>
      <c r="H113" s="11">
        <v>6.6079530000000002</v>
      </c>
      <c r="I113" s="11">
        <v>6.6704759999999998</v>
      </c>
      <c r="J113" s="11">
        <v>6.739636</v>
      </c>
      <c r="K113" s="11">
        <v>6.8113789999999996</v>
      </c>
      <c r="L113" s="11">
        <v>6.8841539999999997</v>
      </c>
      <c r="M113" s="11">
        <v>6.9633380000000002</v>
      </c>
      <c r="N113" s="11">
        <v>7.043571</v>
      </c>
      <c r="O113" s="11">
        <v>7.130827</v>
      </c>
      <c r="P113" s="11">
        <v>7.2233280000000004</v>
      </c>
      <c r="Q113" s="11">
        <v>7.3191759999999997</v>
      </c>
      <c r="R113" s="11">
        <v>7.430231</v>
      </c>
      <c r="S113" s="11">
        <v>7.5338260000000004</v>
      </c>
      <c r="T113" s="11">
        <v>7.6481700000000004</v>
      </c>
      <c r="U113" s="11">
        <v>7.764545</v>
      </c>
      <c r="V113" s="11">
        <v>7.868017</v>
      </c>
      <c r="W113" s="11">
        <v>7.9692230000000004</v>
      </c>
      <c r="X113" s="11">
        <v>8.0624500000000001</v>
      </c>
      <c r="Y113" s="11">
        <v>8.1560389999999998</v>
      </c>
      <c r="Z113" s="11">
        <v>8.2315369999999994</v>
      </c>
      <c r="AA113" s="11">
        <v>8.3215640000000004</v>
      </c>
      <c r="AB113" s="11">
        <v>8.3983290000000004</v>
      </c>
      <c r="AC113" s="11">
        <v>8.4740369999999992</v>
      </c>
      <c r="AD113" s="11">
        <v>8.5350020000000004</v>
      </c>
      <c r="AE113" s="11">
        <v>8.5802429999999994</v>
      </c>
      <c r="AF113" s="11">
        <v>8.629429</v>
      </c>
      <c r="AG113" s="11">
        <v>8.6794689999999992</v>
      </c>
      <c r="AH113" s="11">
        <v>8.7268880000000006</v>
      </c>
      <c r="AI113" s="11">
        <v>8.7668739999999996</v>
      </c>
      <c r="AJ113" s="11">
        <v>8.8101610000000008</v>
      </c>
      <c r="AK113" s="11">
        <v>8.8469099999999994</v>
      </c>
      <c r="AL113" s="11">
        <v>8.883718</v>
      </c>
      <c r="AM113" s="8">
        <v>9.5750000000000002E-3</v>
      </c>
    </row>
    <row r="114" spans="1:39" ht="15" customHeight="1">
      <c r="A114" s="7" t="s">
        <v>1057</v>
      </c>
      <c r="B114" s="10" t="s">
        <v>818</v>
      </c>
      <c r="C114" s="11">
        <v>6.6296169999999996</v>
      </c>
      <c r="D114" s="11">
        <v>6.6305249999999996</v>
      </c>
      <c r="E114" s="11">
        <v>6.6301870000000003</v>
      </c>
      <c r="F114" s="11">
        <v>6.6868340000000002</v>
      </c>
      <c r="G114" s="11">
        <v>6.7446780000000004</v>
      </c>
      <c r="H114" s="11">
        <v>6.7913129999999997</v>
      </c>
      <c r="I114" s="11">
        <v>6.8705080000000001</v>
      </c>
      <c r="J114" s="11">
        <v>6.9532049999999996</v>
      </c>
      <c r="K114" s="11">
        <v>7.0406510000000004</v>
      </c>
      <c r="L114" s="11">
        <v>7.1355510000000004</v>
      </c>
      <c r="M114" s="11">
        <v>7.2402220000000002</v>
      </c>
      <c r="N114" s="11">
        <v>7.3569750000000003</v>
      </c>
      <c r="O114" s="11">
        <v>7.4803249999999997</v>
      </c>
      <c r="P114" s="11">
        <v>7.6215400000000004</v>
      </c>
      <c r="Q114" s="11">
        <v>7.7687879999999998</v>
      </c>
      <c r="R114" s="11">
        <v>7.9323309999999996</v>
      </c>
      <c r="S114" s="11">
        <v>8.1054709999999996</v>
      </c>
      <c r="T114" s="11">
        <v>8.2513930000000002</v>
      </c>
      <c r="U114" s="11">
        <v>8.408137</v>
      </c>
      <c r="V114" s="11">
        <v>8.5766609999999996</v>
      </c>
      <c r="W114" s="11">
        <v>8.7065590000000004</v>
      </c>
      <c r="X114" s="11">
        <v>8.8161380000000005</v>
      </c>
      <c r="Y114" s="11">
        <v>8.9060199999999998</v>
      </c>
      <c r="Z114" s="11">
        <v>8.9802630000000008</v>
      </c>
      <c r="AA114" s="11">
        <v>9.0401150000000001</v>
      </c>
      <c r="AB114" s="11">
        <v>9.0872879999999991</v>
      </c>
      <c r="AC114" s="11">
        <v>9.1247220000000002</v>
      </c>
      <c r="AD114" s="11">
        <v>9.1551220000000004</v>
      </c>
      <c r="AE114" s="11">
        <v>9.1801759999999994</v>
      </c>
      <c r="AF114" s="11">
        <v>9.2009860000000003</v>
      </c>
      <c r="AG114" s="11">
        <v>9.2185620000000004</v>
      </c>
      <c r="AH114" s="11">
        <v>9.2337410000000002</v>
      </c>
      <c r="AI114" s="11">
        <v>9.2469839999999994</v>
      </c>
      <c r="AJ114" s="11">
        <v>9.2588519999999992</v>
      </c>
      <c r="AK114" s="11">
        <v>9.2698630000000009</v>
      </c>
      <c r="AL114" s="11">
        <v>9.2728669999999997</v>
      </c>
      <c r="AM114" s="8">
        <v>9.9139999999999992E-3</v>
      </c>
    </row>
    <row r="115" spans="1:39" ht="15" customHeight="1">
      <c r="A115" s="7" t="s">
        <v>1056</v>
      </c>
      <c r="B115" s="10" t="s">
        <v>936</v>
      </c>
      <c r="C115" s="11">
        <v>6.3173430000000002</v>
      </c>
      <c r="D115" s="11">
        <v>6.4218330000000003</v>
      </c>
      <c r="E115" s="11">
        <v>6.5286080000000002</v>
      </c>
      <c r="F115" s="11">
        <v>6.7752169999999996</v>
      </c>
      <c r="G115" s="11">
        <v>6.8650270000000004</v>
      </c>
      <c r="H115" s="11">
        <v>6.9295879999999999</v>
      </c>
      <c r="I115" s="11">
        <v>7.0181110000000002</v>
      </c>
      <c r="J115" s="11">
        <v>7.1078570000000001</v>
      </c>
      <c r="K115" s="11">
        <v>7.2002800000000002</v>
      </c>
      <c r="L115" s="11">
        <v>7.298235</v>
      </c>
      <c r="M115" s="11">
        <v>7.4057829999999996</v>
      </c>
      <c r="N115" s="11">
        <v>7.5197349999999998</v>
      </c>
      <c r="O115" s="11">
        <v>7.6419079999999999</v>
      </c>
      <c r="P115" s="11">
        <v>7.7654899999999998</v>
      </c>
      <c r="Q115" s="11">
        <v>7.8994150000000003</v>
      </c>
      <c r="R115" s="11">
        <v>8.0417740000000002</v>
      </c>
      <c r="S115" s="11">
        <v>8.1877859999999991</v>
      </c>
      <c r="T115" s="11">
        <v>8.3316579999999991</v>
      </c>
      <c r="U115" s="11">
        <v>8.4703990000000005</v>
      </c>
      <c r="V115" s="11">
        <v>8.5990059999999993</v>
      </c>
      <c r="W115" s="11">
        <v>8.7271900000000002</v>
      </c>
      <c r="X115" s="11">
        <v>8.8356239999999993</v>
      </c>
      <c r="Y115" s="11">
        <v>8.932283</v>
      </c>
      <c r="Z115" s="11">
        <v>9.0117440000000002</v>
      </c>
      <c r="AA115" s="11">
        <v>9.0716660000000005</v>
      </c>
      <c r="AB115" s="11">
        <v>9.1321650000000005</v>
      </c>
      <c r="AC115" s="11">
        <v>9.1666279999999993</v>
      </c>
      <c r="AD115" s="11">
        <v>9.2116670000000003</v>
      </c>
      <c r="AE115" s="11">
        <v>9.2596220000000002</v>
      </c>
      <c r="AF115" s="11">
        <v>9.2896680000000007</v>
      </c>
      <c r="AG115" s="11">
        <v>9.3171610000000005</v>
      </c>
      <c r="AH115" s="11">
        <v>9.3459079999999997</v>
      </c>
      <c r="AI115" s="11">
        <v>9.3707390000000004</v>
      </c>
      <c r="AJ115" s="11">
        <v>9.3982390000000002</v>
      </c>
      <c r="AK115" s="11">
        <v>9.4235880000000005</v>
      </c>
      <c r="AL115" s="11">
        <v>9.4377910000000007</v>
      </c>
      <c r="AM115" s="8">
        <v>1.1388000000000001E-2</v>
      </c>
    </row>
    <row r="116" spans="1:39" ht="15" customHeight="1">
      <c r="A116" s="7" t="s">
        <v>1055</v>
      </c>
      <c r="B116" s="10" t="s">
        <v>934</v>
      </c>
      <c r="C116" s="11">
        <v>7.1397040000000001</v>
      </c>
      <c r="D116" s="11">
        <v>7.0598549999999998</v>
      </c>
      <c r="E116" s="11">
        <v>7.0219829999999996</v>
      </c>
      <c r="F116" s="11">
        <v>7.0175879999999999</v>
      </c>
      <c r="G116" s="11">
        <v>7.0180639999999999</v>
      </c>
      <c r="H116" s="11">
        <v>7.0238670000000001</v>
      </c>
      <c r="I116" s="11">
        <v>7.0670450000000002</v>
      </c>
      <c r="J116" s="11">
        <v>7.1208879999999999</v>
      </c>
      <c r="K116" s="11">
        <v>7.1817489999999999</v>
      </c>
      <c r="L116" s="11">
        <v>7.2508520000000001</v>
      </c>
      <c r="M116" s="11">
        <v>7.3319590000000003</v>
      </c>
      <c r="N116" s="11">
        <v>7.4107539999999998</v>
      </c>
      <c r="O116" s="11">
        <v>7.5114679999999998</v>
      </c>
      <c r="P116" s="11">
        <v>7.6162530000000004</v>
      </c>
      <c r="Q116" s="11">
        <v>7.7335960000000004</v>
      </c>
      <c r="R116" s="11">
        <v>7.8570710000000004</v>
      </c>
      <c r="S116" s="11">
        <v>7.9846839999999997</v>
      </c>
      <c r="T116" s="11">
        <v>8.1093799999999998</v>
      </c>
      <c r="U116" s="11">
        <v>8.2261340000000001</v>
      </c>
      <c r="V116" s="11">
        <v>8.3338970000000003</v>
      </c>
      <c r="W116" s="11">
        <v>8.4313680000000009</v>
      </c>
      <c r="X116" s="11">
        <v>8.5177219999999991</v>
      </c>
      <c r="Y116" s="11">
        <v>8.5940600000000007</v>
      </c>
      <c r="Z116" s="11">
        <v>8.6629299999999994</v>
      </c>
      <c r="AA116" s="11">
        <v>8.7380820000000003</v>
      </c>
      <c r="AB116" s="11">
        <v>8.7724709999999995</v>
      </c>
      <c r="AC116" s="11">
        <v>8.8160249999999998</v>
      </c>
      <c r="AD116" s="11">
        <v>8.8597420000000007</v>
      </c>
      <c r="AE116" s="11">
        <v>8.8966820000000002</v>
      </c>
      <c r="AF116" s="11">
        <v>8.931457</v>
      </c>
      <c r="AG116" s="11">
        <v>8.9628350000000001</v>
      </c>
      <c r="AH116" s="11">
        <v>8.9913629999999998</v>
      </c>
      <c r="AI116" s="11">
        <v>9.0152959999999993</v>
      </c>
      <c r="AJ116" s="11">
        <v>9.0449920000000006</v>
      </c>
      <c r="AK116" s="11">
        <v>9.0723319999999994</v>
      </c>
      <c r="AL116" s="11">
        <v>9.0994309999999992</v>
      </c>
      <c r="AM116" s="8">
        <v>7.4920000000000004E-3</v>
      </c>
    </row>
    <row r="117" spans="1:39" ht="15" customHeight="1">
      <c r="A117" s="7" t="s">
        <v>1054</v>
      </c>
      <c r="B117" s="10" t="s">
        <v>932</v>
      </c>
      <c r="C117" s="11">
        <v>0</v>
      </c>
      <c r="D117" s="11">
        <v>0</v>
      </c>
      <c r="E117" s="11">
        <v>0</v>
      </c>
      <c r="F117" s="11">
        <v>16.863295000000001</v>
      </c>
      <c r="G117" s="11">
        <v>16.951654000000001</v>
      </c>
      <c r="H117" s="11">
        <v>16.998659</v>
      </c>
      <c r="I117" s="11">
        <v>17.167324000000001</v>
      </c>
      <c r="J117" s="11">
        <v>17.324342999999999</v>
      </c>
      <c r="K117" s="11">
        <v>17.483259</v>
      </c>
      <c r="L117" s="11">
        <v>17.660274999999999</v>
      </c>
      <c r="M117" s="11">
        <v>17.866607999999999</v>
      </c>
      <c r="N117" s="11">
        <v>18.099299999999999</v>
      </c>
      <c r="O117" s="11">
        <v>18.357786000000001</v>
      </c>
      <c r="P117" s="11">
        <v>18.617142000000001</v>
      </c>
      <c r="Q117" s="11">
        <v>18.910316000000002</v>
      </c>
      <c r="R117" s="11">
        <v>19.218042000000001</v>
      </c>
      <c r="S117" s="11">
        <v>19.528835000000001</v>
      </c>
      <c r="T117" s="11">
        <v>19.831167000000001</v>
      </c>
      <c r="U117" s="11">
        <v>20.111649</v>
      </c>
      <c r="V117" s="11">
        <v>20.368563000000002</v>
      </c>
      <c r="W117" s="11">
        <v>20.594214999999998</v>
      </c>
      <c r="X117" s="11">
        <v>20.786476</v>
      </c>
      <c r="Y117" s="11">
        <v>20.963072</v>
      </c>
      <c r="Z117" s="11">
        <v>21.11862</v>
      </c>
      <c r="AA117" s="11">
        <v>21.253532</v>
      </c>
      <c r="AB117" s="11">
        <v>21.367944999999999</v>
      </c>
      <c r="AC117" s="11">
        <v>21.467711999999999</v>
      </c>
      <c r="AD117" s="11">
        <v>21.556000000000001</v>
      </c>
      <c r="AE117" s="11">
        <v>21.633880999999999</v>
      </c>
      <c r="AF117" s="11">
        <v>21.702261</v>
      </c>
      <c r="AG117" s="11">
        <v>21.762129000000002</v>
      </c>
      <c r="AH117" s="11">
        <v>21.814935999999999</v>
      </c>
      <c r="AI117" s="11">
        <v>21.862392</v>
      </c>
      <c r="AJ117" s="11">
        <v>21.90457</v>
      </c>
      <c r="AK117" s="11">
        <v>21.942824999999999</v>
      </c>
      <c r="AL117" s="11">
        <v>22.041187000000001</v>
      </c>
      <c r="AM117" s="8" t="s">
        <v>212</v>
      </c>
    </row>
    <row r="118" spans="1:39" ht="15" customHeight="1">
      <c r="A118" s="7" t="s">
        <v>1053</v>
      </c>
      <c r="B118" s="10" t="s">
        <v>930</v>
      </c>
      <c r="C118" s="11">
        <v>0</v>
      </c>
      <c r="D118" s="11">
        <v>0</v>
      </c>
      <c r="E118" s="11">
        <v>0</v>
      </c>
      <c r="F118" s="11">
        <v>14.149509999999999</v>
      </c>
      <c r="G118" s="11">
        <v>14.303481</v>
      </c>
      <c r="H118" s="11">
        <v>14.395638999999999</v>
      </c>
      <c r="I118" s="11">
        <v>14.597536</v>
      </c>
      <c r="J118" s="11">
        <v>14.807774999999999</v>
      </c>
      <c r="K118" s="11">
        <v>15.036431</v>
      </c>
      <c r="L118" s="11">
        <v>15.273061999999999</v>
      </c>
      <c r="M118" s="11">
        <v>15.524224999999999</v>
      </c>
      <c r="N118" s="11">
        <v>15.785734</v>
      </c>
      <c r="O118" s="11">
        <v>16.068446999999999</v>
      </c>
      <c r="P118" s="11">
        <v>16.342222</v>
      </c>
      <c r="Q118" s="11">
        <v>16.640118000000001</v>
      </c>
      <c r="R118" s="11">
        <v>16.946732000000001</v>
      </c>
      <c r="S118" s="11">
        <v>17.252507999999999</v>
      </c>
      <c r="T118" s="11">
        <v>17.546766000000002</v>
      </c>
      <c r="U118" s="11">
        <v>17.821615000000001</v>
      </c>
      <c r="V118" s="11">
        <v>18.078564</v>
      </c>
      <c r="W118" s="11">
        <v>18.306049000000002</v>
      </c>
      <c r="X118" s="11">
        <v>18.505285000000001</v>
      </c>
      <c r="Y118" s="11">
        <v>18.691807000000001</v>
      </c>
      <c r="Z118" s="11">
        <v>18.857754</v>
      </c>
      <c r="AA118" s="11">
        <v>19.003450000000001</v>
      </c>
      <c r="AB118" s="11">
        <v>19.128316999999999</v>
      </c>
      <c r="AC118" s="11">
        <v>19.237976</v>
      </c>
      <c r="AD118" s="11">
        <v>19.335349999999998</v>
      </c>
      <c r="AE118" s="11">
        <v>19.421726</v>
      </c>
      <c r="AF118" s="11">
        <v>19.498013</v>
      </c>
      <c r="AG118" s="11">
        <v>19.565225999999999</v>
      </c>
      <c r="AH118" s="11">
        <v>19.624516</v>
      </c>
      <c r="AI118" s="11">
        <v>19.675234</v>
      </c>
      <c r="AJ118" s="11">
        <v>19.720652000000001</v>
      </c>
      <c r="AK118" s="11">
        <v>19.762281000000002</v>
      </c>
      <c r="AL118" s="11">
        <v>19.858067999999999</v>
      </c>
      <c r="AM118" s="8" t="s">
        <v>212</v>
      </c>
    </row>
    <row r="119" spans="1:39" ht="15" customHeight="1">
      <c r="A119" s="7" t="s">
        <v>1052</v>
      </c>
      <c r="B119" s="10" t="s">
        <v>928</v>
      </c>
      <c r="C119" s="11">
        <v>0</v>
      </c>
      <c r="D119" s="11">
        <v>0</v>
      </c>
      <c r="E119" s="11">
        <v>0</v>
      </c>
      <c r="F119" s="11">
        <v>10.300124</v>
      </c>
      <c r="G119" s="11">
        <v>10.359173999999999</v>
      </c>
      <c r="H119" s="11">
        <v>10.397429000000001</v>
      </c>
      <c r="I119" s="11">
        <v>10.515675999999999</v>
      </c>
      <c r="J119" s="11">
        <v>10.635956</v>
      </c>
      <c r="K119" s="11">
        <v>10.765119</v>
      </c>
      <c r="L119" s="11">
        <v>10.907716000000001</v>
      </c>
      <c r="M119" s="11">
        <v>11.070319</v>
      </c>
      <c r="N119" s="11">
        <v>11.247251</v>
      </c>
      <c r="O119" s="11">
        <v>11.44229</v>
      </c>
      <c r="P119" s="11">
        <v>11.632706000000001</v>
      </c>
      <c r="Q119" s="11">
        <v>11.841472</v>
      </c>
      <c r="R119" s="11">
        <v>12.055806</v>
      </c>
      <c r="S119" s="11">
        <v>12.269634</v>
      </c>
      <c r="T119" s="11">
        <v>12.476607</v>
      </c>
      <c r="U119" s="11">
        <v>12.670871</v>
      </c>
      <c r="V119" s="11">
        <v>12.852967</v>
      </c>
      <c r="W119" s="11">
        <v>13.014448</v>
      </c>
      <c r="X119" s="11">
        <v>13.152708000000001</v>
      </c>
      <c r="Y119" s="11">
        <v>13.280306</v>
      </c>
      <c r="Z119" s="11">
        <v>13.392996999999999</v>
      </c>
      <c r="AA119" s="11">
        <v>13.490952999999999</v>
      </c>
      <c r="AB119" s="11">
        <v>13.574346</v>
      </c>
      <c r="AC119" s="11">
        <v>13.647202</v>
      </c>
      <c r="AD119" s="11">
        <v>13.711715999999999</v>
      </c>
      <c r="AE119" s="11">
        <v>13.768682</v>
      </c>
      <c r="AF119" s="11">
        <v>13.818738</v>
      </c>
      <c r="AG119" s="11">
        <v>13.862651</v>
      </c>
      <c r="AH119" s="11">
        <v>13.901357000000001</v>
      </c>
      <c r="AI119" s="11">
        <v>13.936178</v>
      </c>
      <c r="AJ119" s="11">
        <v>13.967186</v>
      </c>
      <c r="AK119" s="11">
        <v>13.995380000000001</v>
      </c>
      <c r="AL119" s="11">
        <v>14.061635000000001</v>
      </c>
      <c r="AM119" s="8" t="s">
        <v>212</v>
      </c>
    </row>
    <row r="120" spans="1:39" ht="15" customHeight="1">
      <c r="A120" s="7" t="s">
        <v>1051</v>
      </c>
      <c r="B120" s="10" t="s">
        <v>926</v>
      </c>
      <c r="C120" s="11">
        <v>0</v>
      </c>
      <c r="D120" s="11">
        <v>0</v>
      </c>
      <c r="E120" s="11">
        <v>0</v>
      </c>
      <c r="F120" s="11">
        <v>11.550198999999999</v>
      </c>
      <c r="G120" s="11">
        <v>11.550198999999999</v>
      </c>
      <c r="H120" s="11">
        <v>11.550198999999999</v>
      </c>
      <c r="I120" s="11">
        <v>11.550198999999999</v>
      </c>
      <c r="J120" s="11">
        <v>11.5502</v>
      </c>
      <c r="K120" s="11">
        <v>11.550198999999999</v>
      </c>
      <c r="L120" s="11">
        <v>11.5502</v>
      </c>
      <c r="M120" s="11">
        <v>11.550198999999999</v>
      </c>
      <c r="N120" s="11">
        <v>11.550198</v>
      </c>
      <c r="O120" s="11">
        <v>11.5502</v>
      </c>
      <c r="P120" s="11">
        <v>11.550198999999999</v>
      </c>
      <c r="Q120" s="11">
        <v>11.5502</v>
      </c>
      <c r="R120" s="11">
        <v>11.5502</v>
      </c>
      <c r="S120" s="11">
        <v>11.5502</v>
      </c>
      <c r="T120" s="11">
        <v>11.5502</v>
      </c>
      <c r="U120" s="11">
        <v>11.550198999999999</v>
      </c>
      <c r="V120" s="11">
        <v>11.550198999999999</v>
      </c>
      <c r="W120" s="11">
        <v>11.5502</v>
      </c>
      <c r="X120" s="11">
        <v>11.5502</v>
      </c>
      <c r="Y120" s="11">
        <v>11.5502</v>
      </c>
      <c r="Z120" s="11">
        <v>11.550200999999999</v>
      </c>
      <c r="AA120" s="11">
        <v>11.5502</v>
      </c>
      <c r="AB120" s="11">
        <v>11.550198</v>
      </c>
      <c r="AC120" s="11">
        <v>11.550198999999999</v>
      </c>
      <c r="AD120" s="11">
        <v>11.5502</v>
      </c>
      <c r="AE120" s="11">
        <v>11.550198</v>
      </c>
      <c r="AF120" s="11">
        <v>11.550200999999999</v>
      </c>
      <c r="AG120" s="11">
        <v>11.550198</v>
      </c>
      <c r="AH120" s="11">
        <v>11.5502</v>
      </c>
      <c r="AI120" s="11">
        <v>11.550198999999999</v>
      </c>
      <c r="AJ120" s="11">
        <v>11.550198</v>
      </c>
      <c r="AK120" s="11">
        <v>11.550197000000001</v>
      </c>
      <c r="AL120" s="11">
        <v>11.583619000000001</v>
      </c>
      <c r="AM120" s="8" t="s">
        <v>212</v>
      </c>
    </row>
    <row r="121" spans="1:39" ht="15" customHeight="1">
      <c r="A121" s="7" t="s">
        <v>1050</v>
      </c>
      <c r="B121" s="10" t="s">
        <v>982</v>
      </c>
      <c r="C121" s="11">
        <v>7.7653340000000002</v>
      </c>
      <c r="D121" s="11">
        <v>7.8234469999999998</v>
      </c>
      <c r="E121" s="11">
        <v>7.8970690000000001</v>
      </c>
      <c r="F121" s="11">
        <v>8.0127520000000008</v>
      </c>
      <c r="G121" s="11">
        <v>8.1243130000000008</v>
      </c>
      <c r="H121" s="11">
        <v>8.2283100000000005</v>
      </c>
      <c r="I121" s="11">
        <v>8.3615840000000006</v>
      </c>
      <c r="J121" s="11">
        <v>8.5042779999999993</v>
      </c>
      <c r="K121" s="11">
        <v>8.6513380000000009</v>
      </c>
      <c r="L121" s="11">
        <v>8.799804</v>
      </c>
      <c r="M121" s="11">
        <v>8.9614609999999999</v>
      </c>
      <c r="N121" s="11">
        <v>9.1267720000000008</v>
      </c>
      <c r="O121" s="11">
        <v>9.3033049999999999</v>
      </c>
      <c r="P121" s="11">
        <v>9.4879800000000003</v>
      </c>
      <c r="Q121" s="11">
        <v>9.6821490000000008</v>
      </c>
      <c r="R121" s="11">
        <v>9.8961030000000001</v>
      </c>
      <c r="S121" s="11">
        <v>10.100142999999999</v>
      </c>
      <c r="T121" s="11">
        <v>10.312671999999999</v>
      </c>
      <c r="U121" s="11">
        <v>10.520991</v>
      </c>
      <c r="V121" s="11">
        <v>10.711541</v>
      </c>
      <c r="W121" s="11">
        <v>10.884736999999999</v>
      </c>
      <c r="X121" s="11">
        <v>11.037451000000001</v>
      </c>
      <c r="Y121" s="11">
        <v>11.178552</v>
      </c>
      <c r="Z121" s="11">
        <v>11.299564999999999</v>
      </c>
      <c r="AA121" s="11">
        <v>11.421988000000001</v>
      </c>
      <c r="AB121" s="11">
        <v>11.529273999999999</v>
      </c>
      <c r="AC121" s="11">
        <v>11.630939</v>
      </c>
      <c r="AD121" s="11">
        <v>11.712379</v>
      </c>
      <c r="AE121" s="11">
        <v>11.7758</v>
      </c>
      <c r="AF121" s="11">
        <v>11.835845000000001</v>
      </c>
      <c r="AG121" s="11">
        <v>11.896172999999999</v>
      </c>
      <c r="AH121" s="11">
        <v>11.948816000000001</v>
      </c>
      <c r="AI121" s="11">
        <v>11.990786999999999</v>
      </c>
      <c r="AJ121" s="11">
        <v>12.036352000000001</v>
      </c>
      <c r="AK121" s="11">
        <v>12.075628999999999</v>
      </c>
      <c r="AL121" s="11">
        <v>12.114661</v>
      </c>
      <c r="AM121" s="8">
        <v>1.2945E-2</v>
      </c>
    </row>
    <row r="122" spans="1:39" ht="15" customHeight="1">
      <c r="B122" s="6" t="s">
        <v>943</v>
      </c>
    </row>
    <row r="123" spans="1:39" ht="15" customHeight="1">
      <c r="A123" s="7" t="s">
        <v>1049</v>
      </c>
      <c r="B123" s="10" t="s">
        <v>941</v>
      </c>
      <c r="C123" s="11">
        <v>6.0243630000000001</v>
      </c>
      <c r="D123" s="11">
        <v>6.0734069999999996</v>
      </c>
      <c r="E123" s="11">
        <v>6.1433229999999996</v>
      </c>
      <c r="F123" s="11">
        <v>6.2346389999999996</v>
      </c>
      <c r="G123" s="11">
        <v>6.3232980000000003</v>
      </c>
      <c r="H123" s="11">
        <v>6.4062869999999998</v>
      </c>
      <c r="I123" s="11">
        <v>6.4891909999999999</v>
      </c>
      <c r="J123" s="11">
        <v>6.5735549999999998</v>
      </c>
      <c r="K123" s="11">
        <v>6.6575949999999997</v>
      </c>
      <c r="L123" s="11">
        <v>6.7472890000000003</v>
      </c>
      <c r="M123" s="11">
        <v>6.8449080000000002</v>
      </c>
      <c r="N123" s="11">
        <v>6.9513780000000001</v>
      </c>
      <c r="O123" s="11">
        <v>7.0686090000000004</v>
      </c>
      <c r="P123" s="11">
        <v>7.194617</v>
      </c>
      <c r="Q123" s="11">
        <v>7.3298189999999996</v>
      </c>
      <c r="R123" s="11">
        <v>7.4666050000000004</v>
      </c>
      <c r="S123" s="11">
        <v>7.6010229999999996</v>
      </c>
      <c r="T123" s="11">
        <v>7.7286760000000001</v>
      </c>
      <c r="U123" s="11">
        <v>7.8496230000000002</v>
      </c>
      <c r="V123" s="11">
        <v>7.959746</v>
      </c>
      <c r="W123" s="11">
        <v>8.0543399999999998</v>
      </c>
      <c r="X123" s="11">
        <v>8.1366790000000009</v>
      </c>
      <c r="Y123" s="11">
        <v>8.2053910000000005</v>
      </c>
      <c r="Z123" s="11">
        <v>8.2681090000000008</v>
      </c>
      <c r="AA123" s="11">
        <v>8.3201769999999993</v>
      </c>
      <c r="AB123" s="11">
        <v>8.3750780000000002</v>
      </c>
      <c r="AC123" s="11">
        <v>8.4133420000000001</v>
      </c>
      <c r="AD123" s="11">
        <v>8.4477609999999999</v>
      </c>
      <c r="AE123" s="11">
        <v>8.4748640000000002</v>
      </c>
      <c r="AF123" s="11">
        <v>8.4958279999999995</v>
      </c>
      <c r="AG123" s="11">
        <v>8.5167929999999998</v>
      </c>
      <c r="AH123" s="11">
        <v>8.5356989999999993</v>
      </c>
      <c r="AI123" s="11">
        <v>8.5499869999999998</v>
      </c>
      <c r="AJ123" s="11">
        <v>8.5655800000000006</v>
      </c>
      <c r="AK123" s="11">
        <v>8.5784760000000002</v>
      </c>
      <c r="AL123" s="11">
        <v>8.5912419999999994</v>
      </c>
      <c r="AM123" s="8">
        <v>1.0253E-2</v>
      </c>
    </row>
    <row r="124" spans="1:39" ht="15" customHeight="1">
      <c r="A124" s="7" t="s">
        <v>1048</v>
      </c>
      <c r="B124" s="10" t="s">
        <v>939</v>
      </c>
      <c r="C124" s="11">
        <v>5.3227830000000003</v>
      </c>
      <c r="D124" s="11">
        <v>5.3371380000000004</v>
      </c>
      <c r="E124" s="11">
        <v>5.3553920000000002</v>
      </c>
      <c r="F124" s="11">
        <v>5.3946139999999998</v>
      </c>
      <c r="G124" s="11">
        <v>5.4386219999999996</v>
      </c>
      <c r="H124" s="11">
        <v>5.4855130000000001</v>
      </c>
      <c r="I124" s="11">
        <v>5.5400900000000002</v>
      </c>
      <c r="J124" s="11">
        <v>5.59626</v>
      </c>
      <c r="K124" s="11">
        <v>5.6558390000000003</v>
      </c>
      <c r="L124" s="11">
        <v>5.7210409999999996</v>
      </c>
      <c r="M124" s="11">
        <v>5.7849009999999996</v>
      </c>
      <c r="N124" s="11">
        <v>5.845548</v>
      </c>
      <c r="O124" s="11">
        <v>5.9050149999999997</v>
      </c>
      <c r="P124" s="11">
        <v>5.9696819999999997</v>
      </c>
      <c r="Q124" s="11">
        <v>6.0310519999999999</v>
      </c>
      <c r="R124" s="11">
        <v>6.0967039999999999</v>
      </c>
      <c r="S124" s="11">
        <v>6.1609410000000002</v>
      </c>
      <c r="T124" s="11">
        <v>6.2221500000000001</v>
      </c>
      <c r="U124" s="11">
        <v>6.2803829999999996</v>
      </c>
      <c r="V124" s="11">
        <v>6.3315299999999999</v>
      </c>
      <c r="W124" s="11">
        <v>6.3881269999999999</v>
      </c>
      <c r="X124" s="11">
        <v>6.4362089999999998</v>
      </c>
      <c r="Y124" s="11">
        <v>6.4772889999999999</v>
      </c>
      <c r="Z124" s="11">
        <v>6.5160140000000002</v>
      </c>
      <c r="AA124" s="11">
        <v>6.5571080000000004</v>
      </c>
      <c r="AB124" s="11">
        <v>6.5905329999999998</v>
      </c>
      <c r="AC124" s="11">
        <v>6.6291580000000003</v>
      </c>
      <c r="AD124" s="11">
        <v>6.6708069999999999</v>
      </c>
      <c r="AE124" s="11">
        <v>6.7053159999999998</v>
      </c>
      <c r="AF124" s="11">
        <v>6.7387389999999998</v>
      </c>
      <c r="AG124" s="11">
        <v>6.7705679999999999</v>
      </c>
      <c r="AH124" s="11">
        <v>6.8027790000000001</v>
      </c>
      <c r="AI124" s="11">
        <v>6.8207449999999996</v>
      </c>
      <c r="AJ124" s="11">
        <v>6.8554019999999998</v>
      </c>
      <c r="AK124" s="11">
        <v>6.8901630000000003</v>
      </c>
      <c r="AL124" s="11">
        <v>6.9258090000000001</v>
      </c>
      <c r="AM124" s="8">
        <v>7.6930000000000002E-3</v>
      </c>
    </row>
    <row r="125" spans="1:39" ht="15" customHeight="1">
      <c r="A125" s="7" t="s">
        <v>1047</v>
      </c>
      <c r="B125" s="10" t="s">
        <v>818</v>
      </c>
      <c r="C125" s="11">
        <v>5.753673</v>
      </c>
      <c r="D125" s="11">
        <v>5.741803</v>
      </c>
      <c r="E125" s="11">
        <v>5.7201810000000002</v>
      </c>
      <c r="F125" s="11">
        <v>5.8255179999999998</v>
      </c>
      <c r="G125" s="11">
        <v>5.854044</v>
      </c>
      <c r="H125" s="11">
        <v>5.8771440000000004</v>
      </c>
      <c r="I125" s="11">
        <v>5.9077900000000003</v>
      </c>
      <c r="J125" s="11">
        <v>5.9417400000000002</v>
      </c>
      <c r="K125" s="11">
        <v>5.9800199999999997</v>
      </c>
      <c r="L125" s="11">
        <v>6.0281380000000002</v>
      </c>
      <c r="M125" s="11">
        <v>6.0808980000000004</v>
      </c>
      <c r="N125" s="11">
        <v>6.1409019999999996</v>
      </c>
      <c r="O125" s="11">
        <v>6.2051769999999999</v>
      </c>
      <c r="P125" s="11">
        <v>6.2897189999999998</v>
      </c>
      <c r="Q125" s="11">
        <v>6.3738200000000003</v>
      </c>
      <c r="R125" s="11">
        <v>6.4575240000000003</v>
      </c>
      <c r="S125" s="11">
        <v>6.575774</v>
      </c>
      <c r="T125" s="11">
        <v>6.6600679999999999</v>
      </c>
      <c r="U125" s="11">
        <v>6.7333619999999996</v>
      </c>
      <c r="V125" s="11">
        <v>6.7966259999999998</v>
      </c>
      <c r="W125" s="11">
        <v>6.8500620000000003</v>
      </c>
      <c r="X125" s="11">
        <v>6.8947609999999999</v>
      </c>
      <c r="Y125" s="11">
        <v>6.9306799999999997</v>
      </c>
      <c r="Z125" s="11">
        <v>6.9587779999999997</v>
      </c>
      <c r="AA125" s="11">
        <v>6.980982</v>
      </c>
      <c r="AB125" s="11">
        <v>6.9983279999999999</v>
      </c>
      <c r="AC125" s="11">
        <v>7.0119490000000004</v>
      </c>
      <c r="AD125" s="11">
        <v>7.02325</v>
      </c>
      <c r="AE125" s="11">
        <v>7.0328460000000002</v>
      </c>
      <c r="AF125" s="11">
        <v>7.0412020000000002</v>
      </c>
      <c r="AG125" s="11">
        <v>7.0487310000000001</v>
      </c>
      <c r="AH125" s="11">
        <v>7.0549590000000002</v>
      </c>
      <c r="AI125" s="11">
        <v>7.0616659999999998</v>
      </c>
      <c r="AJ125" s="11">
        <v>7.068765</v>
      </c>
      <c r="AK125" s="11">
        <v>7.0759069999999999</v>
      </c>
      <c r="AL125" s="11">
        <v>7.080171</v>
      </c>
      <c r="AM125" s="8">
        <v>6.1809999999999999E-3</v>
      </c>
    </row>
    <row r="126" spans="1:39" ht="15" customHeight="1">
      <c r="A126" s="7" t="s">
        <v>1046</v>
      </c>
      <c r="B126" s="10" t="s">
        <v>936</v>
      </c>
      <c r="C126" s="11">
        <v>5.725835</v>
      </c>
      <c r="D126" s="11">
        <v>5.8240670000000003</v>
      </c>
      <c r="E126" s="11">
        <v>5.920445</v>
      </c>
      <c r="F126" s="11">
        <v>6.0219639999999997</v>
      </c>
      <c r="G126" s="11">
        <v>6.1041319999999999</v>
      </c>
      <c r="H126" s="11">
        <v>6.1724620000000003</v>
      </c>
      <c r="I126" s="11">
        <v>6.2453760000000003</v>
      </c>
      <c r="J126" s="11">
        <v>6.318651</v>
      </c>
      <c r="K126" s="11">
        <v>6.3915490000000004</v>
      </c>
      <c r="L126" s="11">
        <v>6.4693290000000001</v>
      </c>
      <c r="M126" s="11">
        <v>6.554227</v>
      </c>
      <c r="N126" s="11">
        <v>6.6458009999999996</v>
      </c>
      <c r="O126" s="11">
        <v>6.746213</v>
      </c>
      <c r="P126" s="11">
        <v>6.853173</v>
      </c>
      <c r="Q126" s="11">
        <v>6.9705899999999996</v>
      </c>
      <c r="R126" s="11">
        <v>7.0933869999999999</v>
      </c>
      <c r="S126" s="11">
        <v>7.2180920000000004</v>
      </c>
      <c r="T126" s="11">
        <v>7.3409990000000001</v>
      </c>
      <c r="U126" s="11">
        <v>7.4578920000000002</v>
      </c>
      <c r="V126" s="11">
        <v>7.5685149999999997</v>
      </c>
      <c r="W126" s="11">
        <v>7.671163</v>
      </c>
      <c r="X126" s="11">
        <v>7.7627160000000002</v>
      </c>
      <c r="Y126" s="11">
        <v>7.845135</v>
      </c>
      <c r="Z126" s="11">
        <v>7.9182980000000001</v>
      </c>
      <c r="AA126" s="11">
        <v>7.9812630000000002</v>
      </c>
      <c r="AB126" s="11">
        <v>8.0343149999999994</v>
      </c>
      <c r="AC126" s="11">
        <v>8.078633</v>
      </c>
      <c r="AD126" s="11">
        <v>8.1207999999999991</v>
      </c>
      <c r="AE126" s="11">
        <v>8.1545749999999995</v>
      </c>
      <c r="AF126" s="11">
        <v>8.1819369999999996</v>
      </c>
      <c r="AG126" s="11">
        <v>8.2103260000000002</v>
      </c>
      <c r="AH126" s="11">
        <v>8.2285050000000002</v>
      </c>
      <c r="AI126" s="11">
        <v>8.2469389999999994</v>
      </c>
      <c r="AJ126" s="11">
        <v>8.267614</v>
      </c>
      <c r="AK126" s="11">
        <v>8.2829250000000005</v>
      </c>
      <c r="AL126" s="11">
        <v>8.2969600000000003</v>
      </c>
      <c r="AM126" s="8">
        <v>1.0463E-2</v>
      </c>
    </row>
    <row r="127" spans="1:39" ht="15" customHeight="1">
      <c r="A127" s="7" t="s">
        <v>1045</v>
      </c>
      <c r="B127" s="10" t="s">
        <v>934</v>
      </c>
      <c r="C127" s="11">
        <v>0</v>
      </c>
      <c r="D127" s="11">
        <v>0</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8" t="s">
        <v>212</v>
      </c>
    </row>
    <row r="128" spans="1:39" ht="15" customHeight="1">
      <c r="A128" s="7" t="s">
        <v>1044</v>
      </c>
      <c r="B128" s="10" t="s">
        <v>932</v>
      </c>
      <c r="C128" s="11">
        <v>0</v>
      </c>
      <c r="D128" s="11">
        <v>0</v>
      </c>
      <c r="E128" s="11">
        <v>0</v>
      </c>
      <c r="F128" s="11">
        <v>7.9595549999999999</v>
      </c>
      <c r="G128" s="11">
        <v>9.6066730000000007</v>
      </c>
      <c r="H128" s="11">
        <v>10.289095</v>
      </c>
      <c r="I128" s="11">
        <v>10.729710000000001</v>
      </c>
      <c r="J128" s="11">
        <v>11.037086</v>
      </c>
      <c r="K128" s="11">
        <v>11.267079000000001</v>
      </c>
      <c r="L128" s="11">
        <v>11.470643000000001</v>
      </c>
      <c r="M128" s="11">
        <v>11.662844</v>
      </c>
      <c r="N128" s="11">
        <v>11.849762</v>
      </c>
      <c r="O128" s="11">
        <v>12.040505</v>
      </c>
      <c r="P128" s="11">
        <v>12.230014000000001</v>
      </c>
      <c r="Q128" s="11">
        <v>12.431991999999999</v>
      </c>
      <c r="R128" s="11">
        <v>12.639923</v>
      </c>
      <c r="S128" s="11">
        <v>12.850179000000001</v>
      </c>
      <c r="T128" s="11">
        <v>13.056979999999999</v>
      </c>
      <c r="U128" s="11">
        <v>13.253508999999999</v>
      </c>
      <c r="V128" s="11">
        <v>13.436931</v>
      </c>
      <c r="W128" s="11">
        <v>13.599804000000001</v>
      </c>
      <c r="X128" s="11">
        <v>13.736227</v>
      </c>
      <c r="Y128" s="11">
        <v>13.870162000000001</v>
      </c>
      <c r="Z128" s="11">
        <v>13.997234000000001</v>
      </c>
      <c r="AA128" s="11">
        <v>14.101115</v>
      </c>
      <c r="AB128" s="11">
        <v>14.17144</v>
      </c>
      <c r="AC128" s="11">
        <v>14.237038999999999</v>
      </c>
      <c r="AD128" s="11">
        <v>14.292073</v>
      </c>
      <c r="AE128" s="11">
        <v>14.337960000000001</v>
      </c>
      <c r="AF128" s="11">
        <v>14.375721</v>
      </c>
      <c r="AG128" s="11">
        <v>14.406853</v>
      </c>
      <c r="AH128" s="11">
        <v>14.432520999999999</v>
      </c>
      <c r="AI128" s="11">
        <v>14.454014000000001</v>
      </c>
      <c r="AJ128" s="11">
        <v>14.472476</v>
      </c>
      <c r="AK128" s="11">
        <v>14.488690999999999</v>
      </c>
      <c r="AL128" s="11">
        <v>14.538486000000001</v>
      </c>
      <c r="AM128" s="8" t="s">
        <v>212</v>
      </c>
    </row>
    <row r="129" spans="1:39" ht="15" customHeight="1">
      <c r="A129" s="7" t="s">
        <v>1043</v>
      </c>
      <c r="B129" s="10" t="s">
        <v>930</v>
      </c>
      <c r="C129" s="11">
        <v>0</v>
      </c>
      <c r="D129" s="11">
        <v>0</v>
      </c>
      <c r="E129" s="11">
        <v>0</v>
      </c>
      <c r="F129" s="11">
        <v>1.3928499999999999</v>
      </c>
      <c r="G129" s="11">
        <v>2.5031279999999998</v>
      </c>
      <c r="H129" s="11">
        <v>3.3523719999999999</v>
      </c>
      <c r="I129" s="11">
        <v>4.0659749999999999</v>
      </c>
      <c r="J129" s="11">
        <v>4.6749090000000004</v>
      </c>
      <c r="K129" s="11">
        <v>5.1828649999999996</v>
      </c>
      <c r="L129" s="11">
        <v>5.651688</v>
      </c>
      <c r="M129" s="11">
        <v>6.103173</v>
      </c>
      <c r="N129" s="11">
        <v>6.5441510000000003</v>
      </c>
      <c r="O129" s="11">
        <v>6.9939099999999996</v>
      </c>
      <c r="P129" s="11">
        <v>7.4662579999999998</v>
      </c>
      <c r="Q129" s="11">
        <v>7.9665090000000003</v>
      </c>
      <c r="R129" s="11">
        <v>8.4827480000000008</v>
      </c>
      <c r="S129" s="11">
        <v>9.0042969999999993</v>
      </c>
      <c r="T129" s="11">
        <v>9.5211839999999999</v>
      </c>
      <c r="U129" s="11">
        <v>10.016297</v>
      </c>
      <c r="V129" s="11">
        <v>10.461617</v>
      </c>
      <c r="W129" s="11">
        <v>10.827527</v>
      </c>
      <c r="X129" s="11">
        <v>11.083857</v>
      </c>
      <c r="Y129" s="11">
        <v>11.427118</v>
      </c>
      <c r="Z129" s="11">
        <v>11.794827</v>
      </c>
      <c r="AA129" s="11">
        <v>12.044091</v>
      </c>
      <c r="AB129" s="11">
        <v>12.102143999999999</v>
      </c>
      <c r="AC129" s="11">
        <v>12.231252</v>
      </c>
      <c r="AD129" s="11">
        <v>12.349057999999999</v>
      </c>
      <c r="AE129" s="11">
        <v>12.456491</v>
      </c>
      <c r="AF129" s="11">
        <v>12.553597</v>
      </c>
      <c r="AG129" s="11">
        <v>12.641506</v>
      </c>
      <c r="AH129" s="11">
        <v>12.721354</v>
      </c>
      <c r="AI129" s="11">
        <v>12.792122000000001</v>
      </c>
      <c r="AJ129" s="11">
        <v>12.857120999999999</v>
      </c>
      <c r="AK129" s="11">
        <v>12.91746</v>
      </c>
      <c r="AL129" s="11">
        <v>13.005315</v>
      </c>
      <c r="AM129" s="8" t="s">
        <v>212</v>
      </c>
    </row>
    <row r="130" spans="1:39" ht="15" customHeight="1">
      <c r="A130" s="7" t="s">
        <v>1042</v>
      </c>
      <c r="B130" s="10" t="s">
        <v>928</v>
      </c>
      <c r="C130" s="11">
        <v>0</v>
      </c>
      <c r="D130" s="11">
        <v>0</v>
      </c>
      <c r="E130" s="11">
        <v>0</v>
      </c>
      <c r="F130" s="11">
        <v>1.3808670000000001</v>
      </c>
      <c r="G130" s="11">
        <v>2.4445749999999999</v>
      </c>
      <c r="H130" s="11">
        <v>3.2356729999999998</v>
      </c>
      <c r="I130" s="11">
        <v>3.885659</v>
      </c>
      <c r="J130" s="11">
        <v>4.4295059999999999</v>
      </c>
      <c r="K130" s="11">
        <v>4.8748300000000002</v>
      </c>
      <c r="L130" s="11">
        <v>5.2792130000000004</v>
      </c>
      <c r="M130" s="11">
        <v>5.6631539999999996</v>
      </c>
      <c r="N130" s="11">
        <v>6.034192</v>
      </c>
      <c r="O130" s="11">
        <v>6.4093920000000004</v>
      </c>
      <c r="P130" s="11">
        <v>6.7994159999999999</v>
      </c>
      <c r="Q130" s="11">
        <v>7.2088140000000003</v>
      </c>
      <c r="R130" s="11">
        <v>7.6268739999999999</v>
      </c>
      <c r="S130" s="11">
        <v>8.0463470000000008</v>
      </c>
      <c r="T130" s="11">
        <v>8.4577200000000001</v>
      </c>
      <c r="U130" s="11">
        <v>8.8477080000000008</v>
      </c>
      <c r="V130" s="11">
        <v>9.1991540000000001</v>
      </c>
      <c r="W130" s="11">
        <v>9.4864870000000003</v>
      </c>
      <c r="X130" s="11">
        <v>9.6876759999999997</v>
      </c>
      <c r="Y130" s="11">
        <v>9.9517900000000008</v>
      </c>
      <c r="Z130" s="11">
        <v>10.230941</v>
      </c>
      <c r="AA130" s="11">
        <v>10.418968</v>
      </c>
      <c r="AB130" s="11">
        <v>10.463452</v>
      </c>
      <c r="AC130" s="11">
        <v>10.558064</v>
      </c>
      <c r="AD130" s="11">
        <v>10.642979</v>
      </c>
      <c r="AE130" s="11">
        <v>10.719208999999999</v>
      </c>
      <c r="AF130" s="11">
        <v>10.787175</v>
      </c>
      <c r="AG130" s="11">
        <v>10.848043000000001</v>
      </c>
      <c r="AH130" s="11">
        <v>10.902925</v>
      </c>
      <c r="AI130" s="11">
        <v>10.951881999999999</v>
      </c>
      <c r="AJ130" s="11">
        <v>10.997164</v>
      </c>
      <c r="AK130" s="11">
        <v>11.040020999999999</v>
      </c>
      <c r="AL130" s="11">
        <v>11.107989</v>
      </c>
      <c r="AM130" s="8" t="s">
        <v>212</v>
      </c>
    </row>
    <row r="131" spans="1:39" ht="15" customHeight="1">
      <c r="A131" s="7" t="s">
        <v>1041</v>
      </c>
      <c r="B131" s="10" t="s">
        <v>926</v>
      </c>
      <c r="C131" s="11">
        <v>0</v>
      </c>
      <c r="D131" s="11">
        <v>0</v>
      </c>
      <c r="E131" s="11">
        <v>0</v>
      </c>
      <c r="F131" s="11">
        <v>7.9084130000000004</v>
      </c>
      <c r="G131" s="11">
        <v>8.0074939999999994</v>
      </c>
      <c r="H131" s="11">
        <v>8.0394120000000004</v>
      </c>
      <c r="I131" s="11">
        <v>8.0557859999999994</v>
      </c>
      <c r="J131" s="11">
        <v>8.0657160000000001</v>
      </c>
      <c r="K131" s="11">
        <v>8.0721080000000001</v>
      </c>
      <c r="L131" s="11">
        <v>8.0768839999999997</v>
      </c>
      <c r="M131" s="11">
        <v>8.0807009999999995</v>
      </c>
      <c r="N131" s="11">
        <v>8.0838479999999997</v>
      </c>
      <c r="O131" s="11">
        <v>8.0865930000000006</v>
      </c>
      <c r="P131" s="11">
        <v>8.0891009999999994</v>
      </c>
      <c r="Q131" s="11">
        <v>8.0913850000000007</v>
      </c>
      <c r="R131" s="11">
        <v>8.0934170000000005</v>
      </c>
      <c r="S131" s="11">
        <v>8.0951950000000004</v>
      </c>
      <c r="T131" s="11">
        <v>8.0967249999999993</v>
      </c>
      <c r="U131" s="11">
        <v>8.0980030000000003</v>
      </c>
      <c r="V131" s="11">
        <v>8.0990169999999999</v>
      </c>
      <c r="W131" s="11">
        <v>8.0997330000000005</v>
      </c>
      <c r="X131" s="11">
        <v>8.1001399999999997</v>
      </c>
      <c r="Y131" s="11">
        <v>8.100759</v>
      </c>
      <c r="Z131" s="11">
        <v>8.1014060000000008</v>
      </c>
      <c r="AA131" s="11">
        <v>8.1017690000000009</v>
      </c>
      <c r="AB131" s="11">
        <v>8.1017349999999997</v>
      </c>
      <c r="AC131" s="11">
        <v>8.1018810000000006</v>
      </c>
      <c r="AD131" s="11">
        <v>8.102017</v>
      </c>
      <c r="AE131" s="11">
        <v>8.1021490000000007</v>
      </c>
      <c r="AF131" s="11">
        <v>8.1022680000000005</v>
      </c>
      <c r="AG131" s="11">
        <v>8.102373</v>
      </c>
      <c r="AH131" s="11">
        <v>8.1024720000000006</v>
      </c>
      <c r="AI131" s="11">
        <v>8.1025600000000004</v>
      </c>
      <c r="AJ131" s="11">
        <v>8.1026399999999992</v>
      </c>
      <c r="AK131" s="11">
        <v>8.1027159999999991</v>
      </c>
      <c r="AL131" s="11">
        <v>8.1227199999999993</v>
      </c>
      <c r="AM131" s="8" t="s">
        <v>212</v>
      </c>
    </row>
    <row r="132" spans="1:39" ht="15" customHeight="1">
      <c r="A132" s="7" t="s">
        <v>1040</v>
      </c>
      <c r="B132" s="10" t="s">
        <v>971</v>
      </c>
      <c r="C132" s="11">
        <v>6.020791</v>
      </c>
      <c r="D132" s="11">
        <v>6.0698720000000002</v>
      </c>
      <c r="E132" s="11">
        <v>6.1397279999999999</v>
      </c>
      <c r="F132" s="11">
        <v>6.230931</v>
      </c>
      <c r="G132" s="11">
        <v>6.3193549999999998</v>
      </c>
      <c r="H132" s="11">
        <v>6.4020520000000003</v>
      </c>
      <c r="I132" s="11">
        <v>6.4847580000000002</v>
      </c>
      <c r="J132" s="11">
        <v>6.5689200000000003</v>
      </c>
      <c r="K132" s="11">
        <v>6.6527859999999999</v>
      </c>
      <c r="L132" s="11">
        <v>6.7423219999999997</v>
      </c>
      <c r="M132" s="11">
        <v>6.8397670000000002</v>
      </c>
      <c r="N132" s="11">
        <v>6.9460170000000003</v>
      </c>
      <c r="O132" s="11">
        <v>7.0629879999999998</v>
      </c>
      <c r="P132" s="11">
        <v>7.1887290000000004</v>
      </c>
      <c r="Q132" s="11">
        <v>7.3236650000000001</v>
      </c>
      <c r="R132" s="11">
        <v>7.4602620000000002</v>
      </c>
      <c r="S132" s="11">
        <v>7.5945600000000004</v>
      </c>
      <c r="T132" s="11">
        <v>7.7221440000000001</v>
      </c>
      <c r="U132" s="11">
        <v>7.8430150000000003</v>
      </c>
      <c r="V132" s="11">
        <v>7.9531039999999997</v>
      </c>
      <c r="W132" s="11">
        <v>8.0477969999999992</v>
      </c>
      <c r="X132" s="11">
        <v>8.130217</v>
      </c>
      <c r="Y132" s="11">
        <v>8.1990470000000002</v>
      </c>
      <c r="Z132" s="11">
        <v>8.261825</v>
      </c>
      <c r="AA132" s="11">
        <v>8.3139699999999994</v>
      </c>
      <c r="AB132" s="11">
        <v>8.3687210000000007</v>
      </c>
      <c r="AC132" s="11">
        <v>8.4069680000000009</v>
      </c>
      <c r="AD132" s="11">
        <v>8.4413859999999996</v>
      </c>
      <c r="AE132" s="11">
        <v>8.4684469999999994</v>
      </c>
      <c r="AF132" s="11">
        <v>8.4893490000000007</v>
      </c>
      <c r="AG132" s="11">
        <v>8.5102460000000004</v>
      </c>
      <c r="AH132" s="11">
        <v>8.5289339999999996</v>
      </c>
      <c r="AI132" s="11">
        <v>8.5430449999999993</v>
      </c>
      <c r="AJ132" s="11">
        <v>8.558484</v>
      </c>
      <c r="AK132" s="11">
        <v>8.5711449999999996</v>
      </c>
      <c r="AL132" s="11">
        <v>8.583615</v>
      </c>
      <c r="AM132" s="8">
        <v>1.0244E-2</v>
      </c>
    </row>
    <row r="133" spans="1:39" ht="15" customHeight="1">
      <c r="A133" s="7" t="s">
        <v>1039</v>
      </c>
      <c r="B133" s="6" t="s">
        <v>969</v>
      </c>
      <c r="C133" s="19">
        <v>6.9812419999999999</v>
      </c>
      <c r="D133" s="19">
        <v>7.0393140000000001</v>
      </c>
      <c r="E133" s="19">
        <v>7.1179389999999998</v>
      </c>
      <c r="F133" s="19">
        <v>7.2254959999999997</v>
      </c>
      <c r="G133" s="19">
        <v>7.3282740000000004</v>
      </c>
      <c r="H133" s="19">
        <v>7.4290880000000001</v>
      </c>
      <c r="I133" s="19">
        <v>7.5362140000000002</v>
      </c>
      <c r="J133" s="19">
        <v>7.6466409999999998</v>
      </c>
      <c r="K133" s="19">
        <v>7.7621289999999998</v>
      </c>
      <c r="L133" s="19">
        <v>7.8845260000000001</v>
      </c>
      <c r="M133" s="19">
        <v>8.016394</v>
      </c>
      <c r="N133" s="19">
        <v>8.1575369999999996</v>
      </c>
      <c r="O133" s="19">
        <v>8.311731</v>
      </c>
      <c r="P133" s="19">
        <v>8.4749269999999992</v>
      </c>
      <c r="Q133" s="19">
        <v>8.6447929999999999</v>
      </c>
      <c r="R133" s="19">
        <v>8.8166659999999997</v>
      </c>
      <c r="S133" s="19">
        <v>8.9852950000000007</v>
      </c>
      <c r="T133" s="19">
        <v>9.1473060000000004</v>
      </c>
      <c r="U133" s="19">
        <v>9.3013820000000003</v>
      </c>
      <c r="V133" s="19">
        <v>9.4397439999999992</v>
      </c>
      <c r="W133" s="19">
        <v>9.5589779999999998</v>
      </c>
      <c r="X133" s="19">
        <v>9.6642930000000007</v>
      </c>
      <c r="Y133" s="19">
        <v>9.7554599999999994</v>
      </c>
      <c r="Z133" s="19">
        <v>9.8378119999999996</v>
      </c>
      <c r="AA133" s="19">
        <v>9.9087540000000001</v>
      </c>
      <c r="AB133" s="19">
        <v>9.9841979999999992</v>
      </c>
      <c r="AC133" s="19">
        <v>10.042502000000001</v>
      </c>
      <c r="AD133" s="19">
        <v>10.094125999999999</v>
      </c>
      <c r="AE133" s="19">
        <v>10.134669000000001</v>
      </c>
      <c r="AF133" s="19">
        <v>10.168647999999999</v>
      </c>
      <c r="AG133" s="19">
        <v>10.203758000000001</v>
      </c>
      <c r="AH133" s="19">
        <v>10.23667</v>
      </c>
      <c r="AI133" s="19">
        <v>10.264094</v>
      </c>
      <c r="AJ133" s="19">
        <v>10.294888</v>
      </c>
      <c r="AK133" s="19">
        <v>10.322236</v>
      </c>
      <c r="AL133" s="19">
        <v>10.348374</v>
      </c>
      <c r="AM133" s="4">
        <v>1.1396999999999999E-2</v>
      </c>
    </row>
    <row r="135" spans="1:39" ht="15" customHeight="1">
      <c r="B135" s="6" t="s">
        <v>1038</v>
      </c>
    </row>
    <row r="136" spans="1:39" ht="15" customHeight="1">
      <c r="B136" s="6" t="s">
        <v>967</v>
      </c>
    </row>
    <row r="137" spans="1:39" ht="15" customHeight="1">
      <c r="A137" s="7" t="s">
        <v>1037</v>
      </c>
      <c r="B137" s="10" t="s">
        <v>941</v>
      </c>
      <c r="C137" s="9">
        <v>1.960045</v>
      </c>
      <c r="D137" s="9">
        <v>2.0111409999999998</v>
      </c>
      <c r="E137" s="9">
        <v>2.0665960000000001</v>
      </c>
      <c r="F137" s="9">
        <v>2.119745</v>
      </c>
      <c r="G137" s="9">
        <v>2.1619980000000001</v>
      </c>
      <c r="H137" s="9">
        <v>2.1994180000000001</v>
      </c>
      <c r="I137" s="9">
        <v>2.2372040000000002</v>
      </c>
      <c r="J137" s="9">
        <v>2.268564</v>
      </c>
      <c r="K137" s="9">
        <v>2.2892220000000001</v>
      </c>
      <c r="L137" s="9">
        <v>2.3122289999999999</v>
      </c>
      <c r="M137" s="9">
        <v>2.3342329999999998</v>
      </c>
      <c r="N137" s="9">
        <v>2.3512140000000001</v>
      </c>
      <c r="O137" s="9">
        <v>2.3662909999999999</v>
      </c>
      <c r="P137" s="9">
        <v>2.3785080000000001</v>
      </c>
      <c r="Q137" s="9">
        <v>2.3940220000000001</v>
      </c>
      <c r="R137" s="9">
        <v>2.396973</v>
      </c>
      <c r="S137" s="9">
        <v>2.4329839999999998</v>
      </c>
      <c r="T137" s="9">
        <v>2.4226450000000002</v>
      </c>
      <c r="U137" s="9">
        <v>2.42835</v>
      </c>
      <c r="V137" s="9">
        <v>2.417163</v>
      </c>
      <c r="W137" s="9">
        <v>2.4134120000000001</v>
      </c>
      <c r="X137" s="9">
        <v>2.4064239999999999</v>
      </c>
      <c r="Y137" s="9">
        <v>2.4167179999999999</v>
      </c>
      <c r="Z137" s="9">
        <v>2.4185180000000002</v>
      </c>
      <c r="AA137" s="9">
        <v>2.382088</v>
      </c>
      <c r="AB137" s="9">
        <v>2.3727659999999999</v>
      </c>
      <c r="AC137" s="9">
        <v>2.3225660000000001</v>
      </c>
      <c r="AD137" s="9">
        <v>2.3152740000000001</v>
      </c>
      <c r="AE137" s="9">
        <v>2.3394089999999998</v>
      </c>
      <c r="AF137" s="9">
        <v>2.3450730000000002</v>
      </c>
      <c r="AG137" s="9">
        <v>2.3234460000000001</v>
      </c>
      <c r="AH137" s="9">
        <v>2.3227159999999998</v>
      </c>
      <c r="AI137" s="9">
        <v>2.3258450000000002</v>
      </c>
      <c r="AJ137" s="9">
        <v>2.3283670000000001</v>
      </c>
      <c r="AK137" s="9">
        <v>2.331115</v>
      </c>
      <c r="AL137" s="9">
        <v>2.3304049999999998</v>
      </c>
      <c r="AM137" s="8">
        <v>4.3429999999999996E-3</v>
      </c>
    </row>
    <row r="138" spans="1:39" ht="15" customHeight="1">
      <c r="A138" s="7" t="s">
        <v>1036</v>
      </c>
      <c r="B138" s="10" t="s">
        <v>939</v>
      </c>
      <c r="C138" s="9">
        <v>1.0307299999999999</v>
      </c>
      <c r="D138" s="9">
        <v>1.0625180000000001</v>
      </c>
      <c r="E138" s="9">
        <v>1.0886830000000001</v>
      </c>
      <c r="F138" s="9">
        <v>1.1131070000000001</v>
      </c>
      <c r="G138" s="9">
        <v>1.126854</v>
      </c>
      <c r="H138" s="9">
        <v>1.1503620000000001</v>
      </c>
      <c r="I138" s="9">
        <v>1.1779630000000001</v>
      </c>
      <c r="J138" s="9">
        <v>1.2041649999999999</v>
      </c>
      <c r="K138" s="9">
        <v>1.2279150000000001</v>
      </c>
      <c r="L138" s="9">
        <v>1.256597</v>
      </c>
      <c r="M138" s="9">
        <v>1.28877</v>
      </c>
      <c r="N138" s="9">
        <v>1.323278</v>
      </c>
      <c r="O138" s="9">
        <v>1.355901</v>
      </c>
      <c r="P138" s="9">
        <v>1.380307</v>
      </c>
      <c r="Q138" s="9">
        <v>1.4159889999999999</v>
      </c>
      <c r="R138" s="9">
        <v>1.4385269999999999</v>
      </c>
      <c r="S138" s="9">
        <v>1.4799340000000001</v>
      </c>
      <c r="T138" s="9">
        <v>1.504148</v>
      </c>
      <c r="U138" s="9">
        <v>1.5334190000000001</v>
      </c>
      <c r="V138" s="9">
        <v>1.5518160000000001</v>
      </c>
      <c r="W138" s="9">
        <v>1.577663</v>
      </c>
      <c r="X138" s="9">
        <v>1.609402</v>
      </c>
      <c r="Y138" s="9">
        <v>1.6382239999999999</v>
      </c>
      <c r="Z138" s="9">
        <v>1.6647639999999999</v>
      </c>
      <c r="AA138" s="9">
        <v>1.679106</v>
      </c>
      <c r="AB138" s="9">
        <v>1.7146980000000001</v>
      </c>
      <c r="AC138" s="9">
        <v>1.727867</v>
      </c>
      <c r="AD138" s="9">
        <v>1.747587</v>
      </c>
      <c r="AE138" s="9">
        <v>1.7823070000000001</v>
      </c>
      <c r="AF138" s="9">
        <v>1.815742</v>
      </c>
      <c r="AG138" s="9">
        <v>1.8402289999999999</v>
      </c>
      <c r="AH138" s="9">
        <v>1.879318</v>
      </c>
      <c r="AI138" s="9">
        <v>1.905653</v>
      </c>
      <c r="AJ138" s="9">
        <v>1.930895</v>
      </c>
      <c r="AK138" s="9">
        <v>1.953119</v>
      </c>
      <c r="AL138" s="9">
        <v>1.9694719999999999</v>
      </c>
      <c r="AM138" s="8">
        <v>1.8315999999999999E-2</v>
      </c>
    </row>
    <row r="139" spans="1:39" ht="15" customHeight="1">
      <c r="A139" s="7" t="s">
        <v>1035</v>
      </c>
      <c r="B139" s="10" t="s">
        <v>818</v>
      </c>
      <c r="C139" s="9">
        <v>1.74E-4</v>
      </c>
      <c r="D139" s="9">
        <v>1.7200000000000001E-4</v>
      </c>
      <c r="E139" s="9">
        <v>1.7000000000000001E-4</v>
      </c>
      <c r="F139" s="9">
        <v>3.3799999999999998E-4</v>
      </c>
      <c r="G139" s="9">
        <v>5.04E-4</v>
      </c>
      <c r="H139" s="9">
        <v>6.7400000000000001E-4</v>
      </c>
      <c r="I139" s="9">
        <v>8.52E-4</v>
      </c>
      <c r="J139" s="9">
        <v>1.034E-3</v>
      </c>
      <c r="K139" s="9">
        <v>1.219E-3</v>
      </c>
      <c r="L139" s="9">
        <v>1.4120000000000001E-3</v>
      </c>
      <c r="M139" s="9">
        <v>1.6119999999999999E-3</v>
      </c>
      <c r="N139" s="9">
        <v>1.8140000000000001E-3</v>
      </c>
      <c r="O139" s="9">
        <v>2.0249999999999999E-3</v>
      </c>
      <c r="P139" s="9">
        <v>2.248E-3</v>
      </c>
      <c r="Q139" s="9">
        <v>2.4810000000000001E-3</v>
      </c>
      <c r="R139" s="9">
        <v>2.722E-3</v>
      </c>
      <c r="S139" s="9">
        <v>2.9719999999999998E-3</v>
      </c>
      <c r="T139" s="9">
        <v>3.2929999999999999E-3</v>
      </c>
      <c r="U139" s="9">
        <v>3.5460000000000001E-3</v>
      </c>
      <c r="V139" s="9">
        <v>3.7439999999999999E-3</v>
      </c>
      <c r="W139" s="9">
        <v>4.0249999999999999E-3</v>
      </c>
      <c r="X139" s="9">
        <v>4.3239999999999997E-3</v>
      </c>
      <c r="Y139" s="9">
        <v>4.6410000000000002E-3</v>
      </c>
      <c r="Z139" s="9">
        <v>4.9769999999999997E-3</v>
      </c>
      <c r="AA139" s="9">
        <v>5.3220000000000003E-3</v>
      </c>
      <c r="AB139" s="9">
        <v>5.6820000000000004E-3</v>
      </c>
      <c r="AC139" s="9">
        <v>6.0590000000000001E-3</v>
      </c>
      <c r="AD139" s="9">
        <v>6.4489999999999999E-3</v>
      </c>
      <c r="AE139" s="9">
        <v>6.855E-3</v>
      </c>
      <c r="AF139" s="9">
        <v>7.2789999999999999E-3</v>
      </c>
      <c r="AG139" s="9">
        <v>7.7250000000000001E-3</v>
      </c>
      <c r="AH139" s="9">
        <v>8.1890000000000001E-3</v>
      </c>
      <c r="AI139" s="9">
        <v>8.6660000000000001E-3</v>
      </c>
      <c r="AJ139" s="9">
        <v>9.1629999999999993E-3</v>
      </c>
      <c r="AK139" s="9">
        <v>9.6849999999999992E-3</v>
      </c>
      <c r="AL139" s="9">
        <v>1.0335E-2</v>
      </c>
      <c r="AM139" s="8">
        <v>0.127993</v>
      </c>
    </row>
    <row r="140" spans="1:39" ht="15" customHeight="1">
      <c r="A140" s="7" t="s">
        <v>1034</v>
      </c>
      <c r="B140" s="10" t="s">
        <v>936</v>
      </c>
      <c r="C140" s="9">
        <v>0</v>
      </c>
      <c r="D140" s="9">
        <v>0</v>
      </c>
      <c r="E140" s="9">
        <v>0</v>
      </c>
      <c r="F140" s="9">
        <v>1.1E-4</v>
      </c>
      <c r="G140" s="9">
        <v>2.1599999999999999E-4</v>
      </c>
      <c r="H140" s="9">
        <v>3.21E-4</v>
      </c>
      <c r="I140" s="9">
        <v>4.2999999999999999E-4</v>
      </c>
      <c r="J140" s="9">
        <v>5.4100000000000003E-4</v>
      </c>
      <c r="K140" s="9">
        <v>6.5499999999999998E-4</v>
      </c>
      <c r="L140" s="9">
        <v>7.7700000000000002E-4</v>
      </c>
      <c r="M140" s="9">
        <v>9.0799999999999995E-4</v>
      </c>
      <c r="N140" s="9">
        <v>1.0460000000000001E-3</v>
      </c>
      <c r="O140" s="9">
        <v>1.1950000000000001E-3</v>
      </c>
      <c r="P140" s="9">
        <v>1.359E-3</v>
      </c>
      <c r="Q140" s="9">
        <v>1.537E-3</v>
      </c>
      <c r="R140" s="9">
        <v>1.73E-3</v>
      </c>
      <c r="S140" s="9">
        <v>1.941E-3</v>
      </c>
      <c r="T140" s="9">
        <v>2.1710000000000002E-3</v>
      </c>
      <c r="U140" s="9">
        <v>2.4250000000000001E-3</v>
      </c>
      <c r="V140" s="9">
        <v>2.7060000000000001E-3</v>
      </c>
      <c r="W140" s="9">
        <v>3.016E-3</v>
      </c>
      <c r="X140" s="9">
        <v>3.3579999999999999E-3</v>
      </c>
      <c r="Y140" s="9">
        <v>3.738E-3</v>
      </c>
      <c r="Z140" s="9">
        <v>4.1609999999999998E-3</v>
      </c>
      <c r="AA140" s="9">
        <v>4.6210000000000001E-3</v>
      </c>
      <c r="AB140" s="9">
        <v>5.1289999999999999E-3</v>
      </c>
      <c r="AC140" s="9">
        <v>5.6969999999999998E-3</v>
      </c>
      <c r="AD140" s="9">
        <v>6.3249999999999999E-3</v>
      </c>
      <c r="AE140" s="9">
        <v>7.0190000000000001E-3</v>
      </c>
      <c r="AF140" s="9">
        <v>7.7980000000000002E-3</v>
      </c>
      <c r="AG140" s="9">
        <v>8.6700000000000006E-3</v>
      </c>
      <c r="AH140" s="9">
        <v>9.6419999999999995E-3</v>
      </c>
      <c r="AI140" s="9">
        <v>1.0711999999999999E-2</v>
      </c>
      <c r="AJ140" s="9">
        <v>1.1906999999999999E-2</v>
      </c>
      <c r="AK140" s="9">
        <v>1.325E-2</v>
      </c>
      <c r="AL140" s="9">
        <v>1.481E-2</v>
      </c>
      <c r="AM140" s="8" t="s">
        <v>212</v>
      </c>
    </row>
    <row r="141" spans="1:39" ht="15" customHeight="1">
      <c r="A141" s="7" t="s">
        <v>1033</v>
      </c>
      <c r="B141" s="10" t="s">
        <v>934</v>
      </c>
      <c r="C141" s="9">
        <v>0.130579</v>
      </c>
      <c r="D141" s="9">
        <v>0.16531599999999999</v>
      </c>
      <c r="E141" s="9">
        <v>0.20180000000000001</v>
      </c>
      <c r="F141" s="9">
        <v>0.23846800000000001</v>
      </c>
      <c r="G141" s="9">
        <v>0.27357399999999998</v>
      </c>
      <c r="H141" s="9">
        <v>0.30856699999999998</v>
      </c>
      <c r="I141" s="9">
        <v>0.34427400000000002</v>
      </c>
      <c r="J141" s="9">
        <v>0.37994800000000001</v>
      </c>
      <c r="K141" s="9">
        <v>0.41534700000000002</v>
      </c>
      <c r="L141" s="9">
        <v>0.45216400000000001</v>
      </c>
      <c r="M141" s="9">
        <v>0.48939500000000002</v>
      </c>
      <c r="N141" s="9">
        <v>0.52654500000000004</v>
      </c>
      <c r="O141" s="9">
        <v>0.56485099999999999</v>
      </c>
      <c r="P141" s="9">
        <v>0.60503399999999996</v>
      </c>
      <c r="Q141" s="9">
        <v>0.64659800000000001</v>
      </c>
      <c r="R141" s="9">
        <v>0.68970900000000002</v>
      </c>
      <c r="S141" s="9">
        <v>0.734433</v>
      </c>
      <c r="T141" s="9">
        <v>0.78090199999999999</v>
      </c>
      <c r="U141" s="9">
        <v>0.83019299999999996</v>
      </c>
      <c r="V141" s="9">
        <v>0.88208399999999998</v>
      </c>
      <c r="W141" s="9">
        <v>0.93603000000000003</v>
      </c>
      <c r="X141" s="9">
        <v>0.99219199999999996</v>
      </c>
      <c r="Y141" s="9">
        <v>1.0508040000000001</v>
      </c>
      <c r="Z141" s="9">
        <v>1.112233</v>
      </c>
      <c r="AA141" s="9">
        <v>1.1750240000000001</v>
      </c>
      <c r="AB141" s="9">
        <v>1.239973</v>
      </c>
      <c r="AC141" s="9">
        <v>1.3080039999999999</v>
      </c>
      <c r="AD141" s="9">
        <v>1.3829849999999999</v>
      </c>
      <c r="AE141" s="9">
        <v>1.462631</v>
      </c>
      <c r="AF141" s="9">
        <v>1.5352870000000001</v>
      </c>
      <c r="AG141" s="9">
        <v>1.6088690000000001</v>
      </c>
      <c r="AH141" s="9">
        <v>1.690442</v>
      </c>
      <c r="AI141" s="9">
        <v>1.767171</v>
      </c>
      <c r="AJ141" s="9">
        <v>1.8453170000000001</v>
      </c>
      <c r="AK141" s="9">
        <v>1.9262410000000001</v>
      </c>
      <c r="AL141" s="9">
        <v>2.0081259999999999</v>
      </c>
      <c r="AM141" s="8">
        <v>7.6207999999999998E-2</v>
      </c>
    </row>
    <row r="142" spans="1:39" ht="15" customHeight="1">
      <c r="A142" s="7" t="s">
        <v>1032</v>
      </c>
      <c r="B142" s="10" t="s">
        <v>932</v>
      </c>
      <c r="C142" s="9">
        <v>8.2000000000000001E-5</v>
      </c>
      <c r="D142" s="9">
        <v>8.2000000000000001E-5</v>
      </c>
      <c r="E142" s="9">
        <v>8.2000000000000001E-5</v>
      </c>
      <c r="F142" s="9">
        <v>1.307E-3</v>
      </c>
      <c r="G142" s="9">
        <v>2.5219999999999999E-3</v>
      </c>
      <c r="H142" s="9">
        <v>3.7650000000000001E-3</v>
      </c>
      <c r="I142" s="9">
        <v>5.0650000000000001E-3</v>
      </c>
      <c r="J142" s="9">
        <v>6.3949999999999996E-3</v>
      </c>
      <c r="K142" s="9">
        <v>7.7419999999999998E-3</v>
      </c>
      <c r="L142" s="9">
        <v>9.1570000000000002E-3</v>
      </c>
      <c r="M142" s="9">
        <v>1.0614E-2</v>
      </c>
      <c r="N142" s="9">
        <v>1.2092E-2</v>
      </c>
      <c r="O142" s="9">
        <v>1.3634E-2</v>
      </c>
      <c r="P142" s="9">
        <v>1.5265000000000001E-2</v>
      </c>
      <c r="Q142" s="9">
        <v>1.6964E-2</v>
      </c>
      <c r="R142" s="9">
        <v>1.8721000000000002E-2</v>
      </c>
      <c r="S142" s="9">
        <v>2.0548E-2</v>
      </c>
      <c r="T142" s="9">
        <v>2.2449E-2</v>
      </c>
      <c r="U142" s="9">
        <v>2.4431000000000001E-2</v>
      </c>
      <c r="V142" s="9">
        <v>2.6516999999999999E-2</v>
      </c>
      <c r="W142" s="9">
        <v>2.8687000000000001E-2</v>
      </c>
      <c r="X142" s="9">
        <v>3.0946999999999999E-2</v>
      </c>
      <c r="Y142" s="9">
        <v>3.3304E-2</v>
      </c>
      <c r="Z142" s="9">
        <v>3.5772999999999999E-2</v>
      </c>
      <c r="AA142" s="9">
        <v>3.8296999999999998E-2</v>
      </c>
      <c r="AB142" s="9">
        <v>4.0908E-2</v>
      </c>
      <c r="AC142" s="9">
        <v>4.3638999999999997E-2</v>
      </c>
      <c r="AD142" s="9">
        <v>4.6497999999999998E-2</v>
      </c>
      <c r="AE142" s="9">
        <v>4.9397999999999997E-2</v>
      </c>
      <c r="AF142" s="9">
        <v>5.2430999999999998E-2</v>
      </c>
      <c r="AG142" s="9">
        <v>5.5633000000000002E-2</v>
      </c>
      <c r="AH142" s="9">
        <v>5.8971000000000003E-2</v>
      </c>
      <c r="AI142" s="9">
        <v>6.2401999999999999E-2</v>
      </c>
      <c r="AJ142" s="9">
        <v>6.5979999999999997E-2</v>
      </c>
      <c r="AK142" s="9">
        <v>6.9738999999999995E-2</v>
      </c>
      <c r="AL142" s="9">
        <v>7.442E-2</v>
      </c>
      <c r="AM142" s="8">
        <v>0.22187100000000001</v>
      </c>
    </row>
    <row r="143" spans="1:39" ht="15" customHeight="1">
      <c r="A143" s="7" t="s">
        <v>1031</v>
      </c>
      <c r="B143" s="10" t="s">
        <v>930</v>
      </c>
      <c r="C143" s="9">
        <v>0</v>
      </c>
      <c r="D143" s="9">
        <v>0</v>
      </c>
      <c r="E143" s="9">
        <v>0</v>
      </c>
      <c r="F143" s="9">
        <v>0</v>
      </c>
      <c r="G143" s="9">
        <v>0</v>
      </c>
      <c r="H143" s="9">
        <v>2.72E-4</v>
      </c>
      <c r="I143" s="9">
        <v>5.5699999999999999E-4</v>
      </c>
      <c r="J143" s="9">
        <v>8.4900000000000004E-4</v>
      </c>
      <c r="K143" s="9">
        <v>1.1440000000000001E-3</v>
      </c>
      <c r="L143" s="9">
        <v>1.4549999999999999E-3</v>
      </c>
      <c r="M143" s="9">
        <v>1.776E-3</v>
      </c>
      <c r="N143" s="9">
        <v>2.1020000000000001E-3</v>
      </c>
      <c r="O143" s="9">
        <v>2.4420000000000002E-3</v>
      </c>
      <c r="P143" s="9">
        <v>2.8029999999999999E-3</v>
      </c>
      <c r="Q143" s="9">
        <v>3.1779999999999998E-3</v>
      </c>
      <c r="R143" s="9">
        <v>3.5669999999999999E-3</v>
      </c>
      <c r="S143" s="9">
        <v>3.9719999999999998E-3</v>
      </c>
      <c r="T143" s="9">
        <v>4.3940000000000003E-3</v>
      </c>
      <c r="U143" s="9">
        <v>4.8339999999999998E-3</v>
      </c>
      <c r="V143" s="9">
        <v>5.2969999999999996E-3</v>
      </c>
      <c r="W143" s="9">
        <v>5.7790000000000003E-3</v>
      </c>
      <c r="X143" s="9">
        <v>6.2810000000000001E-3</v>
      </c>
      <c r="Y143" s="9">
        <v>6.8040000000000002E-3</v>
      </c>
      <c r="Z143" s="9">
        <v>7.3530000000000002E-3</v>
      </c>
      <c r="AA143" s="9">
        <v>7.9139999999999992E-3</v>
      </c>
      <c r="AB143" s="9">
        <v>8.4939999999999998E-3</v>
      </c>
      <c r="AC143" s="9">
        <v>9.1009999999999997E-3</v>
      </c>
      <c r="AD143" s="9">
        <v>9.7289999999999998E-3</v>
      </c>
      <c r="AE143" s="9">
        <v>1.0378999999999999E-2</v>
      </c>
      <c r="AF143" s="9">
        <v>1.106E-2</v>
      </c>
      <c r="AG143" s="9">
        <v>1.1773E-2</v>
      </c>
      <c r="AH143" s="9">
        <v>1.2515E-2</v>
      </c>
      <c r="AI143" s="9">
        <v>1.3277000000000001E-2</v>
      </c>
      <c r="AJ143" s="9">
        <v>1.4071999999999999E-2</v>
      </c>
      <c r="AK143" s="9">
        <v>1.4906000000000001E-2</v>
      </c>
      <c r="AL143" s="9">
        <v>1.5768999999999998E-2</v>
      </c>
      <c r="AM143" s="8" t="s">
        <v>212</v>
      </c>
    </row>
    <row r="144" spans="1:39" ht="15" customHeight="1">
      <c r="A144" s="7" t="s">
        <v>1030</v>
      </c>
      <c r="B144" s="10" t="s">
        <v>928</v>
      </c>
      <c r="C144" s="9">
        <v>0</v>
      </c>
      <c r="D144" s="9">
        <v>0</v>
      </c>
      <c r="E144" s="9">
        <v>0</v>
      </c>
      <c r="F144" s="9">
        <v>0</v>
      </c>
      <c r="G144" s="9">
        <v>0</v>
      </c>
      <c r="H144" s="9">
        <v>2.6800000000000001E-4</v>
      </c>
      <c r="I144" s="9">
        <v>5.4900000000000001E-4</v>
      </c>
      <c r="J144" s="9">
        <v>8.3600000000000005E-4</v>
      </c>
      <c r="K144" s="9">
        <v>1.127E-3</v>
      </c>
      <c r="L144" s="9">
        <v>1.4339999999999999E-3</v>
      </c>
      <c r="M144" s="9">
        <v>1.75E-3</v>
      </c>
      <c r="N144" s="9">
        <v>2.0709999999999999E-3</v>
      </c>
      <c r="O144" s="9">
        <v>2.4060000000000002E-3</v>
      </c>
      <c r="P144" s="9">
        <v>2.761E-3</v>
      </c>
      <c r="Q144" s="9">
        <v>3.1319999999999998E-3</v>
      </c>
      <c r="R144" s="9">
        <v>3.5149999999999999E-3</v>
      </c>
      <c r="S144" s="9">
        <v>3.9139999999999999E-3</v>
      </c>
      <c r="T144" s="9">
        <v>4.3290000000000004E-3</v>
      </c>
      <c r="U144" s="9">
        <v>4.7629999999999999E-3</v>
      </c>
      <c r="V144" s="9">
        <v>5.2189999999999997E-3</v>
      </c>
      <c r="W144" s="9">
        <v>5.6940000000000003E-3</v>
      </c>
      <c r="X144" s="9">
        <v>6.1879999999999999E-3</v>
      </c>
      <c r="Y144" s="9">
        <v>6.7039999999999999E-3</v>
      </c>
      <c r="Z144" s="9">
        <v>7.2449999999999997E-3</v>
      </c>
      <c r="AA144" s="9">
        <v>7.7980000000000002E-3</v>
      </c>
      <c r="AB144" s="9">
        <v>8.3700000000000007E-3</v>
      </c>
      <c r="AC144" s="9">
        <v>8.9680000000000003E-3</v>
      </c>
      <c r="AD144" s="9">
        <v>9.587E-3</v>
      </c>
      <c r="AE144" s="9">
        <v>1.0227E-2</v>
      </c>
      <c r="AF144" s="9">
        <v>1.0898E-2</v>
      </c>
      <c r="AG144" s="9">
        <v>1.1599999999999999E-2</v>
      </c>
      <c r="AH144" s="9">
        <v>1.2331E-2</v>
      </c>
      <c r="AI144" s="9">
        <v>1.3082E-2</v>
      </c>
      <c r="AJ144" s="9">
        <v>1.3865000000000001E-2</v>
      </c>
      <c r="AK144" s="9">
        <v>1.4687E-2</v>
      </c>
      <c r="AL144" s="9">
        <v>1.5537E-2</v>
      </c>
      <c r="AM144" s="8" t="s">
        <v>212</v>
      </c>
    </row>
    <row r="145" spans="1:39" ht="15" customHeight="1">
      <c r="A145" s="7" t="s">
        <v>1029</v>
      </c>
      <c r="B145" s="10" t="s">
        <v>926</v>
      </c>
      <c r="C145" s="9">
        <v>0</v>
      </c>
      <c r="D145" s="9">
        <v>0</v>
      </c>
      <c r="E145" s="9">
        <v>0</v>
      </c>
      <c r="F145" s="9">
        <v>0</v>
      </c>
      <c r="G145" s="9">
        <v>0</v>
      </c>
      <c r="H145" s="9">
        <v>0</v>
      </c>
      <c r="I145" s="9">
        <v>0</v>
      </c>
      <c r="J145" s="9">
        <v>0</v>
      </c>
      <c r="K145" s="9">
        <v>0</v>
      </c>
      <c r="L145" s="9">
        <v>0</v>
      </c>
      <c r="M145" s="9">
        <v>0</v>
      </c>
      <c r="N145" s="9">
        <v>0</v>
      </c>
      <c r="O145" s="9">
        <v>0</v>
      </c>
      <c r="P145" s="9">
        <v>0</v>
      </c>
      <c r="Q145" s="9">
        <v>0</v>
      </c>
      <c r="R145" s="9">
        <v>0</v>
      </c>
      <c r="S145" s="9">
        <v>0</v>
      </c>
      <c r="T145" s="9">
        <v>0</v>
      </c>
      <c r="U145" s="9">
        <v>0</v>
      </c>
      <c r="V145" s="9">
        <v>0</v>
      </c>
      <c r="W145" s="9">
        <v>0</v>
      </c>
      <c r="X145" s="9">
        <v>0</v>
      </c>
      <c r="Y145" s="9">
        <v>0</v>
      </c>
      <c r="Z145" s="9">
        <v>0</v>
      </c>
      <c r="AA145" s="9">
        <v>0</v>
      </c>
      <c r="AB145" s="9">
        <v>0</v>
      </c>
      <c r="AC145" s="9">
        <v>0</v>
      </c>
      <c r="AD145" s="9">
        <v>0</v>
      </c>
      <c r="AE145" s="9">
        <v>0</v>
      </c>
      <c r="AF145" s="9">
        <v>0</v>
      </c>
      <c r="AG145" s="9">
        <v>0</v>
      </c>
      <c r="AH145" s="9">
        <v>0</v>
      </c>
      <c r="AI145" s="9">
        <v>0</v>
      </c>
      <c r="AJ145" s="9">
        <v>0</v>
      </c>
      <c r="AK145" s="9">
        <v>0</v>
      </c>
      <c r="AL145" s="9">
        <v>0</v>
      </c>
      <c r="AM145" s="8" t="s">
        <v>212</v>
      </c>
    </row>
    <row r="146" spans="1:39" ht="15" customHeight="1">
      <c r="A146" s="7" t="s">
        <v>1028</v>
      </c>
      <c r="B146" s="10" t="s">
        <v>956</v>
      </c>
      <c r="C146" s="9">
        <v>3.1216089999999999</v>
      </c>
      <c r="D146" s="9">
        <v>3.2392289999999999</v>
      </c>
      <c r="E146" s="9">
        <v>3.357332</v>
      </c>
      <c r="F146" s="9">
        <v>3.4730750000000001</v>
      </c>
      <c r="G146" s="9">
        <v>3.5656699999999999</v>
      </c>
      <c r="H146" s="9">
        <v>3.6636479999999998</v>
      </c>
      <c r="I146" s="9">
        <v>3.7668940000000002</v>
      </c>
      <c r="J146" s="9">
        <v>3.8623319999999999</v>
      </c>
      <c r="K146" s="9">
        <v>3.944369</v>
      </c>
      <c r="L146" s="9">
        <v>4.0352249999999996</v>
      </c>
      <c r="M146" s="9">
        <v>4.1290579999999997</v>
      </c>
      <c r="N146" s="9">
        <v>4.2201610000000001</v>
      </c>
      <c r="O146" s="9">
        <v>4.3087439999999999</v>
      </c>
      <c r="P146" s="9">
        <v>4.3882859999999999</v>
      </c>
      <c r="Q146" s="9">
        <v>4.4839029999999998</v>
      </c>
      <c r="R146" s="9">
        <v>4.5554649999999999</v>
      </c>
      <c r="S146" s="9">
        <v>4.6806989999999997</v>
      </c>
      <c r="T146" s="9">
        <v>4.744332</v>
      </c>
      <c r="U146" s="9">
        <v>4.8319599999999996</v>
      </c>
      <c r="V146" s="9">
        <v>4.8945470000000002</v>
      </c>
      <c r="W146" s="9">
        <v>4.9743019999999998</v>
      </c>
      <c r="X146" s="9">
        <v>5.0591140000000001</v>
      </c>
      <c r="Y146" s="9">
        <v>5.1609400000000001</v>
      </c>
      <c r="Z146" s="9">
        <v>5.2550230000000004</v>
      </c>
      <c r="AA146" s="9">
        <v>5.3001699999999996</v>
      </c>
      <c r="AB146" s="9">
        <v>5.3960189999999999</v>
      </c>
      <c r="AC146" s="9">
        <v>5.4318999999999997</v>
      </c>
      <c r="AD146" s="9">
        <v>5.5244289999999996</v>
      </c>
      <c r="AE146" s="9">
        <v>5.668228</v>
      </c>
      <c r="AF146" s="9">
        <v>5.7855670000000003</v>
      </c>
      <c r="AG146" s="9">
        <v>5.8679459999999999</v>
      </c>
      <c r="AH146" s="9">
        <v>5.9941230000000001</v>
      </c>
      <c r="AI146" s="9">
        <v>6.106808</v>
      </c>
      <c r="AJ146" s="9">
        <v>6.2195720000000003</v>
      </c>
      <c r="AK146" s="9">
        <v>6.3327390000000001</v>
      </c>
      <c r="AL146" s="9">
        <v>6.4388730000000001</v>
      </c>
      <c r="AM146" s="8">
        <v>2.0412E-2</v>
      </c>
    </row>
    <row r="147" spans="1:39" ht="15" customHeight="1">
      <c r="B147" s="6" t="s">
        <v>955</v>
      </c>
    </row>
    <row r="148" spans="1:39" ht="15" customHeight="1">
      <c r="A148" s="7" t="s">
        <v>1027</v>
      </c>
      <c r="B148" s="10" t="s">
        <v>941</v>
      </c>
      <c r="C148" s="9">
        <v>1.8677729999999999</v>
      </c>
      <c r="D148" s="9">
        <v>1.884215</v>
      </c>
      <c r="E148" s="9">
        <v>1.919719</v>
      </c>
      <c r="F148" s="9">
        <v>1.968251</v>
      </c>
      <c r="G148" s="9">
        <v>2.027123</v>
      </c>
      <c r="H148" s="9">
        <v>2.0920999999999998</v>
      </c>
      <c r="I148" s="9">
        <v>2.1657039999999999</v>
      </c>
      <c r="J148" s="9">
        <v>2.2447750000000002</v>
      </c>
      <c r="K148" s="9">
        <v>2.3187739999999999</v>
      </c>
      <c r="L148" s="9">
        <v>2.3851840000000002</v>
      </c>
      <c r="M148" s="9">
        <v>2.4513090000000002</v>
      </c>
      <c r="N148" s="9">
        <v>2.5064799999999998</v>
      </c>
      <c r="O148" s="9">
        <v>2.5636160000000001</v>
      </c>
      <c r="P148" s="9">
        <v>2.6106280000000002</v>
      </c>
      <c r="Q148" s="9">
        <v>2.6728399999999999</v>
      </c>
      <c r="R148" s="9">
        <v>2.7271649999999998</v>
      </c>
      <c r="S148" s="9">
        <v>2.7954940000000001</v>
      </c>
      <c r="T148" s="9">
        <v>2.8494869999999999</v>
      </c>
      <c r="U148" s="9">
        <v>2.8987500000000002</v>
      </c>
      <c r="V148" s="9">
        <v>2.9564629999999998</v>
      </c>
      <c r="W148" s="9">
        <v>3.021738</v>
      </c>
      <c r="X148" s="9">
        <v>3.0878559999999999</v>
      </c>
      <c r="Y148" s="9">
        <v>3.1508569999999998</v>
      </c>
      <c r="Z148" s="9">
        <v>3.2122039999999998</v>
      </c>
      <c r="AA148" s="9">
        <v>3.267881</v>
      </c>
      <c r="AB148" s="9">
        <v>3.3098619999999999</v>
      </c>
      <c r="AC148" s="9">
        <v>3.342184</v>
      </c>
      <c r="AD148" s="9">
        <v>3.391699</v>
      </c>
      <c r="AE148" s="9">
        <v>3.4532850000000002</v>
      </c>
      <c r="AF148" s="9">
        <v>3.5158719999999999</v>
      </c>
      <c r="AG148" s="9">
        <v>3.5671360000000001</v>
      </c>
      <c r="AH148" s="9">
        <v>3.6226970000000001</v>
      </c>
      <c r="AI148" s="9">
        <v>3.6824789999999998</v>
      </c>
      <c r="AJ148" s="9">
        <v>3.7282449999999998</v>
      </c>
      <c r="AK148" s="9">
        <v>3.7776519999999998</v>
      </c>
      <c r="AL148" s="9">
        <v>3.825834</v>
      </c>
      <c r="AM148" s="8">
        <v>2.1049999999999999E-2</v>
      </c>
    </row>
    <row r="149" spans="1:39" ht="15" customHeight="1">
      <c r="A149" s="7" t="s">
        <v>1026</v>
      </c>
      <c r="B149" s="10" t="s">
        <v>939</v>
      </c>
      <c r="C149" s="9">
        <v>1.2579830000000001</v>
      </c>
      <c r="D149" s="9">
        <v>1.2272650000000001</v>
      </c>
      <c r="E149" s="9">
        <v>1.2047650000000001</v>
      </c>
      <c r="F149" s="9">
        <v>1.1909179999999999</v>
      </c>
      <c r="G149" s="9">
        <v>1.186445</v>
      </c>
      <c r="H149" s="9">
        <v>1.1824509999999999</v>
      </c>
      <c r="I149" s="9">
        <v>1.177821</v>
      </c>
      <c r="J149" s="9">
        <v>1.1764859999999999</v>
      </c>
      <c r="K149" s="9">
        <v>1.173603</v>
      </c>
      <c r="L149" s="9">
        <v>1.1728989999999999</v>
      </c>
      <c r="M149" s="9">
        <v>1.1690160000000001</v>
      </c>
      <c r="N149" s="9">
        <v>1.1660520000000001</v>
      </c>
      <c r="O149" s="9">
        <v>1.1594660000000001</v>
      </c>
      <c r="P149" s="9">
        <v>1.1479360000000001</v>
      </c>
      <c r="Q149" s="9">
        <v>1.149804</v>
      </c>
      <c r="R149" s="9">
        <v>1.1350070000000001</v>
      </c>
      <c r="S149" s="9">
        <v>1.140452</v>
      </c>
      <c r="T149" s="9">
        <v>1.1294869999999999</v>
      </c>
      <c r="U149" s="9">
        <v>1.1147629999999999</v>
      </c>
      <c r="V149" s="9">
        <v>1.1131070000000001</v>
      </c>
      <c r="W149" s="9">
        <v>1.110441</v>
      </c>
      <c r="X149" s="9">
        <v>1.1101909999999999</v>
      </c>
      <c r="Y149" s="9">
        <v>1.105084</v>
      </c>
      <c r="Z149" s="9">
        <v>1.1117680000000001</v>
      </c>
      <c r="AA149" s="9">
        <v>1.104568</v>
      </c>
      <c r="AB149" s="9">
        <v>1.101281</v>
      </c>
      <c r="AC149" s="9">
        <v>1.09504</v>
      </c>
      <c r="AD149" s="9">
        <v>1.0958490000000001</v>
      </c>
      <c r="AE149" s="9">
        <v>1.1035010000000001</v>
      </c>
      <c r="AF149" s="9">
        <v>1.106449</v>
      </c>
      <c r="AG149" s="9">
        <v>1.1065860000000001</v>
      </c>
      <c r="AH149" s="9">
        <v>1.1060019999999999</v>
      </c>
      <c r="AI149" s="9">
        <v>1.1068309999999999</v>
      </c>
      <c r="AJ149" s="9">
        <v>1.1031089999999999</v>
      </c>
      <c r="AK149" s="9">
        <v>1.101083</v>
      </c>
      <c r="AL149" s="9">
        <v>1.097337</v>
      </c>
      <c r="AM149" s="8">
        <v>-3.2859999999999999E-3</v>
      </c>
    </row>
    <row r="150" spans="1:39" ht="15" customHeight="1">
      <c r="A150" s="7" t="s">
        <v>1025</v>
      </c>
      <c r="B150" s="10" t="s">
        <v>818</v>
      </c>
      <c r="C150" s="9">
        <v>2.0200000000000001E-3</v>
      </c>
      <c r="D150" s="9">
        <v>1.8699999999999999E-3</v>
      </c>
      <c r="E150" s="9">
        <v>1.7110000000000001E-3</v>
      </c>
      <c r="F150" s="9">
        <v>1.6720000000000001E-3</v>
      </c>
      <c r="G150" s="9">
        <v>1.6379999999999999E-3</v>
      </c>
      <c r="H150" s="9">
        <v>1.6479999999999999E-3</v>
      </c>
      <c r="I150" s="9">
        <v>1.7290000000000001E-3</v>
      </c>
      <c r="J150" s="9">
        <v>1.8270000000000001E-3</v>
      </c>
      <c r="K150" s="9">
        <v>1.9300000000000001E-3</v>
      </c>
      <c r="L150" s="9">
        <v>2.0400000000000001E-3</v>
      </c>
      <c r="M150" s="9">
        <v>2.1919999999999999E-3</v>
      </c>
      <c r="N150" s="9">
        <v>2.3270000000000001E-3</v>
      </c>
      <c r="O150" s="9">
        <v>2.5100000000000001E-3</v>
      </c>
      <c r="P150" s="9">
        <v>2.6029999999999998E-3</v>
      </c>
      <c r="Q150" s="9">
        <v>2.777E-3</v>
      </c>
      <c r="R150" s="9">
        <v>2.9099999999999998E-3</v>
      </c>
      <c r="S150" s="9">
        <v>3.0330000000000001E-3</v>
      </c>
      <c r="T150" s="9">
        <v>3.3019999999999998E-3</v>
      </c>
      <c r="U150" s="9">
        <v>3.483E-3</v>
      </c>
      <c r="V150" s="9">
        <v>3.591E-3</v>
      </c>
      <c r="W150" s="9">
        <v>3.8159999999999999E-3</v>
      </c>
      <c r="X150" s="9">
        <v>4.058E-3</v>
      </c>
      <c r="Y150" s="9">
        <v>4.3119999999999999E-3</v>
      </c>
      <c r="Z150" s="9">
        <v>4.5849999999999997E-3</v>
      </c>
      <c r="AA150" s="9">
        <v>4.8679999999999999E-3</v>
      </c>
      <c r="AB150" s="9">
        <v>5.1529999999999996E-3</v>
      </c>
      <c r="AC150" s="9">
        <v>5.4419999999999998E-3</v>
      </c>
      <c r="AD150" s="9">
        <v>5.744E-3</v>
      </c>
      <c r="AE150" s="9">
        <v>6.0600000000000003E-3</v>
      </c>
      <c r="AF150" s="9">
        <v>6.3839999999999999E-3</v>
      </c>
      <c r="AG150" s="9">
        <v>6.7159999999999997E-3</v>
      </c>
      <c r="AH150" s="9">
        <v>7.0559999999999998E-3</v>
      </c>
      <c r="AI150" s="9">
        <v>7.4000000000000003E-3</v>
      </c>
      <c r="AJ150" s="9">
        <v>7.7470000000000004E-3</v>
      </c>
      <c r="AK150" s="9">
        <v>8.1060000000000004E-3</v>
      </c>
      <c r="AL150" s="9">
        <v>8.5229999999999993E-3</v>
      </c>
      <c r="AM150" s="8">
        <v>4.5627000000000001E-2</v>
      </c>
    </row>
    <row r="151" spans="1:39" ht="15" customHeight="1">
      <c r="A151" s="7" t="s">
        <v>1024</v>
      </c>
      <c r="B151" s="10" t="s">
        <v>936</v>
      </c>
      <c r="C151" s="9">
        <v>2.15E-3</v>
      </c>
      <c r="D151" s="9">
        <v>2.3869999999999998E-3</v>
      </c>
      <c r="E151" s="9">
        <v>2.66E-3</v>
      </c>
      <c r="F151" s="9">
        <v>3.4199999999999999E-3</v>
      </c>
      <c r="G151" s="9">
        <v>4.1980000000000003E-3</v>
      </c>
      <c r="H151" s="9">
        <v>4.9589999999999999E-3</v>
      </c>
      <c r="I151" s="9">
        <v>5.7540000000000004E-3</v>
      </c>
      <c r="J151" s="9">
        <v>6.5680000000000001E-3</v>
      </c>
      <c r="K151" s="9">
        <v>7.3379999999999999E-3</v>
      </c>
      <c r="L151" s="9">
        <v>8.0400000000000003E-3</v>
      </c>
      <c r="M151" s="9">
        <v>8.6990000000000001E-3</v>
      </c>
      <c r="N151" s="9">
        <v>9.3030000000000005E-3</v>
      </c>
      <c r="O151" s="9">
        <v>9.8689999999999993E-3</v>
      </c>
      <c r="P151" s="9">
        <v>1.0433E-2</v>
      </c>
      <c r="Q151" s="9">
        <v>1.1008E-2</v>
      </c>
      <c r="R151" s="9">
        <v>1.1547999999999999E-2</v>
      </c>
      <c r="S151" s="9">
        <v>1.2073E-2</v>
      </c>
      <c r="T151" s="9">
        <v>1.2593999999999999E-2</v>
      </c>
      <c r="U151" s="9">
        <v>1.3100000000000001E-2</v>
      </c>
      <c r="V151" s="9">
        <v>1.3648E-2</v>
      </c>
      <c r="W151" s="9">
        <v>1.4088E-2</v>
      </c>
      <c r="X151" s="9">
        <v>1.4562E-2</v>
      </c>
      <c r="Y151" s="9">
        <v>1.4985E-2</v>
      </c>
      <c r="Z151" s="9">
        <v>1.545E-2</v>
      </c>
      <c r="AA151" s="9">
        <v>1.5962E-2</v>
      </c>
      <c r="AB151" s="9">
        <v>1.6334999999999999E-2</v>
      </c>
      <c r="AC151" s="9">
        <v>1.6858999999999999E-2</v>
      </c>
      <c r="AD151" s="9">
        <v>1.7236000000000001E-2</v>
      </c>
      <c r="AE151" s="9">
        <v>1.7555999999999999E-2</v>
      </c>
      <c r="AF151" s="9">
        <v>1.8008E-2</v>
      </c>
      <c r="AG151" s="9">
        <v>1.8457999999999999E-2</v>
      </c>
      <c r="AH151" s="9">
        <v>1.8883E-2</v>
      </c>
      <c r="AI151" s="9">
        <v>1.9327E-2</v>
      </c>
      <c r="AJ151" s="9">
        <v>1.9729E-2</v>
      </c>
      <c r="AK151" s="9">
        <v>2.0153999999999998E-2</v>
      </c>
      <c r="AL151" s="9">
        <v>2.0718E-2</v>
      </c>
      <c r="AM151" s="8">
        <v>6.5622E-2</v>
      </c>
    </row>
    <row r="152" spans="1:39" ht="15" customHeight="1">
      <c r="A152" s="7" t="s">
        <v>1023</v>
      </c>
      <c r="B152" s="10" t="s">
        <v>934</v>
      </c>
      <c r="C152" s="9">
        <v>1.9130999999999999E-2</v>
      </c>
      <c r="D152" s="9">
        <v>2.6155999999999999E-2</v>
      </c>
      <c r="E152" s="9">
        <v>3.4148999999999999E-2</v>
      </c>
      <c r="F152" s="9">
        <v>4.2805000000000003E-2</v>
      </c>
      <c r="G152" s="9">
        <v>5.1886000000000002E-2</v>
      </c>
      <c r="H152" s="9">
        <v>6.0983000000000002E-2</v>
      </c>
      <c r="I152" s="9">
        <v>7.0669999999999997E-2</v>
      </c>
      <c r="J152" s="9">
        <v>8.0782000000000007E-2</v>
      </c>
      <c r="K152" s="9">
        <v>9.0570999999999999E-2</v>
      </c>
      <c r="L152" s="9">
        <v>9.9766999999999995E-2</v>
      </c>
      <c r="M152" s="9">
        <v>0.10874399999999999</v>
      </c>
      <c r="N152" s="9">
        <v>0.11738800000000001</v>
      </c>
      <c r="O152" s="9">
        <v>0.125912</v>
      </c>
      <c r="P152" s="9">
        <v>0.13484099999999999</v>
      </c>
      <c r="Q152" s="9">
        <v>0.144257</v>
      </c>
      <c r="R152" s="9">
        <v>0.153886</v>
      </c>
      <c r="S152" s="9">
        <v>0.16362499999999999</v>
      </c>
      <c r="T152" s="9">
        <v>0.173567</v>
      </c>
      <c r="U152" s="9">
        <v>0.18401200000000001</v>
      </c>
      <c r="V152" s="9">
        <v>0.19516700000000001</v>
      </c>
      <c r="W152" s="9">
        <v>0.20677400000000001</v>
      </c>
      <c r="X152" s="9">
        <v>0.218553</v>
      </c>
      <c r="Y152" s="9">
        <v>0.230545</v>
      </c>
      <c r="Z152" s="9">
        <v>0.243094</v>
      </c>
      <c r="AA152" s="9">
        <v>0.25669399999999998</v>
      </c>
      <c r="AB152" s="9">
        <v>0.268509</v>
      </c>
      <c r="AC152" s="9">
        <v>0.28136100000000003</v>
      </c>
      <c r="AD152" s="9">
        <v>0.29501899999999998</v>
      </c>
      <c r="AE152" s="9">
        <v>0.309085</v>
      </c>
      <c r="AF152" s="9">
        <v>0.32384099999999999</v>
      </c>
      <c r="AG152" s="9">
        <v>0.338673</v>
      </c>
      <c r="AH152" s="9">
        <v>0.35413699999999998</v>
      </c>
      <c r="AI152" s="9">
        <v>0.37040000000000001</v>
      </c>
      <c r="AJ152" s="9">
        <v>0.38516</v>
      </c>
      <c r="AK152" s="9">
        <v>0.400839</v>
      </c>
      <c r="AL152" s="9">
        <v>0.41700399999999999</v>
      </c>
      <c r="AM152" s="8">
        <v>8.4849999999999995E-2</v>
      </c>
    </row>
    <row r="153" spans="1:39" ht="15" customHeight="1">
      <c r="A153" s="7" t="s">
        <v>1022</v>
      </c>
      <c r="B153" s="10" t="s">
        <v>932</v>
      </c>
      <c r="C153" s="9">
        <v>0</v>
      </c>
      <c r="D153" s="9">
        <v>0</v>
      </c>
      <c r="E153" s="9">
        <v>0</v>
      </c>
      <c r="F153" s="9">
        <v>1.2049999999999999E-3</v>
      </c>
      <c r="G153" s="9">
        <v>2.5200000000000001E-3</v>
      </c>
      <c r="H153" s="9">
        <v>3.8939999999999999E-3</v>
      </c>
      <c r="I153" s="9">
        <v>5.4190000000000002E-3</v>
      </c>
      <c r="J153" s="9">
        <v>7.0740000000000004E-3</v>
      </c>
      <c r="K153" s="9">
        <v>8.7430000000000008E-3</v>
      </c>
      <c r="L153" s="9">
        <v>1.0363000000000001E-2</v>
      </c>
      <c r="M153" s="9">
        <v>1.1978000000000001E-2</v>
      </c>
      <c r="N153" s="9">
        <v>1.3553000000000001E-2</v>
      </c>
      <c r="O153" s="9">
        <v>1.5124E-2</v>
      </c>
      <c r="P153" s="9">
        <v>1.6775999999999999E-2</v>
      </c>
      <c r="Q153" s="9">
        <v>1.8522E-2</v>
      </c>
      <c r="R153" s="9">
        <v>2.0313000000000001E-2</v>
      </c>
      <c r="S153" s="9">
        <v>2.2131999999999999E-2</v>
      </c>
      <c r="T153" s="9">
        <v>2.3993E-2</v>
      </c>
      <c r="U153" s="9">
        <v>2.5946E-2</v>
      </c>
      <c r="V153" s="9">
        <v>2.8024E-2</v>
      </c>
      <c r="W153" s="9">
        <v>3.0182E-2</v>
      </c>
      <c r="X153" s="9">
        <v>3.2372999999999999E-2</v>
      </c>
      <c r="Y153" s="9">
        <v>3.4601E-2</v>
      </c>
      <c r="Z153" s="9">
        <v>3.6923999999999998E-2</v>
      </c>
      <c r="AA153" s="9">
        <v>3.9299000000000001E-2</v>
      </c>
      <c r="AB153" s="9">
        <v>4.1660000000000003E-2</v>
      </c>
      <c r="AC153" s="9">
        <v>4.4047000000000003E-2</v>
      </c>
      <c r="AD153" s="9">
        <v>4.6524000000000003E-2</v>
      </c>
      <c r="AE153" s="9">
        <v>4.9102E-2</v>
      </c>
      <c r="AF153" s="9">
        <v>5.1748000000000002E-2</v>
      </c>
      <c r="AG153" s="9">
        <v>5.4449999999999998E-2</v>
      </c>
      <c r="AH153" s="9">
        <v>5.7211999999999999E-2</v>
      </c>
      <c r="AI153" s="9">
        <v>6.0005000000000003E-2</v>
      </c>
      <c r="AJ153" s="9">
        <v>6.2823000000000004E-2</v>
      </c>
      <c r="AK153" s="9">
        <v>6.5740000000000007E-2</v>
      </c>
      <c r="AL153" s="9">
        <v>6.9122000000000003E-2</v>
      </c>
      <c r="AM153" s="8" t="s">
        <v>212</v>
      </c>
    </row>
    <row r="154" spans="1:39" ht="15" customHeight="1">
      <c r="A154" s="7" t="s">
        <v>1021</v>
      </c>
      <c r="B154" s="10" t="s">
        <v>930</v>
      </c>
      <c r="C154" s="9">
        <v>0</v>
      </c>
      <c r="D154" s="9">
        <v>0</v>
      </c>
      <c r="E154" s="9">
        <v>0</v>
      </c>
      <c r="F154" s="9">
        <v>5.6999999999999998E-4</v>
      </c>
      <c r="G154" s="9">
        <v>1.1919999999999999E-3</v>
      </c>
      <c r="H154" s="9">
        <v>1.8420000000000001E-3</v>
      </c>
      <c r="I154" s="9">
        <v>2.5630000000000002E-3</v>
      </c>
      <c r="J154" s="9">
        <v>3.346E-3</v>
      </c>
      <c r="K154" s="9">
        <v>4.1359999999999999E-3</v>
      </c>
      <c r="L154" s="9">
        <v>4.901E-3</v>
      </c>
      <c r="M154" s="9">
        <v>5.6649999999999999E-3</v>
      </c>
      <c r="N154" s="9">
        <v>6.4099999999999999E-3</v>
      </c>
      <c r="O154" s="9">
        <v>7.1539999999999998E-3</v>
      </c>
      <c r="P154" s="9">
        <v>7.9349999999999993E-3</v>
      </c>
      <c r="Q154" s="9">
        <v>8.7600000000000004E-3</v>
      </c>
      <c r="R154" s="9">
        <v>9.6080000000000002E-3</v>
      </c>
      <c r="S154" s="9">
        <v>1.0468E-2</v>
      </c>
      <c r="T154" s="9">
        <v>1.1348E-2</v>
      </c>
      <c r="U154" s="9">
        <v>1.2272E-2</v>
      </c>
      <c r="V154" s="9">
        <v>1.3254999999999999E-2</v>
      </c>
      <c r="W154" s="9">
        <v>1.4276E-2</v>
      </c>
      <c r="X154" s="9">
        <v>1.5311999999999999E-2</v>
      </c>
      <c r="Y154" s="9">
        <v>1.6365999999999999E-2</v>
      </c>
      <c r="Z154" s="9">
        <v>1.7465000000000001E-2</v>
      </c>
      <c r="AA154" s="9">
        <v>1.8588E-2</v>
      </c>
      <c r="AB154" s="9">
        <v>1.9705E-2</v>
      </c>
      <c r="AC154" s="9">
        <v>2.0833000000000001E-2</v>
      </c>
      <c r="AD154" s="9">
        <v>2.2005E-2</v>
      </c>
      <c r="AE154" s="9">
        <v>2.3224000000000002E-2</v>
      </c>
      <c r="AF154" s="9">
        <v>2.4476000000000001E-2</v>
      </c>
      <c r="AG154" s="9">
        <v>2.5753999999999999E-2</v>
      </c>
      <c r="AH154" s="9">
        <v>2.7060000000000001E-2</v>
      </c>
      <c r="AI154" s="9">
        <v>2.8381E-2</v>
      </c>
      <c r="AJ154" s="9">
        <v>2.9714000000000001E-2</v>
      </c>
      <c r="AK154" s="9">
        <v>3.1094E-2</v>
      </c>
      <c r="AL154" s="9">
        <v>3.2694000000000001E-2</v>
      </c>
      <c r="AM154" s="8" t="s">
        <v>212</v>
      </c>
    </row>
    <row r="155" spans="1:39" ht="15" customHeight="1">
      <c r="A155" s="7" t="s">
        <v>1020</v>
      </c>
      <c r="B155" s="10" t="s">
        <v>928</v>
      </c>
      <c r="C155" s="9">
        <v>0</v>
      </c>
      <c r="D155" s="9">
        <v>0</v>
      </c>
      <c r="E155" s="9">
        <v>0</v>
      </c>
      <c r="F155" s="9">
        <v>5.0199999999999995E-4</v>
      </c>
      <c r="G155" s="9">
        <v>1.049E-3</v>
      </c>
      <c r="H155" s="9">
        <v>1.621E-3</v>
      </c>
      <c r="I155" s="9">
        <v>2.2560000000000002E-3</v>
      </c>
      <c r="J155" s="9">
        <v>2.9450000000000001E-3</v>
      </c>
      <c r="K155" s="9">
        <v>3.64E-3</v>
      </c>
      <c r="L155" s="9">
        <v>4.3140000000000001E-3</v>
      </c>
      <c r="M155" s="9">
        <v>4.986E-3</v>
      </c>
      <c r="N155" s="9">
        <v>5.6420000000000003E-3</v>
      </c>
      <c r="O155" s="9">
        <v>6.2960000000000004E-3</v>
      </c>
      <c r="P155" s="9">
        <v>6.9829999999999996E-3</v>
      </c>
      <c r="Q155" s="9">
        <v>7.7099999999999998E-3</v>
      </c>
      <c r="R155" s="9">
        <v>8.456E-3</v>
      </c>
      <c r="S155" s="9">
        <v>9.2130000000000007E-3</v>
      </c>
      <c r="T155" s="9">
        <v>9.9869999999999994E-3</v>
      </c>
      <c r="U155" s="9">
        <v>1.0800000000000001E-2</v>
      </c>
      <c r="V155" s="9">
        <v>1.1665E-2</v>
      </c>
      <c r="W155" s="9">
        <v>1.2564000000000001E-2</v>
      </c>
      <c r="X155" s="9">
        <v>1.3476E-2</v>
      </c>
      <c r="Y155" s="9">
        <v>1.4402999999999999E-2</v>
      </c>
      <c r="Z155" s="9">
        <v>1.537E-2</v>
      </c>
      <c r="AA155" s="9">
        <v>1.6358999999999999E-2</v>
      </c>
      <c r="AB155" s="9">
        <v>1.7342E-2</v>
      </c>
      <c r="AC155" s="9">
        <v>1.8335000000000001E-2</v>
      </c>
      <c r="AD155" s="9">
        <v>1.9366000000000001E-2</v>
      </c>
      <c r="AE155" s="9">
        <v>2.0438999999999999E-2</v>
      </c>
      <c r="AF155" s="9">
        <v>2.1541000000000001E-2</v>
      </c>
      <c r="AG155" s="9">
        <v>2.2665999999999999E-2</v>
      </c>
      <c r="AH155" s="9">
        <v>2.3816E-2</v>
      </c>
      <c r="AI155" s="9">
        <v>2.4978E-2</v>
      </c>
      <c r="AJ155" s="9">
        <v>2.6151000000000001E-2</v>
      </c>
      <c r="AK155" s="9">
        <v>2.7365E-2</v>
      </c>
      <c r="AL155" s="9">
        <v>2.8773E-2</v>
      </c>
      <c r="AM155" s="8" t="s">
        <v>212</v>
      </c>
    </row>
    <row r="156" spans="1:39" ht="15" customHeight="1">
      <c r="A156" s="7" t="s">
        <v>1019</v>
      </c>
      <c r="B156" s="10" t="s">
        <v>926</v>
      </c>
      <c r="C156" s="9">
        <v>0</v>
      </c>
      <c r="D156" s="9">
        <v>0</v>
      </c>
      <c r="E156" s="9">
        <v>0</v>
      </c>
      <c r="F156" s="9">
        <v>8.1099999999999998E-4</v>
      </c>
      <c r="G156" s="9">
        <v>1.6969999999999999E-3</v>
      </c>
      <c r="H156" s="9">
        <v>2.6220000000000002E-3</v>
      </c>
      <c r="I156" s="9">
        <v>3.6480000000000002E-3</v>
      </c>
      <c r="J156" s="9">
        <v>4.7619999999999997E-3</v>
      </c>
      <c r="K156" s="9">
        <v>5.8859999999999997E-3</v>
      </c>
      <c r="L156" s="9">
        <v>6.9760000000000004E-3</v>
      </c>
      <c r="M156" s="9">
        <v>8.0630000000000007E-3</v>
      </c>
      <c r="N156" s="9">
        <v>9.1229999999999992E-3</v>
      </c>
      <c r="O156" s="9">
        <v>1.0181000000000001E-2</v>
      </c>
      <c r="P156" s="9">
        <v>1.1292999999999999E-2</v>
      </c>
      <c r="Q156" s="9">
        <v>1.2468E-2</v>
      </c>
      <c r="R156" s="9">
        <v>1.3674E-2</v>
      </c>
      <c r="S156" s="9">
        <v>1.4898E-2</v>
      </c>
      <c r="T156" s="9">
        <v>1.6150999999999999E-2</v>
      </c>
      <c r="U156" s="9">
        <v>1.7465999999999999E-2</v>
      </c>
      <c r="V156" s="9">
        <v>1.8863999999999999E-2</v>
      </c>
      <c r="W156" s="9">
        <v>2.0317000000000002E-2</v>
      </c>
      <c r="X156" s="9">
        <v>2.1791999999999999E-2</v>
      </c>
      <c r="Y156" s="9">
        <v>2.3292E-2</v>
      </c>
      <c r="Z156" s="9">
        <v>2.4856E-2</v>
      </c>
      <c r="AA156" s="9">
        <v>2.6453999999999998E-2</v>
      </c>
      <c r="AB156" s="9">
        <v>2.8043999999999999E-2</v>
      </c>
      <c r="AC156" s="9">
        <v>2.9651E-2</v>
      </c>
      <c r="AD156" s="9">
        <v>3.1317999999999999E-2</v>
      </c>
      <c r="AE156" s="9">
        <v>3.3052999999999999E-2</v>
      </c>
      <c r="AF156" s="9">
        <v>3.4834999999999998E-2</v>
      </c>
      <c r="AG156" s="9">
        <v>3.6653999999999999E-2</v>
      </c>
      <c r="AH156" s="9">
        <v>3.8512999999999999E-2</v>
      </c>
      <c r="AI156" s="9">
        <v>4.0392999999999998E-2</v>
      </c>
      <c r="AJ156" s="9">
        <v>4.2290000000000001E-2</v>
      </c>
      <c r="AK156" s="9">
        <v>4.4253000000000001E-2</v>
      </c>
      <c r="AL156" s="9">
        <v>4.6530000000000002E-2</v>
      </c>
      <c r="AM156" s="8" t="s">
        <v>212</v>
      </c>
    </row>
    <row r="157" spans="1:39" ht="15" customHeight="1">
      <c r="A157" s="7" t="s">
        <v>1018</v>
      </c>
      <c r="B157" s="10" t="s">
        <v>944</v>
      </c>
      <c r="C157" s="9">
        <v>3.149057</v>
      </c>
      <c r="D157" s="9">
        <v>3.141893</v>
      </c>
      <c r="E157" s="9">
        <v>3.1630060000000002</v>
      </c>
      <c r="F157" s="9">
        <v>3.2101540000000002</v>
      </c>
      <c r="G157" s="9">
        <v>3.277749</v>
      </c>
      <c r="H157" s="9">
        <v>3.3521209999999999</v>
      </c>
      <c r="I157" s="9">
        <v>3.4355630000000001</v>
      </c>
      <c r="J157" s="9">
        <v>3.528565</v>
      </c>
      <c r="K157" s="9">
        <v>3.6146189999999998</v>
      </c>
      <c r="L157" s="9">
        <v>3.6944859999999999</v>
      </c>
      <c r="M157" s="9">
        <v>3.7706520000000001</v>
      </c>
      <c r="N157" s="9">
        <v>3.8362780000000001</v>
      </c>
      <c r="O157" s="9">
        <v>3.900128</v>
      </c>
      <c r="P157" s="9">
        <v>3.9494289999999999</v>
      </c>
      <c r="Q157" s="9">
        <v>4.0281469999999997</v>
      </c>
      <c r="R157" s="9">
        <v>4.0825670000000001</v>
      </c>
      <c r="S157" s="9">
        <v>4.171386</v>
      </c>
      <c r="T157" s="9">
        <v>4.2299179999999996</v>
      </c>
      <c r="U157" s="9">
        <v>4.2805920000000004</v>
      </c>
      <c r="V157" s="9">
        <v>4.3537840000000001</v>
      </c>
      <c r="W157" s="9">
        <v>4.4341910000000002</v>
      </c>
      <c r="X157" s="9">
        <v>4.5181690000000003</v>
      </c>
      <c r="Y157" s="9">
        <v>4.5944399999999996</v>
      </c>
      <c r="Z157" s="9">
        <v>4.6817169999999999</v>
      </c>
      <c r="AA157" s="9">
        <v>4.7506700000000004</v>
      </c>
      <c r="AB157" s="9">
        <v>4.807887</v>
      </c>
      <c r="AC157" s="9">
        <v>4.8537549999999996</v>
      </c>
      <c r="AD157" s="9">
        <v>4.9247579999999997</v>
      </c>
      <c r="AE157" s="9">
        <v>5.0152979999999996</v>
      </c>
      <c r="AF157" s="9">
        <v>5.1031550000000001</v>
      </c>
      <c r="AG157" s="9">
        <v>5.1770959999999997</v>
      </c>
      <c r="AH157" s="9">
        <v>5.2553809999999999</v>
      </c>
      <c r="AI157" s="9">
        <v>5.3401949999999996</v>
      </c>
      <c r="AJ157" s="9">
        <v>5.4049680000000002</v>
      </c>
      <c r="AK157" s="9">
        <v>5.4762810000000002</v>
      </c>
      <c r="AL157" s="9">
        <v>5.5465280000000003</v>
      </c>
      <c r="AM157" s="8">
        <v>1.6857E-2</v>
      </c>
    </row>
    <row r="158" spans="1:39" ht="15" customHeight="1">
      <c r="B158" s="6" t="s">
        <v>943</v>
      </c>
    </row>
    <row r="159" spans="1:39" ht="15" customHeight="1">
      <c r="A159" s="7" t="s">
        <v>1017</v>
      </c>
      <c r="B159" s="10" t="s">
        <v>941</v>
      </c>
      <c r="C159" s="9">
        <v>4.8752880000000003</v>
      </c>
      <c r="D159" s="9">
        <v>4.8803749999999999</v>
      </c>
      <c r="E159" s="9">
        <v>4.8952910000000003</v>
      </c>
      <c r="F159" s="9">
        <v>4.9127150000000004</v>
      </c>
      <c r="G159" s="9">
        <v>4.9374880000000001</v>
      </c>
      <c r="H159" s="9">
        <v>4.94217</v>
      </c>
      <c r="I159" s="9">
        <v>4.9515019999999996</v>
      </c>
      <c r="J159" s="9">
        <v>4.9611869999999998</v>
      </c>
      <c r="K159" s="9">
        <v>4.944591</v>
      </c>
      <c r="L159" s="9">
        <v>4.9308709999999998</v>
      </c>
      <c r="M159" s="9">
        <v>4.9255430000000002</v>
      </c>
      <c r="N159" s="9">
        <v>4.914682</v>
      </c>
      <c r="O159" s="9">
        <v>4.9049990000000001</v>
      </c>
      <c r="P159" s="9">
        <v>4.8750489999999997</v>
      </c>
      <c r="Q159" s="9">
        <v>4.8664670000000001</v>
      </c>
      <c r="R159" s="9">
        <v>4.8711840000000004</v>
      </c>
      <c r="S159" s="9">
        <v>4.8789819999999997</v>
      </c>
      <c r="T159" s="9">
        <v>4.8878370000000002</v>
      </c>
      <c r="U159" s="9">
        <v>4.87277</v>
      </c>
      <c r="V159" s="9">
        <v>4.8748649999999998</v>
      </c>
      <c r="W159" s="9">
        <v>4.9061070000000004</v>
      </c>
      <c r="X159" s="9">
        <v>4.9363039999999998</v>
      </c>
      <c r="Y159" s="9">
        <v>4.9822420000000003</v>
      </c>
      <c r="Z159" s="9">
        <v>5.0128630000000003</v>
      </c>
      <c r="AA159" s="9">
        <v>5.0566930000000001</v>
      </c>
      <c r="AB159" s="9">
        <v>5.0239130000000003</v>
      </c>
      <c r="AC159" s="9">
        <v>5.0522809999999998</v>
      </c>
      <c r="AD159" s="9">
        <v>5.0804539999999996</v>
      </c>
      <c r="AE159" s="9">
        <v>5.1326539999999996</v>
      </c>
      <c r="AF159" s="9">
        <v>5.1991480000000001</v>
      </c>
      <c r="AG159" s="9">
        <v>5.2509230000000002</v>
      </c>
      <c r="AH159" s="9">
        <v>5.2986550000000001</v>
      </c>
      <c r="AI159" s="9">
        <v>5.3521489999999998</v>
      </c>
      <c r="AJ159" s="9">
        <v>5.3855430000000002</v>
      </c>
      <c r="AK159" s="9">
        <v>5.4298450000000003</v>
      </c>
      <c r="AL159" s="9">
        <v>5.472842</v>
      </c>
      <c r="AM159" s="8">
        <v>3.3760000000000001E-3</v>
      </c>
    </row>
    <row r="160" spans="1:39" ht="15" customHeight="1">
      <c r="A160" s="7" t="s">
        <v>1016</v>
      </c>
      <c r="B160" s="10" t="s">
        <v>939</v>
      </c>
      <c r="C160" s="9">
        <v>6.8571999999999994E-2</v>
      </c>
      <c r="D160" s="9">
        <v>6.2372999999999998E-2</v>
      </c>
      <c r="E160" s="9">
        <v>5.6321000000000003E-2</v>
      </c>
      <c r="F160" s="9">
        <v>5.0741000000000001E-2</v>
      </c>
      <c r="G160" s="9">
        <v>4.5744E-2</v>
      </c>
      <c r="H160" s="9">
        <v>4.0896000000000002E-2</v>
      </c>
      <c r="I160" s="9">
        <v>3.6885000000000001E-2</v>
      </c>
      <c r="J160" s="9">
        <v>3.3933999999999999E-2</v>
      </c>
      <c r="K160" s="9">
        <v>3.0866999999999999E-2</v>
      </c>
      <c r="L160" s="9">
        <v>2.775E-2</v>
      </c>
      <c r="M160" s="9">
        <v>2.5621999999999999E-2</v>
      </c>
      <c r="N160" s="9">
        <v>2.4140000000000002E-2</v>
      </c>
      <c r="O160" s="9">
        <v>2.3042E-2</v>
      </c>
      <c r="P160" s="9">
        <v>2.1735999999999998E-2</v>
      </c>
      <c r="Q160" s="9">
        <v>2.1118000000000001E-2</v>
      </c>
      <c r="R160" s="9">
        <v>2.0202000000000001E-2</v>
      </c>
      <c r="S160" s="9">
        <v>1.9495999999999999E-2</v>
      </c>
      <c r="T160" s="9">
        <v>1.9023000000000002E-2</v>
      </c>
      <c r="U160" s="9">
        <v>1.8595E-2</v>
      </c>
      <c r="V160" s="9">
        <v>1.8578000000000001E-2</v>
      </c>
      <c r="W160" s="9">
        <v>1.8200000000000001E-2</v>
      </c>
      <c r="X160" s="9">
        <v>1.8145000000000001E-2</v>
      </c>
      <c r="Y160" s="9">
        <v>1.8200999999999998E-2</v>
      </c>
      <c r="Z160" s="9">
        <v>1.8197000000000001E-2</v>
      </c>
      <c r="AA160" s="9">
        <v>1.7949E-2</v>
      </c>
      <c r="AB160" s="9">
        <v>1.7930999999999999E-2</v>
      </c>
      <c r="AC160" s="9">
        <v>1.7624999999999998E-2</v>
      </c>
      <c r="AD160" s="9">
        <v>1.7183E-2</v>
      </c>
      <c r="AE160" s="9">
        <v>1.7033E-2</v>
      </c>
      <c r="AF160" s="9">
        <v>1.6930000000000001E-2</v>
      </c>
      <c r="AG160" s="9">
        <v>1.6840999999999998E-2</v>
      </c>
      <c r="AH160" s="9">
        <v>1.6711E-2</v>
      </c>
      <c r="AI160" s="9">
        <v>1.6799999999999999E-2</v>
      </c>
      <c r="AJ160" s="9">
        <v>1.6556999999999999E-2</v>
      </c>
      <c r="AK160" s="9">
        <v>1.6334999999999999E-2</v>
      </c>
      <c r="AL160" s="9">
        <v>1.6055E-2</v>
      </c>
      <c r="AM160" s="8">
        <v>-3.9128999999999997E-2</v>
      </c>
    </row>
    <row r="161" spans="1:39" ht="15" customHeight="1">
      <c r="A161" s="7" t="s">
        <v>1015</v>
      </c>
      <c r="B161" s="10" t="s">
        <v>818</v>
      </c>
      <c r="C161" s="9">
        <v>3.522E-3</v>
      </c>
      <c r="D161" s="9">
        <v>3.333E-3</v>
      </c>
      <c r="E161" s="9">
        <v>3.1250000000000002E-3</v>
      </c>
      <c r="F161" s="9">
        <v>3.0270000000000002E-3</v>
      </c>
      <c r="G161" s="9">
        <v>2.8609999999999998E-3</v>
      </c>
      <c r="H161" s="9">
        <v>2.7539999999999999E-3</v>
      </c>
      <c r="I161" s="9">
        <v>2.6029999999999998E-3</v>
      </c>
      <c r="J161" s="9">
        <v>2.4269999999999999E-3</v>
      </c>
      <c r="K161" s="9">
        <v>2.2659999999999998E-3</v>
      </c>
      <c r="L161" s="9">
        <v>2.0339999999999998E-3</v>
      </c>
      <c r="M161" s="9">
        <v>2.0049999999999998E-3</v>
      </c>
      <c r="N161" s="9">
        <v>1.9610000000000001E-3</v>
      </c>
      <c r="O161" s="9">
        <v>1.9980000000000002E-3</v>
      </c>
      <c r="P161" s="9">
        <v>1.7440000000000001E-3</v>
      </c>
      <c r="Q161" s="9">
        <v>1.6770000000000001E-3</v>
      </c>
      <c r="R161" s="9">
        <v>1.66E-3</v>
      </c>
      <c r="S161" s="9">
        <v>1.3799999999999999E-3</v>
      </c>
      <c r="T161" s="9">
        <v>1.3450000000000001E-3</v>
      </c>
      <c r="U161" s="9">
        <v>1.3420000000000001E-3</v>
      </c>
      <c r="V161" s="9">
        <v>1.3680000000000001E-3</v>
      </c>
      <c r="W161" s="9">
        <v>1.4120000000000001E-3</v>
      </c>
      <c r="X161" s="9">
        <v>1.464E-3</v>
      </c>
      <c r="Y161" s="9">
        <v>1.5269999999999999E-3</v>
      </c>
      <c r="Z161" s="9">
        <v>1.5989999999999999E-3</v>
      </c>
      <c r="AA161" s="9">
        <v>1.6770000000000001E-3</v>
      </c>
      <c r="AB161" s="9">
        <v>1.756E-3</v>
      </c>
      <c r="AC161" s="9">
        <v>1.838E-3</v>
      </c>
      <c r="AD161" s="9">
        <v>1.9250000000000001E-3</v>
      </c>
      <c r="AE161" s="9">
        <v>2.0170000000000001E-3</v>
      </c>
      <c r="AF161" s="9">
        <v>2.1120000000000002E-3</v>
      </c>
      <c r="AG161" s="9">
        <v>2.2100000000000002E-3</v>
      </c>
      <c r="AH161" s="9">
        <v>2.3159999999999999E-3</v>
      </c>
      <c r="AI161" s="9">
        <v>2.418E-3</v>
      </c>
      <c r="AJ161" s="9">
        <v>2.5170000000000001E-3</v>
      </c>
      <c r="AK161" s="9">
        <v>2.6220000000000002E-3</v>
      </c>
      <c r="AL161" s="9">
        <v>2.7439999999999999E-3</v>
      </c>
      <c r="AM161" s="8">
        <v>-5.7070000000000003E-3</v>
      </c>
    </row>
    <row r="162" spans="1:39" ht="15" customHeight="1">
      <c r="A162" s="7" t="s">
        <v>1014</v>
      </c>
      <c r="B162" s="10" t="s">
        <v>936</v>
      </c>
      <c r="C162" s="9">
        <v>2.2349999999999998E-2</v>
      </c>
      <c r="D162" s="9">
        <v>2.7472E-2</v>
      </c>
      <c r="E162" s="9">
        <v>3.3029000000000003E-2</v>
      </c>
      <c r="F162" s="9">
        <v>3.8377000000000001E-2</v>
      </c>
      <c r="G162" s="9">
        <v>4.3199000000000001E-2</v>
      </c>
      <c r="H162" s="9">
        <v>4.7358999999999998E-2</v>
      </c>
      <c r="I162" s="9">
        <v>5.1174999999999998E-2</v>
      </c>
      <c r="J162" s="9">
        <v>5.4587999999999998E-2</v>
      </c>
      <c r="K162" s="9">
        <v>5.7377999999999998E-2</v>
      </c>
      <c r="L162" s="9">
        <v>5.9748999999999997E-2</v>
      </c>
      <c r="M162" s="9">
        <v>6.1755999999999998E-2</v>
      </c>
      <c r="N162" s="9">
        <v>6.3385999999999998E-2</v>
      </c>
      <c r="O162" s="9">
        <v>6.4725000000000005E-2</v>
      </c>
      <c r="P162" s="9">
        <v>6.5907999999999994E-2</v>
      </c>
      <c r="Q162" s="9">
        <v>6.6961999999999994E-2</v>
      </c>
      <c r="R162" s="9">
        <v>6.7835000000000006E-2</v>
      </c>
      <c r="S162" s="9">
        <v>6.8532999999999997E-2</v>
      </c>
      <c r="T162" s="9">
        <v>6.9103999999999999E-2</v>
      </c>
      <c r="U162" s="9">
        <v>6.9669999999999996E-2</v>
      </c>
      <c r="V162" s="9">
        <v>7.0259000000000002E-2</v>
      </c>
      <c r="W162" s="9">
        <v>7.0746000000000003E-2</v>
      </c>
      <c r="X162" s="9">
        <v>7.1306999999999995E-2</v>
      </c>
      <c r="Y162" s="9">
        <v>7.1806999999999996E-2</v>
      </c>
      <c r="Z162" s="9">
        <v>7.2495000000000004E-2</v>
      </c>
      <c r="AA162" s="9">
        <v>7.3402999999999996E-2</v>
      </c>
      <c r="AB162" s="9">
        <v>7.4468999999999994E-2</v>
      </c>
      <c r="AC162" s="9">
        <v>7.5774999999999995E-2</v>
      </c>
      <c r="AD162" s="9">
        <v>7.7094999999999997E-2</v>
      </c>
      <c r="AE162" s="9">
        <v>7.9033999999999993E-2</v>
      </c>
      <c r="AF162" s="9">
        <v>8.1426999999999999E-2</v>
      </c>
      <c r="AG162" s="9">
        <v>8.3616999999999997E-2</v>
      </c>
      <c r="AH162" s="9">
        <v>8.6570999999999995E-2</v>
      </c>
      <c r="AI162" s="9">
        <v>8.9513999999999996E-2</v>
      </c>
      <c r="AJ162" s="9">
        <v>9.2244999999999994E-2</v>
      </c>
      <c r="AK162" s="9">
        <v>9.5842999999999998E-2</v>
      </c>
      <c r="AL162" s="9">
        <v>9.9897E-2</v>
      </c>
      <c r="AM162" s="8">
        <v>3.8699999999999998E-2</v>
      </c>
    </row>
    <row r="163" spans="1:39" ht="15" customHeight="1">
      <c r="A163" s="7" t="s">
        <v>1013</v>
      </c>
      <c r="B163" s="10" t="s">
        <v>934</v>
      </c>
      <c r="C163" s="9">
        <v>0</v>
      </c>
      <c r="D163" s="9">
        <v>0</v>
      </c>
      <c r="E163" s="9">
        <v>0</v>
      </c>
      <c r="F163" s="9">
        <v>0</v>
      </c>
      <c r="G163" s="9">
        <v>0</v>
      </c>
      <c r="H163" s="9">
        <v>0</v>
      </c>
      <c r="I163" s="9">
        <v>0</v>
      </c>
      <c r="J163" s="9">
        <v>0</v>
      </c>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8" t="s">
        <v>212</v>
      </c>
    </row>
    <row r="164" spans="1:39" ht="15" customHeight="1">
      <c r="A164" s="7" t="s">
        <v>1012</v>
      </c>
      <c r="B164" s="10" t="s">
        <v>932</v>
      </c>
      <c r="C164" s="9">
        <v>0</v>
      </c>
      <c r="D164" s="9">
        <v>0</v>
      </c>
      <c r="E164" s="9">
        <v>0</v>
      </c>
      <c r="F164" s="9">
        <v>4.6900000000000002E-4</v>
      </c>
      <c r="G164" s="9">
        <v>9.5399999999999999E-4</v>
      </c>
      <c r="H164" s="9">
        <v>1.433E-3</v>
      </c>
      <c r="I164" s="9">
        <v>1.936E-3</v>
      </c>
      <c r="J164" s="9">
        <v>2.454E-3</v>
      </c>
      <c r="K164" s="9">
        <v>2.9480000000000001E-3</v>
      </c>
      <c r="L164" s="9">
        <v>3.4390000000000002E-3</v>
      </c>
      <c r="M164" s="9">
        <v>3.9280000000000001E-3</v>
      </c>
      <c r="N164" s="9">
        <v>4.4039999999999999E-3</v>
      </c>
      <c r="O164" s="9">
        <v>4.8789999999999997E-3</v>
      </c>
      <c r="P164" s="9">
        <v>5.3769999999999998E-3</v>
      </c>
      <c r="Q164" s="9">
        <v>5.9030000000000003E-3</v>
      </c>
      <c r="R164" s="9">
        <v>6.4429999999999999E-3</v>
      </c>
      <c r="S164" s="9">
        <v>6.9899999999999997E-3</v>
      </c>
      <c r="T164" s="9">
        <v>7.5500000000000003E-3</v>
      </c>
      <c r="U164" s="9">
        <v>8.1370000000000001E-3</v>
      </c>
      <c r="V164" s="9">
        <v>8.7609999999999997E-3</v>
      </c>
      <c r="W164" s="9">
        <v>9.41E-3</v>
      </c>
      <c r="X164" s="9">
        <v>1.0068000000000001E-2</v>
      </c>
      <c r="Y164" s="9">
        <v>1.0737999999999999E-2</v>
      </c>
      <c r="Z164" s="9">
        <v>1.1436E-2</v>
      </c>
      <c r="AA164" s="9">
        <v>1.2149E-2</v>
      </c>
      <c r="AB164" s="9">
        <v>1.2859000000000001E-2</v>
      </c>
      <c r="AC164" s="9">
        <v>1.3576E-2</v>
      </c>
      <c r="AD164" s="9">
        <v>1.4319999999999999E-2</v>
      </c>
      <c r="AE164" s="9">
        <v>1.5095000000000001E-2</v>
      </c>
      <c r="AF164" s="9">
        <v>1.5892E-2</v>
      </c>
      <c r="AG164" s="9">
        <v>1.6705000000000001E-2</v>
      </c>
      <c r="AH164" s="9">
        <v>1.7536E-2</v>
      </c>
      <c r="AI164" s="9">
        <v>1.8377000000000001E-2</v>
      </c>
      <c r="AJ164" s="9">
        <v>1.9227000000000001E-2</v>
      </c>
      <c r="AK164" s="9">
        <v>2.0105999999999999E-2</v>
      </c>
      <c r="AL164" s="9">
        <v>2.1156999999999999E-2</v>
      </c>
      <c r="AM164" s="8" t="s">
        <v>212</v>
      </c>
    </row>
    <row r="165" spans="1:39" ht="15" customHeight="1">
      <c r="A165" s="7" t="s">
        <v>1011</v>
      </c>
      <c r="B165" s="10" t="s">
        <v>930</v>
      </c>
      <c r="C165" s="9">
        <v>0</v>
      </c>
      <c r="D165" s="9">
        <v>0</v>
      </c>
      <c r="E165" s="9">
        <v>0</v>
      </c>
      <c r="F165" s="9">
        <v>2.1900000000000001E-4</v>
      </c>
      <c r="G165" s="9">
        <v>4.46E-4</v>
      </c>
      <c r="H165" s="9">
        <v>6.7000000000000002E-4</v>
      </c>
      <c r="I165" s="9">
        <v>9.0499999999999999E-4</v>
      </c>
      <c r="J165" s="9">
        <v>1.147E-3</v>
      </c>
      <c r="K165" s="9">
        <v>1.3780000000000001E-3</v>
      </c>
      <c r="L165" s="9">
        <v>1.6069999999999999E-3</v>
      </c>
      <c r="M165" s="9">
        <v>1.836E-3</v>
      </c>
      <c r="N165" s="9">
        <v>2.0590000000000001E-3</v>
      </c>
      <c r="O165" s="9">
        <v>2.2799999999999999E-3</v>
      </c>
      <c r="P165" s="9">
        <v>2.513E-3</v>
      </c>
      <c r="Q165" s="9">
        <v>2.7590000000000002E-3</v>
      </c>
      <c r="R165" s="9">
        <v>3.0109999999999998E-3</v>
      </c>
      <c r="S165" s="9">
        <v>3.2669999999999999E-3</v>
      </c>
      <c r="T165" s="9">
        <v>3.529E-3</v>
      </c>
      <c r="U165" s="9">
        <v>3.803E-3</v>
      </c>
      <c r="V165" s="9">
        <v>4.0949999999999997E-3</v>
      </c>
      <c r="W165" s="9">
        <v>4.398E-3</v>
      </c>
      <c r="X165" s="9">
        <v>4.7060000000000001E-3</v>
      </c>
      <c r="Y165" s="9">
        <v>5.019E-3</v>
      </c>
      <c r="Z165" s="9">
        <v>5.3449999999999999E-3</v>
      </c>
      <c r="AA165" s="9">
        <v>5.6779999999999999E-3</v>
      </c>
      <c r="AB165" s="9">
        <v>6.0099999999999997E-3</v>
      </c>
      <c r="AC165" s="9">
        <v>6.3449999999999999E-3</v>
      </c>
      <c r="AD165" s="9">
        <v>6.6930000000000002E-3</v>
      </c>
      <c r="AE165" s="9">
        <v>7.0549999999999996E-3</v>
      </c>
      <c r="AF165" s="9">
        <v>7.4269999999999996E-3</v>
      </c>
      <c r="AG165" s="9">
        <v>7.8079999999999998E-3</v>
      </c>
      <c r="AH165" s="9">
        <v>8.1960000000000002E-3</v>
      </c>
      <c r="AI165" s="9">
        <v>8.5889999999999994E-3</v>
      </c>
      <c r="AJ165" s="9">
        <v>8.9859999999999992E-3</v>
      </c>
      <c r="AK165" s="9">
        <v>9.3970000000000008E-3</v>
      </c>
      <c r="AL165" s="9">
        <v>9.8890000000000002E-3</v>
      </c>
      <c r="AM165" s="8" t="s">
        <v>212</v>
      </c>
    </row>
    <row r="166" spans="1:39" ht="15" customHeight="1">
      <c r="A166" s="7" t="s">
        <v>1010</v>
      </c>
      <c r="B166" s="10" t="s">
        <v>928</v>
      </c>
      <c r="C166" s="9">
        <v>0</v>
      </c>
      <c r="D166" s="9">
        <v>0</v>
      </c>
      <c r="E166" s="9">
        <v>0</v>
      </c>
      <c r="F166" s="9">
        <v>2.1900000000000001E-4</v>
      </c>
      <c r="G166" s="9">
        <v>4.4499999999999997E-4</v>
      </c>
      <c r="H166" s="9">
        <v>6.6799999999999997E-4</v>
      </c>
      <c r="I166" s="9">
        <v>9.0300000000000005E-4</v>
      </c>
      <c r="J166" s="9">
        <v>1.145E-3</v>
      </c>
      <c r="K166" s="9">
        <v>1.3749999999999999E-3</v>
      </c>
      <c r="L166" s="9">
        <v>1.604E-3</v>
      </c>
      <c r="M166" s="9">
        <v>1.8320000000000001E-3</v>
      </c>
      <c r="N166" s="9">
        <v>2.055E-3</v>
      </c>
      <c r="O166" s="9">
        <v>2.2759999999999998E-3</v>
      </c>
      <c r="P166" s="9">
        <v>2.5079999999999998E-3</v>
      </c>
      <c r="Q166" s="9">
        <v>2.7539999999999999E-3</v>
      </c>
      <c r="R166" s="9">
        <v>3.0049999999999999E-3</v>
      </c>
      <c r="S166" s="9">
        <v>3.261E-3</v>
      </c>
      <c r="T166" s="9">
        <v>3.522E-3</v>
      </c>
      <c r="U166" s="9">
        <v>3.7959999999999999E-3</v>
      </c>
      <c r="V166" s="9">
        <v>4.0870000000000004E-3</v>
      </c>
      <c r="W166" s="9">
        <v>4.3899999999999998E-3</v>
      </c>
      <c r="X166" s="9">
        <v>4.6969999999999998E-3</v>
      </c>
      <c r="Y166" s="9">
        <v>5.0090000000000004E-3</v>
      </c>
      <c r="Z166" s="9">
        <v>5.3350000000000003E-3</v>
      </c>
      <c r="AA166" s="9">
        <v>5.6670000000000002E-3</v>
      </c>
      <c r="AB166" s="9">
        <v>5.9979999999999999E-3</v>
      </c>
      <c r="AC166" s="9">
        <v>6.3330000000000001E-3</v>
      </c>
      <c r="AD166" s="9">
        <v>6.6800000000000002E-3</v>
      </c>
      <c r="AE166" s="9">
        <v>7.0419999999999996E-3</v>
      </c>
      <c r="AF166" s="9">
        <v>7.4130000000000003E-3</v>
      </c>
      <c r="AG166" s="9">
        <v>7.7929999999999996E-3</v>
      </c>
      <c r="AH166" s="9">
        <v>8.1799999999999998E-3</v>
      </c>
      <c r="AI166" s="9">
        <v>8.5730000000000008E-3</v>
      </c>
      <c r="AJ166" s="9">
        <v>8.9689999999999995E-3</v>
      </c>
      <c r="AK166" s="9">
        <v>9.3790000000000002E-3</v>
      </c>
      <c r="AL166" s="9">
        <v>9.8689999999999993E-3</v>
      </c>
      <c r="AM166" s="8" t="s">
        <v>212</v>
      </c>
    </row>
    <row r="167" spans="1:39" ht="15" customHeight="1">
      <c r="A167" s="7" t="s">
        <v>1009</v>
      </c>
      <c r="B167" s="10" t="s">
        <v>926</v>
      </c>
      <c r="C167" s="9">
        <v>0</v>
      </c>
      <c r="D167" s="9">
        <v>0</v>
      </c>
      <c r="E167" s="9">
        <v>0</v>
      </c>
      <c r="F167" s="9">
        <v>3.1599999999999998E-4</v>
      </c>
      <c r="G167" s="9">
        <v>6.4300000000000002E-4</v>
      </c>
      <c r="H167" s="9">
        <v>9.6599999999999995E-4</v>
      </c>
      <c r="I167" s="9">
        <v>1.305E-3</v>
      </c>
      <c r="J167" s="9">
        <v>1.6540000000000001E-3</v>
      </c>
      <c r="K167" s="9">
        <v>1.9870000000000001E-3</v>
      </c>
      <c r="L167" s="9">
        <v>2.3180000000000002E-3</v>
      </c>
      <c r="M167" s="9">
        <v>2.6480000000000002E-3</v>
      </c>
      <c r="N167" s="9">
        <v>2.9689999999999999E-3</v>
      </c>
      <c r="O167" s="9">
        <v>3.2889999999999998E-3</v>
      </c>
      <c r="P167" s="9">
        <v>3.6250000000000002E-3</v>
      </c>
      <c r="Q167" s="9">
        <v>3.98E-3</v>
      </c>
      <c r="R167" s="9">
        <v>4.3429999999999996E-3</v>
      </c>
      <c r="S167" s="9">
        <v>4.712E-3</v>
      </c>
      <c r="T167" s="9">
        <v>5.0899999999999999E-3</v>
      </c>
      <c r="U167" s="9">
        <v>5.4850000000000003E-3</v>
      </c>
      <c r="V167" s="9">
        <v>5.9069999999999999E-3</v>
      </c>
      <c r="W167" s="9">
        <v>6.3439999999999998E-3</v>
      </c>
      <c r="X167" s="9">
        <v>6.7879999999999998E-3</v>
      </c>
      <c r="Y167" s="9">
        <v>7.2389999999999998E-3</v>
      </c>
      <c r="Z167" s="9">
        <v>7.7099999999999998E-3</v>
      </c>
      <c r="AA167" s="9">
        <v>8.1910000000000004E-3</v>
      </c>
      <c r="AB167" s="9">
        <v>8.6689999999999996E-3</v>
      </c>
      <c r="AC167" s="9">
        <v>9.1520000000000004E-3</v>
      </c>
      <c r="AD167" s="9">
        <v>9.6539999999999994E-3</v>
      </c>
      <c r="AE167" s="9">
        <v>1.0177E-2</v>
      </c>
      <c r="AF167" s="9">
        <v>1.0714E-2</v>
      </c>
      <c r="AG167" s="9">
        <v>1.1261999999999999E-2</v>
      </c>
      <c r="AH167" s="9">
        <v>1.1821999999999999E-2</v>
      </c>
      <c r="AI167" s="9">
        <v>1.2389000000000001E-2</v>
      </c>
      <c r="AJ167" s="9">
        <v>1.2962E-2</v>
      </c>
      <c r="AK167" s="9">
        <v>1.3554999999999999E-2</v>
      </c>
      <c r="AL167" s="9">
        <v>1.4263E-2</v>
      </c>
      <c r="AM167" s="8" t="s">
        <v>212</v>
      </c>
    </row>
    <row r="168" spans="1:39" ht="15" customHeight="1">
      <c r="A168" s="7" t="s">
        <v>1008</v>
      </c>
      <c r="B168" s="10" t="s">
        <v>924</v>
      </c>
      <c r="C168" s="9">
        <v>4.9697319999999996</v>
      </c>
      <c r="D168" s="9">
        <v>4.9735560000000003</v>
      </c>
      <c r="E168" s="9">
        <v>4.9877659999999997</v>
      </c>
      <c r="F168" s="9">
        <v>5.0060840000000004</v>
      </c>
      <c r="G168" s="9">
        <v>5.0317800000000004</v>
      </c>
      <c r="H168" s="9">
        <v>5.036918</v>
      </c>
      <c r="I168" s="9">
        <v>5.0472159999999997</v>
      </c>
      <c r="J168" s="9">
        <v>5.0585380000000004</v>
      </c>
      <c r="K168" s="9">
        <v>5.0427900000000001</v>
      </c>
      <c r="L168" s="9">
        <v>5.0293729999999996</v>
      </c>
      <c r="M168" s="9">
        <v>5.0251720000000004</v>
      </c>
      <c r="N168" s="9">
        <v>5.015657</v>
      </c>
      <c r="O168" s="9">
        <v>5.0074870000000002</v>
      </c>
      <c r="P168" s="9">
        <v>4.9784610000000002</v>
      </c>
      <c r="Q168" s="9">
        <v>4.9716209999999998</v>
      </c>
      <c r="R168" s="9">
        <v>4.9776860000000003</v>
      </c>
      <c r="S168" s="9">
        <v>4.9866210000000004</v>
      </c>
      <c r="T168" s="9">
        <v>4.9969999999999999</v>
      </c>
      <c r="U168" s="9">
        <v>4.9836020000000003</v>
      </c>
      <c r="V168" s="9">
        <v>4.987921</v>
      </c>
      <c r="W168" s="9">
        <v>5.0210049999999997</v>
      </c>
      <c r="X168" s="9">
        <v>5.0534759999999999</v>
      </c>
      <c r="Y168" s="9">
        <v>5.1017830000000002</v>
      </c>
      <c r="Z168" s="9">
        <v>5.1349770000000001</v>
      </c>
      <c r="AA168" s="9">
        <v>5.181406</v>
      </c>
      <c r="AB168" s="9">
        <v>5.1516080000000004</v>
      </c>
      <c r="AC168" s="9">
        <v>5.1829239999999999</v>
      </c>
      <c r="AD168" s="9">
        <v>5.2140019999999998</v>
      </c>
      <c r="AE168" s="9">
        <v>5.2701070000000003</v>
      </c>
      <c r="AF168" s="9">
        <v>5.3410640000000003</v>
      </c>
      <c r="AG168" s="9">
        <v>5.3971609999999997</v>
      </c>
      <c r="AH168" s="9">
        <v>5.4499909999999998</v>
      </c>
      <c r="AI168" s="9">
        <v>5.5088109999999997</v>
      </c>
      <c r="AJ168" s="9">
        <v>5.5470050000000004</v>
      </c>
      <c r="AK168" s="9">
        <v>5.5970880000000003</v>
      </c>
      <c r="AL168" s="9">
        <v>5.6467159999999996</v>
      </c>
      <c r="AM168" s="8">
        <v>3.7399999999999998E-3</v>
      </c>
    </row>
    <row r="169" spans="1:39" ht="15" customHeight="1">
      <c r="A169" s="7" t="s">
        <v>1007</v>
      </c>
      <c r="B169" s="6" t="s">
        <v>1006</v>
      </c>
      <c r="C169" s="5">
        <v>11.240396</v>
      </c>
      <c r="D169" s="5">
        <v>11.35468</v>
      </c>
      <c r="E169" s="5">
        <v>11.50811</v>
      </c>
      <c r="F169" s="5">
        <v>11.689308</v>
      </c>
      <c r="G169" s="5">
        <v>11.875202</v>
      </c>
      <c r="H169" s="5">
        <v>12.052687000000001</v>
      </c>
      <c r="I169" s="5">
        <v>12.249669000000001</v>
      </c>
      <c r="J169" s="5">
        <v>12.449429</v>
      </c>
      <c r="K169" s="5">
        <v>12.601784</v>
      </c>
      <c r="L169" s="5">
        <v>12.759083</v>
      </c>
      <c r="M169" s="5">
        <v>12.924885</v>
      </c>
      <c r="N169" s="5">
        <v>13.072096999999999</v>
      </c>
      <c r="O169" s="5">
        <v>13.216358</v>
      </c>
      <c r="P169" s="5">
        <v>13.316178000000001</v>
      </c>
      <c r="Q169" s="5">
        <v>13.483669000000001</v>
      </c>
      <c r="R169" s="5">
        <v>13.615727</v>
      </c>
      <c r="S169" s="5">
        <v>13.838718999999999</v>
      </c>
      <c r="T169" s="5">
        <v>13.97125</v>
      </c>
      <c r="U169" s="5">
        <v>14.096131</v>
      </c>
      <c r="V169" s="5">
        <v>14.236250999999999</v>
      </c>
      <c r="W169" s="5">
        <v>14.429504</v>
      </c>
      <c r="X169" s="5">
        <v>14.630773</v>
      </c>
      <c r="Y169" s="5">
        <v>14.857165999999999</v>
      </c>
      <c r="Z169" s="5">
        <v>15.071714999999999</v>
      </c>
      <c r="AA169" s="5">
        <v>15.232248999999999</v>
      </c>
      <c r="AB169" s="5">
        <v>15.355516</v>
      </c>
      <c r="AC169" s="5">
        <v>15.468575</v>
      </c>
      <c r="AD169" s="5">
        <v>15.663197</v>
      </c>
      <c r="AE169" s="5">
        <v>15.953644000000001</v>
      </c>
      <c r="AF169" s="5">
        <v>16.229799</v>
      </c>
      <c r="AG169" s="5">
        <v>16.442195999999999</v>
      </c>
      <c r="AH169" s="5">
        <v>16.699477999999999</v>
      </c>
      <c r="AI169" s="5">
        <v>16.955781999999999</v>
      </c>
      <c r="AJ169" s="5">
        <v>17.171564</v>
      </c>
      <c r="AK169" s="5">
        <v>17.406092000000001</v>
      </c>
      <c r="AL169" s="5">
        <v>17.632124000000001</v>
      </c>
      <c r="AM169" s="4">
        <v>1.3028E-2</v>
      </c>
    </row>
    <row r="171" spans="1:39" ht="15" customHeight="1">
      <c r="B171" s="6" t="s">
        <v>1005</v>
      </c>
    </row>
    <row r="173" spans="1:39" ht="15" customHeight="1">
      <c r="B173" s="6" t="s">
        <v>1004</v>
      </c>
    </row>
    <row r="174" spans="1:39" ht="15" customHeight="1">
      <c r="B174" s="6" t="s">
        <v>967</v>
      </c>
    </row>
    <row r="175" spans="1:39" ht="15" customHeight="1">
      <c r="A175" s="7" t="s">
        <v>1003</v>
      </c>
      <c r="B175" s="10" t="s">
        <v>941</v>
      </c>
      <c r="C175" s="11">
        <v>13.877063</v>
      </c>
      <c r="D175" s="11">
        <v>14.11937</v>
      </c>
      <c r="E175" s="11">
        <v>14.380824</v>
      </c>
      <c r="F175" s="11">
        <v>15.734531</v>
      </c>
      <c r="G175" s="11">
        <v>15.790545</v>
      </c>
      <c r="H175" s="11">
        <v>15.871926999999999</v>
      </c>
      <c r="I175" s="11">
        <v>16.067464999999999</v>
      </c>
      <c r="J175" s="11">
        <v>16.263487000000001</v>
      </c>
      <c r="K175" s="11">
        <v>16.515416999999999</v>
      </c>
      <c r="L175" s="11">
        <v>16.822119000000001</v>
      </c>
      <c r="M175" s="11">
        <v>17.169329000000001</v>
      </c>
      <c r="N175" s="11">
        <v>17.513497999999998</v>
      </c>
      <c r="O175" s="11">
        <v>17.799793000000001</v>
      </c>
      <c r="P175" s="11">
        <v>17.924506999999998</v>
      </c>
      <c r="Q175" s="11">
        <v>18.090883000000002</v>
      </c>
      <c r="R175" s="11">
        <v>18.190211999999999</v>
      </c>
      <c r="S175" s="11">
        <v>18.253112999999999</v>
      </c>
      <c r="T175" s="11">
        <v>18.277892999999999</v>
      </c>
      <c r="U175" s="11">
        <v>18.279866999999999</v>
      </c>
      <c r="V175" s="11">
        <v>18.281386999999999</v>
      </c>
      <c r="W175" s="11">
        <v>18.282813999999998</v>
      </c>
      <c r="X175" s="11">
        <v>18.284185000000001</v>
      </c>
      <c r="Y175" s="11">
        <v>18.285703999999999</v>
      </c>
      <c r="Z175" s="11">
        <v>18.287205</v>
      </c>
      <c r="AA175" s="11">
        <v>18.288589000000002</v>
      </c>
      <c r="AB175" s="11">
        <v>18.289819999999999</v>
      </c>
      <c r="AC175" s="11">
        <v>18.290929999999999</v>
      </c>
      <c r="AD175" s="11">
        <v>18.292051000000001</v>
      </c>
      <c r="AE175" s="11">
        <v>18.293184</v>
      </c>
      <c r="AF175" s="11">
        <v>18.294288999999999</v>
      </c>
      <c r="AG175" s="11">
        <v>18.295334</v>
      </c>
      <c r="AH175" s="11">
        <v>18.296219000000001</v>
      </c>
      <c r="AI175" s="11">
        <v>18.297083000000001</v>
      </c>
      <c r="AJ175" s="11">
        <v>18.297702999999998</v>
      </c>
      <c r="AK175" s="11">
        <v>18.298565</v>
      </c>
      <c r="AL175" s="11">
        <v>18.298902999999999</v>
      </c>
      <c r="AM175" s="8">
        <v>7.6550000000000003E-3</v>
      </c>
    </row>
    <row r="176" spans="1:39" ht="15" customHeight="1">
      <c r="A176" s="7" t="s">
        <v>1002</v>
      </c>
      <c r="B176" s="10" t="s">
        <v>939</v>
      </c>
      <c r="C176" s="11">
        <v>10.338113</v>
      </c>
      <c r="D176" s="11">
        <v>10.477664000000001</v>
      </c>
      <c r="E176" s="11">
        <v>10.575495</v>
      </c>
      <c r="F176" s="11">
        <v>11.534902000000001</v>
      </c>
      <c r="G176" s="11">
        <v>11.581928</v>
      </c>
      <c r="H176" s="11">
        <v>11.641031</v>
      </c>
      <c r="I176" s="11">
        <v>11.836982000000001</v>
      </c>
      <c r="J176" s="11">
        <v>11.971696</v>
      </c>
      <c r="K176" s="11">
        <v>12.136566999999999</v>
      </c>
      <c r="L176" s="11">
        <v>12.329649</v>
      </c>
      <c r="M176" s="11">
        <v>12.544466999999999</v>
      </c>
      <c r="N176" s="11">
        <v>12.792325999999999</v>
      </c>
      <c r="O176" s="11">
        <v>13.011015</v>
      </c>
      <c r="P176" s="11">
        <v>13.120051</v>
      </c>
      <c r="Q176" s="11">
        <v>13.286436999999999</v>
      </c>
      <c r="R176" s="11">
        <v>13.442943</v>
      </c>
      <c r="S176" s="11">
        <v>13.538599</v>
      </c>
      <c r="T176" s="11">
        <v>13.626245000000001</v>
      </c>
      <c r="U176" s="11">
        <v>13.65882</v>
      </c>
      <c r="V176" s="11">
        <v>13.683691</v>
      </c>
      <c r="W176" s="11">
        <v>13.710129</v>
      </c>
      <c r="X176" s="11">
        <v>13.718202</v>
      </c>
      <c r="Y176" s="11">
        <v>13.739696</v>
      </c>
      <c r="Z176" s="11">
        <v>13.757277999999999</v>
      </c>
      <c r="AA176" s="11">
        <v>13.774108</v>
      </c>
      <c r="AB176" s="11">
        <v>13.790174</v>
      </c>
      <c r="AC176" s="11">
        <v>13.806217999999999</v>
      </c>
      <c r="AD176" s="11">
        <v>13.824415999999999</v>
      </c>
      <c r="AE176" s="11">
        <v>13.843368999999999</v>
      </c>
      <c r="AF176" s="11">
        <v>13.863094</v>
      </c>
      <c r="AG176" s="11">
        <v>13.883205999999999</v>
      </c>
      <c r="AH176" s="11">
        <v>13.902836000000001</v>
      </c>
      <c r="AI176" s="11">
        <v>13.91733</v>
      </c>
      <c r="AJ176" s="11">
        <v>13.935957</v>
      </c>
      <c r="AK176" s="11">
        <v>13.95138</v>
      </c>
      <c r="AL176" s="11">
        <v>13.965947</v>
      </c>
      <c r="AM176" s="8">
        <v>8.4880000000000008E-3</v>
      </c>
    </row>
    <row r="177" spans="1:39" ht="15" customHeight="1">
      <c r="A177" s="7" t="s">
        <v>1001</v>
      </c>
      <c r="B177" s="10" t="s">
        <v>818</v>
      </c>
      <c r="C177" s="11">
        <v>10.160786</v>
      </c>
      <c r="D177" s="11">
        <v>10.168298</v>
      </c>
      <c r="E177" s="11">
        <v>10.176292999999999</v>
      </c>
      <c r="F177" s="11">
        <v>11.859359</v>
      </c>
      <c r="G177" s="11">
        <v>12.181348</v>
      </c>
      <c r="H177" s="11">
        <v>12.220471999999999</v>
      </c>
      <c r="I177" s="11">
        <v>12.331635</v>
      </c>
      <c r="J177" s="11">
        <v>12.415015</v>
      </c>
      <c r="K177" s="11">
        <v>12.531447999999999</v>
      </c>
      <c r="L177" s="11">
        <v>12.692223</v>
      </c>
      <c r="M177" s="11">
        <v>12.888956</v>
      </c>
      <c r="N177" s="11">
        <v>13.121511</v>
      </c>
      <c r="O177" s="11">
        <v>13.350681</v>
      </c>
      <c r="P177" s="11">
        <v>13.437874000000001</v>
      </c>
      <c r="Q177" s="11">
        <v>13.585300999999999</v>
      </c>
      <c r="R177" s="11">
        <v>13.70932</v>
      </c>
      <c r="S177" s="11">
        <v>13.787068</v>
      </c>
      <c r="T177" s="11">
        <v>13.825265999999999</v>
      </c>
      <c r="U177" s="11">
        <v>13.836190999999999</v>
      </c>
      <c r="V177" s="11">
        <v>13.834227</v>
      </c>
      <c r="W177" s="11">
        <v>13.830420999999999</v>
      </c>
      <c r="X177" s="11">
        <v>13.827643999999999</v>
      </c>
      <c r="Y177" s="11">
        <v>13.825509</v>
      </c>
      <c r="Z177" s="11">
        <v>13.824068</v>
      </c>
      <c r="AA177" s="11">
        <v>13.817546</v>
      </c>
      <c r="AB177" s="11">
        <v>13.761939</v>
      </c>
      <c r="AC177" s="11">
        <v>13.769665</v>
      </c>
      <c r="AD177" s="11">
        <v>13.781677</v>
      </c>
      <c r="AE177" s="11">
        <v>13.800034999999999</v>
      </c>
      <c r="AF177" s="11">
        <v>13.826199000000001</v>
      </c>
      <c r="AG177" s="11">
        <v>13.860925</v>
      </c>
      <c r="AH177" s="11">
        <v>13.903637</v>
      </c>
      <c r="AI177" s="11">
        <v>13.950779000000001</v>
      </c>
      <c r="AJ177" s="11">
        <v>13.997688</v>
      </c>
      <c r="AK177" s="11">
        <v>14.037297000000001</v>
      </c>
      <c r="AL177" s="11">
        <v>14.06968</v>
      </c>
      <c r="AM177" s="8">
        <v>9.5969999999999996E-3</v>
      </c>
    </row>
    <row r="178" spans="1:39" ht="15" customHeight="1">
      <c r="A178" s="7" t="s">
        <v>1000</v>
      </c>
      <c r="B178" s="10" t="s">
        <v>936</v>
      </c>
      <c r="C178" s="11">
        <v>9.7824880000000007</v>
      </c>
      <c r="D178" s="11">
        <v>9.8537350000000004</v>
      </c>
      <c r="E178" s="11">
        <v>10.026835999999999</v>
      </c>
      <c r="F178" s="11">
        <v>12.043544000000001</v>
      </c>
      <c r="G178" s="11">
        <v>12.069851</v>
      </c>
      <c r="H178" s="11">
        <v>12.111167999999999</v>
      </c>
      <c r="I178" s="11">
        <v>12.259435</v>
      </c>
      <c r="J178" s="11">
        <v>12.368727</v>
      </c>
      <c r="K178" s="11">
        <v>12.512098</v>
      </c>
      <c r="L178" s="11">
        <v>12.696892</v>
      </c>
      <c r="M178" s="11">
        <v>12.916604</v>
      </c>
      <c r="N178" s="11">
        <v>13.145811999999999</v>
      </c>
      <c r="O178" s="11">
        <v>13.359786</v>
      </c>
      <c r="P178" s="11">
        <v>13.432527</v>
      </c>
      <c r="Q178" s="11">
        <v>13.568151</v>
      </c>
      <c r="R178" s="11">
        <v>13.681278000000001</v>
      </c>
      <c r="S178" s="11">
        <v>13.764148</v>
      </c>
      <c r="T178" s="11">
        <v>13.803924</v>
      </c>
      <c r="U178" s="11">
        <v>13.808576</v>
      </c>
      <c r="V178" s="11">
        <v>13.804114999999999</v>
      </c>
      <c r="W178" s="11">
        <v>13.794703</v>
      </c>
      <c r="X178" s="11">
        <v>13.786509000000001</v>
      </c>
      <c r="Y178" s="11">
        <v>13.779070000000001</v>
      </c>
      <c r="Z178" s="11">
        <v>13.772519000000001</v>
      </c>
      <c r="AA178" s="11">
        <v>13.765921000000001</v>
      </c>
      <c r="AB178" s="11">
        <v>13.760044000000001</v>
      </c>
      <c r="AC178" s="11">
        <v>13.754629</v>
      </c>
      <c r="AD178" s="11">
        <v>13.750154</v>
      </c>
      <c r="AE178" s="11">
        <v>13.746264999999999</v>
      </c>
      <c r="AF178" s="11">
        <v>13.742805000000001</v>
      </c>
      <c r="AG178" s="11">
        <v>13.739680999999999</v>
      </c>
      <c r="AH178" s="11">
        <v>13.736859000000001</v>
      </c>
      <c r="AI178" s="11">
        <v>13.734427999999999</v>
      </c>
      <c r="AJ178" s="11">
        <v>13.732362999999999</v>
      </c>
      <c r="AK178" s="11">
        <v>13.73063</v>
      </c>
      <c r="AL178" s="11">
        <v>13.729184</v>
      </c>
      <c r="AM178" s="8">
        <v>9.8029999999999992E-3</v>
      </c>
    </row>
    <row r="179" spans="1:39" ht="15" customHeight="1">
      <c r="A179" s="7" t="s">
        <v>999</v>
      </c>
      <c r="B179" s="10" t="s">
        <v>934</v>
      </c>
      <c r="C179" s="11">
        <v>10.075741000000001</v>
      </c>
      <c r="D179" s="11">
        <v>10.182264999999999</v>
      </c>
      <c r="E179" s="11">
        <v>10.275299</v>
      </c>
      <c r="F179" s="11">
        <v>11.057618</v>
      </c>
      <c r="G179" s="11">
        <v>11.113313</v>
      </c>
      <c r="H179" s="11">
        <v>11.183562</v>
      </c>
      <c r="I179" s="11">
        <v>11.413406</v>
      </c>
      <c r="J179" s="11">
        <v>11.576921</v>
      </c>
      <c r="K179" s="11">
        <v>11.768583</v>
      </c>
      <c r="L179" s="11">
        <v>11.991012</v>
      </c>
      <c r="M179" s="11">
        <v>12.242569</v>
      </c>
      <c r="N179" s="11">
        <v>12.488609</v>
      </c>
      <c r="O179" s="11">
        <v>12.730105999999999</v>
      </c>
      <c r="P179" s="11">
        <v>12.844975</v>
      </c>
      <c r="Q179" s="11">
        <v>13.011314</v>
      </c>
      <c r="R179" s="11">
        <v>13.157336000000001</v>
      </c>
      <c r="S179" s="11">
        <v>13.249271999999999</v>
      </c>
      <c r="T179" s="11">
        <v>13.319286</v>
      </c>
      <c r="U179" s="11">
        <v>13.335774000000001</v>
      </c>
      <c r="V179" s="11">
        <v>13.360232999999999</v>
      </c>
      <c r="W179" s="11">
        <v>13.371112</v>
      </c>
      <c r="X179" s="11">
        <v>13.364717000000001</v>
      </c>
      <c r="Y179" s="11">
        <v>13.369478000000001</v>
      </c>
      <c r="Z179" s="11">
        <v>13.370939</v>
      </c>
      <c r="AA179" s="11">
        <v>13.373092</v>
      </c>
      <c r="AB179" s="11">
        <v>13.376056</v>
      </c>
      <c r="AC179" s="11">
        <v>13.379865000000001</v>
      </c>
      <c r="AD179" s="11">
        <v>13.385431000000001</v>
      </c>
      <c r="AE179" s="11">
        <v>13.391368999999999</v>
      </c>
      <c r="AF179" s="11">
        <v>13.397881999999999</v>
      </c>
      <c r="AG179" s="11">
        <v>13.404655</v>
      </c>
      <c r="AH179" s="11">
        <v>13.411623000000001</v>
      </c>
      <c r="AI179" s="11">
        <v>13.420761000000001</v>
      </c>
      <c r="AJ179" s="11">
        <v>13.427473000000001</v>
      </c>
      <c r="AK179" s="11">
        <v>13.43693</v>
      </c>
      <c r="AL179" s="11">
        <v>13.442907</v>
      </c>
      <c r="AM179" s="8">
        <v>8.2039999999999995E-3</v>
      </c>
    </row>
    <row r="180" spans="1:39" ht="15" customHeight="1">
      <c r="A180" s="7" t="s">
        <v>998</v>
      </c>
      <c r="B180" s="10" t="s">
        <v>932</v>
      </c>
      <c r="C180" s="11">
        <v>23.510252000000001</v>
      </c>
      <c r="D180" s="11">
        <v>23.510252000000001</v>
      </c>
      <c r="E180" s="11">
        <v>23.510252000000001</v>
      </c>
      <c r="F180" s="11">
        <v>26.791491000000001</v>
      </c>
      <c r="G180" s="11">
        <v>26.863444999999999</v>
      </c>
      <c r="H180" s="11">
        <v>26.898143999999998</v>
      </c>
      <c r="I180" s="11">
        <v>27.070630999999999</v>
      </c>
      <c r="J180" s="11">
        <v>27.192419000000001</v>
      </c>
      <c r="K180" s="11">
        <v>27.351959000000001</v>
      </c>
      <c r="L180" s="11">
        <v>27.568344</v>
      </c>
      <c r="M180" s="11">
        <v>27.838604</v>
      </c>
      <c r="N180" s="11">
        <v>28.153804999999998</v>
      </c>
      <c r="O180" s="11">
        <v>28.473831000000001</v>
      </c>
      <c r="P180" s="11">
        <v>28.668458999999999</v>
      </c>
      <c r="Q180" s="11">
        <v>28.935642000000001</v>
      </c>
      <c r="R180" s="11">
        <v>29.154377</v>
      </c>
      <c r="S180" s="11">
        <v>29.298369999999998</v>
      </c>
      <c r="T180" s="11">
        <v>29.362048999999999</v>
      </c>
      <c r="U180" s="11">
        <v>29.362044999999998</v>
      </c>
      <c r="V180" s="11">
        <v>29.362048999999999</v>
      </c>
      <c r="W180" s="11">
        <v>29.362044999999998</v>
      </c>
      <c r="X180" s="11">
        <v>29.362044999999998</v>
      </c>
      <c r="Y180" s="11">
        <v>29.362044999999998</v>
      </c>
      <c r="Z180" s="11">
        <v>29.362048999999999</v>
      </c>
      <c r="AA180" s="11">
        <v>29.362048999999999</v>
      </c>
      <c r="AB180" s="11">
        <v>29.362048999999999</v>
      </c>
      <c r="AC180" s="11">
        <v>29.362048999999999</v>
      </c>
      <c r="AD180" s="11">
        <v>29.362048999999999</v>
      </c>
      <c r="AE180" s="11">
        <v>29.362048999999999</v>
      </c>
      <c r="AF180" s="11">
        <v>29.362044999999998</v>
      </c>
      <c r="AG180" s="11">
        <v>29.362048999999999</v>
      </c>
      <c r="AH180" s="11">
        <v>29.362048999999999</v>
      </c>
      <c r="AI180" s="11">
        <v>29.362044999999998</v>
      </c>
      <c r="AJ180" s="11">
        <v>29.362044999999998</v>
      </c>
      <c r="AK180" s="11">
        <v>29.362048999999999</v>
      </c>
      <c r="AL180" s="11">
        <v>29.362048999999999</v>
      </c>
      <c r="AM180" s="8">
        <v>6.5589999999999997E-3</v>
      </c>
    </row>
    <row r="181" spans="1:39" ht="15" customHeight="1">
      <c r="A181" s="7" t="s">
        <v>997</v>
      </c>
      <c r="B181" s="10" t="s">
        <v>930</v>
      </c>
      <c r="C181" s="11">
        <v>0</v>
      </c>
      <c r="D181" s="11">
        <v>0</v>
      </c>
      <c r="E181" s="11">
        <v>0</v>
      </c>
      <c r="F181" s="11">
        <v>0</v>
      </c>
      <c r="G181" s="11">
        <v>0</v>
      </c>
      <c r="H181" s="11">
        <v>22.602647999999999</v>
      </c>
      <c r="I181" s="11">
        <v>22.962191000000001</v>
      </c>
      <c r="J181" s="11">
        <v>23.378972999999998</v>
      </c>
      <c r="K181" s="11">
        <v>23.772226</v>
      </c>
      <c r="L181" s="11">
        <v>24.246037000000001</v>
      </c>
      <c r="M181" s="11">
        <v>24.828125</v>
      </c>
      <c r="N181" s="11">
        <v>25.541537999999999</v>
      </c>
      <c r="O181" s="11">
        <v>26.376107999999999</v>
      </c>
      <c r="P181" s="11">
        <v>26.804855</v>
      </c>
      <c r="Q181" s="11">
        <v>27.557963999999998</v>
      </c>
      <c r="R181" s="11">
        <v>28.128005999999999</v>
      </c>
      <c r="S181" s="11">
        <v>28.556805000000001</v>
      </c>
      <c r="T181" s="11">
        <v>28.770818999999999</v>
      </c>
      <c r="U181" s="11">
        <v>28.819037999999999</v>
      </c>
      <c r="V181" s="11">
        <v>28.858404</v>
      </c>
      <c r="W181" s="11">
        <v>28.876308000000002</v>
      </c>
      <c r="X181" s="11">
        <v>28.875340000000001</v>
      </c>
      <c r="Y181" s="11">
        <v>28.874462000000001</v>
      </c>
      <c r="Z181" s="11">
        <v>28.87369</v>
      </c>
      <c r="AA181" s="11">
        <v>28.873013</v>
      </c>
      <c r="AB181" s="11">
        <v>28.872416000000001</v>
      </c>
      <c r="AC181" s="11">
        <v>28.871894999999999</v>
      </c>
      <c r="AD181" s="11">
        <v>28.871416</v>
      </c>
      <c r="AE181" s="11">
        <v>28.870991</v>
      </c>
      <c r="AF181" s="11">
        <v>28.870609000000002</v>
      </c>
      <c r="AG181" s="11">
        <v>28.870258</v>
      </c>
      <c r="AH181" s="11">
        <v>28.869951</v>
      </c>
      <c r="AI181" s="11">
        <v>28.869705</v>
      </c>
      <c r="AJ181" s="11">
        <v>28.869516000000001</v>
      </c>
      <c r="AK181" s="11">
        <v>28.869375000000002</v>
      </c>
      <c r="AL181" s="11">
        <v>28.869285999999999</v>
      </c>
      <c r="AM181" s="8" t="s">
        <v>212</v>
      </c>
    </row>
    <row r="182" spans="1:39" ht="15" customHeight="1">
      <c r="A182" s="7" t="s">
        <v>996</v>
      </c>
      <c r="B182" s="10" t="s">
        <v>928</v>
      </c>
      <c r="C182" s="11">
        <v>0</v>
      </c>
      <c r="D182" s="11">
        <v>0</v>
      </c>
      <c r="E182" s="11">
        <v>0</v>
      </c>
      <c r="F182" s="11">
        <v>0</v>
      </c>
      <c r="G182" s="11">
        <v>0</v>
      </c>
      <c r="H182" s="11">
        <v>18.041613000000002</v>
      </c>
      <c r="I182" s="11">
        <v>18.379639000000001</v>
      </c>
      <c r="J182" s="11">
        <v>18.479761</v>
      </c>
      <c r="K182" s="11">
        <v>18.603086000000001</v>
      </c>
      <c r="L182" s="11">
        <v>18.761718999999999</v>
      </c>
      <c r="M182" s="11">
        <v>18.959810000000001</v>
      </c>
      <c r="N182" s="11">
        <v>19.190821</v>
      </c>
      <c r="O182" s="11">
        <v>19.470797000000001</v>
      </c>
      <c r="P182" s="11">
        <v>19.617104999999999</v>
      </c>
      <c r="Q182" s="11">
        <v>19.858871000000001</v>
      </c>
      <c r="R182" s="11">
        <v>20.032097</v>
      </c>
      <c r="S182" s="11">
        <v>20.142012000000001</v>
      </c>
      <c r="T182" s="11">
        <v>20.211728999999998</v>
      </c>
      <c r="U182" s="11">
        <v>20.251308000000002</v>
      </c>
      <c r="V182" s="11">
        <v>20.270137999999999</v>
      </c>
      <c r="W182" s="11">
        <v>20.275483999999999</v>
      </c>
      <c r="X182" s="11">
        <v>20.280311999999999</v>
      </c>
      <c r="Y182" s="11">
        <v>20.284438999999999</v>
      </c>
      <c r="Z182" s="11">
        <v>20.293823</v>
      </c>
      <c r="AA182" s="11">
        <v>20.305067000000001</v>
      </c>
      <c r="AB182" s="11">
        <v>20.319459999999999</v>
      </c>
      <c r="AC182" s="11">
        <v>20.336532999999999</v>
      </c>
      <c r="AD182" s="11">
        <v>20.358827999999999</v>
      </c>
      <c r="AE182" s="11">
        <v>20.387131</v>
      </c>
      <c r="AF182" s="11">
        <v>20.419944999999998</v>
      </c>
      <c r="AG182" s="11">
        <v>20.45542</v>
      </c>
      <c r="AH182" s="11">
        <v>20.491845999999999</v>
      </c>
      <c r="AI182" s="11">
        <v>20.526399999999999</v>
      </c>
      <c r="AJ182" s="11">
        <v>20.556985999999998</v>
      </c>
      <c r="AK182" s="11">
        <v>20.580347</v>
      </c>
      <c r="AL182" s="11">
        <v>20.59984</v>
      </c>
      <c r="AM182" s="8" t="s">
        <v>212</v>
      </c>
    </row>
    <row r="183" spans="1:39" ht="15" customHeight="1">
      <c r="A183" s="7" t="s">
        <v>995</v>
      </c>
      <c r="B183" s="10" t="s">
        <v>926</v>
      </c>
      <c r="C183" s="11">
        <v>0</v>
      </c>
      <c r="D183" s="11">
        <v>0</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8" t="s">
        <v>212</v>
      </c>
    </row>
    <row r="184" spans="1:39" ht="15" customHeight="1">
      <c r="A184" s="7" t="s">
        <v>994</v>
      </c>
      <c r="B184" s="10" t="s">
        <v>993</v>
      </c>
      <c r="C184" s="11">
        <v>12.889715000000001</v>
      </c>
      <c r="D184" s="11">
        <v>13.084139</v>
      </c>
      <c r="E184" s="11">
        <v>13.272048</v>
      </c>
      <c r="F184" s="11">
        <v>14.477337</v>
      </c>
      <c r="G184" s="11">
        <v>14.506612000000001</v>
      </c>
      <c r="H184" s="11">
        <v>14.556645</v>
      </c>
      <c r="I184" s="11">
        <v>14.731343000000001</v>
      </c>
      <c r="J184" s="11">
        <v>14.881219</v>
      </c>
      <c r="K184" s="11">
        <v>15.077147999999999</v>
      </c>
      <c r="L184" s="11">
        <v>15.319554</v>
      </c>
      <c r="M184" s="11">
        <v>15.604486</v>
      </c>
      <c r="N184" s="11">
        <v>15.88701</v>
      </c>
      <c r="O184" s="11">
        <v>16.121544</v>
      </c>
      <c r="P184" s="11">
        <v>16.2195</v>
      </c>
      <c r="Q184" s="11">
        <v>16.369821999999999</v>
      </c>
      <c r="R184" s="11">
        <v>16.476224999999999</v>
      </c>
      <c r="S184" s="11">
        <v>16.538989999999998</v>
      </c>
      <c r="T184" s="11">
        <v>16.579277000000001</v>
      </c>
      <c r="U184" s="11">
        <v>16.591615999999998</v>
      </c>
      <c r="V184" s="11">
        <v>16.594733999999999</v>
      </c>
      <c r="W184" s="11">
        <v>16.602976000000002</v>
      </c>
      <c r="X184" s="11">
        <v>16.599945000000002</v>
      </c>
      <c r="Y184" s="11">
        <v>16.606310000000001</v>
      </c>
      <c r="Z184" s="11">
        <v>16.618165999999999</v>
      </c>
      <c r="AA184" s="11">
        <v>16.636385000000001</v>
      </c>
      <c r="AB184" s="11">
        <v>16.6553</v>
      </c>
      <c r="AC184" s="11">
        <v>16.675961999999998</v>
      </c>
      <c r="AD184" s="11">
        <v>16.699265</v>
      </c>
      <c r="AE184" s="11">
        <v>16.724442</v>
      </c>
      <c r="AF184" s="11">
        <v>16.746319</v>
      </c>
      <c r="AG184" s="11">
        <v>16.775639999999999</v>
      </c>
      <c r="AH184" s="11">
        <v>16.804499</v>
      </c>
      <c r="AI184" s="11">
        <v>16.831676000000002</v>
      </c>
      <c r="AJ184" s="11">
        <v>16.849823000000001</v>
      </c>
      <c r="AK184" s="11">
        <v>16.879103000000001</v>
      </c>
      <c r="AL184" s="11">
        <v>16.913841000000001</v>
      </c>
      <c r="AM184" s="8">
        <v>7.5799999999999999E-3</v>
      </c>
    </row>
    <row r="185" spans="1:39" ht="15" customHeight="1">
      <c r="B185" s="6" t="s">
        <v>955</v>
      </c>
    </row>
    <row r="186" spans="1:39" ht="15" customHeight="1">
      <c r="A186" s="7" t="s">
        <v>992</v>
      </c>
      <c r="B186" s="10" t="s">
        <v>941</v>
      </c>
      <c r="C186" s="11">
        <v>8.8196460000000005</v>
      </c>
      <c r="D186" s="11">
        <v>9.0014509999999994</v>
      </c>
      <c r="E186" s="11">
        <v>9.1206859999999992</v>
      </c>
      <c r="F186" s="11">
        <v>9.6096559999999993</v>
      </c>
      <c r="G186" s="11">
        <v>9.64682</v>
      </c>
      <c r="H186" s="11">
        <v>9.6892449999999997</v>
      </c>
      <c r="I186" s="11">
        <v>10.01862</v>
      </c>
      <c r="J186" s="11">
        <v>10.220333</v>
      </c>
      <c r="K186" s="11">
        <v>10.479874000000001</v>
      </c>
      <c r="L186" s="11">
        <v>10.80179</v>
      </c>
      <c r="M186" s="11">
        <v>11.164042</v>
      </c>
      <c r="N186" s="11">
        <v>11.527312</v>
      </c>
      <c r="O186" s="11">
        <v>11.921417</v>
      </c>
      <c r="P186" s="11">
        <v>12.113222</v>
      </c>
      <c r="Q186" s="11">
        <v>12.456443</v>
      </c>
      <c r="R186" s="11">
        <v>12.765644999999999</v>
      </c>
      <c r="S186" s="11">
        <v>13.049382</v>
      </c>
      <c r="T186" s="11">
        <v>13.200839999999999</v>
      </c>
      <c r="U186" s="11">
        <v>13.205253000000001</v>
      </c>
      <c r="V186" s="11">
        <v>13.210184</v>
      </c>
      <c r="W186" s="11">
        <v>13.183414000000001</v>
      </c>
      <c r="X186" s="11">
        <v>13.185404</v>
      </c>
      <c r="Y186" s="11">
        <v>13.188288999999999</v>
      </c>
      <c r="Z186" s="11">
        <v>13.192012999999999</v>
      </c>
      <c r="AA186" s="11">
        <v>13.19609</v>
      </c>
      <c r="AB186" s="11">
        <v>13.199965000000001</v>
      </c>
      <c r="AC186" s="11">
        <v>13.203215</v>
      </c>
      <c r="AD186" s="11">
        <v>13.205499</v>
      </c>
      <c r="AE186" s="11">
        <v>13.206873</v>
      </c>
      <c r="AF186" s="11">
        <v>13.207535</v>
      </c>
      <c r="AG186" s="11">
        <v>13.207656999999999</v>
      </c>
      <c r="AH186" s="11">
        <v>13.206711</v>
      </c>
      <c r="AI186" s="11">
        <v>13.205805</v>
      </c>
      <c r="AJ186" s="11">
        <v>13.204936999999999</v>
      </c>
      <c r="AK186" s="11">
        <v>13.204108</v>
      </c>
      <c r="AL186" s="11">
        <v>13.203351</v>
      </c>
      <c r="AM186" s="8">
        <v>1.1331000000000001E-2</v>
      </c>
    </row>
    <row r="187" spans="1:39" ht="15" customHeight="1">
      <c r="A187" s="7" t="s">
        <v>991</v>
      </c>
      <c r="B187" s="10" t="s">
        <v>939</v>
      </c>
      <c r="C187" s="11">
        <v>6.9034230000000001</v>
      </c>
      <c r="D187" s="11">
        <v>6.8832149999999999</v>
      </c>
      <c r="E187" s="11">
        <v>6.9284270000000001</v>
      </c>
      <c r="F187" s="11">
        <v>7.0489280000000001</v>
      </c>
      <c r="G187" s="11">
        <v>7.0687889999999998</v>
      </c>
      <c r="H187" s="11">
        <v>7.0987650000000002</v>
      </c>
      <c r="I187" s="11">
        <v>7.3262729999999996</v>
      </c>
      <c r="J187" s="11">
        <v>7.4517860000000002</v>
      </c>
      <c r="K187" s="11">
        <v>7.5934109999999997</v>
      </c>
      <c r="L187" s="11">
        <v>7.7718170000000004</v>
      </c>
      <c r="M187" s="11">
        <v>7.9792439999999996</v>
      </c>
      <c r="N187" s="11">
        <v>8.1949090000000009</v>
      </c>
      <c r="O187" s="11">
        <v>8.4355770000000003</v>
      </c>
      <c r="P187" s="11">
        <v>8.5607360000000003</v>
      </c>
      <c r="Q187" s="11">
        <v>8.7730049999999995</v>
      </c>
      <c r="R187" s="11">
        <v>8.9638829999999992</v>
      </c>
      <c r="S187" s="11">
        <v>9.1394540000000006</v>
      </c>
      <c r="T187" s="11">
        <v>9.2320060000000002</v>
      </c>
      <c r="U187" s="11">
        <v>9.2216930000000001</v>
      </c>
      <c r="V187" s="11">
        <v>9.2112800000000004</v>
      </c>
      <c r="W187" s="11">
        <v>9.2037139999999997</v>
      </c>
      <c r="X187" s="11">
        <v>9.1999689999999994</v>
      </c>
      <c r="Y187" s="11">
        <v>9.1972439999999995</v>
      </c>
      <c r="Z187" s="11">
        <v>9.1947609999999997</v>
      </c>
      <c r="AA187" s="11">
        <v>9.1924829999999993</v>
      </c>
      <c r="AB187" s="11">
        <v>9.190213</v>
      </c>
      <c r="AC187" s="11">
        <v>9.1746339999999993</v>
      </c>
      <c r="AD187" s="11">
        <v>9.1745830000000002</v>
      </c>
      <c r="AE187" s="11">
        <v>9.1753529999999994</v>
      </c>
      <c r="AF187" s="11">
        <v>9.1771700000000003</v>
      </c>
      <c r="AG187" s="11">
        <v>9.1803080000000001</v>
      </c>
      <c r="AH187" s="11">
        <v>9.1848700000000001</v>
      </c>
      <c r="AI187" s="11">
        <v>9.1893510000000003</v>
      </c>
      <c r="AJ187" s="11">
        <v>9.1951250000000009</v>
      </c>
      <c r="AK187" s="11">
        <v>9.200647</v>
      </c>
      <c r="AL187" s="11">
        <v>9.2053220000000007</v>
      </c>
      <c r="AM187" s="8">
        <v>8.5869999999999991E-3</v>
      </c>
    </row>
    <row r="188" spans="1:39" ht="15" customHeight="1">
      <c r="A188" s="7" t="s">
        <v>990</v>
      </c>
      <c r="B188" s="10" t="s">
        <v>818</v>
      </c>
      <c r="C188" s="11">
        <v>6.582058</v>
      </c>
      <c r="D188" s="11">
        <v>6.597137</v>
      </c>
      <c r="E188" s="11">
        <v>6.6105700000000001</v>
      </c>
      <c r="F188" s="11">
        <v>6.8246159999999998</v>
      </c>
      <c r="G188" s="11">
        <v>6.9010410000000002</v>
      </c>
      <c r="H188" s="11">
        <v>6.9370250000000002</v>
      </c>
      <c r="I188" s="11">
        <v>7.1648990000000001</v>
      </c>
      <c r="J188" s="11">
        <v>7.2897809999999996</v>
      </c>
      <c r="K188" s="11">
        <v>7.4541849999999998</v>
      </c>
      <c r="L188" s="11">
        <v>7.6702260000000004</v>
      </c>
      <c r="M188" s="11">
        <v>7.9284340000000002</v>
      </c>
      <c r="N188" s="11">
        <v>8.2052160000000001</v>
      </c>
      <c r="O188" s="11">
        <v>8.4867589999999993</v>
      </c>
      <c r="P188" s="11">
        <v>8.6282759999999996</v>
      </c>
      <c r="Q188" s="11">
        <v>8.8696560000000009</v>
      </c>
      <c r="R188" s="11">
        <v>9.0775860000000002</v>
      </c>
      <c r="S188" s="11">
        <v>9.2609460000000006</v>
      </c>
      <c r="T188" s="11">
        <v>9.3776290000000007</v>
      </c>
      <c r="U188" s="11">
        <v>9.3766180000000006</v>
      </c>
      <c r="V188" s="11">
        <v>9.3757619999999999</v>
      </c>
      <c r="W188" s="11">
        <v>9.3750260000000001</v>
      </c>
      <c r="X188" s="11">
        <v>9.3749090000000006</v>
      </c>
      <c r="Y188" s="11">
        <v>9.3749090000000006</v>
      </c>
      <c r="Z188" s="11">
        <v>9.3749079999999996</v>
      </c>
      <c r="AA188" s="11">
        <v>9.3749079999999996</v>
      </c>
      <c r="AB188" s="11">
        <v>9.3749090000000006</v>
      </c>
      <c r="AC188" s="11">
        <v>9.3749090000000006</v>
      </c>
      <c r="AD188" s="11">
        <v>9.3749090000000006</v>
      </c>
      <c r="AE188" s="11">
        <v>9.3749090000000006</v>
      </c>
      <c r="AF188" s="11">
        <v>9.3749079999999996</v>
      </c>
      <c r="AG188" s="11">
        <v>9.3749079999999996</v>
      </c>
      <c r="AH188" s="11">
        <v>9.3749079999999996</v>
      </c>
      <c r="AI188" s="11">
        <v>9.3749079999999996</v>
      </c>
      <c r="AJ188" s="11">
        <v>9.3749079999999996</v>
      </c>
      <c r="AK188" s="11">
        <v>9.3749090000000006</v>
      </c>
      <c r="AL188" s="11">
        <v>9.3749099999999999</v>
      </c>
      <c r="AM188" s="8">
        <v>1.0389000000000001E-2</v>
      </c>
    </row>
    <row r="189" spans="1:39" ht="15" customHeight="1">
      <c r="A189" s="7" t="s">
        <v>989</v>
      </c>
      <c r="B189" s="10" t="s">
        <v>936</v>
      </c>
      <c r="C189" s="11">
        <v>6.9738379999999998</v>
      </c>
      <c r="D189" s="11">
        <v>7.0268009999999999</v>
      </c>
      <c r="E189" s="11">
        <v>7.0951399999999998</v>
      </c>
      <c r="F189" s="11">
        <v>7.3627669999999998</v>
      </c>
      <c r="G189" s="11">
        <v>7.0937150000000004</v>
      </c>
      <c r="H189" s="11">
        <v>7.1286209999999999</v>
      </c>
      <c r="I189" s="11">
        <v>7.3687440000000004</v>
      </c>
      <c r="J189" s="11">
        <v>7.5149350000000004</v>
      </c>
      <c r="K189" s="11">
        <v>7.7076960000000003</v>
      </c>
      <c r="L189" s="11">
        <v>7.95322</v>
      </c>
      <c r="M189" s="11">
        <v>8.2350940000000001</v>
      </c>
      <c r="N189" s="11">
        <v>8.5234780000000008</v>
      </c>
      <c r="O189" s="11">
        <v>8.8104309999999995</v>
      </c>
      <c r="P189" s="11">
        <v>8.9379670000000004</v>
      </c>
      <c r="Q189" s="11">
        <v>9.1621410000000001</v>
      </c>
      <c r="R189" s="11">
        <v>9.3643929999999997</v>
      </c>
      <c r="S189" s="11">
        <v>9.5513619999999992</v>
      </c>
      <c r="T189" s="11">
        <v>9.6519180000000002</v>
      </c>
      <c r="U189" s="11">
        <v>9.6447719999999997</v>
      </c>
      <c r="V189" s="11">
        <v>9.638992</v>
      </c>
      <c r="W189" s="11">
        <v>9.6351510000000005</v>
      </c>
      <c r="X189" s="11">
        <v>9.6322159999999997</v>
      </c>
      <c r="Y189" s="11">
        <v>9.6292299999999997</v>
      </c>
      <c r="Z189" s="11">
        <v>9.6282320000000006</v>
      </c>
      <c r="AA189" s="11">
        <v>9.6167680000000004</v>
      </c>
      <c r="AB189" s="11">
        <v>9.6203249999999993</v>
      </c>
      <c r="AC189" s="11">
        <v>9.6243470000000002</v>
      </c>
      <c r="AD189" s="11">
        <v>9.6284220000000005</v>
      </c>
      <c r="AE189" s="11">
        <v>9.6324760000000005</v>
      </c>
      <c r="AF189" s="11">
        <v>9.6367220000000007</v>
      </c>
      <c r="AG189" s="11">
        <v>9.6423670000000001</v>
      </c>
      <c r="AH189" s="11">
        <v>9.6485839999999996</v>
      </c>
      <c r="AI189" s="11">
        <v>9.6557200000000005</v>
      </c>
      <c r="AJ189" s="11">
        <v>9.6630070000000003</v>
      </c>
      <c r="AK189" s="11">
        <v>9.6694180000000003</v>
      </c>
      <c r="AL189" s="11">
        <v>9.6716350000000002</v>
      </c>
      <c r="AM189" s="8">
        <v>9.4400000000000005E-3</v>
      </c>
    </row>
    <row r="190" spans="1:39" ht="15" customHeight="1">
      <c r="A190" s="7" t="s">
        <v>988</v>
      </c>
      <c r="B190" s="10" t="s">
        <v>934</v>
      </c>
      <c r="C190" s="11">
        <v>7.0930439999999999</v>
      </c>
      <c r="D190" s="11">
        <v>6.9081149999999996</v>
      </c>
      <c r="E190" s="11">
        <v>6.9443169999999999</v>
      </c>
      <c r="F190" s="11">
        <v>7.0242699999999996</v>
      </c>
      <c r="G190" s="11">
        <v>7.0373260000000002</v>
      </c>
      <c r="H190" s="11">
        <v>7.0628849999999996</v>
      </c>
      <c r="I190" s="11">
        <v>7.2878230000000004</v>
      </c>
      <c r="J190" s="11">
        <v>7.4107789999999998</v>
      </c>
      <c r="K190" s="11">
        <v>7.5499609999999997</v>
      </c>
      <c r="L190" s="11">
        <v>7.7263520000000003</v>
      </c>
      <c r="M190" s="11">
        <v>7.9362170000000001</v>
      </c>
      <c r="N190" s="11">
        <v>8.1603549999999991</v>
      </c>
      <c r="O190" s="11">
        <v>8.4145020000000006</v>
      </c>
      <c r="P190" s="11">
        <v>8.5448280000000008</v>
      </c>
      <c r="Q190" s="11">
        <v>8.7643350000000009</v>
      </c>
      <c r="R190" s="11">
        <v>8.9632950000000005</v>
      </c>
      <c r="S190" s="11">
        <v>9.1474700000000002</v>
      </c>
      <c r="T190" s="11">
        <v>9.2486490000000003</v>
      </c>
      <c r="U190" s="11">
        <v>9.2465089999999996</v>
      </c>
      <c r="V190" s="11">
        <v>9.2447700000000008</v>
      </c>
      <c r="W190" s="11">
        <v>9.2432890000000008</v>
      </c>
      <c r="X190" s="11">
        <v>9.2422660000000008</v>
      </c>
      <c r="Y190" s="11">
        <v>9.241676</v>
      </c>
      <c r="Z190" s="11">
        <v>9.2412589999999994</v>
      </c>
      <c r="AA190" s="11">
        <v>9.2410130000000006</v>
      </c>
      <c r="AB190" s="11">
        <v>9.2409549999999996</v>
      </c>
      <c r="AC190" s="11">
        <v>9.2243270000000006</v>
      </c>
      <c r="AD190" s="11">
        <v>9.2274239999999992</v>
      </c>
      <c r="AE190" s="11">
        <v>9.231795</v>
      </c>
      <c r="AF190" s="11">
        <v>9.2377640000000003</v>
      </c>
      <c r="AG190" s="11">
        <v>9.2455289999999994</v>
      </c>
      <c r="AH190" s="11">
        <v>9.2551909999999999</v>
      </c>
      <c r="AI190" s="11">
        <v>9.2651000000000003</v>
      </c>
      <c r="AJ190" s="11">
        <v>9.2770609999999998</v>
      </c>
      <c r="AK190" s="11">
        <v>9.2891379999999995</v>
      </c>
      <c r="AL190" s="11">
        <v>9.3006049999999991</v>
      </c>
      <c r="AM190" s="8">
        <v>8.7849999999999994E-3</v>
      </c>
    </row>
    <row r="191" spans="1:39" ht="15" customHeight="1">
      <c r="A191" s="7" t="s">
        <v>987</v>
      </c>
      <c r="B191" s="10" t="s">
        <v>932</v>
      </c>
      <c r="C191" s="11">
        <v>0</v>
      </c>
      <c r="D191" s="11">
        <v>0</v>
      </c>
      <c r="E191" s="11">
        <v>0</v>
      </c>
      <c r="F191" s="11">
        <v>16.863295000000001</v>
      </c>
      <c r="G191" s="11">
        <v>17.028624000000001</v>
      </c>
      <c r="H191" s="11">
        <v>17.078457</v>
      </c>
      <c r="I191" s="11">
        <v>17.565231000000001</v>
      </c>
      <c r="J191" s="11">
        <v>17.788094999999998</v>
      </c>
      <c r="K191" s="11">
        <v>18.077959</v>
      </c>
      <c r="L191" s="11">
        <v>18.486823999999999</v>
      </c>
      <c r="M191" s="11">
        <v>18.987803</v>
      </c>
      <c r="N191" s="11">
        <v>19.562480999999998</v>
      </c>
      <c r="O191" s="11">
        <v>20.15061</v>
      </c>
      <c r="P191" s="11">
        <v>20.439449</v>
      </c>
      <c r="Q191" s="11">
        <v>21.01219</v>
      </c>
      <c r="R191" s="11">
        <v>21.505970000000001</v>
      </c>
      <c r="S191" s="11">
        <v>21.921870999999999</v>
      </c>
      <c r="T191" s="11">
        <v>22.193846000000001</v>
      </c>
      <c r="U191" s="11">
        <v>22.262449</v>
      </c>
      <c r="V191" s="11">
        <v>22.288219000000002</v>
      </c>
      <c r="W191" s="11">
        <v>22.288540000000001</v>
      </c>
      <c r="X191" s="11">
        <v>22.288537999999999</v>
      </c>
      <c r="Y191" s="11">
        <v>22.288540000000001</v>
      </c>
      <c r="Z191" s="11">
        <v>22.288537999999999</v>
      </c>
      <c r="AA191" s="11">
        <v>22.288540000000001</v>
      </c>
      <c r="AB191" s="11">
        <v>22.288537999999999</v>
      </c>
      <c r="AC191" s="11">
        <v>22.288537999999999</v>
      </c>
      <c r="AD191" s="11">
        <v>22.288540000000001</v>
      </c>
      <c r="AE191" s="11">
        <v>22.288540000000001</v>
      </c>
      <c r="AF191" s="11">
        <v>22.288537999999999</v>
      </c>
      <c r="AG191" s="11">
        <v>22.288536000000001</v>
      </c>
      <c r="AH191" s="11">
        <v>22.288536000000001</v>
      </c>
      <c r="AI191" s="11">
        <v>22.288536000000001</v>
      </c>
      <c r="AJ191" s="11">
        <v>22.288536000000001</v>
      </c>
      <c r="AK191" s="11">
        <v>22.288537999999999</v>
      </c>
      <c r="AL191" s="11">
        <v>22.288537999999999</v>
      </c>
      <c r="AM191" s="8" t="s">
        <v>212</v>
      </c>
    </row>
    <row r="192" spans="1:39" ht="15" customHeight="1">
      <c r="A192" s="7" t="s">
        <v>986</v>
      </c>
      <c r="B192" s="10" t="s">
        <v>930</v>
      </c>
      <c r="C192" s="11">
        <v>0</v>
      </c>
      <c r="D192" s="11">
        <v>0</v>
      </c>
      <c r="E192" s="11">
        <v>0</v>
      </c>
      <c r="F192" s="11">
        <v>14.149509999999999</v>
      </c>
      <c r="G192" s="11">
        <v>14.439019</v>
      </c>
      <c r="H192" s="11">
        <v>14.553613</v>
      </c>
      <c r="I192" s="11">
        <v>15.080617999999999</v>
      </c>
      <c r="J192" s="11">
        <v>15.441568</v>
      </c>
      <c r="K192" s="11">
        <v>15.917712999999999</v>
      </c>
      <c r="L192" s="11">
        <v>16.413627999999999</v>
      </c>
      <c r="M192" s="11">
        <v>16.930031</v>
      </c>
      <c r="N192" s="11">
        <v>17.471909</v>
      </c>
      <c r="O192" s="11">
        <v>18.078596000000001</v>
      </c>
      <c r="P192" s="11">
        <v>18.300274000000002</v>
      </c>
      <c r="Q192" s="11">
        <v>18.804672</v>
      </c>
      <c r="R192" s="11">
        <v>19.250855999999999</v>
      </c>
      <c r="S192" s="11">
        <v>19.627604000000002</v>
      </c>
      <c r="T192" s="11">
        <v>19.862089000000001</v>
      </c>
      <c r="U192" s="11">
        <v>19.947334000000001</v>
      </c>
      <c r="V192" s="11">
        <v>20.025110000000002</v>
      </c>
      <c r="W192" s="11">
        <v>20.043317999999999</v>
      </c>
      <c r="X192" s="11">
        <v>20.099302000000002</v>
      </c>
      <c r="Y192" s="11">
        <v>20.113989</v>
      </c>
      <c r="Z192" s="11">
        <v>20.127655000000001</v>
      </c>
      <c r="AA192" s="11">
        <v>20.139590999999999</v>
      </c>
      <c r="AB192" s="11">
        <v>20.145192999999999</v>
      </c>
      <c r="AC192" s="11">
        <v>20.150013000000001</v>
      </c>
      <c r="AD192" s="11">
        <v>20.153507000000001</v>
      </c>
      <c r="AE192" s="11">
        <v>20.155740999999999</v>
      </c>
      <c r="AF192" s="11">
        <v>20.156987999999998</v>
      </c>
      <c r="AG192" s="11">
        <v>20.157599999999999</v>
      </c>
      <c r="AH192" s="11">
        <v>20.156813</v>
      </c>
      <c r="AI192" s="11">
        <v>20.130478</v>
      </c>
      <c r="AJ192" s="11">
        <v>20.133130999999999</v>
      </c>
      <c r="AK192" s="11">
        <v>20.137415000000001</v>
      </c>
      <c r="AL192" s="11">
        <v>20.14377</v>
      </c>
      <c r="AM192" s="8" t="s">
        <v>212</v>
      </c>
    </row>
    <row r="193" spans="1:39" ht="15" customHeight="1">
      <c r="A193" s="7" t="s">
        <v>985</v>
      </c>
      <c r="B193" s="10" t="s">
        <v>928</v>
      </c>
      <c r="C193" s="11">
        <v>0</v>
      </c>
      <c r="D193" s="11">
        <v>0</v>
      </c>
      <c r="E193" s="11">
        <v>0</v>
      </c>
      <c r="F193" s="11">
        <v>10.300124</v>
      </c>
      <c r="G193" s="11">
        <v>10.410659000000001</v>
      </c>
      <c r="H193" s="11">
        <v>10.462507</v>
      </c>
      <c r="I193" s="11">
        <v>10.796016</v>
      </c>
      <c r="J193" s="11">
        <v>10.99437</v>
      </c>
      <c r="K193" s="11">
        <v>11.255296</v>
      </c>
      <c r="L193" s="11">
        <v>11.585577000000001</v>
      </c>
      <c r="M193" s="11">
        <v>11.972448</v>
      </c>
      <c r="N193" s="11">
        <v>12.38335</v>
      </c>
      <c r="O193" s="11">
        <v>12.826767</v>
      </c>
      <c r="P193" s="11">
        <v>12.994847999999999</v>
      </c>
      <c r="Q193" s="11">
        <v>13.360056999999999</v>
      </c>
      <c r="R193" s="11">
        <v>13.666682</v>
      </c>
      <c r="S193" s="11">
        <v>13.929955</v>
      </c>
      <c r="T193" s="11">
        <v>14.105674</v>
      </c>
      <c r="U193" s="11">
        <v>14.174042999999999</v>
      </c>
      <c r="V193" s="11">
        <v>14.231873999999999</v>
      </c>
      <c r="W193" s="11">
        <v>14.245075</v>
      </c>
      <c r="X193" s="11">
        <v>14.250289</v>
      </c>
      <c r="Y193" s="11">
        <v>14.25029</v>
      </c>
      <c r="Z193" s="11">
        <v>14.250289</v>
      </c>
      <c r="AA193" s="11">
        <v>14.25029</v>
      </c>
      <c r="AB193" s="11">
        <v>14.250289</v>
      </c>
      <c r="AC193" s="11">
        <v>14.25029</v>
      </c>
      <c r="AD193" s="11">
        <v>14.25029</v>
      </c>
      <c r="AE193" s="11">
        <v>14.250289</v>
      </c>
      <c r="AF193" s="11">
        <v>14.25029</v>
      </c>
      <c r="AG193" s="11">
        <v>14.250289</v>
      </c>
      <c r="AH193" s="11">
        <v>14.25029</v>
      </c>
      <c r="AI193" s="11">
        <v>14.250289</v>
      </c>
      <c r="AJ193" s="11">
        <v>14.25029</v>
      </c>
      <c r="AK193" s="11">
        <v>14.250289</v>
      </c>
      <c r="AL193" s="11">
        <v>14.25029</v>
      </c>
      <c r="AM193" s="8" t="s">
        <v>212</v>
      </c>
    </row>
    <row r="194" spans="1:39" ht="15" customHeight="1">
      <c r="A194" s="7" t="s">
        <v>984</v>
      </c>
      <c r="B194" s="10" t="s">
        <v>926</v>
      </c>
      <c r="C194" s="11">
        <v>0</v>
      </c>
      <c r="D194" s="11">
        <v>0</v>
      </c>
      <c r="E194" s="11">
        <v>0</v>
      </c>
      <c r="F194" s="11">
        <v>11.550198</v>
      </c>
      <c r="G194" s="11">
        <v>11.550198999999999</v>
      </c>
      <c r="H194" s="11">
        <v>11.5502</v>
      </c>
      <c r="I194" s="11">
        <v>11.550198999999999</v>
      </c>
      <c r="J194" s="11">
        <v>11.550198999999999</v>
      </c>
      <c r="K194" s="11">
        <v>11.550198999999999</v>
      </c>
      <c r="L194" s="11">
        <v>11.5502</v>
      </c>
      <c r="M194" s="11">
        <v>11.5502</v>
      </c>
      <c r="N194" s="11">
        <v>11.550198999999999</v>
      </c>
      <c r="O194" s="11">
        <v>11.550198999999999</v>
      </c>
      <c r="P194" s="11">
        <v>11.5502</v>
      </c>
      <c r="Q194" s="11">
        <v>11.5502</v>
      </c>
      <c r="R194" s="11">
        <v>11.550198999999999</v>
      </c>
      <c r="S194" s="11">
        <v>11.5502</v>
      </c>
      <c r="T194" s="11">
        <v>11.550198999999999</v>
      </c>
      <c r="U194" s="11">
        <v>11.5502</v>
      </c>
      <c r="V194" s="11">
        <v>11.5502</v>
      </c>
      <c r="W194" s="11">
        <v>11.5502</v>
      </c>
      <c r="X194" s="11">
        <v>11.5502</v>
      </c>
      <c r="Y194" s="11">
        <v>11.5502</v>
      </c>
      <c r="Z194" s="11">
        <v>11.550198999999999</v>
      </c>
      <c r="AA194" s="11">
        <v>11.5502</v>
      </c>
      <c r="AB194" s="11">
        <v>11.550198</v>
      </c>
      <c r="AC194" s="11">
        <v>11.550198999999999</v>
      </c>
      <c r="AD194" s="11">
        <v>11.5502</v>
      </c>
      <c r="AE194" s="11">
        <v>11.550198999999999</v>
      </c>
      <c r="AF194" s="11">
        <v>11.5502</v>
      </c>
      <c r="AG194" s="11">
        <v>11.550198999999999</v>
      </c>
      <c r="AH194" s="11">
        <v>11.5502</v>
      </c>
      <c r="AI194" s="11">
        <v>11.550198</v>
      </c>
      <c r="AJ194" s="11">
        <v>11.5502</v>
      </c>
      <c r="AK194" s="11">
        <v>11.550198999999999</v>
      </c>
      <c r="AL194" s="11">
        <v>11.550198999999999</v>
      </c>
      <c r="AM194" s="8" t="s">
        <v>212</v>
      </c>
    </row>
    <row r="195" spans="1:39" ht="15" customHeight="1">
      <c r="A195" s="7" t="s">
        <v>983</v>
      </c>
      <c r="B195" s="10" t="s">
        <v>982</v>
      </c>
      <c r="C195" s="11">
        <v>8.3018859999999997</v>
      </c>
      <c r="D195" s="11">
        <v>8.4342559999999995</v>
      </c>
      <c r="E195" s="11">
        <v>8.5462559999999996</v>
      </c>
      <c r="F195" s="11">
        <v>8.9536689999999997</v>
      </c>
      <c r="G195" s="11">
        <v>9.0029350000000008</v>
      </c>
      <c r="H195" s="11">
        <v>9.0639020000000006</v>
      </c>
      <c r="I195" s="11">
        <v>9.3859089999999998</v>
      </c>
      <c r="J195" s="11">
        <v>9.5863750000000003</v>
      </c>
      <c r="K195" s="11">
        <v>9.8372829999999993</v>
      </c>
      <c r="L195" s="11">
        <v>10.146400999999999</v>
      </c>
      <c r="M195" s="11">
        <v>10.496952</v>
      </c>
      <c r="N195" s="11">
        <v>10.852197</v>
      </c>
      <c r="O195" s="11">
        <v>11.226974999999999</v>
      </c>
      <c r="P195" s="11">
        <v>11.419687</v>
      </c>
      <c r="Q195" s="11">
        <v>11.751261</v>
      </c>
      <c r="R195" s="11">
        <v>12.050682</v>
      </c>
      <c r="S195" s="11">
        <v>12.327863000000001</v>
      </c>
      <c r="T195" s="11">
        <v>12.483485999999999</v>
      </c>
      <c r="U195" s="11">
        <v>12.500456</v>
      </c>
      <c r="V195" s="11">
        <v>12.514564</v>
      </c>
      <c r="W195" s="11">
        <v>12.500698999999999</v>
      </c>
      <c r="X195" s="11">
        <v>12.509753</v>
      </c>
      <c r="Y195" s="11">
        <v>12.519591999999999</v>
      </c>
      <c r="Z195" s="11">
        <v>12.530103</v>
      </c>
      <c r="AA195" s="11">
        <v>12.541085000000001</v>
      </c>
      <c r="AB195" s="11">
        <v>12.552155000000001</v>
      </c>
      <c r="AC195" s="11">
        <v>12.560109000000001</v>
      </c>
      <c r="AD195" s="11">
        <v>12.570843</v>
      </c>
      <c r="AE195" s="11">
        <v>12.581242</v>
      </c>
      <c r="AF195" s="11">
        <v>12.591346</v>
      </c>
      <c r="AG195" s="11">
        <v>12.601336999999999</v>
      </c>
      <c r="AH195" s="11">
        <v>12.610961</v>
      </c>
      <c r="AI195" s="11">
        <v>12.620839</v>
      </c>
      <c r="AJ195" s="11">
        <v>12.631271999999999</v>
      </c>
      <c r="AK195" s="11">
        <v>12.642066</v>
      </c>
      <c r="AL195" s="11">
        <v>12.653026000000001</v>
      </c>
      <c r="AM195" s="8">
        <v>1.2001E-2</v>
      </c>
    </row>
    <row r="196" spans="1:39" ht="15" customHeight="1">
      <c r="B196" s="6" t="s">
        <v>943</v>
      </c>
    </row>
    <row r="197" spans="1:39" ht="15" customHeight="1">
      <c r="A197" s="7" t="s">
        <v>981</v>
      </c>
      <c r="B197" s="10" t="s">
        <v>941</v>
      </c>
      <c r="C197" s="11">
        <v>6.3061489999999996</v>
      </c>
      <c r="D197" s="11">
        <v>6.4443780000000004</v>
      </c>
      <c r="E197" s="11">
        <v>6.611802</v>
      </c>
      <c r="F197" s="11">
        <v>6.834651</v>
      </c>
      <c r="G197" s="11">
        <v>6.8749589999999996</v>
      </c>
      <c r="H197" s="11">
        <v>6.9306489999999998</v>
      </c>
      <c r="I197" s="11">
        <v>7.0117459999999996</v>
      </c>
      <c r="J197" s="11">
        <v>7.1201480000000004</v>
      </c>
      <c r="K197" s="11">
        <v>7.2543740000000003</v>
      </c>
      <c r="L197" s="11">
        <v>7.429163</v>
      </c>
      <c r="M197" s="11">
        <v>7.6287140000000004</v>
      </c>
      <c r="N197" s="11">
        <v>7.8496839999999999</v>
      </c>
      <c r="O197" s="11">
        <v>8.0727130000000002</v>
      </c>
      <c r="P197" s="11">
        <v>8.1886700000000001</v>
      </c>
      <c r="Q197" s="11">
        <v>8.3506370000000008</v>
      </c>
      <c r="R197" s="11">
        <v>8.4832560000000008</v>
      </c>
      <c r="S197" s="11">
        <v>8.5997430000000001</v>
      </c>
      <c r="T197" s="11">
        <v>8.6616870000000006</v>
      </c>
      <c r="U197" s="11">
        <v>8.6667400000000008</v>
      </c>
      <c r="V197" s="11">
        <v>8.6711840000000002</v>
      </c>
      <c r="W197" s="11">
        <v>8.6701239999999995</v>
      </c>
      <c r="X197" s="11">
        <v>8.6734919999999995</v>
      </c>
      <c r="Y197" s="11">
        <v>8.6747650000000007</v>
      </c>
      <c r="Z197" s="11">
        <v>8.6743970000000008</v>
      </c>
      <c r="AA197" s="11">
        <v>8.6743950000000005</v>
      </c>
      <c r="AB197" s="11">
        <v>8.6742460000000001</v>
      </c>
      <c r="AC197" s="11">
        <v>8.6746780000000001</v>
      </c>
      <c r="AD197" s="11">
        <v>8.6752900000000004</v>
      </c>
      <c r="AE197" s="11">
        <v>8.6756419999999999</v>
      </c>
      <c r="AF197" s="11">
        <v>8.6759570000000004</v>
      </c>
      <c r="AG197" s="11">
        <v>8.6763209999999997</v>
      </c>
      <c r="AH197" s="11">
        <v>8.6744730000000008</v>
      </c>
      <c r="AI197" s="11">
        <v>8.6677180000000007</v>
      </c>
      <c r="AJ197" s="11">
        <v>8.6704299999999996</v>
      </c>
      <c r="AK197" s="11">
        <v>8.6741360000000007</v>
      </c>
      <c r="AL197" s="11">
        <v>8.6788310000000006</v>
      </c>
      <c r="AM197" s="8">
        <v>8.7939999999999997E-3</v>
      </c>
    </row>
    <row r="198" spans="1:39" ht="15" customHeight="1">
      <c r="A198" s="7" t="s">
        <v>980</v>
      </c>
      <c r="B198" s="10" t="s">
        <v>939</v>
      </c>
      <c r="C198" s="11">
        <v>5.6275930000000001</v>
      </c>
      <c r="D198" s="11">
        <v>5.5072000000000001</v>
      </c>
      <c r="E198" s="11">
        <v>5.5405340000000001</v>
      </c>
      <c r="F198" s="11">
        <v>5.9125399999999999</v>
      </c>
      <c r="G198" s="11">
        <v>5.9135580000000001</v>
      </c>
      <c r="H198" s="11">
        <v>5.9345309999999998</v>
      </c>
      <c r="I198" s="11">
        <v>6.0228640000000002</v>
      </c>
      <c r="J198" s="11">
        <v>6.0827989999999996</v>
      </c>
      <c r="K198" s="11">
        <v>6.1553250000000004</v>
      </c>
      <c r="L198" s="11">
        <v>6.2363160000000004</v>
      </c>
      <c r="M198" s="11">
        <v>6.3246289999999998</v>
      </c>
      <c r="N198" s="11">
        <v>6.4198659999999999</v>
      </c>
      <c r="O198" s="11">
        <v>6.5184810000000004</v>
      </c>
      <c r="P198" s="11">
        <v>6.5578029999999998</v>
      </c>
      <c r="Q198" s="11">
        <v>6.6256599999999999</v>
      </c>
      <c r="R198" s="11">
        <v>6.6808949999999996</v>
      </c>
      <c r="S198" s="11">
        <v>6.7294229999999997</v>
      </c>
      <c r="T198" s="11">
        <v>6.7595280000000004</v>
      </c>
      <c r="U198" s="11">
        <v>6.7703439999999997</v>
      </c>
      <c r="V198" s="11">
        <v>6.7931609999999996</v>
      </c>
      <c r="W198" s="11">
        <v>6.8154029999999999</v>
      </c>
      <c r="X198" s="11">
        <v>6.8440859999999999</v>
      </c>
      <c r="Y198" s="11">
        <v>6.8913390000000003</v>
      </c>
      <c r="Z198" s="11">
        <v>6.9386950000000001</v>
      </c>
      <c r="AA198" s="11">
        <v>6.9925790000000001</v>
      </c>
      <c r="AB198" s="11">
        <v>7.0524300000000002</v>
      </c>
      <c r="AC198" s="11">
        <v>7.1192650000000004</v>
      </c>
      <c r="AD198" s="11">
        <v>7.1718729999999997</v>
      </c>
      <c r="AE198" s="11">
        <v>7.2181660000000001</v>
      </c>
      <c r="AF198" s="11">
        <v>7.2486959999999998</v>
      </c>
      <c r="AG198" s="11">
        <v>7.2573299999999996</v>
      </c>
      <c r="AH198" s="11">
        <v>7.2797780000000003</v>
      </c>
      <c r="AI198" s="11">
        <v>7.3020750000000003</v>
      </c>
      <c r="AJ198" s="11">
        <v>7.3583930000000004</v>
      </c>
      <c r="AK198" s="11">
        <v>7.3946120000000004</v>
      </c>
      <c r="AL198" s="11">
        <v>7.4166210000000001</v>
      </c>
      <c r="AM198" s="8">
        <v>8.7930000000000005E-3</v>
      </c>
    </row>
    <row r="199" spans="1:39" ht="15" customHeight="1">
      <c r="A199" s="7" t="s">
        <v>979</v>
      </c>
      <c r="B199" s="10" t="s">
        <v>818</v>
      </c>
      <c r="C199" s="11">
        <v>5.4185850000000002</v>
      </c>
      <c r="D199" s="11">
        <v>5.4475730000000002</v>
      </c>
      <c r="E199" s="11">
        <v>5.4717089999999997</v>
      </c>
      <c r="F199" s="11">
        <v>6.3757919999999997</v>
      </c>
      <c r="G199" s="11">
        <v>5.96183</v>
      </c>
      <c r="H199" s="11">
        <v>5.9844369999999998</v>
      </c>
      <c r="I199" s="11">
        <v>6.0865239999999998</v>
      </c>
      <c r="J199" s="11">
        <v>6.1529309999999997</v>
      </c>
      <c r="K199" s="11">
        <v>6.2453130000000003</v>
      </c>
      <c r="L199" s="11">
        <v>6.3591800000000003</v>
      </c>
      <c r="M199" s="11">
        <v>6.4887370000000004</v>
      </c>
      <c r="N199" s="11">
        <v>6.6198499999999996</v>
      </c>
      <c r="O199" s="11">
        <v>6.7600189999999998</v>
      </c>
      <c r="P199" s="11">
        <v>6.8227440000000001</v>
      </c>
      <c r="Q199" s="11">
        <v>6.9387420000000004</v>
      </c>
      <c r="R199" s="11">
        <v>7.0231560000000002</v>
      </c>
      <c r="S199" s="11">
        <v>7.0739640000000001</v>
      </c>
      <c r="T199" s="11">
        <v>7.1019759999999996</v>
      </c>
      <c r="U199" s="11">
        <v>7.1054839999999997</v>
      </c>
      <c r="V199" s="11">
        <v>7.107602</v>
      </c>
      <c r="W199" s="11">
        <v>7.1053199999999999</v>
      </c>
      <c r="X199" s="11">
        <v>7.1049009999999999</v>
      </c>
      <c r="Y199" s="11">
        <v>7.1044539999999996</v>
      </c>
      <c r="Z199" s="11">
        <v>7.101299</v>
      </c>
      <c r="AA199" s="11">
        <v>7.1008420000000001</v>
      </c>
      <c r="AB199" s="11">
        <v>7.1012050000000002</v>
      </c>
      <c r="AC199" s="11">
        <v>7.1008209999999998</v>
      </c>
      <c r="AD199" s="11">
        <v>7.1025020000000003</v>
      </c>
      <c r="AE199" s="11">
        <v>7.1043830000000003</v>
      </c>
      <c r="AF199" s="11">
        <v>7.1070409999999997</v>
      </c>
      <c r="AG199" s="11">
        <v>7.1103730000000001</v>
      </c>
      <c r="AH199" s="11">
        <v>7.1142260000000004</v>
      </c>
      <c r="AI199" s="11">
        <v>7.1184700000000003</v>
      </c>
      <c r="AJ199" s="11">
        <v>7.1235520000000001</v>
      </c>
      <c r="AK199" s="11">
        <v>7.1295989999999998</v>
      </c>
      <c r="AL199" s="11">
        <v>7.136298</v>
      </c>
      <c r="AM199" s="8">
        <v>7.9740000000000002E-3</v>
      </c>
    </row>
    <row r="200" spans="1:39" ht="15" customHeight="1">
      <c r="A200" s="7" t="s">
        <v>978</v>
      </c>
      <c r="B200" s="10" t="s">
        <v>936</v>
      </c>
      <c r="C200" s="11">
        <v>6.0499749999999999</v>
      </c>
      <c r="D200" s="11">
        <v>6.1530129999999996</v>
      </c>
      <c r="E200" s="11">
        <v>6.2636190000000003</v>
      </c>
      <c r="F200" s="11">
        <v>6.4534739999999999</v>
      </c>
      <c r="G200" s="11">
        <v>6.4965469999999996</v>
      </c>
      <c r="H200" s="11">
        <v>6.5516610000000002</v>
      </c>
      <c r="I200" s="11">
        <v>6.7219769999999999</v>
      </c>
      <c r="J200" s="11">
        <v>6.8536840000000003</v>
      </c>
      <c r="K200" s="11">
        <v>7.0167190000000002</v>
      </c>
      <c r="L200" s="11">
        <v>7.211932</v>
      </c>
      <c r="M200" s="11">
        <v>7.4280010000000001</v>
      </c>
      <c r="N200" s="11">
        <v>7.6487759999999998</v>
      </c>
      <c r="O200" s="11">
        <v>7.8760180000000002</v>
      </c>
      <c r="P200" s="11">
        <v>7.9854979999999998</v>
      </c>
      <c r="Q200" s="11">
        <v>8.1547479999999997</v>
      </c>
      <c r="R200" s="11">
        <v>8.2933459999999997</v>
      </c>
      <c r="S200" s="11">
        <v>8.4118189999999995</v>
      </c>
      <c r="T200" s="11">
        <v>8.4789890000000003</v>
      </c>
      <c r="U200" s="11">
        <v>8.4813170000000007</v>
      </c>
      <c r="V200" s="11">
        <v>8.4782430000000009</v>
      </c>
      <c r="W200" s="11">
        <v>8.4703140000000001</v>
      </c>
      <c r="X200" s="11">
        <v>8.4655480000000001</v>
      </c>
      <c r="Y200" s="11">
        <v>8.4566239999999997</v>
      </c>
      <c r="Z200" s="11">
        <v>8.4456869999999995</v>
      </c>
      <c r="AA200" s="11">
        <v>8.4384080000000008</v>
      </c>
      <c r="AB200" s="11">
        <v>8.4308350000000001</v>
      </c>
      <c r="AC200" s="11">
        <v>8.4209619999999994</v>
      </c>
      <c r="AD200" s="11">
        <v>8.4117949999999997</v>
      </c>
      <c r="AE200" s="11">
        <v>8.4051019999999994</v>
      </c>
      <c r="AF200" s="11">
        <v>8.3979470000000003</v>
      </c>
      <c r="AG200" s="11">
        <v>8.3889700000000005</v>
      </c>
      <c r="AH200" s="11">
        <v>8.3719169999999998</v>
      </c>
      <c r="AI200" s="11">
        <v>8.3634360000000001</v>
      </c>
      <c r="AJ200" s="11">
        <v>8.3605649999999994</v>
      </c>
      <c r="AK200" s="11">
        <v>8.3552479999999996</v>
      </c>
      <c r="AL200" s="11">
        <v>8.3504989999999992</v>
      </c>
      <c r="AM200" s="8">
        <v>9.0220000000000005E-3</v>
      </c>
    </row>
    <row r="201" spans="1:39" ht="15" customHeight="1">
      <c r="A201" s="7" t="s">
        <v>977</v>
      </c>
      <c r="B201" s="10" t="s">
        <v>934</v>
      </c>
      <c r="C201" s="11">
        <v>0</v>
      </c>
      <c r="D201" s="11">
        <v>0</v>
      </c>
      <c r="E201" s="11">
        <v>0</v>
      </c>
      <c r="F201" s="11">
        <v>0</v>
      </c>
      <c r="G201" s="11">
        <v>0</v>
      </c>
      <c r="H201" s="11">
        <v>0</v>
      </c>
      <c r="I201" s="11">
        <v>0</v>
      </c>
      <c r="J201" s="11">
        <v>0</v>
      </c>
      <c r="K201" s="11">
        <v>0</v>
      </c>
      <c r="L201" s="11">
        <v>0</v>
      </c>
      <c r="M201" s="11">
        <v>0</v>
      </c>
      <c r="N201" s="11">
        <v>0</v>
      </c>
      <c r="O201" s="11">
        <v>0</v>
      </c>
      <c r="P201" s="11">
        <v>0</v>
      </c>
      <c r="Q201" s="11">
        <v>0</v>
      </c>
      <c r="R201" s="11">
        <v>0</v>
      </c>
      <c r="S201" s="11">
        <v>0</v>
      </c>
      <c r="T201" s="11">
        <v>0</v>
      </c>
      <c r="U201" s="11">
        <v>0</v>
      </c>
      <c r="V201" s="11">
        <v>0</v>
      </c>
      <c r="W201" s="11">
        <v>0</v>
      </c>
      <c r="X201" s="11">
        <v>0</v>
      </c>
      <c r="Y201" s="11">
        <v>0</v>
      </c>
      <c r="Z201" s="11">
        <v>0</v>
      </c>
      <c r="AA201" s="11">
        <v>0</v>
      </c>
      <c r="AB201" s="11">
        <v>0</v>
      </c>
      <c r="AC201" s="11">
        <v>0</v>
      </c>
      <c r="AD201" s="11">
        <v>0</v>
      </c>
      <c r="AE201" s="11">
        <v>0</v>
      </c>
      <c r="AF201" s="11">
        <v>0</v>
      </c>
      <c r="AG201" s="11">
        <v>0</v>
      </c>
      <c r="AH201" s="11">
        <v>0</v>
      </c>
      <c r="AI201" s="11">
        <v>0</v>
      </c>
      <c r="AJ201" s="11">
        <v>0</v>
      </c>
      <c r="AK201" s="11">
        <v>0</v>
      </c>
      <c r="AL201" s="11">
        <v>0</v>
      </c>
      <c r="AM201" s="8" t="s">
        <v>212</v>
      </c>
    </row>
    <row r="202" spans="1:39" ht="15" customHeight="1">
      <c r="A202" s="7" t="s">
        <v>976</v>
      </c>
      <c r="B202" s="10" t="s">
        <v>932</v>
      </c>
      <c r="C202" s="11">
        <v>0</v>
      </c>
      <c r="D202" s="11">
        <v>0</v>
      </c>
      <c r="E202" s="11">
        <v>0</v>
      </c>
      <c r="F202" s="11">
        <v>7.9595549999999999</v>
      </c>
      <c r="G202" s="11">
        <v>11.938395999999999</v>
      </c>
      <c r="H202" s="11">
        <v>11.971097</v>
      </c>
      <c r="I202" s="11">
        <v>12.230165</v>
      </c>
      <c r="J202" s="11">
        <v>12.364464</v>
      </c>
      <c r="K202" s="11">
        <v>12.537409</v>
      </c>
      <c r="L202" s="11">
        <v>12.764647</v>
      </c>
      <c r="M202" s="11">
        <v>13.018902000000001</v>
      </c>
      <c r="N202" s="11">
        <v>13.306433</v>
      </c>
      <c r="O202" s="11">
        <v>13.615897</v>
      </c>
      <c r="P202" s="11">
        <v>13.749979</v>
      </c>
      <c r="Q202" s="11">
        <v>14.026387</v>
      </c>
      <c r="R202" s="11">
        <v>14.275238</v>
      </c>
      <c r="S202" s="11">
        <v>14.491269000000001</v>
      </c>
      <c r="T202" s="11">
        <v>14.617667000000001</v>
      </c>
      <c r="U202" s="11">
        <v>14.634460000000001</v>
      </c>
      <c r="V202" s="11">
        <v>14.64052</v>
      </c>
      <c r="W202" s="11">
        <v>14.639011999999999</v>
      </c>
      <c r="X202" s="11">
        <v>14.637562000000001</v>
      </c>
      <c r="Y202" s="11">
        <v>14.636165</v>
      </c>
      <c r="Z202" s="11">
        <v>14.634836999999999</v>
      </c>
      <c r="AA202" s="11">
        <v>14.633573999999999</v>
      </c>
      <c r="AB202" s="11">
        <v>14.632355</v>
      </c>
      <c r="AC202" s="11">
        <v>14.631207</v>
      </c>
      <c r="AD202" s="11">
        <v>14.630124</v>
      </c>
      <c r="AE202" s="11">
        <v>14.629108</v>
      </c>
      <c r="AF202" s="11">
        <v>14.628157</v>
      </c>
      <c r="AG202" s="11">
        <v>14.627267</v>
      </c>
      <c r="AH202" s="11">
        <v>14.626442000000001</v>
      </c>
      <c r="AI202" s="11">
        <v>14.625683</v>
      </c>
      <c r="AJ202" s="11">
        <v>14.624976999999999</v>
      </c>
      <c r="AK202" s="11">
        <v>14.624338</v>
      </c>
      <c r="AL202" s="11">
        <v>14.623761</v>
      </c>
      <c r="AM202" s="8" t="s">
        <v>212</v>
      </c>
    </row>
    <row r="203" spans="1:39" ht="15" customHeight="1">
      <c r="A203" s="7" t="s">
        <v>975</v>
      </c>
      <c r="B203" s="10" t="s">
        <v>930</v>
      </c>
      <c r="C203" s="11">
        <v>0</v>
      </c>
      <c r="D203" s="11">
        <v>0</v>
      </c>
      <c r="E203" s="11">
        <v>0</v>
      </c>
      <c r="F203" s="11">
        <v>1.3928499999999999</v>
      </c>
      <c r="G203" s="11">
        <v>10.107721</v>
      </c>
      <c r="H203" s="11">
        <v>10.19553</v>
      </c>
      <c r="I203" s="11">
        <v>10.494729</v>
      </c>
      <c r="J203" s="11">
        <v>10.70599</v>
      </c>
      <c r="K203" s="11">
        <v>10.980376</v>
      </c>
      <c r="L203" s="11">
        <v>11.312794</v>
      </c>
      <c r="M203" s="11">
        <v>11.670686999999999</v>
      </c>
      <c r="N203" s="11">
        <v>12.024585999999999</v>
      </c>
      <c r="O203" s="11">
        <v>12.380637</v>
      </c>
      <c r="P203" s="11">
        <v>12.501379</v>
      </c>
      <c r="Q203" s="11">
        <v>12.740722999999999</v>
      </c>
      <c r="R203" s="11">
        <v>12.959728</v>
      </c>
      <c r="S203" s="11">
        <v>13.119230999999999</v>
      </c>
      <c r="T203" s="11">
        <v>13.245267999999999</v>
      </c>
      <c r="U203" s="11">
        <v>13.275638000000001</v>
      </c>
      <c r="V203" s="11">
        <v>13.225581999999999</v>
      </c>
      <c r="W203" s="11">
        <v>13.25324</v>
      </c>
      <c r="X203" s="11">
        <v>13.279852</v>
      </c>
      <c r="Y203" s="11">
        <v>13.303535999999999</v>
      </c>
      <c r="Z203" s="11">
        <v>13.323252</v>
      </c>
      <c r="AA203" s="11">
        <v>13.34046</v>
      </c>
      <c r="AB203" s="11">
        <v>13.356968</v>
      </c>
      <c r="AC203" s="11">
        <v>13.348678</v>
      </c>
      <c r="AD203" s="11">
        <v>13.364737999999999</v>
      </c>
      <c r="AE203" s="11">
        <v>13.379579</v>
      </c>
      <c r="AF203" s="11">
        <v>13.39331</v>
      </c>
      <c r="AG203" s="11">
        <v>13.406254000000001</v>
      </c>
      <c r="AH203" s="11">
        <v>13.418702</v>
      </c>
      <c r="AI203" s="11">
        <v>13.406297</v>
      </c>
      <c r="AJ203" s="11">
        <v>13.419644</v>
      </c>
      <c r="AK203" s="11">
        <v>13.429266</v>
      </c>
      <c r="AL203" s="11">
        <v>13.439902</v>
      </c>
      <c r="AM203" s="8" t="s">
        <v>212</v>
      </c>
    </row>
    <row r="204" spans="1:39" ht="15" customHeight="1">
      <c r="A204" s="7" t="s">
        <v>974</v>
      </c>
      <c r="B204" s="10" t="s">
        <v>928</v>
      </c>
      <c r="C204" s="11">
        <v>0</v>
      </c>
      <c r="D204" s="11">
        <v>0</v>
      </c>
      <c r="E204" s="11">
        <v>0</v>
      </c>
      <c r="F204" s="11">
        <v>1.3808670000000001</v>
      </c>
      <c r="G204" s="11">
        <v>8.9562089999999994</v>
      </c>
      <c r="H204" s="11">
        <v>8.9937570000000004</v>
      </c>
      <c r="I204" s="11">
        <v>9.2102149999999998</v>
      </c>
      <c r="J204" s="11">
        <v>9.3548609999999996</v>
      </c>
      <c r="K204" s="11">
        <v>9.5311179999999993</v>
      </c>
      <c r="L204" s="11">
        <v>9.7536860000000001</v>
      </c>
      <c r="M204" s="11">
        <v>10.004166</v>
      </c>
      <c r="N204" s="11">
        <v>10.277953</v>
      </c>
      <c r="O204" s="11">
        <v>10.571615</v>
      </c>
      <c r="P204" s="11">
        <v>10.682195999999999</v>
      </c>
      <c r="Q204" s="11">
        <v>10.892621999999999</v>
      </c>
      <c r="R204" s="11">
        <v>11.073562000000001</v>
      </c>
      <c r="S204" s="11">
        <v>11.237947</v>
      </c>
      <c r="T204" s="11">
        <v>11.336293</v>
      </c>
      <c r="U204" s="11">
        <v>11.353794000000001</v>
      </c>
      <c r="V204" s="11">
        <v>11.367467</v>
      </c>
      <c r="W204" s="11">
        <v>11.371117</v>
      </c>
      <c r="X204" s="11">
        <v>11.369260000000001</v>
      </c>
      <c r="Y204" s="11">
        <v>11.367728</v>
      </c>
      <c r="Z204" s="11">
        <v>11.366526</v>
      </c>
      <c r="AA204" s="11">
        <v>11.365610999999999</v>
      </c>
      <c r="AB204" s="11">
        <v>11.364965</v>
      </c>
      <c r="AC204" s="11">
        <v>11.336758</v>
      </c>
      <c r="AD204" s="11">
        <v>11.341748000000001</v>
      </c>
      <c r="AE204" s="11">
        <v>11.348293999999999</v>
      </c>
      <c r="AF204" s="11">
        <v>11.356622</v>
      </c>
      <c r="AG204" s="11">
        <v>11.366841000000001</v>
      </c>
      <c r="AH204" s="11">
        <v>11.378907</v>
      </c>
      <c r="AI204" s="11">
        <v>11.380813</v>
      </c>
      <c r="AJ204" s="11">
        <v>11.397183</v>
      </c>
      <c r="AK204" s="11">
        <v>11.414842</v>
      </c>
      <c r="AL204" s="11">
        <v>11.433688</v>
      </c>
      <c r="AM204" s="8" t="s">
        <v>212</v>
      </c>
    </row>
    <row r="205" spans="1:39" ht="15" customHeight="1">
      <c r="A205" s="7" t="s">
        <v>973</v>
      </c>
      <c r="B205" s="10" t="s">
        <v>926</v>
      </c>
      <c r="C205" s="11">
        <v>0</v>
      </c>
      <c r="D205" s="11">
        <v>0</v>
      </c>
      <c r="E205" s="11">
        <v>0</v>
      </c>
      <c r="F205" s="11">
        <v>7.9084130000000004</v>
      </c>
      <c r="G205" s="11">
        <v>8.1033139999999992</v>
      </c>
      <c r="H205" s="11">
        <v>8.1033139999999992</v>
      </c>
      <c r="I205" s="11">
        <v>8.1033139999999992</v>
      </c>
      <c r="J205" s="11">
        <v>8.1033139999999992</v>
      </c>
      <c r="K205" s="11">
        <v>8.1033139999999992</v>
      </c>
      <c r="L205" s="11">
        <v>8.1033150000000003</v>
      </c>
      <c r="M205" s="11">
        <v>8.1033150000000003</v>
      </c>
      <c r="N205" s="11">
        <v>8.1033150000000003</v>
      </c>
      <c r="O205" s="11">
        <v>8.1033150000000003</v>
      </c>
      <c r="P205" s="11">
        <v>8.1033139999999992</v>
      </c>
      <c r="Q205" s="11">
        <v>8.1033139999999992</v>
      </c>
      <c r="R205" s="11">
        <v>8.1033139999999992</v>
      </c>
      <c r="S205" s="11">
        <v>8.1033150000000003</v>
      </c>
      <c r="T205" s="11">
        <v>8.1033139999999992</v>
      </c>
      <c r="U205" s="11">
        <v>8.1033139999999992</v>
      </c>
      <c r="V205" s="11">
        <v>8.1033150000000003</v>
      </c>
      <c r="W205" s="11">
        <v>8.1033150000000003</v>
      </c>
      <c r="X205" s="11">
        <v>8.1033150000000003</v>
      </c>
      <c r="Y205" s="11">
        <v>8.1033139999999992</v>
      </c>
      <c r="Z205" s="11">
        <v>8.1033139999999992</v>
      </c>
      <c r="AA205" s="11">
        <v>8.1033139999999992</v>
      </c>
      <c r="AB205" s="11">
        <v>8.1033139999999992</v>
      </c>
      <c r="AC205" s="11">
        <v>8.1033139999999992</v>
      </c>
      <c r="AD205" s="11">
        <v>8.1033139999999992</v>
      </c>
      <c r="AE205" s="11">
        <v>8.1033139999999992</v>
      </c>
      <c r="AF205" s="11">
        <v>8.1033139999999992</v>
      </c>
      <c r="AG205" s="11">
        <v>8.1033139999999992</v>
      </c>
      <c r="AH205" s="11">
        <v>8.1033139999999992</v>
      </c>
      <c r="AI205" s="11">
        <v>8.1033139999999992</v>
      </c>
      <c r="AJ205" s="11">
        <v>8.1033139999999992</v>
      </c>
      <c r="AK205" s="11">
        <v>8.1033139999999992</v>
      </c>
      <c r="AL205" s="11">
        <v>8.1033139999999992</v>
      </c>
      <c r="AM205" s="8" t="s">
        <v>212</v>
      </c>
    </row>
    <row r="206" spans="1:39" ht="15" customHeight="1">
      <c r="A206" s="7" t="s">
        <v>972</v>
      </c>
      <c r="B206" s="10" t="s">
        <v>971</v>
      </c>
      <c r="C206" s="11">
        <v>6.3011509999999999</v>
      </c>
      <c r="D206" s="11">
        <v>6.4385209999999997</v>
      </c>
      <c r="E206" s="11">
        <v>6.6048099999999996</v>
      </c>
      <c r="F206" s="11">
        <v>6.8276479999999999</v>
      </c>
      <c r="G206" s="11">
        <v>6.8684019999999997</v>
      </c>
      <c r="H206" s="11">
        <v>6.9244490000000001</v>
      </c>
      <c r="I206" s="11">
        <v>7.0070959999999998</v>
      </c>
      <c r="J206" s="11">
        <v>7.1159420000000004</v>
      </c>
      <c r="K206" s="11">
        <v>7.250597</v>
      </c>
      <c r="L206" s="11">
        <v>7.4256279999999997</v>
      </c>
      <c r="M206" s="11">
        <v>7.625324</v>
      </c>
      <c r="N206" s="11">
        <v>7.8462350000000001</v>
      </c>
      <c r="O206" s="11">
        <v>8.0692419999999991</v>
      </c>
      <c r="P206" s="11">
        <v>8.1851210000000005</v>
      </c>
      <c r="Q206" s="11">
        <v>8.3471069999999994</v>
      </c>
      <c r="R206" s="11">
        <v>8.4797329999999995</v>
      </c>
      <c r="S206" s="11">
        <v>8.5961920000000003</v>
      </c>
      <c r="T206" s="11">
        <v>8.6581810000000008</v>
      </c>
      <c r="U206" s="11">
        <v>8.6632680000000004</v>
      </c>
      <c r="V206" s="11">
        <v>8.6676959999999994</v>
      </c>
      <c r="W206" s="11">
        <v>8.6666170000000005</v>
      </c>
      <c r="X206" s="11">
        <v>8.6699509999999993</v>
      </c>
      <c r="Y206" s="11">
        <v>8.6711310000000008</v>
      </c>
      <c r="Z206" s="11">
        <v>8.6706230000000009</v>
      </c>
      <c r="AA206" s="11">
        <v>8.6704779999999992</v>
      </c>
      <c r="AB206" s="11">
        <v>8.6701320000000006</v>
      </c>
      <c r="AC206" s="11">
        <v>8.6702680000000001</v>
      </c>
      <c r="AD206" s="11">
        <v>8.6705170000000003</v>
      </c>
      <c r="AE206" s="11">
        <v>8.6704889999999999</v>
      </c>
      <c r="AF206" s="11">
        <v>8.6703609999999998</v>
      </c>
      <c r="AG206" s="11">
        <v>8.6701969999999999</v>
      </c>
      <c r="AH206" s="11">
        <v>8.6676760000000002</v>
      </c>
      <c r="AI206" s="11">
        <v>8.6604650000000003</v>
      </c>
      <c r="AJ206" s="11">
        <v>8.6625390000000007</v>
      </c>
      <c r="AK206" s="11">
        <v>8.6654330000000002</v>
      </c>
      <c r="AL206" s="11">
        <v>8.6691939999999992</v>
      </c>
      <c r="AM206" s="8">
        <v>8.7880000000000007E-3</v>
      </c>
    </row>
    <row r="207" spans="1:39" ht="15" customHeight="1">
      <c r="A207" s="7" t="s">
        <v>970</v>
      </c>
      <c r="B207" s="6" t="s">
        <v>969</v>
      </c>
      <c r="C207" s="19">
        <v>7.1502119999999998</v>
      </c>
      <c r="D207" s="19">
        <v>7.4054779999999996</v>
      </c>
      <c r="E207" s="19">
        <v>7.5719219999999998</v>
      </c>
      <c r="F207" s="19">
        <v>7.8773220000000004</v>
      </c>
      <c r="G207" s="19">
        <v>7.9070869999999998</v>
      </c>
      <c r="H207" s="19">
        <v>7.9951660000000002</v>
      </c>
      <c r="I207" s="19">
        <v>8.1356350000000006</v>
      </c>
      <c r="J207" s="19">
        <v>8.2765489999999993</v>
      </c>
      <c r="K207" s="19">
        <v>8.4877990000000008</v>
      </c>
      <c r="L207" s="19">
        <v>8.7198030000000006</v>
      </c>
      <c r="M207" s="19">
        <v>8.9767890000000001</v>
      </c>
      <c r="N207" s="19">
        <v>9.2548100000000009</v>
      </c>
      <c r="O207" s="19">
        <v>9.5377170000000007</v>
      </c>
      <c r="P207" s="19">
        <v>9.6685669999999995</v>
      </c>
      <c r="Q207" s="19">
        <v>9.8500770000000006</v>
      </c>
      <c r="R207" s="19">
        <v>10.011843000000001</v>
      </c>
      <c r="S207" s="19">
        <v>10.164061999999999</v>
      </c>
      <c r="T207" s="19">
        <v>10.245290000000001</v>
      </c>
      <c r="U207" s="19">
        <v>10.241292</v>
      </c>
      <c r="V207" s="19">
        <v>10.234813000000001</v>
      </c>
      <c r="W207" s="19">
        <v>10.225982999999999</v>
      </c>
      <c r="X207" s="19">
        <v>10.237005</v>
      </c>
      <c r="Y207" s="19">
        <v>10.24714</v>
      </c>
      <c r="Z207" s="19">
        <v>10.245927</v>
      </c>
      <c r="AA207" s="19">
        <v>10.242195000000001</v>
      </c>
      <c r="AB207" s="19">
        <v>10.25914</v>
      </c>
      <c r="AC207" s="19">
        <v>10.274910999999999</v>
      </c>
      <c r="AD207" s="19">
        <v>10.271243</v>
      </c>
      <c r="AE207" s="19">
        <v>10.266928999999999</v>
      </c>
      <c r="AF207" s="19">
        <v>10.276313</v>
      </c>
      <c r="AG207" s="19">
        <v>10.289151</v>
      </c>
      <c r="AH207" s="19">
        <v>10.296497</v>
      </c>
      <c r="AI207" s="19">
        <v>10.296493999999999</v>
      </c>
      <c r="AJ207" s="19">
        <v>10.313452</v>
      </c>
      <c r="AK207" s="19">
        <v>10.324871</v>
      </c>
      <c r="AL207" s="19">
        <v>10.326869</v>
      </c>
      <c r="AM207" s="4">
        <v>9.8279999999999999E-3</v>
      </c>
    </row>
    <row r="209" spans="1:39" ht="15" customHeight="1">
      <c r="B209" s="6" t="s">
        <v>968</v>
      </c>
    </row>
    <row r="210" spans="1:39" ht="15" customHeight="1">
      <c r="B210" s="6" t="s">
        <v>967</v>
      </c>
    </row>
    <row r="211" spans="1:39" ht="15" customHeight="1">
      <c r="A211" s="7" t="s">
        <v>966</v>
      </c>
      <c r="B211" s="10" t="s">
        <v>941</v>
      </c>
      <c r="C211" s="58">
        <v>103.358757</v>
      </c>
      <c r="D211" s="58">
        <v>111.97107699999999</v>
      </c>
      <c r="E211" s="58">
        <v>119.15055099999999</v>
      </c>
      <c r="F211" s="58">
        <v>118.140503</v>
      </c>
      <c r="G211" s="58">
        <v>112.686829</v>
      </c>
      <c r="H211" s="58">
        <v>110.27093499999999</v>
      </c>
      <c r="I211" s="58">
        <v>110.631821</v>
      </c>
      <c r="J211" s="58">
        <v>108.461929</v>
      </c>
      <c r="K211" s="58">
        <v>105.291573</v>
      </c>
      <c r="L211" s="58">
        <v>106.02504</v>
      </c>
      <c r="M211" s="58">
        <v>105.19470200000001</v>
      </c>
      <c r="N211" s="58">
        <v>102.40456399999999</v>
      </c>
      <c r="O211" s="58">
        <v>102.374832</v>
      </c>
      <c r="P211" s="58">
        <v>104.110123</v>
      </c>
      <c r="Q211" s="58">
        <v>104.23477200000001</v>
      </c>
      <c r="R211" s="58">
        <v>103.402649</v>
      </c>
      <c r="S211" s="58">
        <v>103.47653200000001</v>
      </c>
      <c r="T211" s="58">
        <v>103.70134</v>
      </c>
      <c r="U211" s="58">
        <v>103.930847</v>
      </c>
      <c r="V211" s="58">
        <v>105.422768</v>
      </c>
      <c r="W211" s="58">
        <v>105.857658</v>
      </c>
      <c r="X211" s="58">
        <v>106.236908</v>
      </c>
      <c r="Y211" s="58">
        <v>106.92684199999999</v>
      </c>
      <c r="Z211" s="58">
        <v>108.27984600000001</v>
      </c>
      <c r="AA211" s="58">
        <v>107.499557</v>
      </c>
      <c r="AB211" s="58">
        <v>107.84172100000001</v>
      </c>
      <c r="AC211" s="58">
        <v>109.378975</v>
      </c>
      <c r="AD211" s="58">
        <v>109.818634</v>
      </c>
      <c r="AE211" s="58">
        <v>110.328979</v>
      </c>
      <c r="AF211" s="58">
        <v>111.828186</v>
      </c>
      <c r="AG211" s="58">
        <v>113.561195</v>
      </c>
      <c r="AH211" s="58">
        <v>114.745316</v>
      </c>
      <c r="AI211" s="58">
        <v>114.339241</v>
      </c>
      <c r="AJ211" s="58">
        <v>114.991272</v>
      </c>
      <c r="AK211" s="58">
        <v>116.787994</v>
      </c>
      <c r="AL211" s="58">
        <v>117.34432200000001</v>
      </c>
      <c r="AM211" s="8">
        <v>1.379E-3</v>
      </c>
    </row>
    <row r="212" spans="1:39" ht="15" customHeight="1">
      <c r="A212" s="7" t="s">
        <v>965</v>
      </c>
      <c r="B212" s="10" t="s">
        <v>939</v>
      </c>
      <c r="C212" s="58">
        <v>51.569507999999999</v>
      </c>
      <c r="D212" s="58">
        <v>57.119385000000001</v>
      </c>
      <c r="E212" s="58">
        <v>62.358063000000001</v>
      </c>
      <c r="F212" s="58">
        <v>63.713588999999999</v>
      </c>
      <c r="G212" s="58">
        <v>62.498824999999997</v>
      </c>
      <c r="H212" s="58">
        <v>62.839390000000002</v>
      </c>
      <c r="I212" s="58">
        <v>64.788368000000006</v>
      </c>
      <c r="J212" s="58">
        <v>65.303261000000006</v>
      </c>
      <c r="K212" s="58">
        <v>65.141211999999996</v>
      </c>
      <c r="L212" s="58">
        <v>67.204207999999994</v>
      </c>
      <c r="M212" s="58">
        <v>67.618217000000001</v>
      </c>
      <c r="N212" s="58">
        <v>67.615050999999994</v>
      </c>
      <c r="O212" s="58">
        <v>69.427643000000003</v>
      </c>
      <c r="P212" s="58">
        <v>72.060066000000006</v>
      </c>
      <c r="Q212" s="58">
        <v>73.424048999999997</v>
      </c>
      <c r="R212" s="58">
        <v>74.163703999999996</v>
      </c>
      <c r="S212" s="58">
        <v>75.276527000000002</v>
      </c>
      <c r="T212" s="58">
        <v>76.297340000000005</v>
      </c>
      <c r="U212" s="58">
        <v>76.645865999999998</v>
      </c>
      <c r="V212" s="58">
        <v>78.334205999999995</v>
      </c>
      <c r="W212" s="58">
        <v>78.913284000000004</v>
      </c>
      <c r="X212" s="58">
        <v>79.687325000000001</v>
      </c>
      <c r="Y212" s="58">
        <v>80.436974000000006</v>
      </c>
      <c r="Z212" s="58">
        <v>81.122009000000006</v>
      </c>
      <c r="AA212" s="58">
        <v>79.674599000000001</v>
      </c>
      <c r="AB212" s="58">
        <v>78.954964000000004</v>
      </c>
      <c r="AC212" s="58">
        <v>78.955048000000005</v>
      </c>
      <c r="AD212" s="58">
        <v>78.000220999999996</v>
      </c>
      <c r="AE212" s="58">
        <v>76.955582000000007</v>
      </c>
      <c r="AF212" s="58">
        <v>76.843033000000005</v>
      </c>
      <c r="AG212" s="58">
        <v>76.270683000000005</v>
      </c>
      <c r="AH212" s="58">
        <v>75.289794999999998</v>
      </c>
      <c r="AI212" s="58">
        <v>73.213142000000005</v>
      </c>
      <c r="AJ212" s="58">
        <v>72.601196000000002</v>
      </c>
      <c r="AK212" s="58">
        <v>71.712463</v>
      </c>
      <c r="AL212" s="58">
        <v>69.541984999999997</v>
      </c>
      <c r="AM212" s="8">
        <v>5.8050000000000003E-3</v>
      </c>
    </row>
    <row r="213" spans="1:39" ht="15" customHeight="1">
      <c r="A213" s="7" t="s">
        <v>964</v>
      </c>
      <c r="B213" s="10" t="s">
        <v>818</v>
      </c>
      <c r="C213" s="58">
        <v>0</v>
      </c>
      <c r="D213" s="58">
        <v>0</v>
      </c>
      <c r="E213" s="58">
        <v>0</v>
      </c>
      <c r="F213" s="58">
        <v>0.17020299999999999</v>
      </c>
      <c r="G213" s="58">
        <v>0.168821</v>
      </c>
      <c r="H213" s="58">
        <v>0.17266500000000001</v>
      </c>
      <c r="I213" s="58">
        <v>0.180616</v>
      </c>
      <c r="J213" s="58">
        <v>0.184781</v>
      </c>
      <c r="K213" s="58">
        <v>0.18733</v>
      </c>
      <c r="L213" s="58">
        <v>0.19719600000000001</v>
      </c>
      <c r="M213" s="58">
        <v>0.20346900000000001</v>
      </c>
      <c r="N213" s="58">
        <v>0.20712900000000001</v>
      </c>
      <c r="O213" s="58">
        <v>0.21679300000000001</v>
      </c>
      <c r="P213" s="58">
        <v>0.23036699999999999</v>
      </c>
      <c r="Q213" s="58">
        <v>0.24094499999999999</v>
      </c>
      <c r="R213" s="58">
        <v>0.25041000000000002</v>
      </c>
      <c r="S213" s="58">
        <v>0.26181399999999999</v>
      </c>
      <c r="T213" s="58">
        <v>0.273949</v>
      </c>
      <c r="U213" s="58">
        <v>0.28712300000000002</v>
      </c>
      <c r="V213" s="58">
        <v>0.30388900000000002</v>
      </c>
      <c r="W213" s="58">
        <v>0.31793900000000003</v>
      </c>
      <c r="X213" s="58">
        <v>0.33301900000000001</v>
      </c>
      <c r="Y213" s="58">
        <v>0.34949000000000002</v>
      </c>
      <c r="Z213" s="58">
        <v>0.368091</v>
      </c>
      <c r="AA213" s="58">
        <v>0.37918800000000003</v>
      </c>
      <c r="AB213" s="58">
        <v>0.394679</v>
      </c>
      <c r="AC213" s="58">
        <v>0.41525400000000001</v>
      </c>
      <c r="AD213" s="58">
        <v>0.43240600000000001</v>
      </c>
      <c r="AE213" s="58">
        <v>0.45049899999999998</v>
      </c>
      <c r="AF213" s="58">
        <v>0.47449200000000002</v>
      </c>
      <c r="AG213" s="58">
        <v>0.49949700000000002</v>
      </c>
      <c r="AH213" s="58">
        <v>0.52318699999999996</v>
      </c>
      <c r="AI213" s="58">
        <v>0.541072</v>
      </c>
      <c r="AJ213" s="58">
        <v>0.56715199999999999</v>
      </c>
      <c r="AK213" s="58">
        <v>0.59811999999999999</v>
      </c>
      <c r="AL213" s="58">
        <v>0.62249399999999999</v>
      </c>
      <c r="AM213" s="8" t="s">
        <v>212</v>
      </c>
    </row>
    <row r="214" spans="1:39" ht="15" customHeight="1">
      <c r="A214" s="7" t="s">
        <v>963</v>
      </c>
      <c r="B214" s="10" t="s">
        <v>936</v>
      </c>
      <c r="C214" s="58">
        <v>0</v>
      </c>
      <c r="D214" s="58">
        <v>0</v>
      </c>
      <c r="E214" s="58">
        <v>0</v>
      </c>
      <c r="F214" s="58">
        <v>0.11008800000000001</v>
      </c>
      <c r="G214" s="58">
        <v>0.106014</v>
      </c>
      <c r="H214" s="58">
        <v>0.105325</v>
      </c>
      <c r="I214" s="58">
        <v>0.10825899999999999</v>
      </c>
      <c r="J214" s="58">
        <v>0.111113</v>
      </c>
      <c r="K214" s="58">
        <v>0.113814</v>
      </c>
      <c r="L214" s="58">
        <v>0.122984</v>
      </c>
      <c r="M214" s="58">
        <v>0.131358</v>
      </c>
      <c r="N214" s="58">
        <v>0.13875100000000001</v>
      </c>
      <c r="O214" s="58">
        <v>0.15070500000000001</v>
      </c>
      <c r="P214" s="58">
        <v>0.16652400000000001</v>
      </c>
      <c r="Q214" s="58">
        <v>0.18149299999999999</v>
      </c>
      <c r="R214" s="58">
        <v>0.19697799999999999</v>
      </c>
      <c r="S214" s="58">
        <v>0.21541399999999999</v>
      </c>
      <c r="T214" s="58">
        <v>0.236512</v>
      </c>
      <c r="U214" s="58">
        <v>0.26052500000000001</v>
      </c>
      <c r="V214" s="58">
        <v>0.29031000000000001</v>
      </c>
      <c r="W214" s="58">
        <v>0.320492</v>
      </c>
      <c r="X214" s="58">
        <v>0.35455799999999998</v>
      </c>
      <c r="Y214" s="58">
        <v>0.393762</v>
      </c>
      <c r="Z214" s="58">
        <v>0.43935299999999999</v>
      </c>
      <c r="AA214" s="58">
        <v>0.47980600000000001</v>
      </c>
      <c r="AB214" s="58">
        <v>0.52975899999999998</v>
      </c>
      <c r="AC214" s="58">
        <v>0.59238000000000002</v>
      </c>
      <c r="AD214" s="58">
        <v>0.65586100000000003</v>
      </c>
      <c r="AE214" s="58">
        <v>0.72680299999999998</v>
      </c>
      <c r="AF214" s="58">
        <v>0.81452800000000003</v>
      </c>
      <c r="AG214" s="58">
        <v>0.91269100000000003</v>
      </c>
      <c r="AH214" s="58">
        <v>1.017862</v>
      </c>
      <c r="AI214" s="58">
        <v>1.1211260000000001</v>
      </c>
      <c r="AJ214" s="58">
        <v>1.252197</v>
      </c>
      <c r="AK214" s="58">
        <v>1.4074169999999999</v>
      </c>
      <c r="AL214" s="58">
        <v>1.561388</v>
      </c>
      <c r="AM214" s="8" t="s">
        <v>212</v>
      </c>
    </row>
    <row r="215" spans="1:39" ht="15" customHeight="1">
      <c r="A215" s="7" t="s">
        <v>962</v>
      </c>
      <c r="B215" s="10" t="s">
        <v>934</v>
      </c>
      <c r="C215" s="58">
        <v>32.597777999999998</v>
      </c>
      <c r="D215" s="58">
        <v>34.771332000000001</v>
      </c>
      <c r="E215" s="58">
        <v>36.564632000000003</v>
      </c>
      <c r="F215" s="58">
        <v>36.816516999999997</v>
      </c>
      <c r="G215" s="58">
        <v>35.351546999999997</v>
      </c>
      <c r="H215" s="58">
        <v>35.368049999999997</v>
      </c>
      <c r="I215" s="58">
        <v>36.245220000000003</v>
      </c>
      <c r="J215" s="58">
        <v>36.409697999999999</v>
      </c>
      <c r="K215" s="58">
        <v>36.368622000000002</v>
      </c>
      <c r="L215" s="58">
        <v>38.051730999999997</v>
      </c>
      <c r="M215" s="58">
        <v>38.763897</v>
      </c>
      <c r="N215" s="58">
        <v>39.012531000000003</v>
      </c>
      <c r="O215" s="58">
        <v>40.528984000000001</v>
      </c>
      <c r="P215" s="58">
        <v>42.797173000000001</v>
      </c>
      <c r="Q215" s="58">
        <v>44.600192999999997</v>
      </c>
      <c r="R215" s="58">
        <v>46.599967999999997</v>
      </c>
      <c r="S215" s="58">
        <v>48.693232999999999</v>
      </c>
      <c r="T215" s="58">
        <v>50.950221999999997</v>
      </c>
      <c r="U215" s="58">
        <v>54.313873000000001</v>
      </c>
      <c r="V215" s="58">
        <v>57.485329</v>
      </c>
      <c r="W215" s="58">
        <v>60.143112000000002</v>
      </c>
      <c r="X215" s="58">
        <v>62.995674000000001</v>
      </c>
      <c r="Y215" s="58">
        <v>66.111542</v>
      </c>
      <c r="Z215" s="58">
        <v>69.630142000000006</v>
      </c>
      <c r="AA215" s="58">
        <v>71.729301000000007</v>
      </c>
      <c r="AB215" s="58">
        <v>74.659653000000006</v>
      </c>
      <c r="AC215" s="58">
        <v>78.551720000000003</v>
      </c>
      <c r="AD215" s="58">
        <v>81.796211</v>
      </c>
      <c r="AE215" s="58">
        <v>85.218964</v>
      </c>
      <c r="AF215" s="58">
        <v>89.757507000000004</v>
      </c>
      <c r="AG215" s="58">
        <v>94.487578999999997</v>
      </c>
      <c r="AH215" s="58">
        <v>98.832984999999994</v>
      </c>
      <c r="AI215" s="58">
        <v>102.21152499999999</v>
      </c>
      <c r="AJ215" s="58">
        <v>106.992981</v>
      </c>
      <c r="AK215" s="58">
        <v>112.79888200000001</v>
      </c>
      <c r="AL215" s="58">
        <v>117.213219</v>
      </c>
      <c r="AM215" s="8">
        <v>3.6387999999999997E-2</v>
      </c>
    </row>
    <row r="216" spans="1:39" ht="15" customHeight="1">
      <c r="A216" s="7" t="s">
        <v>961</v>
      </c>
      <c r="B216" s="10" t="s">
        <v>932</v>
      </c>
      <c r="C216" s="58">
        <v>0</v>
      </c>
      <c r="D216" s="58">
        <v>0</v>
      </c>
      <c r="E216" s="58">
        <v>0</v>
      </c>
      <c r="F216" s="58">
        <v>1.2255370000000001</v>
      </c>
      <c r="G216" s="58">
        <v>1.2155849999999999</v>
      </c>
      <c r="H216" s="58">
        <v>1.243269</v>
      </c>
      <c r="I216" s="58">
        <v>1.3005180000000001</v>
      </c>
      <c r="J216" s="58">
        <v>1.3305089999999999</v>
      </c>
      <c r="K216" s="58">
        <v>1.3488599999999999</v>
      </c>
      <c r="L216" s="58">
        <v>1.419902</v>
      </c>
      <c r="M216" s="58">
        <v>1.465069</v>
      </c>
      <c r="N216" s="58">
        <v>1.4914229999999999</v>
      </c>
      <c r="O216" s="58">
        <v>1.5610090000000001</v>
      </c>
      <c r="P216" s="58">
        <v>1.6587479999999999</v>
      </c>
      <c r="Q216" s="58">
        <v>1.73491</v>
      </c>
      <c r="R216" s="58">
        <v>1.8030679999999999</v>
      </c>
      <c r="S216" s="58">
        <v>1.885178</v>
      </c>
      <c r="T216" s="58">
        <v>1.972558</v>
      </c>
      <c r="U216" s="58">
        <v>2.0674199999999998</v>
      </c>
      <c r="V216" s="58">
        <v>2.1881390000000001</v>
      </c>
      <c r="W216" s="58">
        <v>2.2893059999999998</v>
      </c>
      <c r="X216" s="58">
        <v>2.3978869999999999</v>
      </c>
      <c r="Y216" s="58">
        <v>2.5164900000000001</v>
      </c>
      <c r="Z216" s="58">
        <v>2.6504240000000001</v>
      </c>
      <c r="AA216" s="58">
        <v>2.7303259999999998</v>
      </c>
      <c r="AB216" s="58">
        <v>2.8418679999999998</v>
      </c>
      <c r="AC216" s="58">
        <v>2.9900169999999999</v>
      </c>
      <c r="AD216" s="58">
        <v>3.1135169999999999</v>
      </c>
      <c r="AE216" s="58">
        <v>3.2438020000000001</v>
      </c>
      <c r="AF216" s="58">
        <v>3.4165580000000002</v>
      </c>
      <c r="AG216" s="58">
        <v>3.5966049999999998</v>
      </c>
      <c r="AH216" s="58">
        <v>3.767188</v>
      </c>
      <c r="AI216" s="58">
        <v>3.895966</v>
      </c>
      <c r="AJ216" s="58">
        <v>4.0837500000000002</v>
      </c>
      <c r="AK216" s="58">
        <v>4.3067359999999999</v>
      </c>
      <c r="AL216" s="58">
        <v>4.48224</v>
      </c>
      <c r="AM216" s="8" t="s">
        <v>212</v>
      </c>
    </row>
    <row r="217" spans="1:39" ht="15" customHeight="1">
      <c r="A217" s="7" t="s">
        <v>960</v>
      </c>
      <c r="B217" s="10" t="s">
        <v>930</v>
      </c>
      <c r="C217" s="58">
        <v>0</v>
      </c>
      <c r="D217" s="58">
        <v>0</v>
      </c>
      <c r="E217" s="58">
        <v>0</v>
      </c>
      <c r="F217" s="58">
        <v>0</v>
      </c>
      <c r="G217" s="58">
        <v>0</v>
      </c>
      <c r="H217" s="58">
        <v>0.27235100000000001</v>
      </c>
      <c r="I217" s="58">
        <v>0.28489199999999998</v>
      </c>
      <c r="J217" s="58">
        <v>0.291462</v>
      </c>
      <c r="K217" s="58">
        <v>0.29548200000000002</v>
      </c>
      <c r="L217" s="58">
        <v>0.31104500000000002</v>
      </c>
      <c r="M217" s="58">
        <v>0.32093899999999997</v>
      </c>
      <c r="N217" s="58">
        <v>0.326712</v>
      </c>
      <c r="O217" s="58">
        <v>0.34195500000000001</v>
      </c>
      <c r="P217" s="58">
        <v>0.36336600000000002</v>
      </c>
      <c r="Q217" s="58">
        <v>0.38005100000000003</v>
      </c>
      <c r="R217" s="58">
        <v>0.39498100000000003</v>
      </c>
      <c r="S217" s="58">
        <v>0.412968</v>
      </c>
      <c r="T217" s="58">
        <v>0.43210999999999999</v>
      </c>
      <c r="U217" s="58">
        <v>0.45289000000000001</v>
      </c>
      <c r="V217" s="58">
        <v>0.47933500000000001</v>
      </c>
      <c r="W217" s="58">
        <v>0.50149699999999997</v>
      </c>
      <c r="X217" s="58">
        <v>0.52528200000000003</v>
      </c>
      <c r="Y217" s="58">
        <v>0.55126399999999998</v>
      </c>
      <c r="Z217" s="58">
        <v>0.58060299999999998</v>
      </c>
      <c r="AA217" s="58">
        <v>0.59810700000000006</v>
      </c>
      <c r="AB217" s="58">
        <v>0.62254100000000001</v>
      </c>
      <c r="AC217" s="58">
        <v>0.65499499999999999</v>
      </c>
      <c r="AD217" s="58">
        <v>0.68204900000000002</v>
      </c>
      <c r="AE217" s="58">
        <v>0.71058900000000003</v>
      </c>
      <c r="AF217" s="58">
        <v>0.74843300000000001</v>
      </c>
      <c r="AG217" s="58">
        <v>0.78787399999999996</v>
      </c>
      <c r="AH217" s="58">
        <v>0.82524200000000003</v>
      </c>
      <c r="AI217" s="58">
        <v>0.85345300000000002</v>
      </c>
      <c r="AJ217" s="58">
        <v>0.89458899999999997</v>
      </c>
      <c r="AK217" s="58">
        <v>0.94343600000000005</v>
      </c>
      <c r="AL217" s="58">
        <v>0.98188200000000003</v>
      </c>
      <c r="AM217" s="8" t="s">
        <v>212</v>
      </c>
    </row>
    <row r="218" spans="1:39" ht="15" customHeight="1">
      <c r="A218" s="7" t="s">
        <v>959</v>
      </c>
      <c r="B218" s="10" t="s">
        <v>928</v>
      </c>
      <c r="C218" s="58">
        <v>0</v>
      </c>
      <c r="D218" s="58">
        <v>0</v>
      </c>
      <c r="E218" s="58">
        <v>0</v>
      </c>
      <c r="F218" s="58">
        <v>0</v>
      </c>
      <c r="G218" s="58">
        <v>0</v>
      </c>
      <c r="H218" s="58">
        <v>0.26835599999999998</v>
      </c>
      <c r="I218" s="58">
        <v>0.28071200000000002</v>
      </c>
      <c r="J218" s="58">
        <v>0.287186</v>
      </c>
      <c r="K218" s="58">
        <v>0.29114699999999999</v>
      </c>
      <c r="L218" s="58">
        <v>0.306481</v>
      </c>
      <c r="M218" s="58">
        <v>0.31623000000000001</v>
      </c>
      <c r="N218" s="58">
        <v>0.32191900000000001</v>
      </c>
      <c r="O218" s="58">
        <v>0.33693899999999999</v>
      </c>
      <c r="P218" s="58">
        <v>0.35803499999999999</v>
      </c>
      <c r="Q218" s="58">
        <v>0.374475</v>
      </c>
      <c r="R218" s="58">
        <v>0.38918599999999998</v>
      </c>
      <c r="S218" s="58">
        <v>0.40690900000000002</v>
      </c>
      <c r="T218" s="58">
        <v>0.42576999999999998</v>
      </c>
      <c r="U218" s="58">
        <v>0.44624599999999998</v>
      </c>
      <c r="V218" s="58">
        <v>0.47230299999999997</v>
      </c>
      <c r="W218" s="58">
        <v>0.49413899999999999</v>
      </c>
      <c r="X218" s="58">
        <v>0.51757600000000004</v>
      </c>
      <c r="Y218" s="58">
        <v>0.54317599999999999</v>
      </c>
      <c r="Z218" s="58">
        <v>0.57208499999999995</v>
      </c>
      <c r="AA218" s="58">
        <v>0.58933199999999997</v>
      </c>
      <c r="AB218" s="58">
        <v>0.61340799999999995</v>
      </c>
      <c r="AC218" s="58">
        <v>0.64538499999999999</v>
      </c>
      <c r="AD218" s="58">
        <v>0.67204200000000003</v>
      </c>
      <c r="AE218" s="58">
        <v>0.70016400000000001</v>
      </c>
      <c r="AF218" s="58">
        <v>0.73745300000000003</v>
      </c>
      <c r="AG218" s="58">
        <v>0.77631499999999998</v>
      </c>
      <c r="AH218" s="58">
        <v>0.81313500000000005</v>
      </c>
      <c r="AI218" s="58">
        <v>0.84093099999999998</v>
      </c>
      <c r="AJ218" s="58">
        <v>0.88146400000000003</v>
      </c>
      <c r="AK218" s="58">
        <v>0.92959499999999995</v>
      </c>
      <c r="AL218" s="58">
        <v>0.967476</v>
      </c>
      <c r="AM218" s="8" t="s">
        <v>212</v>
      </c>
    </row>
    <row r="219" spans="1:39" ht="15" customHeight="1">
      <c r="A219" s="7" t="s">
        <v>958</v>
      </c>
      <c r="B219" s="10" t="s">
        <v>926</v>
      </c>
      <c r="C219" s="58">
        <v>0</v>
      </c>
      <c r="D219" s="58">
        <v>0</v>
      </c>
      <c r="E219" s="58">
        <v>0</v>
      </c>
      <c r="F219" s="58">
        <v>0</v>
      </c>
      <c r="G219" s="58">
        <v>0</v>
      </c>
      <c r="H219" s="58">
        <v>0</v>
      </c>
      <c r="I219" s="58">
        <v>0</v>
      </c>
      <c r="J219" s="58">
        <v>0</v>
      </c>
      <c r="K219" s="58">
        <v>0</v>
      </c>
      <c r="L219" s="58">
        <v>0</v>
      </c>
      <c r="M219" s="58">
        <v>0</v>
      </c>
      <c r="N219" s="58">
        <v>0</v>
      </c>
      <c r="O219" s="58">
        <v>0</v>
      </c>
      <c r="P219" s="58">
        <v>0</v>
      </c>
      <c r="Q219" s="58">
        <v>0</v>
      </c>
      <c r="R219" s="58">
        <v>0</v>
      </c>
      <c r="S219" s="58">
        <v>0</v>
      </c>
      <c r="T219" s="58">
        <v>0</v>
      </c>
      <c r="U219" s="58">
        <v>0</v>
      </c>
      <c r="V219" s="58">
        <v>0</v>
      </c>
      <c r="W219" s="58">
        <v>0</v>
      </c>
      <c r="X219" s="58">
        <v>0</v>
      </c>
      <c r="Y219" s="58">
        <v>0</v>
      </c>
      <c r="Z219" s="58">
        <v>0</v>
      </c>
      <c r="AA219" s="58">
        <v>0</v>
      </c>
      <c r="AB219" s="58">
        <v>0</v>
      </c>
      <c r="AC219" s="58">
        <v>0</v>
      </c>
      <c r="AD219" s="58">
        <v>0</v>
      </c>
      <c r="AE219" s="58">
        <v>0</v>
      </c>
      <c r="AF219" s="58">
        <v>0</v>
      </c>
      <c r="AG219" s="58">
        <v>0</v>
      </c>
      <c r="AH219" s="58">
        <v>0</v>
      </c>
      <c r="AI219" s="58">
        <v>0</v>
      </c>
      <c r="AJ219" s="58">
        <v>0</v>
      </c>
      <c r="AK219" s="58">
        <v>0</v>
      </c>
      <c r="AL219" s="58">
        <v>0</v>
      </c>
      <c r="AM219" s="8" t="s">
        <v>212</v>
      </c>
    </row>
    <row r="220" spans="1:39" ht="15" customHeight="1">
      <c r="A220" s="7" t="s">
        <v>957</v>
      </c>
      <c r="B220" s="10" t="s">
        <v>956</v>
      </c>
      <c r="C220" s="58">
        <v>187.52604700000001</v>
      </c>
      <c r="D220" s="58">
        <v>203.86180100000001</v>
      </c>
      <c r="E220" s="58">
        <v>218.07324199999999</v>
      </c>
      <c r="F220" s="58">
        <v>220.17643699999999</v>
      </c>
      <c r="G220" s="58">
        <v>212.027603</v>
      </c>
      <c r="H220" s="58">
        <v>210.540344</v>
      </c>
      <c r="I220" s="58">
        <v>213.82041899999999</v>
      </c>
      <c r="J220" s="58">
        <v>212.379929</v>
      </c>
      <c r="K220" s="58">
        <v>209.03805500000001</v>
      </c>
      <c r="L220" s="58">
        <v>213.63859600000001</v>
      </c>
      <c r="M220" s="58">
        <v>214.01388499999999</v>
      </c>
      <c r="N220" s="58">
        <v>211.51808199999999</v>
      </c>
      <c r="O220" s="58">
        <v>214.93884299999999</v>
      </c>
      <c r="P220" s="58">
        <v>221.744415</v>
      </c>
      <c r="Q220" s="58">
        <v>225.17089799999999</v>
      </c>
      <c r="R220" s="58">
        <v>227.200974</v>
      </c>
      <c r="S220" s="58">
        <v>230.628601</v>
      </c>
      <c r="T220" s="58">
        <v>234.28980999999999</v>
      </c>
      <c r="U220" s="58">
        <v>238.40477000000001</v>
      </c>
      <c r="V220" s="58">
        <v>244.97627299999999</v>
      </c>
      <c r="W220" s="58">
        <v>248.83744799999999</v>
      </c>
      <c r="X220" s="58">
        <v>253.04821799999999</v>
      </c>
      <c r="Y220" s="58">
        <v>257.82952899999998</v>
      </c>
      <c r="Z220" s="58">
        <v>263.64254799999998</v>
      </c>
      <c r="AA220" s="58">
        <v>263.68023699999998</v>
      </c>
      <c r="AB220" s="58">
        <v>266.45855699999998</v>
      </c>
      <c r="AC220" s="58">
        <v>272.18377700000002</v>
      </c>
      <c r="AD220" s="58">
        <v>275.17089800000002</v>
      </c>
      <c r="AE220" s="58">
        <v>278.33538800000002</v>
      </c>
      <c r="AF220" s="58">
        <v>284.62020899999999</v>
      </c>
      <c r="AG220" s="58">
        <v>290.892426</v>
      </c>
      <c r="AH220" s="58">
        <v>295.81469700000002</v>
      </c>
      <c r="AI220" s="58">
        <v>297.016479</v>
      </c>
      <c r="AJ220" s="58">
        <v>302.26458700000001</v>
      </c>
      <c r="AK220" s="58">
        <v>309.48464999999999</v>
      </c>
      <c r="AL220" s="58">
        <v>312.71502700000002</v>
      </c>
      <c r="AM220" s="8">
        <v>1.2663000000000001E-2</v>
      </c>
    </row>
    <row r="221" spans="1:39" ht="15" customHeight="1">
      <c r="B221" s="6" t="s">
        <v>955</v>
      </c>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row>
    <row r="222" spans="1:39" ht="15" customHeight="1">
      <c r="A222" s="7" t="s">
        <v>954</v>
      </c>
      <c r="B222" s="10" t="s">
        <v>941</v>
      </c>
      <c r="C222" s="58">
        <v>117.132492</v>
      </c>
      <c r="D222" s="58">
        <v>112.449997</v>
      </c>
      <c r="E222" s="58">
        <v>131.024857</v>
      </c>
      <c r="F222" s="58">
        <v>144.43885800000001</v>
      </c>
      <c r="G222" s="58">
        <v>154.796753</v>
      </c>
      <c r="H222" s="58">
        <v>158.91734299999999</v>
      </c>
      <c r="I222" s="58">
        <v>172.84565699999999</v>
      </c>
      <c r="J222" s="58">
        <v>184.340698</v>
      </c>
      <c r="K222" s="58">
        <v>183.02593999999999</v>
      </c>
      <c r="L222" s="58">
        <v>175.20509300000001</v>
      </c>
      <c r="M222" s="58">
        <v>172.778763</v>
      </c>
      <c r="N222" s="58">
        <v>167.08544900000001</v>
      </c>
      <c r="O222" s="58">
        <v>164.59477200000001</v>
      </c>
      <c r="P222" s="58">
        <v>170.79750100000001</v>
      </c>
      <c r="Q222" s="58">
        <v>178.12069700000001</v>
      </c>
      <c r="R222" s="58">
        <v>180.77430699999999</v>
      </c>
      <c r="S222" s="58">
        <v>181.764252</v>
      </c>
      <c r="T222" s="58">
        <v>184.167374</v>
      </c>
      <c r="U222" s="58">
        <v>190.792801</v>
      </c>
      <c r="V222" s="58">
        <v>199.74494899999999</v>
      </c>
      <c r="W222" s="58">
        <v>204.43452500000001</v>
      </c>
      <c r="X222" s="58">
        <v>205.06626900000001</v>
      </c>
      <c r="Y222" s="58">
        <v>206.09193400000001</v>
      </c>
      <c r="Z222" s="58">
        <v>211.3134</v>
      </c>
      <c r="AA222" s="58">
        <v>213.11468500000001</v>
      </c>
      <c r="AB222" s="58">
        <v>210.348984</v>
      </c>
      <c r="AC222" s="58">
        <v>210.34916699999999</v>
      </c>
      <c r="AD222" s="58">
        <v>214.585846</v>
      </c>
      <c r="AE222" s="58">
        <v>219.201279</v>
      </c>
      <c r="AF222" s="58">
        <v>221.533691</v>
      </c>
      <c r="AG222" s="58">
        <v>222.88789399999999</v>
      </c>
      <c r="AH222" s="58">
        <v>224.292633</v>
      </c>
      <c r="AI222" s="58">
        <v>223.88514699999999</v>
      </c>
      <c r="AJ222" s="58">
        <v>223.16885400000001</v>
      </c>
      <c r="AK222" s="58">
        <v>226.311386</v>
      </c>
      <c r="AL222" s="58">
        <v>229.995499</v>
      </c>
      <c r="AM222" s="8">
        <v>2.1269E-2</v>
      </c>
    </row>
    <row r="223" spans="1:39" ht="15" customHeight="1">
      <c r="A223" s="7" t="s">
        <v>953</v>
      </c>
      <c r="B223" s="10" t="s">
        <v>939</v>
      </c>
      <c r="C223" s="58">
        <v>55.456249</v>
      </c>
      <c r="D223" s="58">
        <v>51.381892999999998</v>
      </c>
      <c r="E223" s="58">
        <v>57.74342</v>
      </c>
      <c r="F223" s="58">
        <v>58.960929999999998</v>
      </c>
      <c r="G223" s="58">
        <v>60.832107999999998</v>
      </c>
      <c r="H223" s="58">
        <v>59.673050000000003</v>
      </c>
      <c r="I223" s="58">
        <v>62.530532999999998</v>
      </c>
      <c r="J223" s="58">
        <v>64.279228000000003</v>
      </c>
      <c r="K223" s="58">
        <v>61.162312</v>
      </c>
      <c r="L223" s="58">
        <v>56.040011999999997</v>
      </c>
      <c r="M223" s="58">
        <v>52.703262000000002</v>
      </c>
      <c r="N223" s="58">
        <v>48.607455999999999</v>
      </c>
      <c r="O223" s="58">
        <v>46.666618</v>
      </c>
      <c r="P223" s="58">
        <v>47.140194000000001</v>
      </c>
      <c r="Q223" s="58">
        <v>47.797919999999998</v>
      </c>
      <c r="R223" s="58">
        <v>47.289023999999998</v>
      </c>
      <c r="S223" s="58">
        <v>46.309704000000004</v>
      </c>
      <c r="T223" s="58">
        <v>45.654766000000002</v>
      </c>
      <c r="U223" s="58">
        <v>45.986060999999999</v>
      </c>
      <c r="V223" s="58">
        <v>47.064857000000003</v>
      </c>
      <c r="W223" s="58">
        <v>47.399731000000003</v>
      </c>
      <c r="X223" s="58">
        <v>46.820487999999997</v>
      </c>
      <c r="Y223" s="58">
        <v>46.340606999999999</v>
      </c>
      <c r="Z223" s="58">
        <v>46.791477</v>
      </c>
      <c r="AA223" s="58">
        <v>46.450015999999998</v>
      </c>
      <c r="AB223" s="58">
        <v>45.104664</v>
      </c>
      <c r="AC223" s="58">
        <v>44.348117999999999</v>
      </c>
      <c r="AD223" s="58">
        <v>44.454304</v>
      </c>
      <c r="AE223" s="58">
        <v>44.589958000000003</v>
      </c>
      <c r="AF223" s="58">
        <v>44.231926000000001</v>
      </c>
      <c r="AG223" s="58">
        <v>43.662185999999998</v>
      </c>
      <c r="AH223" s="58">
        <v>43.072333999999998</v>
      </c>
      <c r="AI223" s="58">
        <v>42.109642000000001</v>
      </c>
      <c r="AJ223" s="58">
        <v>41.068195000000003</v>
      </c>
      <c r="AK223" s="58">
        <v>40.700806</v>
      </c>
      <c r="AL223" s="58">
        <v>40.376975999999999</v>
      </c>
      <c r="AM223" s="8">
        <v>-7.064E-3</v>
      </c>
    </row>
    <row r="224" spans="1:39" ht="15" customHeight="1">
      <c r="A224" s="7" t="s">
        <v>952</v>
      </c>
      <c r="B224" s="10" t="s">
        <v>818</v>
      </c>
      <c r="C224" s="58">
        <v>0</v>
      </c>
      <c r="D224" s="58">
        <v>0</v>
      </c>
      <c r="E224" s="58">
        <v>0</v>
      </c>
      <c r="F224" s="58">
        <v>0.14854999999999999</v>
      </c>
      <c r="G224" s="58">
        <v>0.162221</v>
      </c>
      <c r="H224" s="58">
        <v>0.16941100000000001</v>
      </c>
      <c r="I224" s="58">
        <v>0.18793599999999999</v>
      </c>
      <c r="J224" s="58">
        <v>0.20452500000000001</v>
      </c>
      <c r="K224" s="58">
        <v>0.20698900000000001</v>
      </c>
      <c r="L224" s="58">
        <v>0.20207700000000001</v>
      </c>
      <c r="M224" s="58">
        <v>0.20322100000000001</v>
      </c>
      <c r="N224" s="58">
        <v>0.20058500000000001</v>
      </c>
      <c r="O224" s="58">
        <v>0.20272899999999999</v>
      </c>
      <c r="P224" s="58">
        <v>0.215836</v>
      </c>
      <c r="Q224" s="58">
        <v>0.23092399999999999</v>
      </c>
      <c r="R224" s="58">
        <v>0.240619</v>
      </c>
      <c r="S224" s="58">
        <v>0.248392</v>
      </c>
      <c r="T224" s="58">
        <v>0.25839000000000001</v>
      </c>
      <c r="U224" s="58">
        <v>0.274841</v>
      </c>
      <c r="V224" s="58">
        <v>0.29579699999999998</v>
      </c>
      <c r="W224" s="58">
        <v>0.31165599999999999</v>
      </c>
      <c r="X224" s="58">
        <v>0.32190600000000003</v>
      </c>
      <c r="Y224" s="58">
        <v>0.33317600000000003</v>
      </c>
      <c r="Z224" s="58">
        <v>0.35186099999999998</v>
      </c>
      <c r="AA224" s="58">
        <v>0.36551600000000001</v>
      </c>
      <c r="AB224" s="58">
        <v>0.37162299999999998</v>
      </c>
      <c r="AC224" s="58">
        <v>0.38281700000000002</v>
      </c>
      <c r="AD224" s="58">
        <v>0.40230700000000003</v>
      </c>
      <c r="AE224" s="58">
        <v>0.42337200000000003</v>
      </c>
      <c r="AF224" s="58">
        <v>0.44084099999999998</v>
      </c>
      <c r="AG224" s="58">
        <v>0.45701900000000001</v>
      </c>
      <c r="AH224" s="58">
        <v>0.47389999999999999</v>
      </c>
      <c r="AI224" s="58">
        <v>0.48746</v>
      </c>
      <c r="AJ224" s="58">
        <v>0.50072700000000003</v>
      </c>
      <c r="AK224" s="58">
        <v>0.52327100000000004</v>
      </c>
      <c r="AL224" s="58">
        <v>0.54803400000000002</v>
      </c>
      <c r="AM224" s="8" t="s">
        <v>212</v>
      </c>
    </row>
    <row r="225" spans="1:39" ht="15" customHeight="1">
      <c r="A225" s="7" t="s">
        <v>951</v>
      </c>
      <c r="B225" s="10" t="s">
        <v>936</v>
      </c>
      <c r="C225" s="58">
        <v>0.27735799999999999</v>
      </c>
      <c r="D225" s="58">
        <v>0.263154</v>
      </c>
      <c r="E225" s="58">
        <v>0.30306899999999998</v>
      </c>
      <c r="F225" s="58">
        <v>0.79432599999999998</v>
      </c>
      <c r="G225" s="58">
        <v>0.81642199999999998</v>
      </c>
      <c r="H225" s="58">
        <v>0.80427800000000005</v>
      </c>
      <c r="I225" s="58">
        <v>0.84346399999999999</v>
      </c>
      <c r="J225" s="58">
        <v>0.86952799999999997</v>
      </c>
      <c r="K225" s="58">
        <v>0.83522200000000002</v>
      </c>
      <c r="L225" s="58">
        <v>0.77673400000000004</v>
      </c>
      <c r="M225" s="58">
        <v>0.74640099999999998</v>
      </c>
      <c r="N225" s="58">
        <v>0.70493099999999997</v>
      </c>
      <c r="O225" s="58">
        <v>0.68259300000000001</v>
      </c>
      <c r="P225" s="58">
        <v>0.69706999999999997</v>
      </c>
      <c r="Q225" s="58">
        <v>0.71622200000000003</v>
      </c>
      <c r="R225" s="58">
        <v>0.71814100000000003</v>
      </c>
      <c r="S225" s="58">
        <v>0.713951</v>
      </c>
      <c r="T225" s="58">
        <v>0.71575900000000003</v>
      </c>
      <c r="U225" s="58">
        <v>0.73512699999999997</v>
      </c>
      <c r="V225" s="58">
        <v>0.76629100000000006</v>
      </c>
      <c r="W225" s="58">
        <v>0.78284299999999996</v>
      </c>
      <c r="X225" s="58">
        <v>0.78348799999999996</v>
      </c>
      <c r="Y225" s="58">
        <v>0.78845699999999996</v>
      </c>
      <c r="Z225" s="58">
        <v>0.81092699999999995</v>
      </c>
      <c r="AA225" s="58">
        <v>0.82072199999999995</v>
      </c>
      <c r="AB225" s="58">
        <v>0.814577</v>
      </c>
      <c r="AC225" s="58">
        <v>0.82179100000000005</v>
      </c>
      <c r="AD225" s="58">
        <v>0.84733800000000004</v>
      </c>
      <c r="AE225" s="58">
        <v>0.87618399999999996</v>
      </c>
      <c r="AF225" s="58">
        <v>0.89753799999999995</v>
      </c>
      <c r="AG225" s="58">
        <v>0.91625199999999996</v>
      </c>
      <c r="AH225" s="58">
        <v>0.93789800000000001</v>
      </c>
      <c r="AI225" s="58">
        <v>0.95373799999999997</v>
      </c>
      <c r="AJ225" s="58">
        <v>0.97049600000000003</v>
      </c>
      <c r="AK225" s="58">
        <v>0.99751999999999996</v>
      </c>
      <c r="AL225" s="58">
        <v>1.028675</v>
      </c>
      <c r="AM225" s="8">
        <v>4.0911000000000003E-2</v>
      </c>
    </row>
    <row r="226" spans="1:39" ht="15" customHeight="1">
      <c r="A226" s="7" t="s">
        <v>950</v>
      </c>
      <c r="B226" s="10" t="s">
        <v>934</v>
      </c>
      <c r="C226" s="58">
        <v>7.546468</v>
      </c>
      <c r="D226" s="58">
        <v>7.0782020000000001</v>
      </c>
      <c r="E226" s="58">
        <v>8.0650250000000003</v>
      </c>
      <c r="F226" s="58">
        <v>8.7572880000000008</v>
      </c>
      <c r="G226" s="58">
        <v>9.2290790000000005</v>
      </c>
      <c r="H226" s="58">
        <v>9.3094239999999999</v>
      </c>
      <c r="I226" s="58">
        <v>9.9840239999999998</v>
      </c>
      <c r="J226" s="58">
        <v>10.513417</v>
      </c>
      <c r="K226" s="58">
        <v>10.316071000000001</v>
      </c>
      <c r="L226" s="58">
        <v>9.869097</v>
      </c>
      <c r="M226" s="58">
        <v>9.8175559999999997</v>
      </c>
      <c r="N226" s="58">
        <v>9.6732960000000006</v>
      </c>
      <c r="O226" s="58">
        <v>9.7606120000000001</v>
      </c>
      <c r="P226" s="58">
        <v>10.391655</v>
      </c>
      <c r="Q226" s="58">
        <v>11.118080000000001</v>
      </c>
      <c r="R226" s="58">
        <v>11.584852</v>
      </c>
      <c r="S226" s="58">
        <v>11.95912</v>
      </c>
      <c r="T226" s="58">
        <v>12.440445</v>
      </c>
      <c r="U226" s="58">
        <v>13.232514</v>
      </c>
      <c r="V226" s="58">
        <v>14.241465</v>
      </c>
      <c r="W226" s="58">
        <v>15.004992</v>
      </c>
      <c r="X226" s="58">
        <v>15.498506000000001</v>
      </c>
      <c r="Y226" s="58">
        <v>16.041129999999999</v>
      </c>
      <c r="Z226" s="58">
        <v>16.940701000000001</v>
      </c>
      <c r="AA226" s="58">
        <v>17.598133000000001</v>
      </c>
      <c r="AB226" s="58">
        <v>17.892160000000001</v>
      </c>
      <c r="AC226" s="58">
        <v>18.431121999999998</v>
      </c>
      <c r="AD226" s="58">
        <v>19.369484</v>
      </c>
      <c r="AE226" s="58">
        <v>20.383704999999999</v>
      </c>
      <c r="AF226" s="58">
        <v>21.224755999999999</v>
      </c>
      <c r="AG226" s="58">
        <v>22.003653</v>
      </c>
      <c r="AH226" s="58">
        <v>22.816433</v>
      </c>
      <c r="AI226" s="58">
        <v>23.469256999999999</v>
      </c>
      <c r="AJ226" s="58">
        <v>24.108035999999998</v>
      </c>
      <c r="AK226" s="58">
        <v>25.193429999999999</v>
      </c>
      <c r="AL226" s="58">
        <v>26.385672</v>
      </c>
      <c r="AM226" s="8">
        <v>3.9459000000000001E-2</v>
      </c>
    </row>
    <row r="227" spans="1:39" ht="15" customHeight="1">
      <c r="A227" s="7" t="s">
        <v>949</v>
      </c>
      <c r="B227" s="10" t="s">
        <v>932</v>
      </c>
      <c r="C227" s="58">
        <v>0</v>
      </c>
      <c r="D227" s="58">
        <v>0</v>
      </c>
      <c r="E227" s="58">
        <v>0</v>
      </c>
      <c r="F227" s="58">
        <v>1.204788</v>
      </c>
      <c r="G227" s="58">
        <v>1.315672</v>
      </c>
      <c r="H227" s="58">
        <v>1.37398</v>
      </c>
      <c r="I227" s="58">
        <v>1.5242230000000001</v>
      </c>
      <c r="J227" s="58">
        <v>1.6587700000000001</v>
      </c>
      <c r="K227" s="58">
        <v>1.678752</v>
      </c>
      <c r="L227" s="58">
        <v>1.638911</v>
      </c>
      <c r="M227" s="58">
        <v>1.648188</v>
      </c>
      <c r="N227" s="58">
        <v>1.6268100000000001</v>
      </c>
      <c r="O227" s="58">
        <v>1.6442030000000001</v>
      </c>
      <c r="P227" s="58">
        <v>1.7505040000000001</v>
      </c>
      <c r="Q227" s="58">
        <v>1.872873</v>
      </c>
      <c r="R227" s="58">
        <v>1.9515020000000001</v>
      </c>
      <c r="S227" s="58">
        <v>2.014548</v>
      </c>
      <c r="T227" s="58">
        <v>2.0956290000000002</v>
      </c>
      <c r="U227" s="58">
        <v>2.2290549999999998</v>
      </c>
      <c r="V227" s="58">
        <v>2.399016</v>
      </c>
      <c r="W227" s="58">
        <v>2.5276350000000001</v>
      </c>
      <c r="X227" s="58">
        <v>2.6107680000000002</v>
      </c>
      <c r="Y227" s="58">
        <v>2.702175</v>
      </c>
      <c r="Z227" s="58">
        <v>2.85371</v>
      </c>
      <c r="AA227" s="58">
        <v>2.9644569999999999</v>
      </c>
      <c r="AB227" s="58">
        <v>3.0139860000000001</v>
      </c>
      <c r="AC227" s="58">
        <v>3.1047760000000002</v>
      </c>
      <c r="AD227" s="58">
        <v>3.2628460000000001</v>
      </c>
      <c r="AE227" s="58">
        <v>3.433694</v>
      </c>
      <c r="AF227" s="58">
        <v>3.5753720000000002</v>
      </c>
      <c r="AG227" s="58">
        <v>3.7065790000000001</v>
      </c>
      <c r="AH227" s="58">
        <v>3.8434940000000002</v>
      </c>
      <c r="AI227" s="58">
        <v>3.953465</v>
      </c>
      <c r="AJ227" s="58">
        <v>4.0610689999999998</v>
      </c>
      <c r="AK227" s="58">
        <v>4.243906</v>
      </c>
      <c r="AL227" s="58">
        <v>4.4447429999999999</v>
      </c>
      <c r="AM227" s="8" t="s">
        <v>212</v>
      </c>
    </row>
    <row r="228" spans="1:39" ht="15" customHeight="1">
      <c r="A228" s="7" t="s">
        <v>948</v>
      </c>
      <c r="B228" s="10" t="s">
        <v>930</v>
      </c>
      <c r="C228" s="58">
        <v>0</v>
      </c>
      <c r="D228" s="58">
        <v>0</v>
      </c>
      <c r="E228" s="58">
        <v>0</v>
      </c>
      <c r="F228" s="58">
        <v>0.56984400000000002</v>
      </c>
      <c r="G228" s="58">
        <v>0.62229100000000004</v>
      </c>
      <c r="H228" s="58">
        <v>0.64986999999999995</v>
      </c>
      <c r="I228" s="58">
        <v>0.72093200000000002</v>
      </c>
      <c r="J228" s="58">
        <v>0.78456999999999999</v>
      </c>
      <c r="K228" s="58">
        <v>0.79402200000000001</v>
      </c>
      <c r="L228" s="58">
        <v>0.775177</v>
      </c>
      <c r="M228" s="58">
        <v>0.77956499999999995</v>
      </c>
      <c r="N228" s="58">
        <v>0.76945399999999997</v>
      </c>
      <c r="O228" s="58">
        <v>0.77768099999999996</v>
      </c>
      <c r="P228" s="58">
        <v>0.827959</v>
      </c>
      <c r="Q228" s="58">
        <v>0.88583699999999999</v>
      </c>
      <c r="R228" s="58">
        <v>0.92302799999999996</v>
      </c>
      <c r="S228" s="58">
        <v>0.952847</v>
      </c>
      <c r="T228" s="58">
        <v>0.99119699999999999</v>
      </c>
      <c r="U228" s="58">
        <v>1.054306</v>
      </c>
      <c r="V228" s="58">
        <v>1.1346940000000001</v>
      </c>
      <c r="W228" s="58">
        <v>1.1955290000000001</v>
      </c>
      <c r="X228" s="58">
        <v>1.2348490000000001</v>
      </c>
      <c r="Y228" s="58">
        <v>1.2780830000000001</v>
      </c>
      <c r="Z228" s="58">
        <v>1.3497570000000001</v>
      </c>
      <c r="AA228" s="58">
        <v>1.4021380000000001</v>
      </c>
      <c r="AB228" s="58">
        <v>1.425565</v>
      </c>
      <c r="AC228" s="58">
        <v>1.468507</v>
      </c>
      <c r="AD228" s="58">
        <v>1.5432710000000001</v>
      </c>
      <c r="AE228" s="58">
        <v>1.62408</v>
      </c>
      <c r="AF228" s="58">
        <v>1.6910909999999999</v>
      </c>
      <c r="AG228" s="58">
        <v>1.75315</v>
      </c>
      <c r="AH228" s="58">
        <v>1.8179080000000001</v>
      </c>
      <c r="AI228" s="58">
        <v>1.869923</v>
      </c>
      <c r="AJ228" s="58">
        <v>1.920817</v>
      </c>
      <c r="AK228" s="58">
        <v>2.0072960000000002</v>
      </c>
      <c r="AL228" s="58">
        <v>2.1022889999999999</v>
      </c>
      <c r="AM228" s="8" t="s">
        <v>212</v>
      </c>
    </row>
    <row r="229" spans="1:39" ht="15" customHeight="1">
      <c r="A229" s="7" t="s">
        <v>947</v>
      </c>
      <c r="B229" s="10" t="s">
        <v>928</v>
      </c>
      <c r="C229" s="58">
        <v>0</v>
      </c>
      <c r="D229" s="58">
        <v>0</v>
      </c>
      <c r="E229" s="58">
        <v>0</v>
      </c>
      <c r="F229" s="58">
        <v>0.50151100000000004</v>
      </c>
      <c r="G229" s="58">
        <v>0.54766800000000004</v>
      </c>
      <c r="H229" s="58">
        <v>0.57194</v>
      </c>
      <c r="I229" s="58">
        <v>0.63448099999999996</v>
      </c>
      <c r="J229" s="58">
        <v>0.69048799999999999</v>
      </c>
      <c r="K229" s="58">
        <v>0.69880600000000004</v>
      </c>
      <c r="L229" s="58">
        <v>0.68222099999999997</v>
      </c>
      <c r="M229" s="58">
        <v>0.686083</v>
      </c>
      <c r="N229" s="58">
        <v>0.67718400000000001</v>
      </c>
      <c r="O229" s="58">
        <v>0.68442400000000003</v>
      </c>
      <c r="P229" s="58">
        <v>0.72867400000000004</v>
      </c>
      <c r="Q229" s="58">
        <v>0.77961100000000005</v>
      </c>
      <c r="R229" s="58">
        <v>0.81234200000000001</v>
      </c>
      <c r="S229" s="58">
        <v>0.83858600000000005</v>
      </c>
      <c r="T229" s="58">
        <v>0.87233700000000003</v>
      </c>
      <c r="U229" s="58">
        <v>0.92787799999999998</v>
      </c>
      <c r="V229" s="58">
        <v>0.99862700000000004</v>
      </c>
      <c r="W229" s="58">
        <v>1.0521659999999999</v>
      </c>
      <c r="X229" s="58">
        <v>1.0867720000000001</v>
      </c>
      <c r="Y229" s="58">
        <v>1.1248210000000001</v>
      </c>
      <c r="Z229" s="58">
        <v>1.1879</v>
      </c>
      <c r="AA229" s="58">
        <v>1.234</v>
      </c>
      <c r="AB229" s="58">
        <v>1.2546170000000001</v>
      </c>
      <c r="AC229" s="58">
        <v>1.2924100000000001</v>
      </c>
      <c r="AD229" s="58">
        <v>1.358209</v>
      </c>
      <c r="AE229" s="58">
        <v>1.429327</v>
      </c>
      <c r="AF229" s="58">
        <v>1.488302</v>
      </c>
      <c r="AG229" s="58">
        <v>1.5429189999999999</v>
      </c>
      <c r="AH229" s="58">
        <v>1.599912</v>
      </c>
      <c r="AI229" s="58">
        <v>1.645689</v>
      </c>
      <c r="AJ229" s="58">
        <v>1.6904809999999999</v>
      </c>
      <c r="AK229" s="58">
        <v>1.7665900000000001</v>
      </c>
      <c r="AL229" s="58">
        <v>1.8501909999999999</v>
      </c>
      <c r="AM229" s="8" t="s">
        <v>212</v>
      </c>
    </row>
    <row r="230" spans="1:39" ht="15" customHeight="1">
      <c r="A230" s="7" t="s">
        <v>946</v>
      </c>
      <c r="B230" s="10" t="s">
        <v>926</v>
      </c>
      <c r="C230" s="58">
        <v>0</v>
      </c>
      <c r="D230" s="58">
        <v>0</v>
      </c>
      <c r="E230" s="58">
        <v>0</v>
      </c>
      <c r="F230" s="58">
        <v>0.81101199999999996</v>
      </c>
      <c r="G230" s="58">
        <v>0.88565499999999997</v>
      </c>
      <c r="H230" s="58">
        <v>0.92490600000000001</v>
      </c>
      <c r="I230" s="58">
        <v>1.026043</v>
      </c>
      <c r="J230" s="58">
        <v>1.116614</v>
      </c>
      <c r="K230" s="58">
        <v>1.1300650000000001</v>
      </c>
      <c r="L230" s="58">
        <v>1.1032459999999999</v>
      </c>
      <c r="M230" s="58">
        <v>1.109491</v>
      </c>
      <c r="N230" s="58">
        <v>1.0951</v>
      </c>
      <c r="O230" s="58">
        <v>1.106808</v>
      </c>
      <c r="P230" s="58">
        <v>1.178366</v>
      </c>
      <c r="Q230" s="58">
        <v>1.2607390000000001</v>
      </c>
      <c r="R230" s="58">
        <v>1.313669</v>
      </c>
      <c r="S230" s="58">
        <v>1.356109</v>
      </c>
      <c r="T230" s="58">
        <v>1.4106890000000001</v>
      </c>
      <c r="U230" s="58">
        <v>1.5005059999999999</v>
      </c>
      <c r="V230" s="58">
        <v>1.614916</v>
      </c>
      <c r="W230" s="58">
        <v>1.701497</v>
      </c>
      <c r="X230" s="58">
        <v>1.7574590000000001</v>
      </c>
      <c r="Y230" s="58">
        <v>1.8189900000000001</v>
      </c>
      <c r="Z230" s="58">
        <v>1.9209970000000001</v>
      </c>
      <c r="AA230" s="58">
        <v>1.995547</v>
      </c>
      <c r="AB230" s="58">
        <v>2.0288879999999998</v>
      </c>
      <c r="AC230" s="58">
        <v>2.090004</v>
      </c>
      <c r="AD230" s="58">
        <v>2.1964100000000002</v>
      </c>
      <c r="AE230" s="58">
        <v>2.3114180000000002</v>
      </c>
      <c r="AF230" s="58">
        <v>2.4067889999999998</v>
      </c>
      <c r="AG230" s="58">
        <v>2.4951129999999999</v>
      </c>
      <c r="AH230" s="58">
        <v>2.587278</v>
      </c>
      <c r="AI230" s="58">
        <v>2.6613060000000002</v>
      </c>
      <c r="AJ230" s="58">
        <v>2.7337400000000001</v>
      </c>
      <c r="AK230" s="58">
        <v>2.8568180000000001</v>
      </c>
      <c r="AL230" s="58">
        <v>2.992013</v>
      </c>
      <c r="AM230" s="8" t="s">
        <v>212</v>
      </c>
    </row>
    <row r="231" spans="1:39" ht="15" customHeight="1">
      <c r="A231" s="7" t="s">
        <v>945</v>
      </c>
      <c r="B231" s="10" t="s">
        <v>944</v>
      </c>
      <c r="C231" s="58">
        <v>180.412598</v>
      </c>
      <c r="D231" s="58">
        <v>171.173248</v>
      </c>
      <c r="E231" s="58">
        <v>197.136368</v>
      </c>
      <c r="F231" s="58">
        <v>216.18710300000001</v>
      </c>
      <c r="G231" s="58">
        <v>229.20787000000001</v>
      </c>
      <c r="H231" s="58">
        <v>232.394226</v>
      </c>
      <c r="I231" s="58">
        <v>250.29727199999999</v>
      </c>
      <c r="J231" s="58">
        <v>264.457855</v>
      </c>
      <c r="K231" s="58">
        <v>259.84814499999999</v>
      </c>
      <c r="L231" s="58">
        <v>246.292587</v>
      </c>
      <c r="M231" s="58">
        <v>240.47251900000001</v>
      </c>
      <c r="N231" s="58">
        <v>230.44027700000001</v>
      </c>
      <c r="O231" s="58">
        <v>226.12043800000001</v>
      </c>
      <c r="P231" s="58">
        <v>233.72775300000001</v>
      </c>
      <c r="Q231" s="58">
        <v>242.782928</v>
      </c>
      <c r="R231" s="58">
        <v>245.60749799999999</v>
      </c>
      <c r="S231" s="58">
        <v>246.157501</v>
      </c>
      <c r="T231" s="58">
        <v>248.60659799999999</v>
      </c>
      <c r="U231" s="58">
        <v>256.733093</v>
      </c>
      <c r="V231" s="58">
        <v>268.26062000000002</v>
      </c>
      <c r="W231" s="58">
        <v>274.41058299999997</v>
      </c>
      <c r="X231" s="58">
        <v>275.18048099999999</v>
      </c>
      <c r="Y231" s="58">
        <v>276.519409</v>
      </c>
      <c r="Z231" s="58">
        <v>283.52072099999998</v>
      </c>
      <c r="AA231" s="58">
        <v>285.94515999999999</v>
      </c>
      <c r="AB231" s="58">
        <v>282.255066</v>
      </c>
      <c r="AC231" s="58">
        <v>282.28872699999999</v>
      </c>
      <c r="AD231" s="58">
        <v>288.01998900000001</v>
      </c>
      <c r="AE231" s="58">
        <v>294.27304099999998</v>
      </c>
      <c r="AF231" s="58">
        <v>297.49032599999998</v>
      </c>
      <c r="AG231" s="58">
        <v>299.42474399999998</v>
      </c>
      <c r="AH231" s="58">
        <v>301.44180299999999</v>
      </c>
      <c r="AI231" s="58">
        <v>301.03561400000001</v>
      </c>
      <c r="AJ231" s="58">
        <v>300.22241200000002</v>
      </c>
      <c r="AK231" s="58">
        <v>304.60098299999999</v>
      </c>
      <c r="AL231" s="58">
        <v>309.72412100000003</v>
      </c>
      <c r="AM231" s="8">
        <v>1.7593999999999999E-2</v>
      </c>
    </row>
    <row r="232" spans="1:39" ht="15" customHeight="1">
      <c r="B232" s="6" t="s">
        <v>943</v>
      </c>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row>
    <row r="233" spans="1:39" ht="15" customHeight="1">
      <c r="A233" s="7" t="s">
        <v>942</v>
      </c>
      <c r="B233" s="10" t="s">
        <v>941</v>
      </c>
      <c r="C233" s="58">
        <v>262.05361900000003</v>
      </c>
      <c r="D233" s="58">
        <v>235.06733700000001</v>
      </c>
      <c r="E233" s="58">
        <v>256.08212300000002</v>
      </c>
      <c r="F233" s="58">
        <v>264.955872</v>
      </c>
      <c r="G233" s="58">
        <v>266.318085</v>
      </c>
      <c r="H233" s="58">
        <v>256.00177000000002</v>
      </c>
      <c r="I233" s="58">
        <v>261.395782</v>
      </c>
      <c r="J233" s="58">
        <v>261.81744400000002</v>
      </c>
      <c r="K233" s="58">
        <v>243.84730500000001</v>
      </c>
      <c r="L233" s="58">
        <v>237.472992</v>
      </c>
      <c r="M233" s="58">
        <v>232.00199900000001</v>
      </c>
      <c r="N233" s="58">
        <v>222.43786600000001</v>
      </c>
      <c r="O233" s="58">
        <v>218.36257900000001</v>
      </c>
      <c r="P233" s="58">
        <v>225.789444</v>
      </c>
      <c r="Q233" s="58">
        <v>234.601913</v>
      </c>
      <c r="R233" s="58">
        <v>237.37725800000001</v>
      </c>
      <c r="S233" s="58">
        <v>237.93400600000001</v>
      </c>
      <c r="T233" s="58">
        <v>240.305161</v>
      </c>
      <c r="U233" s="58">
        <v>248.141739</v>
      </c>
      <c r="V233" s="58">
        <v>259.24069200000002</v>
      </c>
      <c r="W233" s="58">
        <v>265.115723</v>
      </c>
      <c r="X233" s="58">
        <v>265.75747699999999</v>
      </c>
      <c r="Y233" s="58">
        <v>266.90835600000003</v>
      </c>
      <c r="Z233" s="58">
        <v>273.47769199999999</v>
      </c>
      <c r="AA233" s="58">
        <v>275.59756499999997</v>
      </c>
      <c r="AB233" s="58">
        <v>271.78329500000001</v>
      </c>
      <c r="AC233" s="58">
        <v>271.51928700000002</v>
      </c>
      <c r="AD233" s="58">
        <v>276.69223</v>
      </c>
      <c r="AE233" s="58">
        <v>282.32275399999997</v>
      </c>
      <c r="AF233" s="58">
        <v>285.005157</v>
      </c>
      <c r="AG233" s="58">
        <v>286.42770400000001</v>
      </c>
      <c r="AH233" s="58">
        <v>287.91568000000001</v>
      </c>
      <c r="AI233" s="58">
        <v>287.04028299999999</v>
      </c>
      <c r="AJ233" s="58">
        <v>285.69732699999997</v>
      </c>
      <c r="AK233" s="58">
        <v>289.246735</v>
      </c>
      <c r="AL233" s="58">
        <v>293.42450000000002</v>
      </c>
      <c r="AM233" s="8">
        <v>6.5430000000000002E-3</v>
      </c>
    </row>
    <row r="234" spans="1:39" ht="15" customHeight="1">
      <c r="A234" s="7" t="s">
        <v>940</v>
      </c>
      <c r="B234" s="10" t="s">
        <v>939</v>
      </c>
      <c r="C234" s="58">
        <v>1.043995</v>
      </c>
      <c r="D234" s="58">
        <v>0.91001699999999996</v>
      </c>
      <c r="E234" s="58">
        <v>0.96712600000000004</v>
      </c>
      <c r="F234" s="58">
        <v>0.89551899999999995</v>
      </c>
      <c r="G234" s="58">
        <v>0.94277900000000003</v>
      </c>
      <c r="H234" s="58">
        <v>0.92474699999999999</v>
      </c>
      <c r="I234" s="58">
        <v>0.973495</v>
      </c>
      <c r="J234" s="58">
        <v>1.0038100000000001</v>
      </c>
      <c r="K234" s="58">
        <v>0.95381199999999999</v>
      </c>
      <c r="L234" s="58">
        <v>0.94189199999999995</v>
      </c>
      <c r="M234" s="58">
        <v>0.91797799999999996</v>
      </c>
      <c r="N234" s="58">
        <v>0.86754500000000001</v>
      </c>
      <c r="O234" s="58">
        <v>0.83952599999999999</v>
      </c>
      <c r="P234" s="58">
        <v>0.85596099999999997</v>
      </c>
      <c r="Q234" s="58">
        <v>0.87689700000000004</v>
      </c>
      <c r="R234" s="58">
        <v>0.88003299999999995</v>
      </c>
      <c r="S234" s="58">
        <v>0.87215500000000001</v>
      </c>
      <c r="T234" s="58">
        <v>0.861572</v>
      </c>
      <c r="U234" s="58">
        <v>0.85640499999999997</v>
      </c>
      <c r="V234" s="58">
        <v>0.86327699999999996</v>
      </c>
      <c r="W234" s="58">
        <v>0.84590799999999999</v>
      </c>
      <c r="X234" s="58">
        <v>0.79312099999999996</v>
      </c>
      <c r="Y234" s="58">
        <v>0.75129800000000002</v>
      </c>
      <c r="Z234" s="58">
        <v>0.72165699999999999</v>
      </c>
      <c r="AA234" s="58">
        <v>0.68173899999999998</v>
      </c>
      <c r="AB234" s="58">
        <v>0.630525</v>
      </c>
      <c r="AC234" s="58">
        <v>0.60079400000000005</v>
      </c>
      <c r="AD234" s="58">
        <v>0.58682900000000005</v>
      </c>
      <c r="AE234" s="58">
        <v>0.58344099999999999</v>
      </c>
      <c r="AF234" s="58">
        <v>0.58768399999999998</v>
      </c>
      <c r="AG234" s="58">
        <v>0.58306500000000006</v>
      </c>
      <c r="AH234" s="58">
        <v>0.57577199999999995</v>
      </c>
      <c r="AI234" s="58">
        <v>0.54564900000000005</v>
      </c>
      <c r="AJ234" s="58">
        <v>0.52831799999999995</v>
      </c>
      <c r="AK234" s="58">
        <v>0.52734199999999998</v>
      </c>
      <c r="AL234" s="58">
        <v>0.50696600000000003</v>
      </c>
      <c r="AM234" s="8">
        <v>-1.7059000000000001E-2</v>
      </c>
    </row>
    <row r="235" spans="1:39" ht="15" customHeight="1">
      <c r="A235" s="7" t="s">
        <v>938</v>
      </c>
      <c r="B235" s="10" t="s">
        <v>818</v>
      </c>
      <c r="C235" s="58">
        <v>2.5538999999999999E-2</v>
      </c>
      <c r="D235" s="58">
        <v>2.2907E-2</v>
      </c>
      <c r="E235" s="58">
        <v>2.4951999999999998E-2</v>
      </c>
      <c r="F235" s="58">
        <v>7.1282999999999999E-2</v>
      </c>
      <c r="G235" s="58">
        <v>7.2236999999999996E-2</v>
      </c>
      <c r="H235" s="58">
        <v>7.0079000000000002E-2</v>
      </c>
      <c r="I235" s="58">
        <v>7.2331999999999994E-2</v>
      </c>
      <c r="J235" s="58">
        <v>7.3400000000000007E-2</v>
      </c>
      <c r="K235" s="58">
        <v>6.9316000000000003E-2</v>
      </c>
      <c r="L235" s="58">
        <v>6.8499000000000004E-2</v>
      </c>
      <c r="M235" s="58">
        <v>6.7957000000000004E-2</v>
      </c>
      <c r="N235" s="58">
        <v>6.6323999999999994E-2</v>
      </c>
      <c r="O235" s="58">
        <v>6.6352999999999995E-2</v>
      </c>
      <c r="P235" s="58">
        <v>6.9998000000000005E-2</v>
      </c>
      <c r="Q235" s="58">
        <v>7.4241000000000001E-2</v>
      </c>
      <c r="R235" s="58">
        <v>7.6755000000000004E-2</v>
      </c>
      <c r="S235" s="58">
        <v>7.8752000000000003E-2</v>
      </c>
      <c r="T235" s="58">
        <v>8.1684999999999994E-2</v>
      </c>
      <c r="U235" s="58">
        <v>8.6649000000000004E-2</v>
      </c>
      <c r="V235" s="58">
        <v>9.3016000000000001E-2</v>
      </c>
      <c r="W235" s="58">
        <v>9.8003000000000007E-2</v>
      </c>
      <c r="X235" s="58">
        <v>0.101226</v>
      </c>
      <c r="Y235" s="58">
        <v>0.10477</v>
      </c>
      <c r="Z235" s="58">
        <v>0.11064599999999999</v>
      </c>
      <c r="AA235" s="58">
        <v>0.114939</v>
      </c>
      <c r="AB235" s="58">
        <v>0.11686000000000001</v>
      </c>
      <c r="AC235" s="58">
        <v>0.12038</v>
      </c>
      <c r="AD235" s="58">
        <v>0.12650900000000001</v>
      </c>
      <c r="AE235" s="58">
        <v>0.133133</v>
      </c>
      <c r="AF235" s="58">
        <v>0.138626</v>
      </c>
      <c r="AG235" s="58">
        <v>0.14371400000000001</v>
      </c>
      <c r="AH235" s="58">
        <v>0.14902199999999999</v>
      </c>
      <c r="AI235" s="58">
        <v>0.15328600000000001</v>
      </c>
      <c r="AJ235" s="58">
        <v>0.15745799999999999</v>
      </c>
      <c r="AK235" s="58">
        <v>0.164547</v>
      </c>
      <c r="AL235" s="58">
        <v>0.17233399999999999</v>
      </c>
      <c r="AM235" s="8">
        <v>6.1150000000000003E-2</v>
      </c>
    </row>
    <row r="236" spans="1:39" ht="15" customHeight="1">
      <c r="A236" s="7" t="s">
        <v>937</v>
      </c>
      <c r="B236" s="10" t="s">
        <v>936</v>
      </c>
      <c r="C236" s="58">
        <v>5.7976089999999996</v>
      </c>
      <c r="D236" s="58">
        <v>5.1999890000000004</v>
      </c>
      <c r="E236" s="58">
        <v>5.6643280000000003</v>
      </c>
      <c r="F236" s="58">
        <v>5.4965299999999999</v>
      </c>
      <c r="G236" s="58">
        <v>5.0246190000000004</v>
      </c>
      <c r="H236" s="58">
        <v>4.4289800000000001</v>
      </c>
      <c r="I236" s="58">
        <v>4.1638799999999998</v>
      </c>
      <c r="J236" s="58">
        <v>3.8533140000000001</v>
      </c>
      <c r="K236" s="58">
        <v>3.3301729999999998</v>
      </c>
      <c r="L236" s="58">
        <v>3.020956</v>
      </c>
      <c r="M236" s="58">
        <v>2.7714159999999999</v>
      </c>
      <c r="N236" s="58">
        <v>2.514364</v>
      </c>
      <c r="O236" s="58">
        <v>2.3453029999999999</v>
      </c>
      <c r="P236" s="58">
        <v>2.313501</v>
      </c>
      <c r="Q236" s="58">
        <v>2.305717</v>
      </c>
      <c r="R236" s="58">
        <v>2.246845</v>
      </c>
      <c r="S236" s="58">
        <v>2.1882069999999998</v>
      </c>
      <c r="T236" s="58">
        <v>2.174855</v>
      </c>
      <c r="U236" s="58">
        <v>2.2439990000000001</v>
      </c>
      <c r="V236" s="58">
        <v>2.3612299999999999</v>
      </c>
      <c r="W236" s="58">
        <v>2.459368</v>
      </c>
      <c r="X236" s="58">
        <v>2.5603069999999999</v>
      </c>
      <c r="Y236" s="58">
        <v>2.6950289999999999</v>
      </c>
      <c r="Z236" s="58">
        <v>2.9314740000000001</v>
      </c>
      <c r="AA236" s="58">
        <v>3.1494270000000002</v>
      </c>
      <c r="AB236" s="58">
        <v>3.33589</v>
      </c>
      <c r="AC236" s="58">
        <v>3.5873210000000002</v>
      </c>
      <c r="AD236" s="58">
        <v>3.9468130000000001</v>
      </c>
      <c r="AE236" s="58">
        <v>4.3420069999999997</v>
      </c>
      <c r="AF236" s="58">
        <v>4.7091770000000004</v>
      </c>
      <c r="AG236" s="58">
        <v>5.0892039999999996</v>
      </c>
      <c r="AH236" s="58">
        <v>5.4828950000000001</v>
      </c>
      <c r="AI236" s="58">
        <v>5.8965740000000002</v>
      </c>
      <c r="AJ236" s="58">
        <v>6.3655590000000002</v>
      </c>
      <c r="AK236" s="58">
        <v>6.9817179999999999</v>
      </c>
      <c r="AL236" s="58">
        <v>7.7076760000000002</v>
      </c>
      <c r="AM236" s="8">
        <v>1.1643000000000001E-2</v>
      </c>
    </row>
    <row r="237" spans="1:39" ht="15" customHeight="1">
      <c r="A237" s="7" t="s">
        <v>935</v>
      </c>
      <c r="B237" s="10" t="s">
        <v>934</v>
      </c>
      <c r="C237" s="58">
        <v>0</v>
      </c>
      <c r="D237" s="58">
        <v>0</v>
      </c>
      <c r="E237" s="58">
        <v>0</v>
      </c>
      <c r="F237" s="58">
        <v>0</v>
      </c>
      <c r="G237" s="58">
        <v>0</v>
      </c>
      <c r="H237" s="58">
        <v>0</v>
      </c>
      <c r="I237" s="58">
        <v>0</v>
      </c>
      <c r="J237" s="58">
        <v>0</v>
      </c>
      <c r="K237" s="58">
        <v>0</v>
      </c>
      <c r="L237" s="58">
        <v>0</v>
      </c>
      <c r="M237" s="58">
        <v>0</v>
      </c>
      <c r="N237" s="58">
        <v>0</v>
      </c>
      <c r="O237" s="58">
        <v>0</v>
      </c>
      <c r="P237" s="58">
        <v>0</v>
      </c>
      <c r="Q237" s="58">
        <v>0</v>
      </c>
      <c r="R237" s="58">
        <v>0</v>
      </c>
      <c r="S237" s="58">
        <v>0</v>
      </c>
      <c r="T237" s="58">
        <v>0</v>
      </c>
      <c r="U237" s="58">
        <v>0</v>
      </c>
      <c r="V237" s="58">
        <v>0</v>
      </c>
      <c r="W237" s="58">
        <v>0</v>
      </c>
      <c r="X237" s="58">
        <v>0</v>
      </c>
      <c r="Y237" s="58">
        <v>0</v>
      </c>
      <c r="Z237" s="58">
        <v>0</v>
      </c>
      <c r="AA237" s="58">
        <v>0</v>
      </c>
      <c r="AB237" s="58">
        <v>0</v>
      </c>
      <c r="AC237" s="58">
        <v>0</v>
      </c>
      <c r="AD237" s="58">
        <v>0</v>
      </c>
      <c r="AE237" s="58">
        <v>0</v>
      </c>
      <c r="AF237" s="58">
        <v>0</v>
      </c>
      <c r="AG237" s="58">
        <v>0</v>
      </c>
      <c r="AH237" s="58">
        <v>0</v>
      </c>
      <c r="AI237" s="58">
        <v>0</v>
      </c>
      <c r="AJ237" s="58">
        <v>0</v>
      </c>
      <c r="AK237" s="58">
        <v>0</v>
      </c>
      <c r="AL237" s="58">
        <v>0</v>
      </c>
      <c r="AM237" s="8" t="s">
        <v>212</v>
      </c>
    </row>
    <row r="238" spans="1:39" ht="15" customHeight="1">
      <c r="A238" s="7" t="s">
        <v>933</v>
      </c>
      <c r="B238" s="10" t="s">
        <v>932</v>
      </c>
      <c r="C238" s="58">
        <v>0</v>
      </c>
      <c r="D238" s="58">
        <v>0</v>
      </c>
      <c r="E238" s="58">
        <v>0</v>
      </c>
      <c r="F238" s="58">
        <v>0.46885900000000003</v>
      </c>
      <c r="G238" s="58">
        <v>0.48465999999999998</v>
      </c>
      <c r="H238" s="58">
        <v>0.47922900000000002</v>
      </c>
      <c r="I238" s="58">
        <v>0.50345899999999999</v>
      </c>
      <c r="J238" s="58">
        <v>0.51891600000000004</v>
      </c>
      <c r="K238" s="58">
        <v>0.497396</v>
      </c>
      <c r="L238" s="58">
        <v>0.49857400000000002</v>
      </c>
      <c r="M238" s="58">
        <v>0.50139599999999995</v>
      </c>
      <c r="N238" s="58">
        <v>0.49489300000000003</v>
      </c>
      <c r="O238" s="58">
        <v>0.50018399999999996</v>
      </c>
      <c r="P238" s="58">
        <v>0.53252200000000005</v>
      </c>
      <c r="Q238" s="58">
        <v>0.56974800000000003</v>
      </c>
      <c r="R238" s="58">
        <v>0.59366699999999994</v>
      </c>
      <c r="S238" s="58">
        <v>0.61284700000000003</v>
      </c>
      <c r="T238" s="58">
        <v>0.637513</v>
      </c>
      <c r="U238" s="58">
        <v>0.67810199999999998</v>
      </c>
      <c r="V238" s="58">
        <v>0.72980599999999995</v>
      </c>
      <c r="W238" s="58">
        <v>0.76893299999999998</v>
      </c>
      <c r="X238" s="58">
        <v>0.79422300000000001</v>
      </c>
      <c r="Y238" s="58">
        <v>0.82203000000000004</v>
      </c>
      <c r="Z238" s="58">
        <v>0.86812900000000004</v>
      </c>
      <c r="AA238" s="58">
        <v>0.90181900000000004</v>
      </c>
      <c r="AB238" s="58">
        <v>0.91688700000000001</v>
      </c>
      <c r="AC238" s="58">
        <v>0.94450599999999996</v>
      </c>
      <c r="AD238" s="58">
        <v>0.99259200000000003</v>
      </c>
      <c r="AE238" s="58">
        <v>1.0445660000000001</v>
      </c>
      <c r="AF238" s="58">
        <v>1.087666</v>
      </c>
      <c r="AG238" s="58">
        <v>1.1275809999999999</v>
      </c>
      <c r="AH238" s="58">
        <v>1.1692309999999999</v>
      </c>
      <c r="AI238" s="58">
        <v>1.2026859999999999</v>
      </c>
      <c r="AJ238" s="58">
        <v>1.23542</v>
      </c>
      <c r="AK238" s="58">
        <v>1.291042</v>
      </c>
      <c r="AL238" s="58">
        <v>1.3521380000000001</v>
      </c>
      <c r="AM238" s="8" t="s">
        <v>212</v>
      </c>
    </row>
    <row r="239" spans="1:39" ht="15" customHeight="1">
      <c r="A239" s="7" t="s">
        <v>931</v>
      </c>
      <c r="B239" s="10" t="s">
        <v>930</v>
      </c>
      <c r="C239" s="58">
        <v>0</v>
      </c>
      <c r="D239" s="58">
        <v>0</v>
      </c>
      <c r="E239" s="58">
        <v>0</v>
      </c>
      <c r="F239" s="58">
        <v>0.219138</v>
      </c>
      <c r="G239" s="58">
        <v>0.226523</v>
      </c>
      <c r="H239" s="58">
        <v>0.22398499999999999</v>
      </c>
      <c r="I239" s="58">
        <v>0.23530899999999999</v>
      </c>
      <c r="J239" s="58">
        <v>0.242534</v>
      </c>
      <c r="K239" s="58">
        <v>0.23247599999999999</v>
      </c>
      <c r="L239" s="58">
        <v>0.23302600000000001</v>
      </c>
      <c r="M239" s="58">
        <v>0.234345</v>
      </c>
      <c r="N239" s="58">
        <v>0.23130600000000001</v>
      </c>
      <c r="O239" s="58">
        <v>0.23377899999999999</v>
      </c>
      <c r="P239" s="58">
        <v>0.248893</v>
      </c>
      <c r="Q239" s="58">
        <v>0.26629199999999997</v>
      </c>
      <c r="R239" s="58">
        <v>0.277472</v>
      </c>
      <c r="S239" s="58">
        <v>0.28643600000000002</v>
      </c>
      <c r="T239" s="58">
        <v>0.29796400000000001</v>
      </c>
      <c r="U239" s="58">
        <v>0.31693500000000002</v>
      </c>
      <c r="V239" s="58">
        <v>0.34110099999999999</v>
      </c>
      <c r="W239" s="58">
        <v>0.35938799999999999</v>
      </c>
      <c r="X239" s="58">
        <v>0.37120900000000001</v>
      </c>
      <c r="Y239" s="58">
        <v>0.38420500000000002</v>
      </c>
      <c r="Z239" s="58">
        <v>0.40575099999999997</v>
      </c>
      <c r="AA239" s="58">
        <v>0.42149700000000001</v>
      </c>
      <c r="AB239" s="58">
        <v>0.42853999999999998</v>
      </c>
      <c r="AC239" s="58">
        <v>0.44144800000000001</v>
      </c>
      <c r="AD239" s="58">
        <v>0.46392299999999997</v>
      </c>
      <c r="AE239" s="58">
        <v>0.48821500000000001</v>
      </c>
      <c r="AF239" s="58">
        <v>0.50835900000000001</v>
      </c>
      <c r="AG239" s="58">
        <v>0.52701500000000001</v>
      </c>
      <c r="AH239" s="58">
        <v>0.54648200000000002</v>
      </c>
      <c r="AI239" s="58">
        <v>0.56211800000000001</v>
      </c>
      <c r="AJ239" s="58">
        <v>0.57741799999999999</v>
      </c>
      <c r="AK239" s="58">
        <v>0.60341400000000001</v>
      </c>
      <c r="AL239" s="58">
        <v>0.63197000000000003</v>
      </c>
      <c r="AM239" s="8" t="s">
        <v>212</v>
      </c>
    </row>
    <row r="240" spans="1:39" ht="15" customHeight="1">
      <c r="A240" s="7" t="s">
        <v>929</v>
      </c>
      <c r="B240" s="10" t="s">
        <v>928</v>
      </c>
      <c r="C240" s="58">
        <v>0</v>
      </c>
      <c r="D240" s="58">
        <v>0</v>
      </c>
      <c r="E240" s="58">
        <v>0</v>
      </c>
      <c r="F240" s="58">
        <v>0.21871399999999999</v>
      </c>
      <c r="G240" s="58">
        <v>0.22608500000000001</v>
      </c>
      <c r="H240" s="58">
        <v>0.223551</v>
      </c>
      <c r="I240" s="58">
        <v>0.23485400000000001</v>
      </c>
      <c r="J240" s="58">
        <v>0.242064</v>
      </c>
      <c r="K240" s="58">
        <v>0.23202600000000001</v>
      </c>
      <c r="L240" s="58">
        <v>0.232575</v>
      </c>
      <c r="M240" s="58">
        <v>0.23389199999999999</v>
      </c>
      <c r="N240" s="58">
        <v>0.23085800000000001</v>
      </c>
      <c r="O240" s="58">
        <v>0.23332600000000001</v>
      </c>
      <c r="P240" s="58">
        <v>0.24841099999999999</v>
      </c>
      <c r="Q240" s="58">
        <v>0.26577600000000001</v>
      </c>
      <c r="R240" s="58">
        <v>0.27693400000000001</v>
      </c>
      <c r="S240" s="58">
        <v>0.285881</v>
      </c>
      <c r="T240" s="58">
        <v>0.29738700000000001</v>
      </c>
      <c r="U240" s="58">
        <v>0.31632199999999999</v>
      </c>
      <c r="V240" s="58">
        <v>0.34044099999999999</v>
      </c>
      <c r="W240" s="58">
        <v>0.35869299999999998</v>
      </c>
      <c r="X240" s="58">
        <v>0.37048999999999999</v>
      </c>
      <c r="Y240" s="58">
        <v>0.383461</v>
      </c>
      <c r="Z240" s="58">
        <v>0.40496500000000002</v>
      </c>
      <c r="AA240" s="58">
        <v>0.42068100000000003</v>
      </c>
      <c r="AB240" s="58">
        <v>0.42770999999999998</v>
      </c>
      <c r="AC240" s="58">
        <v>0.44059399999999999</v>
      </c>
      <c r="AD240" s="58">
        <v>0.46302500000000002</v>
      </c>
      <c r="AE240" s="58">
        <v>0.48726999999999998</v>
      </c>
      <c r="AF240" s="58">
        <v>0.50737500000000002</v>
      </c>
      <c r="AG240" s="58">
        <v>0.52599499999999999</v>
      </c>
      <c r="AH240" s="58">
        <v>0.54542400000000002</v>
      </c>
      <c r="AI240" s="58">
        <v>0.56103000000000003</v>
      </c>
      <c r="AJ240" s="58">
        <v>0.57630000000000003</v>
      </c>
      <c r="AK240" s="58">
        <v>0.60224599999999995</v>
      </c>
      <c r="AL240" s="58">
        <v>0.63074600000000003</v>
      </c>
      <c r="AM240" s="8" t="s">
        <v>212</v>
      </c>
    </row>
    <row r="241" spans="1:39" ht="15" customHeight="1">
      <c r="A241" s="7" t="s">
        <v>927</v>
      </c>
      <c r="B241" s="10" t="s">
        <v>926</v>
      </c>
      <c r="C241" s="58">
        <v>0</v>
      </c>
      <c r="D241" s="58">
        <v>0</v>
      </c>
      <c r="E241" s="58">
        <v>0</v>
      </c>
      <c r="F241" s="58">
        <v>0.31608799999999998</v>
      </c>
      <c r="G241" s="58">
        <v>0.32673999999999997</v>
      </c>
      <c r="H241" s="58">
        <v>0.32307900000000001</v>
      </c>
      <c r="I241" s="58">
        <v>0.33941300000000002</v>
      </c>
      <c r="J241" s="58">
        <v>0.34983399999999998</v>
      </c>
      <c r="K241" s="58">
        <v>0.33532600000000001</v>
      </c>
      <c r="L241" s="58">
        <v>0.336121</v>
      </c>
      <c r="M241" s="58">
        <v>0.33802300000000002</v>
      </c>
      <c r="N241" s="58">
        <v>0.33363900000000002</v>
      </c>
      <c r="O241" s="58">
        <v>0.33720600000000001</v>
      </c>
      <c r="P241" s="58">
        <v>0.35900700000000002</v>
      </c>
      <c r="Q241" s="58">
        <v>0.38410300000000003</v>
      </c>
      <c r="R241" s="58">
        <v>0.400229</v>
      </c>
      <c r="S241" s="58">
        <v>0.413159</v>
      </c>
      <c r="T241" s="58">
        <v>0.429788</v>
      </c>
      <c r="U241" s="58">
        <v>0.457152</v>
      </c>
      <c r="V241" s="58">
        <v>0.49200899999999997</v>
      </c>
      <c r="W241" s="58">
        <v>0.51838700000000004</v>
      </c>
      <c r="X241" s="58">
        <v>0.53543600000000002</v>
      </c>
      <c r="Y241" s="58">
        <v>0.55418299999999998</v>
      </c>
      <c r="Z241" s="58">
        <v>0.58526100000000003</v>
      </c>
      <c r="AA241" s="58">
        <v>0.60797299999999999</v>
      </c>
      <c r="AB241" s="58">
        <v>0.61813099999999999</v>
      </c>
      <c r="AC241" s="58">
        <v>0.63675099999999996</v>
      </c>
      <c r="AD241" s="58">
        <v>0.66917000000000004</v>
      </c>
      <c r="AE241" s="58">
        <v>0.70420799999999995</v>
      </c>
      <c r="AF241" s="58">
        <v>0.73326499999999994</v>
      </c>
      <c r="AG241" s="58">
        <v>0.76017400000000002</v>
      </c>
      <c r="AH241" s="58">
        <v>0.78825299999999998</v>
      </c>
      <c r="AI241" s="58">
        <v>0.81080700000000006</v>
      </c>
      <c r="AJ241" s="58">
        <v>0.83287500000000003</v>
      </c>
      <c r="AK241" s="58">
        <v>0.87037299999999995</v>
      </c>
      <c r="AL241" s="58">
        <v>0.91156199999999998</v>
      </c>
      <c r="AM241" s="8" t="s">
        <v>212</v>
      </c>
    </row>
    <row r="242" spans="1:39" ht="15" customHeight="1">
      <c r="A242" s="7" t="s">
        <v>925</v>
      </c>
      <c r="B242" s="10" t="s">
        <v>924</v>
      </c>
      <c r="C242" s="58">
        <v>268.92077599999999</v>
      </c>
      <c r="D242" s="58">
        <v>241.200256</v>
      </c>
      <c r="E242" s="58">
        <v>262.738495</v>
      </c>
      <c r="F242" s="58">
        <v>272.64202899999998</v>
      </c>
      <c r="G242" s="58">
        <v>273.62170400000002</v>
      </c>
      <c r="H242" s="58">
        <v>262.67550699999998</v>
      </c>
      <c r="I242" s="58">
        <v>267.91845699999999</v>
      </c>
      <c r="J242" s="58">
        <v>268.10128800000001</v>
      </c>
      <c r="K242" s="58">
        <v>249.497818</v>
      </c>
      <c r="L242" s="58">
        <v>242.804642</v>
      </c>
      <c r="M242" s="58">
        <v>237.06701699999999</v>
      </c>
      <c r="N242" s="58">
        <v>227.17678799999999</v>
      </c>
      <c r="O242" s="58">
        <v>222.918274</v>
      </c>
      <c r="P242" s="58">
        <v>230.41774000000001</v>
      </c>
      <c r="Q242" s="58">
        <v>239.34466599999999</v>
      </c>
      <c r="R242" s="58">
        <v>242.12919600000001</v>
      </c>
      <c r="S242" s="58">
        <v>242.671448</v>
      </c>
      <c r="T242" s="58">
        <v>245.08592200000001</v>
      </c>
      <c r="U242" s="58">
        <v>253.09732099999999</v>
      </c>
      <c r="V242" s="58">
        <v>264.46157799999997</v>
      </c>
      <c r="W242" s="58">
        <v>270.52441399999998</v>
      </c>
      <c r="X242" s="58">
        <v>271.283478</v>
      </c>
      <c r="Y242" s="58">
        <v>272.60327100000001</v>
      </c>
      <c r="Z242" s="58">
        <v>279.50555400000002</v>
      </c>
      <c r="AA242" s="58">
        <v>281.89572099999998</v>
      </c>
      <c r="AB242" s="58">
        <v>278.25784299999998</v>
      </c>
      <c r="AC242" s="58">
        <v>278.29110700000001</v>
      </c>
      <c r="AD242" s="58">
        <v>283.941101</v>
      </c>
      <c r="AE242" s="58">
        <v>290.10562099999999</v>
      </c>
      <c r="AF242" s="58">
        <v>293.27728300000001</v>
      </c>
      <c r="AG242" s="58">
        <v>295.18444799999997</v>
      </c>
      <c r="AH242" s="58">
        <v>297.17279100000002</v>
      </c>
      <c r="AI242" s="58">
        <v>296.77242999999999</v>
      </c>
      <c r="AJ242" s="58">
        <v>295.97061200000002</v>
      </c>
      <c r="AK242" s="58">
        <v>300.28744499999999</v>
      </c>
      <c r="AL242" s="58">
        <v>305.33789100000001</v>
      </c>
      <c r="AM242" s="8">
        <v>6.9589999999999999E-3</v>
      </c>
    </row>
    <row r="243" spans="1:39" ht="15" customHeight="1">
      <c r="A243" s="7" t="s">
        <v>923</v>
      </c>
      <c r="B243" s="6" t="s">
        <v>922</v>
      </c>
      <c r="C243" s="57">
        <v>636.859375</v>
      </c>
      <c r="D243" s="57">
        <v>616.23529099999996</v>
      </c>
      <c r="E243" s="57">
        <v>677.94818099999998</v>
      </c>
      <c r="F243" s="57">
        <v>709.00555399999996</v>
      </c>
      <c r="G243" s="57">
        <v>714.85723900000005</v>
      </c>
      <c r="H243" s="57">
        <v>705.60998500000005</v>
      </c>
      <c r="I243" s="57">
        <v>732.03619400000002</v>
      </c>
      <c r="J243" s="57">
        <v>744.93908699999997</v>
      </c>
      <c r="K243" s="57">
        <v>718.38403300000004</v>
      </c>
      <c r="L243" s="57">
        <v>702.73571800000002</v>
      </c>
      <c r="M243" s="57">
        <v>691.55346699999996</v>
      </c>
      <c r="N243" s="57">
        <v>669.13500999999997</v>
      </c>
      <c r="O243" s="57">
        <v>663.97747800000002</v>
      </c>
      <c r="P243" s="57">
        <v>685.89001499999995</v>
      </c>
      <c r="Q243" s="57">
        <v>707.29840100000001</v>
      </c>
      <c r="R243" s="57">
        <v>714.93762200000003</v>
      </c>
      <c r="S243" s="57">
        <v>719.45745799999997</v>
      </c>
      <c r="T243" s="57">
        <v>727.98236099999997</v>
      </c>
      <c r="U243" s="57">
        <v>748.23498500000005</v>
      </c>
      <c r="V243" s="57">
        <v>777.698486</v>
      </c>
      <c r="W243" s="57">
        <v>793.77239999999995</v>
      </c>
      <c r="X243" s="57">
        <v>799.51220699999999</v>
      </c>
      <c r="Y243" s="57">
        <v>806.95214799999997</v>
      </c>
      <c r="Z243" s="57">
        <v>826.66882299999997</v>
      </c>
      <c r="AA243" s="57">
        <v>831.52124000000003</v>
      </c>
      <c r="AB243" s="57">
        <v>826.97155799999996</v>
      </c>
      <c r="AC243" s="57">
        <v>832.76355000000001</v>
      </c>
      <c r="AD243" s="57">
        <v>847.13226299999997</v>
      </c>
      <c r="AE243" s="57">
        <v>862.71405000000004</v>
      </c>
      <c r="AF243" s="57">
        <v>875.38781700000004</v>
      </c>
      <c r="AG243" s="57">
        <v>885.50164800000005</v>
      </c>
      <c r="AH243" s="57">
        <v>894.42919900000004</v>
      </c>
      <c r="AI243" s="57">
        <v>894.82470699999999</v>
      </c>
      <c r="AJ243" s="57">
        <v>898.45770300000004</v>
      </c>
      <c r="AK243" s="57">
        <v>914.37304700000004</v>
      </c>
      <c r="AL243" s="57">
        <v>927.77703899999995</v>
      </c>
      <c r="AM243" s="4">
        <v>1.2107E-2</v>
      </c>
    </row>
    <row r="245" spans="1:39" ht="15" customHeight="1">
      <c r="B245" s="6" t="s">
        <v>921</v>
      </c>
    </row>
    <row r="246" spans="1:39" ht="15" customHeight="1">
      <c r="A246" s="7" t="s">
        <v>920</v>
      </c>
      <c r="B246" s="10" t="s">
        <v>919</v>
      </c>
      <c r="C246" s="12">
        <v>1848.8195800000001</v>
      </c>
      <c r="D246" s="12">
        <v>1804.44397</v>
      </c>
      <c r="E246" s="12">
        <v>1837.1137699999999</v>
      </c>
      <c r="F246" s="12">
        <v>1858.936768</v>
      </c>
      <c r="G246" s="12">
        <v>1924.6213379999999</v>
      </c>
      <c r="H246" s="12">
        <v>1975.1804199999999</v>
      </c>
      <c r="I246" s="12">
        <v>2013.0551760000001</v>
      </c>
      <c r="J246" s="12">
        <v>2069.4978030000002</v>
      </c>
      <c r="K246" s="12">
        <v>2104.680664</v>
      </c>
      <c r="L246" s="12">
        <v>2112.8701169999999</v>
      </c>
      <c r="M246" s="12">
        <v>2141.966797</v>
      </c>
      <c r="N246" s="12">
        <v>2137.205078</v>
      </c>
      <c r="O246" s="12">
        <v>2147.7902829999998</v>
      </c>
      <c r="P246" s="12">
        <v>2147.6865229999999</v>
      </c>
      <c r="Q246" s="12">
        <v>2152.5983890000002</v>
      </c>
      <c r="R246" s="12">
        <v>2160.179932</v>
      </c>
      <c r="S246" s="12">
        <v>2157.055664</v>
      </c>
      <c r="T246" s="12">
        <v>2145.7946780000002</v>
      </c>
      <c r="U246" s="12">
        <v>2154.0041500000002</v>
      </c>
      <c r="V246" s="12">
        <v>2155.6538089999999</v>
      </c>
      <c r="W246" s="12">
        <v>2167.7553710000002</v>
      </c>
      <c r="X246" s="12">
        <v>2171.2321780000002</v>
      </c>
      <c r="Y246" s="12">
        <v>2179.9968260000001</v>
      </c>
      <c r="Z246" s="12">
        <v>2185.4267580000001</v>
      </c>
      <c r="AA246" s="12">
        <v>2209.0668949999999</v>
      </c>
      <c r="AB246" s="12">
        <v>2205.498779</v>
      </c>
      <c r="AC246" s="12">
        <v>2218.9338379999999</v>
      </c>
      <c r="AD246" s="12">
        <v>2234.0561520000001</v>
      </c>
      <c r="AE246" s="12">
        <v>2250.758057</v>
      </c>
      <c r="AF246" s="12">
        <v>2266.4790039999998</v>
      </c>
      <c r="AG246" s="12">
        <v>2281.7192380000001</v>
      </c>
      <c r="AH246" s="12">
        <v>2297.4719239999999</v>
      </c>
      <c r="AI246" s="12">
        <v>2312.7897950000001</v>
      </c>
      <c r="AJ246" s="12">
        <v>2328.593018</v>
      </c>
      <c r="AK246" s="12">
        <v>2346.7873540000001</v>
      </c>
      <c r="AL246" s="12">
        <v>2366.3078609999998</v>
      </c>
      <c r="AM246" s="8">
        <v>8.005E-3</v>
      </c>
    </row>
    <row r="247" spans="1:39" ht="15" customHeight="1">
      <c r="A247" s="7" t="s">
        <v>918</v>
      </c>
      <c r="B247" s="10" t="s">
        <v>909</v>
      </c>
      <c r="C247" s="11">
        <v>3.4293390000000001</v>
      </c>
      <c r="D247" s="11">
        <v>3.4551069999999999</v>
      </c>
      <c r="E247" s="11">
        <v>3.4810690000000002</v>
      </c>
      <c r="F247" s="11">
        <v>3.507225</v>
      </c>
      <c r="G247" s="11">
        <v>3.533579</v>
      </c>
      <c r="H247" s="11">
        <v>3.56013</v>
      </c>
      <c r="I247" s="11">
        <v>3.586881</v>
      </c>
      <c r="J247" s="11">
        <v>3.6138319999999999</v>
      </c>
      <c r="K247" s="11">
        <v>3.6409859999999998</v>
      </c>
      <c r="L247" s="11">
        <v>3.6683439999999998</v>
      </c>
      <c r="M247" s="11">
        <v>3.6959089999999999</v>
      </c>
      <c r="N247" s="11">
        <v>3.7236790000000002</v>
      </c>
      <c r="O247" s="11">
        <v>3.7516590000000001</v>
      </c>
      <c r="P247" s="11">
        <v>3.779849</v>
      </c>
      <c r="Q247" s="11">
        <v>3.8082509999999998</v>
      </c>
      <c r="R247" s="11">
        <v>3.836865</v>
      </c>
      <c r="S247" s="11">
        <v>3.8656959999999998</v>
      </c>
      <c r="T247" s="11">
        <v>3.8947419999999999</v>
      </c>
      <c r="U247" s="11">
        <v>3.9240080000000002</v>
      </c>
      <c r="V247" s="11">
        <v>3.9534919999999998</v>
      </c>
      <c r="W247" s="11">
        <v>3.9831979999999998</v>
      </c>
      <c r="X247" s="11">
        <v>4.013128</v>
      </c>
      <c r="Y247" s="11">
        <v>4.0432829999999997</v>
      </c>
      <c r="Z247" s="11">
        <v>4.073664</v>
      </c>
      <c r="AA247" s="11">
        <v>4.1042730000000001</v>
      </c>
      <c r="AB247" s="11">
        <v>4.1351129999999996</v>
      </c>
      <c r="AC247" s="11">
        <v>4.1661840000000003</v>
      </c>
      <c r="AD247" s="11">
        <v>4.1974879999999999</v>
      </c>
      <c r="AE247" s="11">
        <v>4.2290279999999996</v>
      </c>
      <c r="AF247" s="11">
        <v>4.2608050000000004</v>
      </c>
      <c r="AG247" s="11">
        <v>4.2928199999999999</v>
      </c>
      <c r="AH247" s="11">
        <v>4.3250770000000003</v>
      </c>
      <c r="AI247" s="11">
        <v>4.3575749999999998</v>
      </c>
      <c r="AJ247" s="11">
        <v>4.3903179999999997</v>
      </c>
      <c r="AK247" s="11">
        <v>4.4233060000000002</v>
      </c>
      <c r="AL247" s="11">
        <v>4.4565429999999999</v>
      </c>
      <c r="AM247" s="8">
        <v>7.5139999999999998E-3</v>
      </c>
    </row>
    <row r="248" spans="1:39" ht="15" customHeight="1">
      <c r="B248" s="6" t="s">
        <v>897</v>
      </c>
    </row>
    <row r="249" spans="1:39" ht="15" customHeight="1">
      <c r="A249" s="7" t="s">
        <v>917</v>
      </c>
      <c r="B249" s="10" t="s">
        <v>895</v>
      </c>
      <c r="C249" s="11">
        <v>539.11828600000001</v>
      </c>
      <c r="D249" s="11">
        <v>522.25414999999998</v>
      </c>
      <c r="E249" s="11">
        <v>527.74426300000005</v>
      </c>
      <c r="F249" s="11">
        <v>530.03057899999999</v>
      </c>
      <c r="G249" s="11">
        <v>544.08343500000001</v>
      </c>
      <c r="H249" s="11">
        <v>553.02581799999996</v>
      </c>
      <c r="I249" s="11">
        <v>557.63067599999999</v>
      </c>
      <c r="J249" s="11">
        <v>566.55456500000003</v>
      </c>
      <c r="K249" s="11">
        <v>568.82916299999999</v>
      </c>
      <c r="L249" s="11">
        <v>561.77508499999999</v>
      </c>
      <c r="M249" s="11">
        <v>558.29791299999999</v>
      </c>
      <c r="N249" s="11">
        <v>544.16113299999995</v>
      </c>
      <c r="O249" s="11">
        <v>532.30462599999998</v>
      </c>
      <c r="P249" s="11">
        <v>516.27319299999999</v>
      </c>
      <c r="Q249" s="11">
        <v>501.87704500000001</v>
      </c>
      <c r="R249" s="11">
        <v>488.46710200000001</v>
      </c>
      <c r="S249" s="11">
        <v>473.04574600000001</v>
      </c>
      <c r="T249" s="11">
        <v>456.36428799999999</v>
      </c>
      <c r="U249" s="11">
        <v>444.25973499999998</v>
      </c>
      <c r="V249" s="11">
        <v>431.15802000000002</v>
      </c>
      <c r="W249" s="11">
        <v>420.46978799999999</v>
      </c>
      <c r="X249" s="11">
        <v>408.411316</v>
      </c>
      <c r="Y249" s="11">
        <v>397.662262</v>
      </c>
      <c r="Z249" s="11">
        <v>386.60000600000001</v>
      </c>
      <c r="AA249" s="11">
        <v>378.96704099999999</v>
      </c>
      <c r="AB249" s="11">
        <v>366.91580199999999</v>
      </c>
      <c r="AC249" s="11">
        <v>357.99008199999997</v>
      </c>
      <c r="AD249" s="11">
        <v>349.532623</v>
      </c>
      <c r="AE249" s="11">
        <v>341.49902300000002</v>
      </c>
      <c r="AF249" s="11">
        <v>333.48736600000001</v>
      </c>
      <c r="AG249" s="11">
        <v>325.579407</v>
      </c>
      <c r="AH249" s="11">
        <v>317.91568000000001</v>
      </c>
      <c r="AI249" s="11">
        <v>310.35943600000002</v>
      </c>
      <c r="AJ249" s="11">
        <v>303.032623</v>
      </c>
      <c r="AK249" s="11">
        <v>296.166901</v>
      </c>
      <c r="AL249" s="11">
        <v>289.60168499999997</v>
      </c>
      <c r="AM249" s="8">
        <v>-1.7193E-2</v>
      </c>
    </row>
    <row r="250" spans="1:39" ht="15" customHeight="1">
      <c r="A250" s="7" t="s">
        <v>916</v>
      </c>
      <c r="B250" s="10" t="s">
        <v>893</v>
      </c>
      <c r="C250" s="11">
        <v>0</v>
      </c>
      <c r="D250" s="11">
        <v>0</v>
      </c>
      <c r="E250" s="11">
        <v>0</v>
      </c>
      <c r="F250" s="11">
        <v>0</v>
      </c>
      <c r="G250" s="11">
        <v>0</v>
      </c>
      <c r="H250" s="11">
        <v>0</v>
      </c>
      <c r="I250" s="11">
        <v>0</v>
      </c>
      <c r="J250" s="11">
        <v>0</v>
      </c>
      <c r="K250" s="11">
        <v>0</v>
      </c>
      <c r="L250" s="11">
        <v>0</v>
      </c>
      <c r="M250" s="11">
        <v>0</v>
      </c>
      <c r="N250" s="11">
        <v>0</v>
      </c>
      <c r="O250" s="11">
        <v>0</v>
      </c>
      <c r="P250" s="11">
        <v>0</v>
      </c>
      <c r="Q250" s="11">
        <v>0</v>
      </c>
      <c r="R250" s="11">
        <v>0</v>
      </c>
      <c r="S250" s="11">
        <v>0</v>
      </c>
      <c r="T250" s="11">
        <v>0</v>
      </c>
      <c r="U250" s="11">
        <v>0</v>
      </c>
      <c r="V250" s="11">
        <v>0</v>
      </c>
      <c r="W250" s="11">
        <v>0</v>
      </c>
      <c r="X250" s="11">
        <v>0</v>
      </c>
      <c r="Y250" s="11">
        <v>0</v>
      </c>
      <c r="Z250" s="11">
        <v>0</v>
      </c>
      <c r="AA250" s="11">
        <v>0</v>
      </c>
      <c r="AB250" s="11">
        <v>0</v>
      </c>
      <c r="AC250" s="11">
        <v>0</v>
      </c>
      <c r="AD250" s="11">
        <v>0</v>
      </c>
      <c r="AE250" s="11">
        <v>0</v>
      </c>
      <c r="AF250" s="11">
        <v>0</v>
      </c>
      <c r="AG250" s="11">
        <v>0</v>
      </c>
      <c r="AH250" s="11">
        <v>0</v>
      </c>
      <c r="AI250" s="11">
        <v>0</v>
      </c>
      <c r="AJ250" s="11">
        <v>0</v>
      </c>
      <c r="AK250" s="11">
        <v>0</v>
      </c>
      <c r="AL250" s="11">
        <v>0</v>
      </c>
      <c r="AM250" s="8" t="s">
        <v>212</v>
      </c>
    </row>
    <row r="251" spans="1:39" ht="15" customHeight="1">
      <c r="A251" s="7" t="s">
        <v>915</v>
      </c>
      <c r="B251" s="10" t="s">
        <v>891</v>
      </c>
      <c r="C251" s="11">
        <v>0</v>
      </c>
      <c r="D251" s="11">
        <v>0</v>
      </c>
      <c r="E251" s="11">
        <v>0</v>
      </c>
      <c r="F251" s="11">
        <v>0</v>
      </c>
      <c r="G251" s="11">
        <v>0</v>
      </c>
      <c r="H251" s="11">
        <v>0</v>
      </c>
      <c r="I251" s="11">
        <v>0</v>
      </c>
      <c r="J251" s="11">
        <v>0</v>
      </c>
      <c r="K251" s="11">
        <v>0</v>
      </c>
      <c r="L251" s="11">
        <v>0</v>
      </c>
      <c r="M251" s="11">
        <v>0</v>
      </c>
      <c r="N251" s="11">
        <v>0</v>
      </c>
      <c r="O251" s="11">
        <v>0</v>
      </c>
      <c r="P251" s="11">
        <v>0</v>
      </c>
      <c r="Q251" s="11">
        <v>0</v>
      </c>
      <c r="R251" s="11">
        <v>0</v>
      </c>
      <c r="S251" s="11">
        <v>0</v>
      </c>
      <c r="T251" s="11">
        <v>0</v>
      </c>
      <c r="U251" s="11">
        <v>0</v>
      </c>
      <c r="V251" s="11">
        <v>0</v>
      </c>
      <c r="W251" s="11">
        <v>0</v>
      </c>
      <c r="X251" s="11">
        <v>0</v>
      </c>
      <c r="Y251" s="11">
        <v>0</v>
      </c>
      <c r="Z251" s="11">
        <v>0</v>
      </c>
      <c r="AA251" s="11">
        <v>0</v>
      </c>
      <c r="AB251" s="11">
        <v>0</v>
      </c>
      <c r="AC251" s="11">
        <v>0</v>
      </c>
      <c r="AD251" s="11">
        <v>0</v>
      </c>
      <c r="AE251" s="11">
        <v>0</v>
      </c>
      <c r="AF251" s="11">
        <v>0</v>
      </c>
      <c r="AG251" s="11">
        <v>0</v>
      </c>
      <c r="AH251" s="11">
        <v>0</v>
      </c>
      <c r="AI251" s="11">
        <v>0</v>
      </c>
      <c r="AJ251" s="11">
        <v>0</v>
      </c>
      <c r="AK251" s="11">
        <v>0</v>
      </c>
      <c r="AL251" s="11">
        <v>0</v>
      </c>
      <c r="AM251" s="8" t="s">
        <v>212</v>
      </c>
    </row>
    <row r="252" spans="1:39" ht="15" customHeight="1">
      <c r="A252" s="7" t="s">
        <v>914</v>
      </c>
      <c r="B252" s="10" t="s">
        <v>889</v>
      </c>
      <c r="C252" s="11">
        <v>0</v>
      </c>
      <c r="D252" s="11">
        <v>0</v>
      </c>
      <c r="E252" s="11">
        <v>0</v>
      </c>
      <c r="F252" s="11">
        <v>0</v>
      </c>
      <c r="G252" s="11">
        <v>0.58288899999999999</v>
      </c>
      <c r="H252" s="11">
        <v>1.779949</v>
      </c>
      <c r="I252" s="11">
        <v>3.5966079999999998</v>
      </c>
      <c r="J252" s="11">
        <v>6.105556</v>
      </c>
      <c r="K252" s="11">
        <v>9.2231579999999997</v>
      </c>
      <c r="L252" s="11">
        <v>14.198727</v>
      </c>
      <c r="M252" s="11">
        <v>21.252851</v>
      </c>
      <c r="N252" s="11">
        <v>29.788612000000001</v>
      </c>
      <c r="O252" s="11">
        <v>40.186233999999999</v>
      </c>
      <c r="P252" s="11">
        <v>51.920569999999998</v>
      </c>
      <c r="Q252" s="11">
        <v>63.368895999999999</v>
      </c>
      <c r="R252" s="11">
        <v>74.539306999999994</v>
      </c>
      <c r="S252" s="11">
        <v>84.953636000000003</v>
      </c>
      <c r="T252" s="11">
        <v>94.582260000000005</v>
      </c>
      <c r="U252" s="11">
        <v>104.66989100000001</v>
      </c>
      <c r="V252" s="11">
        <v>114.095009</v>
      </c>
      <c r="W252" s="11">
        <v>123.755005</v>
      </c>
      <c r="X252" s="11">
        <v>132.62098700000001</v>
      </c>
      <c r="Y252" s="11">
        <v>141.50276199999999</v>
      </c>
      <c r="Z252" s="11">
        <v>149.87695299999999</v>
      </c>
      <c r="AA252" s="11">
        <v>159.26873800000001</v>
      </c>
      <c r="AB252" s="11">
        <v>166.44297800000001</v>
      </c>
      <c r="AC252" s="11">
        <v>174.615768</v>
      </c>
      <c r="AD252" s="11">
        <v>182.70378099999999</v>
      </c>
      <c r="AE252" s="11">
        <v>190.71734599999999</v>
      </c>
      <c r="AF252" s="11">
        <v>198.44944799999999</v>
      </c>
      <c r="AG252" s="11">
        <v>205.94044500000001</v>
      </c>
      <c r="AH252" s="11">
        <v>213.28233299999999</v>
      </c>
      <c r="AI252" s="11">
        <v>220.392166</v>
      </c>
      <c r="AJ252" s="11">
        <v>227.36024499999999</v>
      </c>
      <c r="AK252" s="11">
        <v>234.38357500000001</v>
      </c>
      <c r="AL252" s="11">
        <v>241.372208</v>
      </c>
      <c r="AM252" s="8" t="s">
        <v>212</v>
      </c>
    </row>
    <row r="254" spans="1:39" ht="15" customHeight="1">
      <c r="B254" s="6" t="s">
        <v>913</v>
      </c>
    </row>
    <row r="255" spans="1:39" ht="15" customHeight="1">
      <c r="A255" s="7" t="s">
        <v>912</v>
      </c>
      <c r="B255" s="10" t="s">
        <v>911</v>
      </c>
      <c r="C255" s="12">
        <v>495.38400300000001</v>
      </c>
      <c r="D255" s="12">
        <v>482.08770800000002</v>
      </c>
      <c r="E255" s="12">
        <v>484.58898900000003</v>
      </c>
      <c r="F255" s="12">
        <v>477.33242799999999</v>
      </c>
      <c r="G255" s="12">
        <v>466.46579000000003</v>
      </c>
      <c r="H255" s="12">
        <v>453.39776599999999</v>
      </c>
      <c r="I255" s="12">
        <v>447.15121499999998</v>
      </c>
      <c r="J255" s="12">
        <v>440.75106799999998</v>
      </c>
      <c r="K255" s="12">
        <v>433.81362899999999</v>
      </c>
      <c r="L255" s="12">
        <v>425.71398900000003</v>
      </c>
      <c r="M255" s="12">
        <v>415.220215</v>
      </c>
      <c r="N255" s="12">
        <v>401.66503899999998</v>
      </c>
      <c r="O255" s="12">
        <v>388.99533100000002</v>
      </c>
      <c r="P255" s="12">
        <v>376.330872</v>
      </c>
      <c r="Q255" s="12">
        <v>364.46667500000001</v>
      </c>
      <c r="R255" s="12">
        <v>352.45068400000002</v>
      </c>
      <c r="S255" s="12">
        <v>345.44073500000002</v>
      </c>
      <c r="T255" s="12">
        <v>337.801849</v>
      </c>
      <c r="U255" s="12">
        <v>330.78433200000001</v>
      </c>
      <c r="V255" s="12">
        <v>324.89080799999999</v>
      </c>
      <c r="W255" s="12">
        <v>318.94070399999998</v>
      </c>
      <c r="X255" s="12">
        <v>312.18383799999998</v>
      </c>
      <c r="Y255" s="12">
        <v>304.94003300000003</v>
      </c>
      <c r="Z255" s="12">
        <v>297.921021</v>
      </c>
      <c r="AA255" s="12">
        <v>290.30264299999999</v>
      </c>
      <c r="AB255" s="12">
        <v>282.64859000000001</v>
      </c>
      <c r="AC255" s="12">
        <v>278.19168100000002</v>
      </c>
      <c r="AD255" s="12">
        <v>274.03836100000001</v>
      </c>
      <c r="AE255" s="12">
        <v>270.96539300000001</v>
      </c>
      <c r="AF255" s="12">
        <v>267.72042800000003</v>
      </c>
      <c r="AG255" s="12">
        <v>264.35119600000002</v>
      </c>
      <c r="AH255" s="12">
        <v>261.60446200000001</v>
      </c>
      <c r="AI255" s="12">
        <v>258.67450000000002</v>
      </c>
      <c r="AJ255" s="12">
        <v>255.620499</v>
      </c>
      <c r="AK255" s="12">
        <v>253.150116</v>
      </c>
      <c r="AL255" s="12">
        <v>251.08853099999999</v>
      </c>
      <c r="AM255" s="8">
        <v>-1.9002999999999999E-2</v>
      </c>
    </row>
    <row r="256" spans="1:39" ht="15" customHeight="1">
      <c r="A256" s="7" t="s">
        <v>910</v>
      </c>
      <c r="B256" s="10" t="s">
        <v>909</v>
      </c>
      <c r="C256" s="11">
        <v>4.8962029999999999</v>
      </c>
      <c r="D256" s="11">
        <v>4.9418049999999996</v>
      </c>
      <c r="E256" s="11">
        <v>4.987832</v>
      </c>
      <c r="F256" s="11">
        <v>5.0342880000000001</v>
      </c>
      <c r="G256" s="11">
        <v>5.0811760000000001</v>
      </c>
      <c r="H256" s="11">
        <v>5.128501</v>
      </c>
      <c r="I256" s="11">
        <v>5.1762680000000003</v>
      </c>
      <c r="J256" s="11">
        <v>5.2244780000000004</v>
      </c>
      <c r="K256" s="11">
        <v>5.2731389999999996</v>
      </c>
      <c r="L256" s="11">
        <v>5.3222509999999996</v>
      </c>
      <c r="M256" s="11">
        <v>5.3718219999999999</v>
      </c>
      <c r="N256" s="11">
        <v>5.4218539999999997</v>
      </c>
      <c r="O256" s="11">
        <v>5.472353</v>
      </c>
      <c r="P256" s="11">
        <v>5.5233210000000001</v>
      </c>
      <c r="Q256" s="11">
        <v>5.5747640000000001</v>
      </c>
      <c r="R256" s="11">
        <v>5.6266870000000004</v>
      </c>
      <c r="S256" s="11">
        <v>5.6790919999999998</v>
      </c>
      <c r="T256" s="11">
        <v>5.7319870000000002</v>
      </c>
      <c r="U256" s="11">
        <v>5.785374</v>
      </c>
      <c r="V256" s="11">
        <v>5.8392580000000001</v>
      </c>
      <c r="W256" s="11">
        <v>5.893643</v>
      </c>
      <c r="X256" s="11">
        <v>5.9485359999999998</v>
      </c>
      <c r="Y256" s="11">
        <v>6.0039389999999999</v>
      </c>
      <c r="Z256" s="11">
        <v>6.0598590000000003</v>
      </c>
      <c r="AA256" s="11">
        <v>6.1162999999999998</v>
      </c>
      <c r="AB256" s="11">
        <v>6.1732649999999998</v>
      </c>
      <c r="AC256" s="11">
        <v>6.2307620000000004</v>
      </c>
      <c r="AD256" s="11">
        <v>6.2887950000000004</v>
      </c>
      <c r="AE256" s="11">
        <v>6.3473680000000003</v>
      </c>
      <c r="AF256" s="11">
        <v>6.4064860000000001</v>
      </c>
      <c r="AG256" s="11">
        <v>6.4661549999999997</v>
      </c>
      <c r="AH256" s="11">
        <v>6.5263790000000004</v>
      </c>
      <c r="AI256" s="11">
        <v>6.5871649999999997</v>
      </c>
      <c r="AJ256" s="11">
        <v>6.648517</v>
      </c>
      <c r="AK256" s="11">
        <v>6.7104400000000002</v>
      </c>
      <c r="AL256" s="11">
        <v>6.772939</v>
      </c>
      <c r="AM256" s="8">
        <v>9.3139999999999994E-3</v>
      </c>
    </row>
    <row r="257" spans="1:39" ht="15" customHeight="1">
      <c r="B257" s="6" t="s">
        <v>897</v>
      </c>
    </row>
    <row r="258" spans="1:39" ht="15" customHeight="1">
      <c r="A258" s="7" t="s">
        <v>908</v>
      </c>
      <c r="B258" s="10" t="s">
        <v>895</v>
      </c>
      <c r="C258" s="11">
        <v>98.386139</v>
      </c>
      <c r="D258" s="11">
        <v>94.623115999999996</v>
      </c>
      <c r="E258" s="11">
        <v>94.489127999999994</v>
      </c>
      <c r="F258" s="11">
        <v>92.260238999999999</v>
      </c>
      <c r="G258" s="11">
        <v>89.371628000000001</v>
      </c>
      <c r="H258" s="11">
        <v>86.091087000000002</v>
      </c>
      <c r="I258" s="11">
        <v>84.144699000000003</v>
      </c>
      <c r="J258" s="11">
        <v>82.196670999999995</v>
      </c>
      <c r="K258" s="11">
        <v>80.177466999999993</v>
      </c>
      <c r="L258" s="11">
        <v>77.974220000000003</v>
      </c>
      <c r="M258" s="11">
        <v>75.369247000000001</v>
      </c>
      <c r="N258" s="11">
        <v>72.252007000000006</v>
      </c>
      <c r="O258" s="11">
        <v>69.343581999999998</v>
      </c>
      <c r="P258" s="11">
        <v>66.482596999999998</v>
      </c>
      <c r="Q258" s="11">
        <v>63.807243</v>
      </c>
      <c r="R258" s="11">
        <v>61.149048000000001</v>
      </c>
      <c r="S258" s="11">
        <v>59.394939000000001</v>
      </c>
      <c r="T258" s="11">
        <v>57.559978000000001</v>
      </c>
      <c r="U258" s="11">
        <v>55.858592999999999</v>
      </c>
      <c r="V258" s="11">
        <v>54.370612999999999</v>
      </c>
      <c r="W258" s="11">
        <v>52.894984999999998</v>
      </c>
      <c r="X258" s="11">
        <v>51.307144000000001</v>
      </c>
      <c r="Y258" s="11">
        <v>49.665432000000003</v>
      </c>
      <c r="Z258" s="11">
        <v>48.086998000000001</v>
      </c>
      <c r="AA258" s="11">
        <v>46.437874000000001</v>
      </c>
      <c r="AB258" s="11">
        <v>44.807406999999998</v>
      </c>
      <c r="AC258" s="11">
        <v>43.693916000000002</v>
      </c>
      <c r="AD258" s="11">
        <v>42.644455000000001</v>
      </c>
      <c r="AE258" s="11">
        <v>41.777157000000003</v>
      </c>
      <c r="AF258" s="11">
        <v>40.895980999999999</v>
      </c>
      <c r="AG258" s="11">
        <v>40.008704999999999</v>
      </c>
      <c r="AH258" s="11">
        <v>39.227660999999998</v>
      </c>
      <c r="AI258" s="11">
        <v>38.430396999999999</v>
      </c>
      <c r="AJ258" s="11">
        <v>37.626240000000003</v>
      </c>
      <c r="AK258" s="11">
        <v>36.918781000000003</v>
      </c>
      <c r="AL258" s="11">
        <v>36.280200999999998</v>
      </c>
      <c r="AM258" s="8">
        <v>-2.7800999999999999E-2</v>
      </c>
    </row>
    <row r="259" spans="1:39" ht="15" customHeight="1">
      <c r="A259" s="7" t="s">
        <v>907</v>
      </c>
      <c r="B259" s="10" t="s">
        <v>893</v>
      </c>
      <c r="C259" s="11">
        <v>3.4566889999999999</v>
      </c>
      <c r="D259" s="11">
        <v>4.43119</v>
      </c>
      <c r="E259" s="11">
        <v>3.1744340000000002</v>
      </c>
      <c r="F259" s="11">
        <v>2.9325649999999999</v>
      </c>
      <c r="G259" s="11">
        <v>2.678531</v>
      </c>
      <c r="H259" s="11">
        <v>2.4701960000000001</v>
      </c>
      <c r="I259" s="11">
        <v>2.3102819999999999</v>
      </c>
      <c r="J259" s="11">
        <v>2.1582080000000001</v>
      </c>
      <c r="K259" s="11">
        <v>2.0101010000000001</v>
      </c>
      <c r="L259" s="11">
        <v>1.8665879999999999</v>
      </c>
      <c r="M259" s="11">
        <v>1.7200949999999999</v>
      </c>
      <c r="N259" s="11">
        <v>1.57721</v>
      </c>
      <c r="O259" s="11">
        <v>1.441303</v>
      </c>
      <c r="P259" s="11">
        <v>1.313267</v>
      </c>
      <c r="Q259" s="11">
        <v>1.1952179999999999</v>
      </c>
      <c r="R259" s="11">
        <v>1.0792390000000001</v>
      </c>
      <c r="S259" s="11">
        <v>0.98072199999999998</v>
      </c>
      <c r="T259" s="11">
        <v>0.88655700000000004</v>
      </c>
      <c r="U259" s="11">
        <v>0.79653700000000005</v>
      </c>
      <c r="V259" s="11">
        <v>0.71525899999999998</v>
      </c>
      <c r="W259" s="11">
        <v>0.63927500000000004</v>
      </c>
      <c r="X259" s="11">
        <v>0.57284900000000005</v>
      </c>
      <c r="Y259" s="11">
        <v>0.50414499999999995</v>
      </c>
      <c r="Z259" s="11">
        <v>0.43220399999999998</v>
      </c>
      <c r="AA259" s="11">
        <v>0.35922300000000001</v>
      </c>
      <c r="AB259" s="11">
        <v>0.29638100000000001</v>
      </c>
      <c r="AC259" s="11">
        <v>0.288576</v>
      </c>
      <c r="AD259" s="11">
        <v>0.281225</v>
      </c>
      <c r="AE259" s="11">
        <v>0.27516299999999999</v>
      </c>
      <c r="AF259" s="11">
        <v>0.26902799999999999</v>
      </c>
      <c r="AG259" s="11">
        <v>0.26286700000000002</v>
      </c>
      <c r="AH259" s="11">
        <v>0.257465</v>
      </c>
      <c r="AI259" s="11">
        <v>0.251973</v>
      </c>
      <c r="AJ259" s="11">
        <v>0.246443</v>
      </c>
      <c r="AK259" s="11">
        <v>0.24157500000000001</v>
      </c>
      <c r="AL259" s="11">
        <v>0.237206</v>
      </c>
      <c r="AM259" s="8">
        <v>-8.2500000000000004E-2</v>
      </c>
    </row>
    <row r="260" spans="1:39" ht="15" customHeight="1">
      <c r="A260" s="7" t="s">
        <v>906</v>
      </c>
      <c r="B260" s="10" t="s">
        <v>891</v>
      </c>
      <c r="C260" s="11">
        <v>0</v>
      </c>
      <c r="D260" s="11">
        <v>0</v>
      </c>
      <c r="E260" s="11">
        <v>0</v>
      </c>
      <c r="F260" s="11">
        <v>0</v>
      </c>
      <c r="G260" s="11">
        <v>0</v>
      </c>
      <c r="H260" s="11">
        <v>0</v>
      </c>
      <c r="I260" s="11">
        <v>0</v>
      </c>
      <c r="J260" s="11">
        <v>0</v>
      </c>
      <c r="K260" s="11">
        <v>0</v>
      </c>
      <c r="L260" s="11">
        <v>0</v>
      </c>
      <c r="M260" s="11">
        <v>0</v>
      </c>
      <c r="N260" s="11">
        <v>0</v>
      </c>
      <c r="O260" s="11">
        <v>0</v>
      </c>
      <c r="P260" s="11">
        <v>0</v>
      </c>
      <c r="Q260" s="11">
        <v>0</v>
      </c>
      <c r="R260" s="11">
        <v>0</v>
      </c>
      <c r="S260" s="11">
        <v>0</v>
      </c>
      <c r="T260" s="11">
        <v>0</v>
      </c>
      <c r="U260" s="11">
        <v>0</v>
      </c>
      <c r="V260" s="11">
        <v>0</v>
      </c>
      <c r="W260" s="11">
        <v>0</v>
      </c>
      <c r="X260" s="11">
        <v>0</v>
      </c>
      <c r="Y260" s="11">
        <v>0</v>
      </c>
      <c r="Z260" s="11">
        <v>0</v>
      </c>
      <c r="AA260" s="11">
        <v>0</v>
      </c>
      <c r="AB260" s="11">
        <v>0</v>
      </c>
      <c r="AC260" s="11">
        <v>0</v>
      </c>
      <c r="AD260" s="11">
        <v>0</v>
      </c>
      <c r="AE260" s="11">
        <v>0</v>
      </c>
      <c r="AF260" s="11">
        <v>0</v>
      </c>
      <c r="AG260" s="11">
        <v>0</v>
      </c>
      <c r="AH260" s="11">
        <v>0</v>
      </c>
      <c r="AI260" s="11">
        <v>0</v>
      </c>
      <c r="AJ260" s="11">
        <v>0</v>
      </c>
      <c r="AK260" s="11">
        <v>0</v>
      </c>
      <c r="AL260" s="11">
        <v>0</v>
      </c>
      <c r="AM260" s="8" t="s">
        <v>212</v>
      </c>
    </row>
    <row r="261" spans="1:39" ht="15" customHeight="1">
      <c r="A261" s="7" t="s">
        <v>905</v>
      </c>
      <c r="B261" s="10" t="s">
        <v>889</v>
      </c>
      <c r="C261" s="11">
        <v>0.19348199999999999</v>
      </c>
      <c r="D261" s="11">
        <v>0.25213000000000002</v>
      </c>
      <c r="E261" s="11">
        <v>0.31660500000000003</v>
      </c>
      <c r="F261" s="11">
        <v>0.37226100000000001</v>
      </c>
      <c r="G261" s="11">
        <v>0.422732</v>
      </c>
      <c r="H261" s="11">
        <v>0.46422600000000003</v>
      </c>
      <c r="I261" s="11">
        <v>0.50814400000000004</v>
      </c>
      <c r="J261" s="11">
        <v>0.54794699999999996</v>
      </c>
      <c r="K261" s="11">
        <v>0.58379899999999996</v>
      </c>
      <c r="L261" s="11">
        <v>0.61353800000000003</v>
      </c>
      <c r="M261" s="11">
        <v>0.63657699999999995</v>
      </c>
      <c r="N261" s="11">
        <v>0.64734400000000003</v>
      </c>
      <c r="O261" s="11">
        <v>0.65883499999999995</v>
      </c>
      <c r="P261" s="11">
        <v>0.667157</v>
      </c>
      <c r="Q261" s="11">
        <v>0.67415599999999998</v>
      </c>
      <c r="R261" s="11">
        <v>0.68050600000000006</v>
      </c>
      <c r="S261" s="11">
        <v>0.69611199999999995</v>
      </c>
      <c r="T261" s="11">
        <v>0.70778200000000002</v>
      </c>
      <c r="U261" s="11">
        <v>0.72006300000000001</v>
      </c>
      <c r="V261" s="11">
        <v>0.73222900000000002</v>
      </c>
      <c r="W261" s="11">
        <v>0.74190699999999998</v>
      </c>
      <c r="X261" s="11">
        <v>0.74426899999999996</v>
      </c>
      <c r="Y261" s="11">
        <v>0.74675999999999998</v>
      </c>
      <c r="Z261" s="11">
        <v>0.75232600000000005</v>
      </c>
      <c r="AA261" s="11">
        <v>0.75709099999999996</v>
      </c>
      <c r="AB261" s="11">
        <v>0.75694399999999995</v>
      </c>
      <c r="AC261" s="11">
        <v>0.73813399999999996</v>
      </c>
      <c r="AD261" s="11">
        <v>0.72040499999999996</v>
      </c>
      <c r="AE261" s="11">
        <v>0.70575299999999996</v>
      </c>
      <c r="AF261" s="11">
        <v>0.69086700000000001</v>
      </c>
      <c r="AG261" s="11">
        <v>0.67587799999999998</v>
      </c>
      <c r="AH261" s="11">
        <v>0.66268400000000005</v>
      </c>
      <c r="AI261" s="11">
        <v>0.64921600000000002</v>
      </c>
      <c r="AJ261" s="11">
        <v>0.63563099999999995</v>
      </c>
      <c r="AK261" s="11">
        <v>0.62367899999999998</v>
      </c>
      <c r="AL261" s="11">
        <v>0.61289199999999999</v>
      </c>
      <c r="AM261" s="8">
        <v>2.6468999999999999E-2</v>
      </c>
    </row>
    <row r="263" spans="1:39" ht="15" customHeight="1">
      <c r="B263" s="6" t="s">
        <v>904</v>
      </c>
    </row>
    <row r="264" spans="1:39" ht="15" customHeight="1">
      <c r="A264" s="7" t="s">
        <v>903</v>
      </c>
      <c r="B264" s="10" t="s">
        <v>902</v>
      </c>
      <c r="C264" s="12">
        <v>3754.595703</v>
      </c>
      <c r="D264" s="12">
        <v>3778.4526369999999</v>
      </c>
      <c r="E264" s="12">
        <v>3962.5964359999998</v>
      </c>
      <c r="F264" s="12">
        <v>4125.6826170000004</v>
      </c>
      <c r="G264" s="12">
        <v>4250.3388670000004</v>
      </c>
      <c r="H264" s="12">
        <v>4446.8916019999997</v>
      </c>
      <c r="I264" s="12">
        <v>4703.1166990000002</v>
      </c>
      <c r="J264" s="12">
        <v>4942.2329099999997</v>
      </c>
      <c r="K264" s="12">
        <v>5148.3022460000002</v>
      </c>
      <c r="L264" s="12">
        <v>5394.0908200000003</v>
      </c>
      <c r="M264" s="12">
        <v>5635.9711909999996</v>
      </c>
      <c r="N264" s="12">
        <v>5828.8930659999996</v>
      </c>
      <c r="O264" s="12">
        <v>6049.1811520000001</v>
      </c>
      <c r="P264" s="12">
        <v>6300.9467770000001</v>
      </c>
      <c r="Q264" s="12">
        <v>6557.7333980000003</v>
      </c>
      <c r="R264" s="12">
        <v>6796.5410160000001</v>
      </c>
      <c r="S264" s="12">
        <v>7043.4804690000001</v>
      </c>
      <c r="T264" s="12">
        <v>7302.4233400000003</v>
      </c>
      <c r="U264" s="12">
        <v>7599.7973629999997</v>
      </c>
      <c r="V264" s="12">
        <v>7910.2080079999996</v>
      </c>
      <c r="W264" s="12">
        <v>8209.7167969999991</v>
      </c>
      <c r="X264" s="12">
        <v>8488.7207030000009</v>
      </c>
      <c r="Y264" s="12">
        <v>8794.9755860000005</v>
      </c>
      <c r="Z264" s="12">
        <v>9121.2158199999994</v>
      </c>
      <c r="AA264" s="12">
        <v>9428.9726559999999</v>
      </c>
      <c r="AB264" s="12">
        <v>9729.6992190000001</v>
      </c>
      <c r="AC264" s="12">
        <v>10058.003906</v>
      </c>
      <c r="AD264" s="12">
        <v>10409.142578000001</v>
      </c>
      <c r="AE264" s="12">
        <v>10753.90625</v>
      </c>
      <c r="AF264" s="12">
        <v>11103.408203000001</v>
      </c>
      <c r="AG264" s="12">
        <v>11460.189453000001</v>
      </c>
      <c r="AH264" s="12">
        <v>11821.939453000001</v>
      </c>
      <c r="AI264" s="12">
        <v>12168.085938</v>
      </c>
      <c r="AJ264" s="12">
        <v>12513.869140999999</v>
      </c>
      <c r="AK264" s="12">
        <v>12891.840819999999</v>
      </c>
      <c r="AL264" s="12">
        <v>13262.512694999999</v>
      </c>
      <c r="AM264" s="8">
        <v>3.7621000000000002E-2</v>
      </c>
    </row>
    <row r="265" spans="1:39" ht="15" customHeight="1">
      <c r="A265" s="7" t="s">
        <v>901</v>
      </c>
      <c r="B265" s="10" t="s">
        <v>900</v>
      </c>
      <c r="C265" s="12">
        <v>1438.080811</v>
      </c>
      <c r="D265" s="12">
        <v>1434.8876949999999</v>
      </c>
      <c r="E265" s="12">
        <v>1497.5627440000001</v>
      </c>
      <c r="F265" s="12">
        <v>1528.311279</v>
      </c>
      <c r="G265" s="12">
        <v>1573.2142329999999</v>
      </c>
      <c r="H265" s="12">
        <v>1662.88147</v>
      </c>
      <c r="I265" s="12">
        <v>1775.4339600000001</v>
      </c>
      <c r="J265" s="12">
        <v>1871.657471</v>
      </c>
      <c r="K265" s="12">
        <v>1956.908203</v>
      </c>
      <c r="L265" s="12">
        <v>2052.8222660000001</v>
      </c>
      <c r="M265" s="12">
        <v>2140.3833009999998</v>
      </c>
      <c r="N265" s="12">
        <v>2216.7927249999998</v>
      </c>
      <c r="O265" s="12">
        <v>2310.3090820000002</v>
      </c>
      <c r="P265" s="12">
        <v>2414.9741210000002</v>
      </c>
      <c r="Q265" s="12">
        <v>2511.780518</v>
      </c>
      <c r="R265" s="12">
        <v>2602.8046880000002</v>
      </c>
      <c r="S265" s="12">
        <v>2703.1525879999999</v>
      </c>
      <c r="T265" s="12">
        <v>2811.5029300000001</v>
      </c>
      <c r="U265" s="12">
        <v>2944.1523440000001</v>
      </c>
      <c r="V265" s="12">
        <v>3068.4035640000002</v>
      </c>
      <c r="W265" s="12">
        <v>3189.2944339999999</v>
      </c>
      <c r="X265" s="12">
        <v>3300.3637699999999</v>
      </c>
      <c r="Y265" s="12">
        <v>3434.4353030000002</v>
      </c>
      <c r="Z265" s="12">
        <v>3577.4597170000002</v>
      </c>
      <c r="AA265" s="12">
        <v>3702.2895509999998</v>
      </c>
      <c r="AB265" s="12">
        <v>3830.5341800000001</v>
      </c>
      <c r="AC265" s="12">
        <v>3976.297607</v>
      </c>
      <c r="AD265" s="12">
        <v>4127.1088870000003</v>
      </c>
      <c r="AE265" s="12">
        <v>4272.0883789999998</v>
      </c>
      <c r="AF265" s="12">
        <v>4412.669922</v>
      </c>
      <c r="AG265" s="12">
        <v>4556.9003910000001</v>
      </c>
      <c r="AH265" s="12">
        <v>4702.8422849999997</v>
      </c>
      <c r="AI265" s="12">
        <v>4834.2172849999997</v>
      </c>
      <c r="AJ265" s="12">
        <v>4971.0146480000003</v>
      </c>
      <c r="AK265" s="12">
        <v>5116.4809569999998</v>
      </c>
      <c r="AL265" s="12">
        <v>5252.4370120000003</v>
      </c>
      <c r="AM265" s="8">
        <v>3.8903E-2</v>
      </c>
    </row>
    <row r="266" spans="1:39" ht="15" customHeight="1">
      <c r="A266" s="7" t="s">
        <v>899</v>
      </c>
      <c r="B266" s="10" t="s">
        <v>898</v>
      </c>
      <c r="C266" s="12">
        <v>2316.514893</v>
      </c>
      <c r="D266" s="12">
        <v>2343.5649410000001</v>
      </c>
      <c r="E266" s="12">
        <v>2465.0336910000001</v>
      </c>
      <c r="F266" s="12">
        <v>2597.3710940000001</v>
      </c>
      <c r="G266" s="12">
        <v>2677.1247560000002</v>
      </c>
      <c r="H266" s="12">
        <v>2784.0102539999998</v>
      </c>
      <c r="I266" s="12">
        <v>2927.6828609999998</v>
      </c>
      <c r="J266" s="12">
        <v>3070.5754390000002</v>
      </c>
      <c r="K266" s="12">
        <v>3191.3940429999998</v>
      </c>
      <c r="L266" s="12">
        <v>3341.2687989999999</v>
      </c>
      <c r="M266" s="12">
        <v>3495.5878910000001</v>
      </c>
      <c r="N266" s="12">
        <v>3612.1003420000002</v>
      </c>
      <c r="O266" s="12">
        <v>3738.8720699999999</v>
      </c>
      <c r="P266" s="12">
        <v>3885.9726559999999</v>
      </c>
      <c r="Q266" s="12">
        <v>4045.953125</v>
      </c>
      <c r="R266" s="12">
        <v>4193.736328</v>
      </c>
      <c r="S266" s="12">
        <v>4340.3276370000003</v>
      </c>
      <c r="T266" s="12">
        <v>4490.9204099999997</v>
      </c>
      <c r="U266" s="12">
        <v>4655.6450199999999</v>
      </c>
      <c r="V266" s="12">
        <v>4841.8041990000002</v>
      </c>
      <c r="W266" s="12">
        <v>5020.421875</v>
      </c>
      <c r="X266" s="12">
        <v>5188.3564450000003</v>
      </c>
      <c r="Y266" s="12">
        <v>5360.5405270000001</v>
      </c>
      <c r="Z266" s="12">
        <v>5543.7558589999999</v>
      </c>
      <c r="AA266" s="12">
        <v>5726.6835940000001</v>
      </c>
      <c r="AB266" s="12">
        <v>5899.1645509999998</v>
      </c>
      <c r="AC266" s="12">
        <v>6081.7060549999997</v>
      </c>
      <c r="AD266" s="12">
        <v>6282.0341799999997</v>
      </c>
      <c r="AE266" s="12">
        <v>6481.8178710000002</v>
      </c>
      <c r="AF266" s="12">
        <v>6690.7382809999999</v>
      </c>
      <c r="AG266" s="12">
        <v>6903.2890619999998</v>
      </c>
      <c r="AH266" s="12">
        <v>7119.0971680000002</v>
      </c>
      <c r="AI266" s="12">
        <v>7333.8691410000001</v>
      </c>
      <c r="AJ266" s="12">
        <v>7542.8549800000001</v>
      </c>
      <c r="AK266" s="12">
        <v>7775.3598629999997</v>
      </c>
      <c r="AL266" s="12">
        <v>8010.0756840000004</v>
      </c>
      <c r="AM266" s="8">
        <v>3.6809000000000001E-2</v>
      </c>
    </row>
    <row r="267" spans="1:39" ht="15" customHeight="1">
      <c r="B267" s="6" t="s">
        <v>897</v>
      </c>
    </row>
    <row r="268" spans="1:39" ht="15" customHeight="1">
      <c r="A268" s="7" t="s">
        <v>896</v>
      </c>
      <c r="B268" s="10" t="s">
        <v>895</v>
      </c>
      <c r="C268" s="11">
        <v>260.39596599999999</v>
      </c>
      <c r="D268" s="11">
        <v>248.627655</v>
      </c>
      <c r="E268" s="11">
        <v>265.58694500000001</v>
      </c>
      <c r="F268" s="11">
        <v>274.72863799999999</v>
      </c>
      <c r="G268" s="11">
        <v>293.09799199999998</v>
      </c>
      <c r="H268" s="11">
        <v>219.603622</v>
      </c>
      <c r="I268" s="11">
        <v>220.345978</v>
      </c>
      <c r="J268" s="11">
        <v>221.093842</v>
      </c>
      <c r="K268" s="11">
        <v>221.85664399999999</v>
      </c>
      <c r="L268" s="11">
        <v>222.70881700000001</v>
      </c>
      <c r="M268" s="11">
        <v>223.50451699999999</v>
      </c>
      <c r="N268" s="11">
        <v>224.25538599999999</v>
      </c>
      <c r="O268" s="11">
        <v>225.01757799999999</v>
      </c>
      <c r="P268" s="11">
        <v>225.71682699999999</v>
      </c>
      <c r="Q268" s="11">
        <v>226.45216400000001</v>
      </c>
      <c r="R268" s="11">
        <v>227.23588599999999</v>
      </c>
      <c r="S268" s="11">
        <v>228.055511</v>
      </c>
      <c r="T268" s="11">
        <v>228.846619</v>
      </c>
      <c r="U268" s="11">
        <v>229.776398</v>
      </c>
      <c r="V268" s="11">
        <v>230.700256</v>
      </c>
      <c r="W268" s="11">
        <v>231.650238</v>
      </c>
      <c r="X268" s="11">
        <v>232.27844200000001</v>
      </c>
      <c r="Y268" s="11">
        <v>232.919647</v>
      </c>
      <c r="Z268" s="11">
        <v>233.45648199999999</v>
      </c>
      <c r="AA268" s="11">
        <v>234.094345</v>
      </c>
      <c r="AB268" s="11">
        <v>234.67506399999999</v>
      </c>
      <c r="AC268" s="11">
        <v>235.22753900000001</v>
      </c>
      <c r="AD268" s="11">
        <v>235.85008199999999</v>
      </c>
      <c r="AE268" s="11">
        <v>236.465485</v>
      </c>
      <c r="AF268" s="11">
        <v>237.14077800000001</v>
      </c>
      <c r="AG268" s="11">
        <v>237.800262</v>
      </c>
      <c r="AH268" s="11">
        <v>238.40403699999999</v>
      </c>
      <c r="AI268" s="11">
        <v>239.03012100000001</v>
      </c>
      <c r="AJ268" s="11">
        <v>239.587524</v>
      </c>
      <c r="AK268" s="11">
        <v>240.22171</v>
      </c>
      <c r="AL268" s="11">
        <v>240.85571300000001</v>
      </c>
      <c r="AM268" s="8">
        <v>-9.3400000000000004E-4</v>
      </c>
    </row>
    <row r="269" spans="1:39" ht="15" customHeight="1">
      <c r="A269" s="7" t="s">
        <v>894</v>
      </c>
      <c r="B269" s="10" t="s">
        <v>893</v>
      </c>
      <c r="C269" s="11">
        <v>422.228455</v>
      </c>
      <c r="D269" s="11">
        <v>559.66772500000002</v>
      </c>
      <c r="E269" s="11">
        <v>416.28241000000003</v>
      </c>
      <c r="F269" s="11">
        <v>412.45794699999999</v>
      </c>
      <c r="G269" s="11">
        <v>408.50234999999998</v>
      </c>
      <c r="H269" s="11">
        <v>453.82891799999999</v>
      </c>
      <c r="I269" s="11">
        <v>461.38220200000001</v>
      </c>
      <c r="J269" s="11">
        <v>469.45712300000002</v>
      </c>
      <c r="K269" s="11">
        <v>478.606537</v>
      </c>
      <c r="L269" s="11">
        <v>488.760132</v>
      </c>
      <c r="M269" s="11">
        <v>498.13082900000001</v>
      </c>
      <c r="N269" s="11">
        <v>507.82238799999999</v>
      </c>
      <c r="O269" s="11">
        <v>517.44714399999998</v>
      </c>
      <c r="P269" s="11">
        <v>525.56426999999996</v>
      </c>
      <c r="Q269" s="11">
        <v>534.314392</v>
      </c>
      <c r="R269" s="11">
        <v>544.34954800000003</v>
      </c>
      <c r="S269" s="11">
        <v>554.94982900000002</v>
      </c>
      <c r="T269" s="11">
        <v>565.07781999999997</v>
      </c>
      <c r="U269" s="11">
        <v>577.27539100000001</v>
      </c>
      <c r="V269" s="11">
        <v>589.270081</v>
      </c>
      <c r="W269" s="11">
        <v>601.93926999999996</v>
      </c>
      <c r="X269" s="11">
        <v>609.40393100000006</v>
      </c>
      <c r="Y269" s="11">
        <v>616.97229000000004</v>
      </c>
      <c r="Z269" s="11">
        <v>622.64703399999996</v>
      </c>
      <c r="AA269" s="11">
        <v>630.37719700000002</v>
      </c>
      <c r="AB269" s="11">
        <v>637.40386999999998</v>
      </c>
      <c r="AC269" s="11">
        <v>643.735229</v>
      </c>
      <c r="AD269" s="11">
        <v>651.17285200000003</v>
      </c>
      <c r="AE269" s="11">
        <v>658.58807400000001</v>
      </c>
      <c r="AF269" s="11">
        <v>667.11157200000002</v>
      </c>
      <c r="AG269" s="11">
        <v>675.39801</v>
      </c>
      <c r="AH269" s="11">
        <v>682.73730499999999</v>
      </c>
      <c r="AI269" s="11">
        <v>690.69049099999995</v>
      </c>
      <c r="AJ269" s="11">
        <v>697.55517599999996</v>
      </c>
      <c r="AK269" s="11">
        <v>705.51525900000001</v>
      </c>
      <c r="AL269" s="11">
        <v>713.58917199999996</v>
      </c>
      <c r="AM269" s="8">
        <v>7.1720000000000004E-3</v>
      </c>
    </row>
    <row r="270" spans="1:39" ht="15" customHeight="1">
      <c r="A270" s="7" t="s">
        <v>892</v>
      </c>
      <c r="B270" s="10" t="s">
        <v>891</v>
      </c>
      <c r="C270" s="11">
        <v>0</v>
      </c>
      <c r="D270" s="11">
        <v>0</v>
      </c>
      <c r="E270" s="11">
        <v>0</v>
      </c>
      <c r="F270" s="11">
        <v>0</v>
      </c>
      <c r="G270" s="11">
        <v>0</v>
      </c>
      <c r="H270" s="11">
        <v>0</v>
      </c>
      <c r="I270" s="11">
        <v>0</v>
      </c>
      <c r="J270" s="11">
        <v>0</v>
      </c>
      <c r="K270" s="11">
        <v>0</v>
      </c>
      <c r="L270" s="11">
        <v>0</v>
      </c>
      <c r="M270" s="11">
        <v>0</v>
      </c>
      <c r="N270" s="11">
        <v>0</v>
      </c>
      <c r="O270" s="11">
        <v>0</v>
      </c>
      <c r="P270" s="11">
        <v>0</v>
      </c>
      <c r="Q270" s="11">
        <v>0</v>
      </c>
      <c r="R270" s="11">
        <v>0</v>
      </c>
      <c r="S270" s="11">
        <v>0</v>
      </c>
      <c r="T270" s="11">
        <v>0</v>
      </c>
      <c r="U270" s="11">
        <v>0</v>
      </c>
      <c r="V270" s="11">
        <v>0</v>
      </c>
      <c r="W270" s="11">
        <v>0</v>
      </c>
      <c r="X270" s="11">
        <v>0</v>
      </c>
      <c r="Y270" s="11">
        <v>0</v>
      </c>
      <c r="Z270" s="11">
        <v>0</v>
      </c>
      <c r="AA270" s="11">
        <v>0</v>
      </c>
      <c r="AB270" s="11">
        <v>0</v>
      </c>
      <c r="AC270" s="11">
        <v>0</v>
      </c>
      <c r="AD270" s="11">
        <v>0</v>
      </c>
      <c r="AE270" s="11">
        <v>0</v>
      </c>
      <c r="AF270" s="11">
        <v>0</v>
      </c>
      <c r="AG270" s="11">
        <v>0</v>
      </c>
      <c r="AH270" s="11">
        <v>0</v>
      </c>
      <c r="AI270" s="11">
        <v>0</v>
      </c>
      <c r="AJ270" s="11">
        <v>0</v>
      </c>
      <c r="AK270" s="11">
        <v>0</v>
      </c>
      <c r="AL270" s="11">
        <v>0</v>
      </c>
      <c r="AM270" s="8" t="s">
        <v>212</v>
      </c>
    </row>
    <row r="271" spans="1:39" ht="15" customHeight="1">
      <c r="A271" s="7" t="s">
        <v>890</v>
      </c>
      <c r="B271" s="10" t="s">
        <v>889</v>
      </c>
      <c r="C271" s="11">
        <v>0.34118500000000002</v>
      </c>
      <c r="D271" s="11">
        <v>0.13497200000000001</v>
      </c>
      <c r="E271" s="11">
        <v>0.19012100000000001</v>
      </c>
      <c r="F271" s="11">
        <v>0.23750599999999999</v>
      </c>
      <c r="G271" s="11">
        <v>0.28777599999999998</v>
      </c>
      <c r="H271" s="11">
        <v>2.3305410000000002</v>
      </c>
      <c r="I271" s="11">
        <v>2.6551589999999998</v>
      </c>
      <c r="J271" s="11">
        <v>2.9813960000000002</v>
      </c>
      <c r="K271" s="11">
        <v>3.2825359999999999</v>
      </c>
      <c r="L271" s="11">
        <v>3.532651</v>
      </c>
      <c r="M271" s="11">
        <v>3.8198479999999999</v>
      </c>
      <c r="N271" s="11">
        <v>4.0574880000000002</v>
      </c>
      <c r="O271" s="11">
        <v>4.2269949999999996</v>
      </c>
      <c r="P271" s="11">
        <v>4.321218</v>
      </c>
      <c r="Q271" s="11">
        <v>4.5434049999999999</v>
      </c>
      <c r="R271" s="11">
        <v>4.9173159999999996</v>
      </c>
      <c r="S271" s="11">
        <v>5.2852319999999997</v>
      </c>
      <c r="T271" s="11">
        <v>5.7097249999999997</v>
      </c>
      <c r="U271" s="11">
        <v>5.869402</v>
      </c>
      <c r="V271" s="11">
        <v>6.2236289999999999</v>
      </c>
      <c r="W271" s="11">
        <v>6.429907</v>
      </c>
      <c r="X271" s="11">
        <v>6.9047159999999996</v>
      </c>
      <c r="Y271" s="11">
        <v>7.0561530000000001</v>
      </c>
      <c r="Z271" s="11">
        <v>7.2597050000000003</v>
      </c>
      <c r="AA271" s="11">
        <v>7.589302</v>
      </c>
      <c r="AB271" s="11">
        <v>7.8912699999999996</v>
      </c>
      <c r="AC271" s="11">
        <v>8.0741230000000002</v>
      </c>
      <c r="AD271" s="11">
        <v>8.1612860000000005</v>
      </c>
      <c r="AE271" s="11">
        <v>8.2700169999999993</v>
      </c>
      <c r="AF271" s="11">
        <v>8.4078540000000004</v>
      </c>
      <c r="AG271" s="11">
        <v>8.5532959999999996</v>
      </c>
      <c r="AH271" s="11">
        <v>8.7719670000000001</v>
      </c>
      <c r="AI271" s="11">
        <v>9.0882240000000003</v>
      </c>
      <c r="AJ271" s="11">
        <v>9.1603759999999994</v>
      </c>
      <c r="AK271" s="11">
        <v>9.3830299999999998</v>
      </c>
      <c r="AL271" s="11">
        <v>9.6474440000000001</v>
      </c>
      <c r="AM271" s="8">
        <v>0.133795</v>
      </c>
    </row>
    <row r="272" spans="1:39" ht="15" customHeight="1" thickBot="1"/>
    <row r="273" spans="2:39" ht="15" customHeight="1">
      <c r="B273" s="61" t="s">
        <v>888</v>
      </c>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row>
    <row r="274" spans="2:39" ht="15" customHeight="1">
      <c r="B274" s="3" t="s">
        <v>13</v>
      </c>
    </row>
    <row r="275" spans="2:39" ht="15" customHeight="1">
      <c r="B275" s="3" t="s">
        <v>152</v>
      </c>
    </row>
    <row r="276" spans="2:39" ht="15" customHeight="1">
      <c r="B276" s="3" t="s">
        <v>841</v>
      </c>
    </row>
    <row r="277" spans="2:39" ht="15" customHeight="1">
      <c r="B277" s="3" t="s">
        <v>887</v>
      </c>
    </row>
    <row r="278" spans="2:39" ht="15" customHeight="1">
      <c r="B278" s="3" t="s">
        <v>886</v>
      </c>
    </row>
    <row r="279" spans="2:39" ht="15" customHeight="1">
      <c r="B279" s="3" t="s">
        <v>885</v>
      </c>
    </row>
    <row r="280" spans="2:39" ht="15" customHeight="1">
      <c r="B280" s="3" t="s">
        <v>884</v>
      </c>
    </row>
    <row r="281" spans="2:39" ht="15" customHeight="1">
      <c r="B281" s="3" t="s">
        <v>883</v>
      </c>
    </row>
    <row r="282" spans="2:39" ht="15" customHeight="1">
      <c r="B282" s="3" t="s">
        <v>882</v>
      </c>
    </row>
    <row r="283" spans="2:39" ht="15" customHeight="1">
      <c r="B283" s="3" t="s">
        <v>881</v>
      </c>
    </row>
    <row r="284" spans="2:39" ht="15" customHeight="1">
      <c r="B284" s="3" t="s">
        <v>2</v>
      </c>
    </row>
  </sheetData>
  <mergeCells count="1">
    <mergeCell ref="B273:AM273"/>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84"/>
  <sheetViews>
    <sheetView zoomScaleNormal="100" workbookViewId="0">
      <selection sqref="A1:AG1"/>
    </sheetView>
  </sheetViews>
  <sheetFormatPr defaultColWidth="9.140625" defaultRowHeight="12.75"/>
  <cols>
    <col min="1" max="1" width="37.7109375" style="28" customWidth="1"/>
    <col min="2" max="33" width="8.7109375" style="28" customWidth="1"/>
    <col min="34" max="16384" width="9.140625" style="28"/>
  </cols>
  <sheetData>
    <row r="1" spans="1:33" s="54" customFormat="1" ht="16.5" customHeight="1" thickBot="1">
      <c r="A1" s="62" t="s">
        <v>718</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row>
    <row r="2" spans="1:33" s="31" customFormat="1" ht="16.5" customHeight="1">
      <c r="A2" s="52"/>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3">
        <v>2004</v>
      </c>
      <c r="W2" s="52">
        <v>2005</v>
      </c>
      <c r="X2" s="52">
        <v>2006</v>
      </c>
      <c r="Y2" s="52">
        <v>2007</v>
      </c>
      <c r="Z2" s="52">
        <v>2008</v>
      </c>
      <c r="AA2" s="52">
        <v>2009</v>
      </c>
      <c r="AB2" s="52">
        <v>2010</v>
      </c>
      <c r="AC2" s="51">
        <v>2011</v>
      </c>
      <c r="AD2" s="51">
        <v>2012</v>
      </c>
      <c r="AE2" s="52">
        <v>2013</v>
      </c>
      <c r="AF2" s="51">
        <v>2014</v>
      </c>
      <c r="AG2" s="51">
        <v>2015</v>
      </c>
    </row>
    <row r="3" spans="1:33" ht="16.5" customHeight="1">
      <c r="A3" s="41" t="s">
        <v>717</v>
      </c>
      <c r="B3" s="43"/>
      <c r="C3" s="43"/>
      <c r="D3" s="43"/>
      <c r="E3" s="50"/>
      <c r="F3" s="50"/>
      <c r="G3" s="50"/>
      <c r="H3" s="50"/>
      <c r="I3" s="50"/>
      <c r="J3" s="50"/>
      <c r="K3" s="50"/>
      <c r="L3" s="50"/>
      <c r="M3" s="50"/>
      <c r="N3" s="50"/>
      <c r="O3" s="50"/>
      <c r="P3" s="50"/>
      <c r="Q3" s="50"/>
      <c r="R3" s="50"/>
      <c r="S3" s="43"/>
      <c r="T3" s="50"/>
      <c r="U3" s="50"/>
      <c r="V3" s="50"/>
      <c r="W3" s="50"/>
      <c r="X3" s="50"/>
      <c r="Y3" s="50"/>
      <c r="Z3" s="50"/>
      <c r="AA3" s="43"/>
      <c r="AB3" s="43"/>
      <c r="AC3" s="43"/>
      <c r="AD3" s="43"/>
      <c r="AE3" s="38"/>
      <c r="AF3" s="38"/>
      <c r="AG3" s="38"/>
    </row>
    <row r="4" spans="1:33" ht="16.5" customHeight="1">
      <c r="A4" s="36" t="s">
        <v>716</v>
      </c>
      <c r="B4" s="35">
        <v>31099</v>
      </c>
      <c r="C4" s="35">
        <v>53226</v>
      </c>
      <c r="D4" s="35">
        <v>108442</v>
      </c>
      <c r="E4" s="35">
        <v>119591.474</v>
      </c>
      <c r="F4" s="35">
        <v>190765.929</v>
      </c>
      <c r="G4" s="35">
        <v>275863.54700000002</v>
      </c>
      <c r="H4" s="35">
        <v>345872.95</v>
      </c>
      <c r="I4" s="35">
        <v>338085.364</v>
      </c>
      <c r="J4" s="35">
        <v>354764.451</v>
      </c>
      <c r="K4" s="35">
        <v>362227.03499999997</v>
      </c>
      <c r="L4" s="35">
        <v>388410.21</v>
      </c>
      <c r="M4" s="35">
        <v>403911.65600000002</v>
      </c>
      <c r="N4" s="35">
        <v>434651.68699999998</v>
      </c>
      <c r="O4" s="35">
        <v>450673.04100000003</v>
      </c>
      <c r="P4" s="35">
        <v>462753.505</v>
      </c>
      <c r="Q4" s="35">
        <v>487939.58</v>
      </c>
      <c r="R4" s="35">
        <v>515598.02299999999</v>
      </c>
      <c r="S4" s="35">
        <v>486506.04300000001</v>
      </c>
      <c r="T4" s="35">
        <v>483524.62777100003</v>
      </c>
      <c r="U4" s="35">
        <v>505601.66788299999</v>
      </c>
      <c r="V4" s="35">
        <v>558194.24092400004</v>
      </c>
      <c r="W4" s="35">
        <v>583771.28671300004</v>
      </c>
      <c r="X4" s="35">
        <v>588471.09679600003</v>
      </c>
      <c r="Y4" s="35">
        <v>607563.97572700004</v>
      </c>
      <c r="Z4" s="35">
        <v>583291.96259100002</v>
      </c>
      <c r="AA4" s="37">
        <v>551740.66534499999</v>
      </c>
      <c r="AB4" s="37">
        <v>564694.67509300006</v>
      </c>
      <c r="AC4" s="37">
        <v>575612.989375</v>
      </c>
      <c r="AD4" s="37">
        <v>580501.41025399999</v>
      </c>
      <c r="AE4" s="37">
        <v>589692.37678699999</v>
      </c>
      <c r="AF4" s="37">
        <v>607771.65507500002</v>
      </c>
      <c r="AG4" s="37">
        <v>641905.41639999999</v>
      </c>
    </row>
    <row r="5" spans="1:33" ht="16.5" customHeight="1">
      <c r="A5" s="49" t="s">
        <v>715</v>
      </c>
      <c r="B5" s="42">
        <f t="shared" ref="B5:AD5" si="0">SUM(B6:B13)</f>
        <v>1272078.3999999999</v>
      </c>
      <c r="C5" s="42">
        <f t="shared" si="0"/>
        <v>1555237.28</v>
      </c>
      <c r="D5" s="42">
        <f t="shared" si="0"/>
        <v>2042002.2799999998</v>
      </c>
      <c r="E5" s="42">
        <f t="shared" si="0"/>
        <v>2404954.4</v>
      </c>
      <c r="F5" s="42">
        <f t="shared" si="0"/>
        <v>2653510.21</v>
      </c>
      <c r="G5" s="42">
        <f t="shared" si="0"/>
        <v>3012952.8</v>
      </c>
      <c r="H5" s="42">
        <f t="shared" si="0"/>
        <v>3561208.56</v>
      </c>
      <c r="I5" s="42">
        <f t="shared" si="0"/>
        <v>3600322.4400000004</v>
      </c>
      <c r="J5" s="42">
        <f t="shared" si="0"/>
        <v>3697719.44</v>
      </c>
      <c r="K5" s="42">
        <f t="shared" si="0"/>
        <v>3768065.87</v>
      </c>
      <c r="L5" s="42">
        <f t="shared" si="0"/>
        <v>3837512.2399999998</v>
      </c>
      <c r="M5" s="42">
        <f t="shared" si="0"/>
        <v>3868070</v>
      </c>
      <c r="N5" s="42">
        <f t="shared" si="0"/>
        <v>3968386</v>
      </c>
      <c r="O5" s="42">
        <f t="shared" si="0"/>
        <v>4089366</v>
      </c>
      <c r="P5" s="42">
        <f t="shared" si="0"/>
        <v>4200634</v>
      </c>
      <c r="Q5" s="42">
        <f t="shared" si="0"/>
        <v>4304270</v>
      </c>
      <c r="R5" s="42">
        <f t="shared" si="0"/>
        <v>4550574.411335703</v>
      </c>
      <c r="S5" s="42">
        <f t="shared" si="0"/>
        <v>4589048.6739452155</v>
      </c>
      <c r="T5" s="42">
        <f t="shared" si="0"/>
        <v>4689938.0405192655</v>
      </c>
      <c r="U5" s="42">
        <f t="shared" si="0"/>
        <v>4740738.7675735131</v>
      </c>
      <c r="V5" s="42">
        <f t="shared" si="0"/>
        <v>4867747.968034571</v>
      </c>
      <c r="W5" s="42">
        <f t="shared" si="0"/>
        <v>4901210.7622080967</v>
      </c>
      <c r="X5" s="42">
        <f t="shared" si="0"/>
        <v>4955063.3849412324</v>
      </c>
      <c r="Y5" s="42">
        <f t="shared" si="0"/>
        <v>4981088.2827633303</v>
      </c>
      <c r="Z5" s="42">
        <f t="shared" si="0"/>
        <v>4900170.6582708275</v>
      </c>
      <c r="AA5" s="42">
        <f t="shared" si="0"/>
        <v>4241346.0069170976</v>
      </c>
      <c r="AB5" s="42">
        <f t="shared" si="0"/>
        <v>4244833.2903487347</v>
      </c>
      <c r="AC5" s="42">
        <f t="shared" si="0"/>
        <v>4230459.6708372645</v>
      </c>
      <c r="AD5" s="42">
        <f t="shared" si="0"/>
        <v>4274877.0108786002</v>
      </c>
      <c r="AE5" s="42">
        <v>4306653.2092234604</v>
      </c>
      <c r="AF5" s="42">
        <v>4371706.4749352001</v>
      </c>
      <c r="AG5" s="42">
        <v>4473336.330688606</v>
      </c>
    </row>
    <row r="6" spans="1:33" ht="16.5" customHeight="1">
      <c r="A6" s="40" t="s">
        <v>714</v>
      </c>
      <c r="B6" s="38" t="s">
        <v>709</v>
      </c>
      <c r="C6" s="38" t="s">
        <v>709</v>
      </c>
      <c r="D6" s="38" t="s">
        <v>709</v>
      </c>
      <c r="E6" s="38" t="s">
        <v>709</v>
      </c>
      <c r="F6" s="38" t="s">
        <v>709</v>
      </c>
      <c r="G6" s="38" t="s">
        <v>709</v>
      </c>
      <c r="H6" s="38" t="s">
        <v>709</v>
      </c>
      <c r="I6" s="38" t="s">
        <v>709</v>
      </c>
      <c r="J6" s="38" t="s">
        <v>709</v>
      </c>
      <c r="K6" s="38" t="s">
        <v>709</v>
      </c>
      <c r="L6" s="38" t="s">
        <v>709</v>
      </c>
      <c r="M6" s="38" t="s">
        <v>709</v>
      </c>
      <c r="N6" s="38" t="s">
        <v>709</v>
      </c>
      <c r="O6" s="38" t="s">
        <v>709</v>
      </c>
      <c r="P6" s="38" t="s">
        <v>709</v>
      </c>
      <c r="Q6" s="38" t="s">
        <v>709</v>
      </c>
      <c r="R6" s="48" t="s">
        <v>709</v>
      </c>
      <c r="S6" s="48" t="s">
        <v>709</v>
      </c>
      <c r="T6" s="48" t="s">
        <v>709</v>
      </c>
      <c r="U6" s="48" t="s">
        <v>709</v>
      </c>
      <c r="V6" s="48" t="s">
        <v>709</v>
      </c>
      <c r="W6" s="48" t="s">
        <v>709</v>
      </c>
      <c r="X6" s="48" t="s">
        <v>709</v>
      </c>
      <c r="Y6" s="37">
        <v>3324976.9724416146</v>
      </c>
      <c r="Z6" s="37">
        <v>3199116.0453116009</v>
      </c>
      <c r="AA6" s="37">
        <v>2800603.3813226186</v>
      </c>
      <c r="AB6" s="37">
        <v>2814539.6008469323</v>
      </c>
      <c r="AC6" s="37">
        <v>2843074.6112777242</v>
      </c>
      <c r="AD6" s="45">
        <v>2866062.4574685842</v>
      </c>
      <c r="AE6" s="45">
        <v>2882172.7915729396</v>
      </c>
      <c r="AF6" s="46">
        <v>2878905.4187674453</v>
      </c>
      <c r="AG6" s="46">
        <v>2984177.8606386106</v>
      </c>
    </row>
    <row r="7" spans="1:33" ht="16.5" customHeight="1">
      <c r="A7" s="47" t="s">
        <v>713</v>
      </c>
      <c r="B7" s="38">
        <v>1144673.3999999999</v>
      </c>
      <c r="C7" s="38">
        <v>1394803.28</v>
      </c>
      <c r="D7" s="38">
        <v>1750897</v>
      </c>
      <c r="E7" s="38">
        <v>1954165.5</v>
      </c>
      <c r="F7" s="38">
        <v>2011988.76</v>
      </c>
      <c r="G7" s="38">
        <v>2094620.64</v>
      </c>
      <c r="H7" s="38">
        <v>2281390.92</v>
      </c>
      <c r="I7" s="38">
        <v>2200259.7000000002</v>
      </c>
      <c r="J7" s="38">
        <v>2208226.09</v>
      </c>
      <c r="K7" s="38">
        <v>2213281.4900000002</v>
      </c>
      <c r="L7" s="38">
        <v>2249742.4</v>
      </c>
      <c r="M7" s="38">
        <v>2286887</v>
      </c>
      <c r="N7" s="38">
        <v>2337068</v>
      </c>
      <c r="O7" s="38">
        <v>2389065</v>
      </c>
      <c r="P7" s="38">
        <v>2463828</v>
      </c>
      <c r="Q7" s="37">
        <v>2494870</v>
      </c>
      <c r="R7" s="37">
        <v>3107729.4184393021</v>
      </c>
      <c r="S7" s="37">
        <v>3139120.3449245607</v>
      </c>
      <c r="T7" s="37">
        <v>3216786.1714053932</v>
      </c>
      <c r="U7" s="37">
        <v>3240359.1957990401</v>
      </c>
      <c r="V7" s="37">
        <v>3290560.3545328677</v>
      </c>
      <c r="W7" s="37">
        <v>3312355.1511198673</v>
      </c>
      <c r="X7" s="37">
        <v>3235752.3978471048</v>
      </c>
      <c r="Y7" s="37" t="s">
        <v>709</v>
      </c>
      <c r="Z7" s="37" t="s">
        <v>709</v>
      </c>
      <c r="AA7" s="37" t="s">
        <v>709</v>
      </c>
      <c r="AB7" s="37" t="s">
        <v>709</v>
      </c>
      <c r="AC7" s="37" t="s">
        <v>709</v>
      </c>
      <c r="AD7" s="37" t="s">
        <v>709</v>
      </c>
      <c r="AE7" s="37" t="s">
        <v>709</v>
      </c>
      <c r="AF7" s="37" t="s">
        <v>709</v>
      </c>
      <c r="AG7" s="37" t="s">
        <v>709</v>
      </c>
    </row>
    <row r="8" spans="1:33" ht="16.5" customHeight="1">
      <c r="A8" s="40" t="s">
        <v>712</v>
      </c>
      <c r="B8" s="35" t="s">
        <v>692</v>
      </c>
      <c r="C8" s="35" t="s">
        <v>692</v>
      </c>
      <c r="D8" s="35">
        <v>3276.9</v>
      </c>
      <c r="E8" s="35">
        <v>6191.9</v>
      </c>
      <c r="F8" s="35">
        <v>12256.8</v>
      </c>
      <c r="G8" s="35">
        <v>11811.8</v>
      </c>
      <c r="H8" s="35">
        <v>12424.1</v>
      </c>
      <c r="I8" s="35">
        <v>11656.06</v>
      </c>
      <c r="J8" s="35">
        <v>11946.25</v>
      </c>
      <c r="K8" s="35">
        <v>12184.38</v>
      </c>
      <c r="L8" s="35">
        <v>12390.4</v>
      </c>
      <c r="M8" s="35">
        <v>10777</v>
      </c>
      <c r="N8" s="35">
        <v>10912</v>
      </c>
      <c r="O8" s="35">
        <v>11089</v>
      </c>
      <c r="P8" s="35">
        <v>11311</v>
      </c>
      <c r="Q8" s="37">
        <v>11642</v>
      </c>
      <c r="R8" s="37">
        <v>15462.865940149295</v>
      </c>
      <c r="S8" s="37">
        <v>14122.993532173001</v>
      </c>
      <c r="T8" s="37">
        <v>14186.932382421695</v>
      </c>
      <c r="U8" s="37">
        <v>14457.287271927125</v>
      </c>
      <c r="V8" s="37">
        <v>19018.549413498804</v>
      </c>
      <c r="W8" s="37">
        <v>17491.706195615443</v>
      </c>
      <c r="X8" s="37">
        <v>24329.167219781142</v>
      </c>
      <c r="Y8" s="37">
        <v>27173.153303934443</v>
      </c>
      <c r="Z8" s="37">
        <v>26429.597949972125</v>
      </c>
      <c r="AA8" s="37">
        <v>22427.775946999154</v>
      </c>
      <c r="AB8" s="37">
        <v>19940.561624896218</v>
      </c>
      <c r="AC8" s="37">
        <v>19926.696602990502</v>
      </c>
      <c r="AD8" s="45">
        <v>23034.485668256286</v>
      </c>
      <c r="AE8" s="45">
        <v>21936.758607248372</v>
      </c>
      <c r="AF8" s="45">
        <v>21509.668518659528</v>
      </c>
      <c r="AG8" s="45">
        <v>21118.295118226415</v>
      </c>
    </row>
    <row r="9" spans="1:33" ht="16.5" customHeight="1">
      <c r="A9" s="40" t="s">
        <v>711</v>
      </c>
      <c r="B9" s="38" t="s">
        <v>709</v>
      </c>
      <c r="C9" s="38" t="s">
        <v>709</v>
      </c>
      <c r="D9" s="38" t="s">
        <v>709</v>
      </c>
      <c r="E9" s="38" t="s">
        <v>709</v>
      </c>
      <c r="F9" s="38" t="s">
        <v>709</v>
      </c>
      <c r="G9" s="38" t="s">
        <v>709</v>
      </c>
      <c r="H9" s="38" t="s">
        <v>709</v>
      </c>
      <c r="I9" s="38" t="s">
        <v>709</v>
      </c>
      <c r="J9" s="38" t="s">
        <v>709</v>
      </c>
      <c r="K9" s="38" t="s">
        <v>709</v>
      </c>
      <c r="L9" s="38" t="s">
        <v>709</v>
      </c>
      <c r="M9" s="38" t="s">
        <v>709</v>
      </c>
      <c r="N9" s="38" t="s">
        <v>709</v>
      </c>
      <c r="O9" s="38" t="s">
        <v>709</v>
      </c>
      <c r="P9" s="38" t="s">
        <v>709</v>
      </c>
      <c r="Q9" s="38" t="s">
        <v>709</v>
      </c>
      <c r="R9" s="48" t="s">
        <v>709</v>
      </c>
      <c r="S9" s="48" t="s">
        <v>709</v>
      </c>
      <c r="T9" s="48" t="s">
        <v>709</v>
      </c>
      <c r="U9" s="48" t="s">
        <v>709</v>
      </c>
      <c r="V9" s="48" t="s">
        <v>709</v>
      </c>
      <c r="W9" s="48" t="s">
        <v>709</v>
      </c>
      <c r="X9" s="48" t="s">
        <v>709</v>
      </c>
      <c r="Y9" s="37">
        <v>1017007.4140728711</v>
      </c>
      <c r="Z9" s="37">
        <v>1049666.5159177505</v>
      </c>
      <c r="AA9" s="37">
        <v>824994.16830024554</v>
      </c>
      <c r="AB9" s="37">
        <v>831911.86597376282</v>
      </c>
      <c r="AC9" s="37">
        <v>807148.31967479293</v>
      </c>
      <c r="AD9" s="45">
        <v>803215.85137046059</v>
      </c>
      <c r="AE9" s="45">
        <v>805987.83740306878</v>
      </c>
      <c r="AF9" s="45">
        <v>852983.03366414621</v>
      </c>
      <c r="AG9" s="45">
        <v>844123.37401817658</v>
      </c>
    </row>
    <row r="10" spans="1:33" ht="16.5" customHeight="1">
      <c r="A10" s="47" t="s">
        <v>710</v>
      </c>
      <c r="B10" s="35" t="s">
        <v>692</v>
      </c>
      <c r="C10" s="35" t="s">
        <v>692</v>
      </c>
      <c r="D10" s="35">
        <v>225613.38</v>
      </c>
      <c r="E10" s="35">
        <v>363267</v>
      </c>
      <c r="F10" s="35">
        <v>520773.65</v>
      </c>
      <c r="G10" s="35">
        <v>688091.36</v>
      </c>
      <c r="H10" s="35">
        <v>999753.54</v>
      </c>
      <c r="I10" s="35">
        <v>1116957.68</v>
      </c>
      <c r="J10" s="35">
        <v>1201667.1000000001</v>
      </c>
      <c r="K10" s="35">
        <v>1252860</v>
      </c>
      <c r="L10" s="35">
        <v>1269292.44</v>
      </c>
      <c r="M10" s="35">
        <v>1256146</v>
      </c>
      <c r="N10" s="35">
        <v>1298299</v>
      </c>
      <c r="O10" s="35">
        <v>1352675</v>
      </c>
      <c r="P10" s="35">
        <v>1380557</v>
      </c>
      <c r="Q10" s="37">
        <v>1432625</v>
      </c>
      <c r="R10" s="37">
        <v>851761.95053358725</v>
      </c>
      <c r="S10" s="37">
        <v>888134.69778220274</v>
      </c>
      <c r="T10" s="37">
        <v>900692.79297885078</v>
      </c>
      <c r="U10" s="37">
        <v>915961.78558151587</v>
      </c>
      <c r="V10" s="37">
        <v>987257.59250088199</v>
      </c>
      <c r="W10" s="37">
        <v>1007637.3759072456</v>
      </c>
      <c r="X10" s="37">
        <v>1096712.1670610246</v>
      </c>
      <c r="Y10" s="37" t="s">
        <v>709</v>
      </c>
      <c r="Z10" s="37" t="s">
        <v>709</v>
      </c>
      <c r="AA10" s="37" t="s">
        <v>709</v>
      </c>
      <c r="AB10" s="37" t="s">
        <v>709</v>
      </c>
      <c r="AC10" s="37" t="s">
        <v>709</v>
      </c>
      <c r="AD10" s="37" t="s">
        <v>709</v>
      </c>
      <c r="AE10" s="37" t="s">
        <v>709</v>
      </c>
      <c r="AF10" s="37" t="s">
        <v>709</v>
      </c>
      <c r="AG10" s="37" t="s">
        <v>709</v>
      </c>
    </row>
    <row r="11" spans="1:33" ht="16.5" customHeight="1">
      <c r="A11" s="36" t="s">
        <v>708</v>
      </c>
      <c r="B11" s="35">
        <v>98551</v>
      </c>
      <c r="C11" s="35">
        <v>128769</v>
      </c>
      <c r="D11" s="35">
        <v>27081</v>
      </c>
      <c r="E11" s="35">
        <v>34606</v>
      </c>
      <c r="F11" s="35">
        <v>39813</v>
      </c>
      <c r="G11" s="35">
        <v>45441</v>
      </c>
      <c r="H11" s="35">
        <v>51901</v>
      </c>
      <c r="I11" s="35">
        <v>52898</v>
      </c>
      <c r="J11" s="35">
        <v>53874</v>
      </c>
      <c r="K11" s="35">
        <v>56772</v>
      </c>
      <c r="L11" s="35">
        <v>61284</v>
      </c>
      <c r="M11" s="35">
        <v>62705</v>
      </c>
      <c r="N11" s="35">
        <v>64072</v>
      </c>
      <c r="O11" s="35">
        <v>66893</v>
      </c>
      <c r="P11" s="35">
        <v>68021</v>
      </c>
      <c r="Q11" s="37">
        <v>70304</v>
      </c>
      <c r="R11" s="37">
        <v>100485.61766309441</v>
      </c>
      <c r="S11" s="37">
        <v>103469.81987011855</v>
      </c>
      <c r="T11" s="37">
        <v>107316.81733066414</v>
      </c>
      <c r="U11" s="37">
        <v>112722.6657018261</v>
      </c>
      <c r="V11" s="37">
        <v>111237.70972009751</v>
      </c>
      <c r="W11" s="37">
        <v>109735.09502401376</v>
      </c>
      <c r="X11" s="37">
        <v>123317.5825311543</v>
      </c>
      <c r="Y11" s="37">
        <v>119978.83837834008</v>
      </c>
      <c r="Z11" s="37">
        <v>126854.67714199767</v>
      </c>
      <c r="AA11" s="37">
        <v>120206.75691287633</v>
      </c>
      <c r="AB11" s="37">
        <v>110738.2452064016</v>
      </c>
      <c r="AC11" s="37">
        <v>103803.03027298137</v>
      </c>
      <c r="AD11" s="45">
        <v>105605.2225970268</v>
      </c>
      <c r="AE11" s="46">
        <v>106581.57890487878</v>
      </c>
      <c r="AF11" s="45">
        <v>109301.40619692924</v>
      </c>
      <c r="AG11" s="45">
        <v>109597.31844960712</v>
      </c>
    </row>
    <row r="12" spans="1:33" ht="16.5" customHeight="1">
      <c r="A12" s="36" t="s">
        <v>707</v>
      </c>
      <c r="B12" s="35">
        <v>28854</v>
      </c>
      <c r="C12" s="35">
        <v>31665</v>
      </c>
      <c r="D12" s="35">
        <v>35134</v>
      </c>
      <c r="E12" s="35">
        <v>46724</v>
      </c>
      <c r="F12" s="35">
        <v>68678</v>
      </c>
      <c r="G12" s="35">
        <v>78063</v>
      </c>
      <c r="H12" s="35">
        <v>94341</v>
      </c>
      <c r="I12" s="35">
        <v>96645</v>
      </c>
      <c r="J12" s="35">
        <v>99510</v>
      </c>
      <c r="K12" s="35">
        <v>103116</v>
      </c>
      <c r="L12" s="35">
        <v>108932</v>
      </c>
      <c r="M12" s="35">
        <v>115451</v>
      </c>
      <c r="N12" s="35">
        <v>118899</v>
      </c>
      <c r="O12" s="35">
        <v>124584</v>
      </c>
      <c r="P12" s="35">
        <v>128359</v>
      </c>
      <c r="Q12" s="37">
        <v>132384</v>
      </c>
      <c r="R12" s="37">
        <v>161237.6335393647</v>
      </c>
      <c r="S12" s="37">
        <v>168969.39215705439</v>
      </c>
      <c r="T12" s="37">
        <v>168216.76129200601</v>
      </c>
      <c r="U12" s="37">
        <v>173538.81507410944</v>
      </c>
      <c r="V12" s="37">
        <v>172960.13261476057</v>
      </c>
      <c r="W12" s="37">
        <v>175127.84138610313</v>
      </c>
      <c r="X12" s="37">
        <v>177320.99547171814</v>
      </c>
      <c r="Y12" s="37">
        <v>184199.09137989173</v>
      </c>
      <c r="Z12" s="37">
        <v>183825.72418631049</v>
      </c>
      <c r="AA12" s="37">
        <v>168099.53433899098</v>
      </c>
      <c r="AB12" s="37">
        <v>175788.97173715092</v>
      </c>
      <c r="AC12" s="37">
        <v>163791.29311902044</v>
      </c>
      <c r="AD12" s="45">
        <v>163601.73110557569</v>
      </c>
      <c r="AE12" s="45">
        <v>168435.63414130086</v>
      </c>
      <c r="AF12" s="45">
        <v>169830.17838475661</v>
      </c>
      <c r="AG12" s="45">
        <v>170246.27799988686</v>
      </c>
    </row>
    <row r="13" spans="1:33" ht="16.5" customHeight="1">
      <c r="A13" s="36" t="s">
        <v>706</v>
      </c>
      <c r="B13" s="35" t="s">
        <v>692</v>
      </c>
      <c r="C13" s="35" t="s">
        <v>692</v>
      </c>
      <c r="D13" s="35" t="s">
        <v>692</v>
      </c>
      <c r="E13" s="35" t="s">
        <v>692</v>
      </c>
      <c r="F13" s="35" t="s">
        <v>692</v>
      </c>
      <c r="G13" s="35">
        <v>94925</v>
      </c>
      <c r="H13" s="35">
        <v>121398</v>
      </c>
      <c r="I13" s="35">
        <v>121906</v>
      </c>
      <c r="J13" s="35">
        <v>122496</v>
      </c>
      <c r="K13" s="35">
        <v>129852</v>
      </c>
      <c r="L13" s="35">
        <v>135871</v>
      </c>
      <c r="M13" s="35">
        <v>136104</v>
      </c>
      <c r="N13" s="35">
        <v>139136</v>
      </c>
      <c r="O13" s="35">
        <v>145060</v>
      </c>
      <c r="P13" s="35">
        <v>148558</v>
      </c>
      <c r="Q13" s="37">
        <v>162445</v>
      </c>
      <c r="R13" s="37">
        <v>313896.92522020405</v>
      </c>
      <c r="S13" s="37">
        <v>275231.42567910667</v>
      </c>
      <c r="T13" s="37">
        <v>282738.56512992969</v>
      </c>
      <c r="U13" s="37">
        <v>283699.01814509422</v>
      </c>
      <c r="V13" s="37">
        <v>286713.62925246486</v>
      </c>
      <c r="W13" s="37">
        <v>278863.59257525147</v>
      </c>
      <c r="X13" s="37">
        <v>297631.07481044956</v>
      </c>
      <c r="Y13" s="37">
        <v>307752.81318667787</v>
      </c>
      <c r="Z13" s="37">
        <v>314278.09776319546</v>
      </c>
      <c r="AA13" s="37">
        <v>305014.39009536692</v>
      </c>
      <c r="AB13" s="37">
        <v>291914.04495959118</v>
      </c>
      <c r="AC13" s="37">
        <v>292715.71988975571</v>
      </c>
      <c r="AD13" s="45">
        <v>313357.26266869658</v>
      </c>
      <c r="AE13" s="45">
        <v>321538.60859402397</v>
      </c>
      <c r="AF13" s="45">
        <v>339176.76940326387</v>
      </c>
      <c r="AG13" s="45">
        <v>344073.2044640985</v>
      </c>
    </row>
    <row r="14" spans="1:33" s="32" customFormat="1" ht="16.5" customHeight="1">
      <c r="A14" s="44" t="s">
        <v>705</v>
      </c>
      <c r="B14" s="43" t="s">
        <v>692</v>
      </c>
      <c r="C14" s="43" t="s">
        <v>692</v>
      </c>
      <c r="D14" s="43" t="s">
        <v>692</v>
      </c>
      <c r="E14" s="43" t="s">
        <v>692</v>
      </c>
      <c r="F14" s="42">
        <f t="shared" ref="F14:AD14" si="1">SUM(F15:F22)</f>
        <v>39854</v>
      </c>
      <c r="G14" s="42">
        <f t="shared" si="1"/>
        <v>39581</v>
      </c>
      <c r="H14" s="42">
        <f t="shared" si="1"/>
        <v>41143</v>
      </c>
      <c r="I14" s="42">
        <f t="shared" si="1"/>
        <v>40703</v>
      </c>
      <c r="J14" s="42">
        <f t="shared" si="1"/>
        <v>40241</v>
      </c>
      <c r="K14" s="42">
        <f t="shared" si="1"/>
        <v>39384</v>
      </c>
      <c r="L14" s="42">
        <f t="shared" si="1"/>
        <v>39585</v>
      </c>
      <c r="M14" s="42">
        <f t="shared" si="1"/>
        <v>39808</v>
      </c>
      <c r="N14" s="42">
        <f t="shared" si="1"/>
        <v>38984.124200000006</v>
      </c>
      <c r="O14" s="42">
        <f t="shared" si="1"/>
        <v>40180.218951999996</v>
      </c>
      <c r="P14" s="42">
        <f t="shared" si="1"/>
        <v>41605.038687999993</v>
      </c>
      <c r="Q14" s="42">
        <f t="shared" si="1"/>
        <v>43278.862481000004</v>
      </c>
      <c r="R14" s="42">
        <f t="shared" si="1"/>
        <v>45100.241891000005</v>
      </c>
      <c r="S14" s="42">
        <f t="shared" si="1"/>
        <v>46507.533026999998</v>
      </c>
      <c r="T14" s="42">
        <f t="shared" si="1"/>
        <v>46096.088878999995</v>
      </c>
      <c r="U14" s="42">
        <f t="shared" si="1"/>
        <v>45676.831126000005</v>
      </c>
      <c r="V14" s="42">
        <f t="shared" si="1"/>
        <v>46545.783080000001</v>
      </c>
      <c r="W14" s="42">
        <f t="shared" si="1"/>
        <v>47124.653055000002</v>
      </c>
      <c r="X14" s="42">
        <f t="shared" si="1"/>
        <v>49504.172899999998</v>
      </c>
      <c r="Y14" s="42">
        <f t="shared" si="1"/>
        <v>51873.259700000002</v>
      </c>
      <c r="Z14" s="42">
        <f t="shared" si="1"/>
        <v>53712.078799999996</v>
      </c>
      <c r="AA14" s="42">
        <f t="shared" si="1"/>
        <v>53898.382540000013</v>
      </c>
      <c r="AB14" s="42">
        <f t="shared" si="1"/>
        <v>52627.181348999991</v>
      </c>
      <c r="AC14" s="42">
        <f t="shared" si="1"/>
        <v>54328.134432999992</v>
      </c>
      <c r="AD14" s="42">
        <f t="shared" si="1"/>
        <v>55169.258447999993</v>
      </c>
      <c r="AE14" s="42">
        <v>56467.102654000009</v>
      </c>
      <c r="AF14" s="42">
        <v>57012.094199999992</v>
      </c>
      <c r="AG14" s="42" t="s">
        <v>692</v>
      </c>
    </row>
    <row r="15" spans="1:33" s="32" customFormat="1" ht="16.5" customHeight="1">
      <c r="A15" s="36" t="s">
        <v>704</v>
      </c>
      <c r="B15" s="35" t="s">
        <v>692</v>
      </c>
      <c r="C15" s="35" t="s">
        <v>692</v>
      </c>
      <c r="D15" s="35" t="s">
        <v>692</v>
      </c>
      <c r="E15" s="35" t="s">
        <v>692</v>
      </c>
      <c r="F15" s="35">
        <v>21790</v>
      </c>
      <c r="G15" s="35">
        <v>21161</v>
      </c>
      <c r="H15" s="35">
        <v>20981</v>
      </c>
      <c r="I15" s="35">
        <v>21090</v>
      </c>
      <c r="J15" s="35">
        <v>20336</v>
      </c>
      <c r="K15" s="35">
        <v>20247</v>
      </c>
      <c r="L15" s="35">
        <v>18832</v>
      </c>
      <c r="M15" s="35">
        <v>18818</v>
      </c>
      <c r="N15" s="35">
        <v>16802.168100000003</v>
      </c>
      <c r="O15" s="35">
        <v>17509.219211999996</v>
      </c>
      <c r="P15" s="35">
        <v>17873.721648999999</v>
      </c>
      <c r="Q15" s="35">
        <v>18683.797939</v>
      </c>
      <c r="R15" s="35">
        <v>18807.334752999999</v>
      </c>
      <c r="S15" s="35">
        <v>19582.868181999998</v>
      </c>
      <c r="T15" s="35">
        <v>19678.689117000002</v>
      </c>
      <c r="U15" s="35">
        <v>19178.851354999999</v>
      </c>
      <c r="V15" s="35">
        <v>18920.853862999997</v>
      </c>
      <c r="W15" s="35">
        <v>19424.922553999997</v>
      </c>
      <c r="X15" s="35">
        <v>20390.185932999997</v>
      </c>
      <c r="Y15" s="35">
        <v>20388.053</v>
      </c>
      <c r="Z15" s="35">
        <v>21198.100300000002</v>
      </c>
      <c r="AA15" s="35">
        <v>21099.988628999999</v>
      </c>
      <c r="AB15" s="35">
        <v>20569.726839999999</v>
      </c>
      <c r="AC15" s="37">
        <v>20558.575434999999</v>
      </c>
      <c r="AD15" s="37">
        <v>21142.192439999999</v>
      </c>
      <c r="AE15" s="37">
        <v>21257.402984</v>
      </c>
      <c r="AF15" s="37">
        <v>21428.948799999998</v>
      </c>
      <c r="AG15" s="37" t="s">
        <v>692</v>
      </c>
    </row>
    <row r="16" spans="1:33" ht="16.5" customHeight="1">
      <c r="A16" s="36" t="s">
        <v>703</v>
      </c>
      <c r="B16" s="35" t="s">
        <v>692</v>
      </c>
      <c r="C16" s="35" t="s">
        <v>692</v>
      </c>
      <c r="D16" s="35" t="s">
        <v>692</v>
      </c>
      <c r="E16" s="35" t="s">
        <v>692</v>
      </c>
      <c r="F16" s="35">
        <v>381</v>
      </c>
      <c r="G16" s="35">
        <v>350</v>
      </c>
      <c r="H16" s="35">
        <v>571</v>
      </c>
      <c r="I16" s="35">
        <v>662</v>
      </c>
      <c r="J16" s="35">
        <v>701</v>
      </c>
      <c r="K16" s="35">
        <v>705</v>
      </c>
      <c r="L16" s="35">
        <v>833</v>
      </c>
      <c r="M16" s="35">
        <v>860</v>
      </c>
      <c r="N16" s="35">
        <v>955.24509999999998</v>
      </c>
      <c r="O16" s="35">
        <v>1023.7081319999999</v>
      </c>
      <c r="P16" s="35">
        <v>1115.35194</v>
      </c>
      <c r="Q16" s="35">
        <v>1190.168551</v>
      </c>
      <c r="R16" s="35">
        <v>1339.431795</v>
      </c>
      <c r="S16" s="35">
        <v>1427.305259</v>
      </c>
      <c r="T16" s="35">
        <v>1431.6725369999999</v>
      </c>
      <c r="U16" s="35">
        <v>1476.0326319999997</v>
      </c>
      <c r="V16" s="35">
        <v>1576.197658</v>
      </c>
      <c r="W16" s="35">
        <v>1699.5838489999999</v>
      </c>
      <c r="X16" s="35">
        <v>1865.7201999999997</v>
      </c>
      <c r="Y16" s="35">
        <v>1930.2944</v>
      </c>
      <c r="Z16" s="35">
        <v>2081.0625999999997</v>
      </c>
      <c r="AA16" s="35">
        <v>2196.117518</v>
      </c>
      <c r="AB16" s="35">
        <v>2172.7471529999998</v>
      </c>
      <c r="AC16" s="38">
        <v>2363.430715</v>
      </c>
      <c r="AD16" s="37">
        <v>2488.8479259999999</v>
      </c>
      <c r="AE16" s="37">
        <v>2564.6256590000003</v>
      </c>
      <c r="AF16" s="37">
        <v>2674.5208000000002</v>
      </c>
      <c r="AG16" s="37" t="s">
        <v>692</v>
      </c>
    </row>
    <row r="17" spans="1:33" ht="16.5" customHeight="1">
      <c r="A17" s="36" t="s">
        <v>702</v>
      </c>
      <c r="B17" s="35" t="s">
        <v>692</v>
      </c>
      <c r="C17" s="35" t="s">
        <v>692</v>
      </c>
      <c r="D17" s="35" t="s">
        <v>692</v>
      </c>
      <c r="E17" s="35" t="s">
        <v>692</v>
      </c>
      <c r="F17" s="35">
        <v>10558</v>
      </c>
      <c r="G17" s="35">
        <v>10427</v>
      </c>
      <c r="H17" s="35">
        <v>11475</v>
      </c>
      <c r="I17" s="35">
        <v>10528</v>
      </c>
      <c r="J17" s="35">
        <v>10737</v>
      </c>
      <c r="K17" s="35">
        <v>10231</v>
      </c>
      <c r="L17" s="35">
        <v>10668</v>
      </c>
      <c r="M17" s="35">
        <v>10559</v>
      </c>
      <c r="N17" s="35">
        <v>11530.220300000001</v>
      </c>
      <c r="O17" s="35">
        <v>12056.0676</v>
      </c>
      <c r="P17" s="35">
        <v>12284.382321999999</v>
      </c>
      <c r="Q17" s="35">
        <v>12902.056581000001</v>
      </c>
      <c r="R17" s="35">
        <v>13843.512074999999</v>
      </c>
      <c r="S17" s="35">
        <v>14178.091572000001</v>
      </c>
      <c r="T17" s="35">
        <v>13663.224326</v>
      </c>
      <c r="U17" s="35">
        <v>13606.195594000001</v>
      </c>
      <c r="V17" s="35">
        <v>14354.281087000001</v>
      </c>
      <c r="W17" s="35">
        <v>14417.698761</v>
      </c>
      <c r="X17" s="35">
        <v>14721.465516</v>
      </c>
      <c r="Y17" s="35">
        <v>16137.9522</v>
      </c>
      <c r="Z17" s="35">
        <v>16849.9198</v>
      </c>
      <c r="AA17" s="35">
        <v>16805.109970000001</v>
      </c>
      <c r="AB17" s="35">
        <v>16406.938677999999</v>
      </c>
      <c r="AC17" s="38">
        <v>17316.613255</v>
      </c>
      <c r="AD17" s="37">
        <v>17516.432841999998</v>
      </c>
      <c r="AE17" s="37">
        <v>18004.627035000001</v>
      </c>
      <c r="AF17" s="37">
        <v>18339.048699999999</v>
      </c>
      <c r="AG17" s="37" t="s">
        <v>692</v>
      </c>
    </row>
    <row r="18" spans="1:33" ht="16.5" customHeight="1">
      <c r="A18" s="36" t="s">
        <v>701</v>
      </c>
      <c r="B18" s="35" t="s">
        <v>692</v>
      </c>
      <c r="C18" s="35" t="s">
        <v>692</v>
      </c>
      <c r="D18" s="35" t="s">
        <v>692</v>
      </c>
      <c r="E18" s="35" t="s">
        <v>692</v>
      </c>
      <c r="F18" s="35">
        <v>219</v>
      </c>
      <c r="G18" s="35">
        <v>306</v>
      </c>
      <c r="H18" s="35">
        <v>193</v>
      </c>
      <c r="I18" s="35">
        <v>195</v>
      </c>
      <c r="J18" s="35">
        <v>199</v>
      </c>
      <c r="K18" s="35">
        <v>188</v>
      </c>
      <c r="L18" s="35">
        <v>187</v>
      </c>
      <c r="M18" s="35">
        <v>187</v>
      </c>
      <c r="N18" s="35">
        <v>184.16370000000001</v>
      </c>
      <c r="O18" s="35">
        <v>189.170345</v>
      </c>
      <c r="P18" s="35">
        <v>181.71669800000001</v>
      </c>
      <c r="Q18" s="35">
        <v>186.10567</v>
      </c>
      <c r="R18" s="35">
        <v>191.89107100000004</v>
      </c>
      <c r="S18" s="35">
        <v>186.99797199999998</v>
      </c>
      <c r="T18" s="35">
        <v>187.793553</v>
      </c>
      <c r="U18" s="35">
        <v>176.144657</v>
      </c>
      <c r="V18" s="35">
        <v>173.21470899999997</v>
      </c>
      <c r="W18" s="35">
        <v>172.98174700000001</v>
      </c>
      <c r="X18" s="35">
        <v>163.88912900000003</v>
      </c>
      <c r="Y18" s="35">
        <v>155.51650000000001</v>
      </c>
      <c r="Z18" s="35">
        <v>160.68529999999998</v>
      </c>
      <c r="AA18" s="35">
        <v>168.066937</v>
      </c>
      <c r="AB18" s="35">
        <v>158.87200799999999</v>
      </c>
      <c r="AC18" s="38">
        <v>160.306691</v>
      </c>
      <c r="AD18" s="37">
        <v>161.88904700000001</v>
      </c>
      <c r="AE18" s="37">
        <v>156.31329400000001</v>
      </c>
      <c r="AF18" s="37">
        <v>157.73150000000001</v>
      </c>
      <c r="AG18" s="37" t="s">
        <v>692</v>
      </c>
    </row>
    <row r="19" spans="1:33" ht="16.5" customHeight="1">
      <c r="A19" s="36" t="s">
        <v>695</v>
      </c>
      <c r="B19" s="35">
        <v>4197</v>
      </c>
      <c r="C19" s="35">
        <v>4128</v>
      </c>
      <c r="D19" s="35">
        <v>4592</v>
      </c>
      <c r="E19" s="35">
        <v>4513</v>
      </c>
      <c r="F19" s="35">
        <v>6516</v>
      </c>
      <c r="G19" s="35">
        <v>6534</v>
      </c>
      <c r="H19" s="35">
        <v>7082</v>
      </c>
      <c r="I19" s="35">
        <v>7344</v>
      </c>
      <c r="J19" s="35">
        <v>7320</v>
      </c>
      <c r="K19" s="35">
        <v>6940</v>
      </c>
      <c r="L19" s="35">
        <v>7996</v>
      </c>
      <c r="M19" s="35">
        <v>8244</v>
      </c>
      <c r="N19" s="35">
        <v>8350.4012999999995</v>
      </c>
      <c r="O19" s="35">
        <v>8037.4858980000008</v>
      </c>
      <c r="P19" s="35">
        <v>8702.2589120000011</v>
      </c>
      <c r="Q19" s="35">
        <v>8764.0169889999997</v>
      </c>
      <c r="R19" s="35">
        <v>9399.8729629999998</v>
      </c>
      <c r="S19" s="35">
        <v>9543.5642550000011</v>
      </c>
      <c r="T19" s="35">
        <v>9499.8287029999992</v>
      </c>
      <c r="U19" s="35">
        <v>9555.383124</v>
      </c>
      <c r="V19" s="35">
        <v>9715.2788890000011</v>
      </c>
      <c r="W19" s="35">
        <v>9470.1332469999998</v>
      </c>
      <c r="X19" s="35">
        <v>10358.926487000002</v>
      </c>
      <c r="Y19" s="35">
        <v>11136.821900000001</v>
      </c>
      <c r="Z19" s="35">
        <v>11031.9995</v>
      </c>
      <c r="AA19" s="35">
        <v>11129.418953</v>
      </c>
      <c r="AB19" s="35">
        <v>10773.7353</v>
      </c>
      <c r="AC19" s="38">
        <v>11314.228574000001</v>
      </c>
      <c r="AD19" s="37">
        <v>11120.63185</v>
      </c>
      <c r="AE19" s="37">
        <v>11735.558829</v>
      </c>
      <c r="AF19" s="37">
        <v>11599.8469</v>
      </c>
      <c r="AG19" s="37" t="s">
        <v>692</v>
      </c>
    </row>
    <row r="20" spans="1:33" ht="16.5" customHeight="1">
      <c r="A20" s="40" t="s">
        <v>700</v>
      </c>
      <c r="B20" s="35" t="s">
        <v>692</v>
      </c>
      <c r="C20" s="35" t="s">
        <v>692</v>
      </c>
      <c r="D20" s="35" t="s">
        <v>692</v>
      </c>
      <c r="E20" s="35" t="s">
        <v>692</v>
      </c>
      <c r="F20" s="35" t="s">
        <v>692</v>
      </c>
      <c r="G20" s="35">
        <v>364</v>
      </c>
      <c r="H20" s="35">
        <v>431</v>
      </c>
      <c r="I20" s="35">
        <v>454</v>
      </c>
      <c r="J20" s="35">
        <v>495</v>
      </c>
      <c r="K20" s="35">
        <v>562</v>
      </c>
      <c r="L20" s="35">
        <v>577</v>
      </c>
      <c r="M20" s="35">
        <v>607</v>
      </c>
      <c r="N20" s="35">
        <v>390.9409</v>
      </c>
      <c r="O20" s="35">
        <v>531.07757100000003</v>
      </c>
      <c r="P20" s="35">
        <v>513.41098099999999</v>
      </c>
      <c r="Q20" s="35">
        <v>558.98629999999991</v>
      </c>
      <c r="R20" s="35">
        <v>587.65657799999997</v>
      </c>
      <c r="S20" s="35">
        <v>625.77712400000007</v>
      </c>
      <c r="T20" s="35">
        <v>650.98968500000001</v>
      </c>
      <c r="U20" s="35">
        <v>688.58305900000005</v>
      </c>
      <c r="V20" s="35">
        <v>703.84377199999994</v>
      </c>
      <c r="W20" s="35">
        <v>738.47902800000008</v>
      </c>
      <c r="X20" s="35">
        <v>753.30440099999998</v>
      </c>
      <c r="Y20" s="35">
        <v>777.72930000000008</v>
      </c>
      <c r="Z20" s="35">
        <v>843.92600000000004</v>
      </c>
      <c r="AA20" s="35">
        <v>881.04851499999995</v>
      </c>
      <c r="AB20" s="35">
        <v>841.18544899999995</v>
      </c>
      <c r="AC20" s="38">
        <v>846.28385000000003</v>
      </c>
      <c r="AD20" s="37">
        <v>851.33871699999997</v>
      </c>
      <c r="AE20" s="37">
        <v>851.65238199999999</v>
      </c>
      <c r="AF20" s="37">
        <v>863.76990000000001</v>
      </c>
      <c r="AG20" s="37" t="s">
        <v>692</v>
      </c>
    </row>
    <row r="21" spans="1:33" ht="16.5" customHeight="1">
      <c r="A21" s="36" t="s">
        <v>699</v>
      </c>
      <c r="B21" s="35" t="s">
        <v>692</v>
      </c>
      <c r="C21" s="35" t="s">
        <v>692</v>
      </c>
      <c r="D21" s="35" t="s">
        <v>692</v>
      </c>
      <c r="E21" s="35" t="s">
        <v>692</v>
      </c>
      <c r="F21" s="35" t="s">
        <v>692</v>
      </c>
      <c r="G21" s="35" t="s">
        <v>692</v>
      </c>
      <c r="H21" s="35">
        <v>286</v>
      </c>
      <c r="I21" s="35">
        <v>282</v>
      </c>
      <c r="J21" s="35">
        <v>271</v>
      </c>
      <c r="K21" s="35">
        <v>260</v>
      </c>
      <c r="L21" s="35">
        <v>260</v>
      </c>
      <c r="M21" s="35">
        <v>260</v>
      </c>
      <c r="N21" s="35">
        <v>255.38840000000002</v>
      </c>
      <c r="O21" s="35">
        <v>254.21924200000004</v>
      </c>
      <c r="P21" s="35">
        <v>280.125878</v>
      </c>
      <c r="Q21" s="35">
        <v>294.71404899999999</v>
      </c>
      <c r="R21" s="35">
        <v>298.132858</v>
      </c>
      <c r="S21" s="35">
        <v>295.33117599999997</v>
      </c>
      <c r="T21" s="35">
        <v>301.363563</v>
      </c>
      <c r="U21" s="35">
        <v>366.84362800000002</v>
      </c>
      <c r="V21" s="35">
        <v>356.984306</v>
      </c>
      <c r="W21" s="35">
        <v>359.19848399999995</v>
      </c>
      <c r="X21" s="35">
        <v>359.85686900000002</v>
      </c>
      <c r="Y21" s="35">
        <v>380.78190000000001</v>
      </c>
      <c r="Z21" s="35">
        <v>390.4581</v>
      </c>
      <c r="AA21" s="35">
        <v>364.67172900000003</v>
      </c>
      <c r="AB21" s="35">
        <v>389.20500600000003</v>
      </c>
      <c r="AC21" s="38">
        <v>389.38419099999999</v>
      </c>
      <c r="AD21" s="37">
        <v>402.115701</v>
      </c>
      <c r="AE21" s="37">
        <v>402.30593399999998</v>
      </c>
      <c r="AF21" s="37">
        <v>414.20960000000002</v>
      </c>
      <c r="AG21" s="37" t="s">
        <v>692</v>
      </c>
    </row>
    <row r="22" spans="1:33" s="32" customFormat="1" ht="16.5" customHeight="1">
      <c r="A22" s="36" t="s">
        <v>698</v>
      </c>
      <c r="B22" s="35" t="s">
        <v>692</v>
      </c>
      <c r="C22" s="35" t="s">
        <v>692</v>
      </c>
      <c r="D22" s="35" t="s">
        <v>692</v>
      </c>
      <c r="E22" s="35" t="s">
        <v>692</v>
      </c>
      <c r="F22" s="35">
        <v>390</v>
      </c>
      <c r="G22" s="35">
        <v>439</v>
      </c>
      <c r="H22" s="35">
        <v>124</v>
      </c>
      <c r="I22" s="35">
        <v>148</v>
      </c>
      <c r="J22" s="35">
        <v>182</v>
      </c>
      <c r="K22" s="35">
        <v>251</v>
      </c>
      <c r="L22" s="35">
        <v>232</v>
      </c>
      <c r="M22" s="35">
        <v>273</v>
      </c>
      <c r="N22" s="35">
        <v>515.5963999999949</v>
      </c>
      <c r="O22" s="35">
        <v>579.27095199999894</v>
      </c>
      <c r="P22" s="35">
        <v>654.07030799999484</v>
      </c>
      <c r="Q22" s="35">
        <v>699.01640200000111</v>
      </c>
      <c r="R22" s="35">
        <v>632.40979800000787</v>
      </c>
      <c r="S22" s="35">
        <v>667.59748699999909</v>
      </c>
      <c r="T22" s="35">
        <v>682.52739499999007</v>
      </c>
      <c r="U22" s="35">
        <v>628.79707700001018</v>
      </c>
      <c r="V22" s="35">
        <v>745.12879600000451</v>
      </c>
      <c r="W22" s="35">
        <v>841.65538500000548</v>
      </c>
      <c r="X22" s="35">
        <v>890.82436499999312</v>
      </c>
      <c r="Y22" s="35">
        <v>966.1105000000025</v>
      </c>
      <c r="Z22" s="35">
        <v>1155.9271999999999</v>
      </c>
      <c r="AA22" s="35">
        <v>1253.9602890000001</v>
      </c>
      <c r="AB22" s="35">
        <v>1314.7709150000001</v>
      </c>
      <c r="AC22" s="37">
        <v>1379.3117219999999</v>
      </c>
      <c r="AD22" s="37">
        <v>1485.809925</v>
      </c>
      <c r="AE22" s="37">
        <v>1494.6165369999999</v>
      </c>
      <c r="AF22" s="37">
        <v>1534.018</v>
      </c>
      <c r="AG22" s="37" t="s">
        <v>692</v>
      </c>
    </row>
    <row r="23" spans="1:33" ht="16.5" customHeight="1">
      <c r="A23" s="41" t="s">
        <v>697</v>
      </c>
      <c r="B23" s="35"/>
      <c r="C23" s="35"/>
      <c r="D23" s="35"/>
      <c r="E23" s="35"/>
      <c r="F23" s="35"/>
      <c r="G23" s="35"/>
      <c r="H23" s="35"/>
      <c r="I23" s="35"/>
      <c r="J23" s="35"/>
      <c r="K23" s="35"/>
      <c r="L23" s="35"/>
      <c r="M23" s="35"/>
      <c r="N23" s="35"/>
      <c r="O23" s="35"/>
      <c r="P23" s="35"/>
      <c r="Q23" s="37"/>
      <c r="R23" s="37"/>
      <c r="S23" s="37"/>
      <c r="T23" s="37"/>
      <c r="U23" s="37"/>
      <c r="V23" s="37"/>
      <c r="W23" s="37"/>
      <c r="X23" s="37"/>
      <c r="Y23" s="37"/>
      <c r="Z23" s="37"/>
      <c r="AA23" s="37"/>
      <c r="AB23" s="37"/>
      <c r="AC23" s="37"/>
      <c r="AD23" s="37"/>
      <c r="AE23" s="37"/>
      <c r="AF23" s="37"/>
      <c r="AG23" s="37"/>
    </row>
    <row r="24" spans="1:33" ht="16.5" customHeight="1">
      <c r="A24" s="40" t="s">
        <v>696</v>
      </c>
      <c r="B24" s="35">
        <v>17064</v>
      </c>
      <c r="C24" s="35">
        <v>13260</v>
      </c>
      <c r="D24" s="35">
        <v>6179</v>
      </c>
      <c r="E24" s="35">
        <v>3931</v>
      </c>
      <c r="F24" s="35">
        <v>4503</v>
      </c>
      <c r="G24" s="35">
        <v>4825</v>
      </c>
      <c r="H24" s="35">
        <v>6057</v>
      </c>
      <c r="I24" s="35">
        <v>6273</v>
      </c>
      <c r="J24" s="35">
        <v>6091</v>
      </c>
      <c r="K24" s="35">
        <v>6199</v>
      </c>
      <c r="L24" s="35">
        <v>5921</v>
      </c>
      <c r="M24" s="35">
        <v>5545</v>
      </c>
      <c r="N24" s="35">
        <v>5050</v>
      </c>
      <c r="O24" s="35">
        <v>5166</v>
      </c>
      <c r="P24" s="35">
        <v>5304</v>
      </c>
      <c r="Q24" s="37">
        <v>5330</v>
      </c>
      <c r="R24" s="39">
        <v>5573.9916949999997</v>
      </c>
      <c r="S24" s="39">
        <v>5570.5677539999997</v>
      </c>
      <c r="T24" s="39">
        <v>5337.8184959999999</v>
      </c>
      <c r="U24" s="37">
        <v>5679.9327190000004</v>
      </c>
      <c r="V24" s="37">
        <v>5510.8824969999996</v>
      </c>
      <c r="W24" s="37">
        <v>5381.3696630000004</v>
      </c>
      <c r="X24" s="37">
        <v>5409.8024230000001</v>
      </c>
      <c r="Y24" s="37">
        <v>5784.2503559999996</v>
      </c>
      <c r="Z24" s="35">
        <v>6178.5061949999999</v>
      </c>
      <c r="AA24" s="35">
        <v>5914.0960670000004</v>
      </c>
      <c r="AB24" s="35">
        <v>6419.7054660000003</v>
      </c>
      <c r="AC24" s="37">
        <v>6567.8390909999998</v>
      </c>
      <c r="AD24" s="37">
        <v>6752.432476</v>
      </c>
      <c r="AE24" s="37">
        <v>7283.1049199999998</v>
      </c>
      <c r="AF24" s="37">
        <v>6674.6818009999997</v>
      </c>
      <c r="AG24" s="37">
        <v>6535.9028010000002</v>
      </c>
    </row>
    <row r="25" spans="1:33" s="32" customFormat="1" ht="16.5" customHeight="1">
      <c r="A25" s="36" t="s">
        <v>695</v>
      </c>
      <c r="B25" s="35">
        <v>4197</v>
      </c>
      <c r="C25" s="35">
        <v>4128</v>
      </c>
      <c r="D25" s="35">
        <v>4592</v>
      </c>
      <c r="E25" s="35">
        <v>4513</v>
      </c>
      <c r="F25" s="35">
        <v>6516</v>
      </c>
      <c r="G25" s="35">
        <v>6534</v>
      </c>
      <c r="H25" s="35">
        <v>7082</v>
      </c>
      <c r="I25" s="35">
        <v>7344</v>
      </c>
      <c r="J25" s="35">
        <v>7320</v>
      </c>
      <c r="K25" s="35">
        <v>6940</v>
      </c>
      <c r="L25" s="35">
        <v>7996</v>
      </c>
      <c r="M25" s="35">
        <v>8244</v>
      </c>
      <c r="N25" s="35">
        <v>8350.4012999999995</v>
      </c>
      <c r="O25" s="35">
        <v>8037.4858980000008</v>
      </c>
      <c r="P25" s="35">
        <v>8702.2589120000011</v>
      </c>
      <c r="Q25" s="35">
        <v>8764.0169889999997</v>
      </c>
      <c r="R25" s="35">
        <v>9399.8729629999998</v>
      </c>
      <c r="S25" s="35">
        <v>9543.5642550000011</v>
      </c>
      <c r="T25" s="35">
        <v>9499.8287029999992</v>
      </c>
      <c r="U25" s="35">
        <v>9555.383124</v>
      </c>
      <c r="V25" s="35">
        <v>9715.2788890000011</v>
      </c>
      <c r="W25" s="35">
        <v>9470.1332469999998</v>
      </c>
      <c r="X25" s="35">
        <v>10358.926487000002</v>
      </c>
      <c r="Y25" s="35">
        <v>11136.821900000001</v>
      </c>
      <c r="Z25" s="35">
        <v>11031.9995</v>
      </c>
      <c r="AA25" s="35">
        <v>11129.418953</v>
      </c>
      <c r="AB25" s="35">
        <v>10773.7353</v>
      </c>
      <c r="AC25" s="38">
        <v>11314.228574000001</v>
      </c>
      <c r="AD25" s="37">
        <v>11120.63185</v>
      </c>
      <c r="AE25" s="37">
        <v>11735.558829</v>
      </c>
      <c r="AF25" s="37">
        <v>11599.8469</v>
      </c>
      <c r="AG25" s="37" t="s">
        <v>692</v>
      </c>
    </row>
    <row r="26" spans="1:33" s="32" customFormat="1" ht="16.5" customHeight="1">
      <c r="A26" s="36" t="s">
        <v>694</v>
      </c>
      <c r="B26" s="35" t="s">
        <v>692</v>
      </c>
      <c r="C26" s="35" t="s">
        <v>692</v>
      </c>
      <c r="D26" s="35" t="s">
        <v>692</v>
      </c>
      <c r="E26" s="35" t="s">
        <v>692</v>
      </c>
      <c r="F26" s="35">
        <v>381</v>
      </c>
      <c r="G26" s="35">
        <v>350</v>
      </c>
      <c r="H26" s="35">
        <v>571</v>
      </c>
      <c r="I26" s="35">
        <v>662</v>
      </c>
      <c r="J26" s="35">
        <v>701</v>
      </c>
      <c r="K26" s="35">
        <v>705</v>
      </c>
      <c r="L26" s="35">
        <v>833</v>
      </c>
      <c r="M26" s="35">
        <v>860</v>
      </c>
      <c r="N26" s="35">
        <v>955.24509999999998</v>
      </c>
      <c r="O26" s="35">
        <v>1023.7081319999999</v>
      </c>
      <c r="P26" s="35">
        <v>1115.35194</v>
      </c>
      <c r="Q26" s="35">
        <v>1190.168551</v>
      </c>
      <c r="R26" s="35">
        <v>1339.431795</v>
      </c>
      <c r="S26" s="35">
        <v>1427.305259</v>
      </c>
      <c r="T26" s="35">
        <v>1431.6725369999999</v>
      </c>
      <c r="U26" s="35">
        <v>1476.0326319999997</v>
      </c>
      <c r="V26" s="35">
        <v>1576.197658</v>
      </c>
      <c r="W26" s="35">
        <v>1699.5838489999999</v>
      </c>
      <c r="X26" s="35">
        <v>1865.7201999999997</v>
      </c>
      <c r="Y26" s="35">
        <v>1930.2944</v>
      </c>
      <c r="Z26" s="35">
        <v>2081.0625999999997</v>
      </c>
      <c r="AA26" s="35">
        <v>2196.117518</v>
      </c>
      <c r="AB26" s="35">
        <v>2172.7471529999998</v>
      </c>
      <c r="AC26" s="38">
        <v>2363.430715</v>
      </c>
      <c r="AD26" s="37">
        <v>2488.8479259999999</v>
      </c>
      <c r="AE26" s="37">
        <v>2564.6256590000003</v>
      </c>
      <c r="AF26" s="37">
        <v>2674.5208000000002</v>
      </c>
      <c r="AG26" s="37" t="s">
        <v>692</v>
      </c>
    </row>
    <row r="27" spans="1:33" s="32" customFormat="1" ht="16.5" customHeight="1" thickBot="1">
      <c r="A27" s="36" t="s">
        <v>693</v>
      </c>
      <c r="B27" s="35" t="s">
        <v>692</v>
      </c>
      <c r="C27" s="35" t="s">
        <v>692</v>
      </c>
      <c r="D27" s="35" t="s">
        <v>692</v>
      </c>
      <c r="E27" s="35" t="s">
        <v>692</v>
      </c>
      <c r="F27" s="35">
        <v>10558</v>
      </c>
      <c r="G27" s="35">
        <v>10427</v>
      </c>
      <c r="H27" s="35">
        <v>11475</v>
      </c>
      <c r="I27" s="35">
        <v>10528</v>
      </c>
      <c r="J27" s="35">
        <v>10737</v>
      </c>
      <c r="K27" s="35">
        <v>10231</v>
      </c>
      <c r="L27" s="35">
        <v>10668</v>
      </c>
      <c r="M27" s="35">
        <v>10559</v>
      </c>
      <c r="N27" s="35">
        <v>11530.220300000001</v>
      </c>
      <c r="O27" s="35">
        <v>12056.0676</v>
      </c>
      <c r="P27" s="35">
        <v>12284.382321999999</v>
      </c>
      <c r="Q27" s="35">
        <v>12902.056581000001</v>
      </c>
      <c r="R27" s="34">
        <v>13843.512074999999</v>
      </c>
      <c r="S27" s="34">
        <v>14178.091572000001</v>
      </c>
      <c r="T27" s="34">
        <v>13663.224326</v>
      </c>
      <c r="U27" s="34">
        <v>13606.195594000001</v>
      </c>
      <c r="V27" s="34">
        <v>14354.281087000001</v>
      </c>
      <c r="W27" s="34">
        <v>14417.698761</v>
      </c>
      <c r="X27" s="34">
        <v>14721.465516</v>
      </c>
      <c r="Y27" s="34">
        <v>16137.9522</v>
      </c>
      <c r="Z27" s="34">
        <v>16849.9198</v>
      </c>
      <c r="AA27" s="34">
        <v>16805.109970000001</v>
      </c>
      <c r="AB27" s="34">
        <v>16406.938677999999</v>
      </c>
      <c r="AC27" s="33">
        <v>17316.613255</v>
      </c>
      <c r="AD27" s="33">
        <v>17516.432841999998</v>
      </c>
      <c r="AE27" s="33">
        <v>18004.627035000001</v>
      </c>
      <c r="AF27" s="33">
        <v>18339.048699999999</v>
      </c>
      <c r="AG27" s="33" t="s">
        <v>692</v>
      </c>
    </row>
    <row r="28" spans="1:33" s="29" customFormat="1" ht="12.75" customHeight="1">
      <c r="A28" s="66" t="s">
        <v>691</v>
      </c>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spans="1:33" s="31" customFormat="1" ht="12.75" customHeight="1">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spans="1:33" s="29" customFormat="1" ht="12.75" customHeight="1">
      <c r="A30" s="68" t="s">
        <v>690</v>
      </c>
      <c r="B30" s="68"/>
      <c r="C30" s="68"/>
      <c r="D30" s="68"/>
      <c r="E30" s="68"/>
      <c r="F30" s="68"/>
      <c r="G30" s="68"/>
      <c r="H30" s="68"/>
      <c r="I30" s="68"/>
      <c r="J30" s="68"/>
      <c r="K30" s="68"/>
      <c r="L30" s="68"/>
      <c r="M30" s="68"/>
      <c r="N30" s="68"/>
      <c r="O30" s="68"/>
      <c r="P30" s="68"/>
      <c r="Q30" s="68"/>
      <c r="R30" s="68"/>
      <c r="S30" s="68"/>
      <c r="T30" s="68"/>
      <c r="U30" s="68"/>
      <c r="V30" s="68"/>
      <c r="W30" s="68"/>
      <c r="X30" s="68"/>
      <c r="Y30" s="68"/>
      <c r="Z30" s="68"/>
    </row>
    <row r="31" spans="1:33" s="29" customFormat="1" ht="38.25" customHeight="1">
      <c r="A31" s="68" t="s">
        <v>689</v>
      </c>
      <c r="B31" s="68"/>
      <c r="C31" s="68"/>
      <c r="D31" s="68"/>
      <c r="E31" s="68"/>
      <c r="F31" s="68"/>
      <c r="G31" s="68"/>
      <c r="H31" s="68"/>
      <c r="I31" s="68"/>
      <c r="J31" s="68"/>
      <c r="K31" s="68"/>
      <c r="L31" s="68"/>
      <c r="M31" s="68"/>
      <c r="N31" s="68"/>
      <c r="O31" s="68"/>
      <c r="P31" s="68"/>
      <c r="Q31" s="68"/>
      <c r="R31" s="68"/>
      <c r="S31" s="68"/>
      <c r="T31" s="68"/>
      <c r="U31" s="68"/>
      <c r="V31" s="68"/>
      <c r="W31" s="68"/>
      <c r="X31" s="68"/>
      <c r="Y31" s="68"/>
      <c r="Z31" s="68"/>
    </row>
    <row r="32" spans="1:33" s="29" customFormat="1" ht="12.75" customHeight="1">
      <c r="A32" s="69" t="s">
        <v>688</v>
      </c>
      <c r="B32" s="69"/>
      <c r="C32" s="69"/>
      <c r="D32" s="69"/>
      <c r="E32" s="69"/>
      <c r="F32" s="69"/>
      <c r="G32" s="69"/>
      <c r="H32" s="69"/>
      <c r="I32" s="69"/>
      <c r="J32" s="69"/>
      <c r="K32" s="69"/>
      <c r="L32" s="69"/>
      <c r="M32" s="69"/>
      <c r="N32" s="69"/>
      <c r="O32" s="69"/>
      <c r="P32" s="69"/>
      <c r="Q32" s="69"/>
      <c r="R32" s="69"/>
      <c r="S32" s="69"/>
      <c r="T32" s="69"/>
      <c r="U32" s="69"/>
      <c r="V32" s="69"/>
      <c r="W32" s="69"/>
      <c r="X32" s="69"/>
      <c r="Y32" s="69"/>
      <c r="Z32" s="69"/>
    </row>
    <row r="33" spans="1:26" s="29" customFormat="1" ht="12.75" customHeight="1">
      <c r="A33" s="69" t="s">
        <v>687</v>
      </c>
      <c r="B33" s="69"/>
      <c r="C33" s="69"/>
      <c r="D33" s="69"/>
      <c r="E33" s="69"/>
      <c r="F33" s="69"/>
      <c r="G33" s="69"/>
      <c r="H33" s="69"/>
      <c r="I33" s="69"/>
      <c r="J33" s="69"/>
      <c r="K33" s="69"/>
      <c r="L33" s="69"/>
      <c r="M33" s="69"/>
      <c r="N33" s="69"/>
      <c r="O33" s="69"/>
      <c r="P33" s="69"/>
      <c r="Q33" s="69"/>
      <c r="R33" s="69"/>
      <c r="S33" s="69"/>
      <c r="T33" s="69"/>
      <c r="U33" s="69"/>
      <c r="V33" s="69"/>
      <c r="W33" s="69"/>
      <c r="X33" s="69"/>
      <c r="Y33" s="69"/>
      <c r="Z33" s="69"/>
    </row>
    <row r="34" spans="1:26" s="29" customFormat="1" ht="12.75" customHeight="1">
      <c r="A34" s="69" t="s">
        <v>686</v>
      </c>
      <c r="B34" s="69"/>
      <c r="C34" s="69"/>
      <c r="D34" s="69"/>
      <c r="E34" s="69"/>
      <c r="F34" s="69"/>
      <c r="G34" s="69"/>
      <c r="H34" s="69"/>
      <c r="I34" s="69"/>
      <c r="J34" s="69"/>
      <c r="K34" s="69"/>
      <c r="L34" s="69"/>
      <c r="M34" s="69"/>
      <c r="N34" s="69"/>
      <c r="O34" s="69"/>
      <c r="P34" s="69"/>
      <c r="Q34" s="69"/>
      <c r="R34" s="69"/>
      <c r="S34" s="69"/>
      <c r="T34" s="69"/>
      <c r="U34" s="69"/>
      <c r="V34" s="69"/>
      <c r="W34" s="69"/>
      <c r="X34" s="69"/>
      <c r="Y34" s="69"/>
      <c r="Z34" s="69"/>
    </row>
    <row r="35" spans="1:26" s="29" customFormat="1" ht="25.5" customHeight="1">
      <c r="A35" s="68" t="s">
        <v>685</v>
      </c>
      <c r="B35" s="68"/>
      <c r="C35" s="68"/>
      <c r="D35" s="68"/>
      <c r="E35" s="68"/>
      <c r="F35" s="68"/>
      <c r="G35" s="68"/>
      <c r="H35" s="68"/>
      <c r="I35" s="68"/>
      <c r="J35" s="68"/>
      <c r="K35" s="68"/>
      <c r="L35" s="68"/>
      <c r="M35" s="68"/>
      <c r="N35" s="68"/>
      <c r="O35" s="68"/>
      <c r="P35" s="68"/>
      <c r="Q35" s="68"/>
      <c r="R35" s="68"/>
      <c r="S35" s="68"/>
      <c r="T35" s="68"/>
      <c r="U35" s="68"/>
      <c r="V35" s="68"/>
      <c r="W35" s="68"/>
      <c r="X35" s="68"/>
      <c r="Y35" s="68"/>
      <c r="Z35" s="68"/>
    </row>
    <row r="36" spans="1:26" s="29" customFormat="1" ht="12.75" customHeight="1">
      <c r="A36" s="70" t="s">
        <v>684</v>
      </c>
      <c r="B36" s="70"/>
      <c r="C36" s="70"/>
      <c r="D36" s="70"/>
      <c r="E36" s="70"/>
      <c r="F36" s="70"/>
      <c r="G36" s="70"/>
      <c r="H36" s="70"/>
      <c r="I36" s="70"/>
      <c r="J36" s="70"/>
      <c r="K36" s="70"/>
      <c r="L36" s="70"/>
      <c r="M36" s="70"/>
      <c r="N36" s="70"/>
      <c r="O36" s="70"/>
      <c r="P36" s="70"/>
      <c r="Q36" s="70"/>
      <c r="R36" s="70"/>
      <c r="S36" s="70"/>
      <c r="T36" s="70"/>
      <c r="U36" s="70"/>
      <c r="V36" s="70"/>
      <c r="W36" s="70"/>
      <c r="X36" s="70"/>
      <c r="Y36" s="70"/>
      <c r="Z36" s="70"/>
    </row>
    <row r="37" spans="1:26" s="29" customFormat="1" ht="12.75" customHeight="1">
      <c r="A37" s="69" t="s">
        <v>683</v>
      </c>
      <c r="B37" s="69"/>
      <c r="C37" s="69"/>
      <c r="D37" s="69"/>
      <c r="E37" s="69"/>
      <c r="F37" s="69"/>
      <c r="G37" s="69"/>
      <c r="H37" s="69"/>
      <c r="I37" s="69"/>
      <c r="J37" s="69"/>
      <c r="K37" s="69"/>
      <c r="L37" s="69"/>
      <c r="M37" s="69"/>
      <c r="N37" s="69"/>
      <c r="O37" s="69"/>
      <c r="P37" s="69"/>
      <c r="Q37" s="69"/>
      <c r="R37" s="69"/>
      <c r="S37" s="69"/>
      <c r="T37" s="69"/>
      <c r="U37" s="69"/>
      <c r="V37" s="69"/>
      <c r="W37" s="69"/>
      <c r="X37" s="69"/>
      <c r="Y37" s="69"/>
      <c r="Z37" s="69"/>
    </row>
    <row r="38" spans="1:26" s="29" customFormat="1" ht="12.75" customHeight="1">
      <c r="A38" s="69" t="s">
        <v>682</v>
      </c>
      <c r="B38" s="69"/>
      <c r="C38" s="69"/>
      <c r="D38" s="69"/>
      <c r="E38" s="69"/>
      <c r="F38" s="69"/>
      <c r="G38" s="69"/>
      <c r="H38" s="69"/>
      <c r="I38" s="69"/>
      <c r="J38" s="69"/>
      <c r="K38" s="69"/>
      <c r="L38" s="69"/>
      <c r="M38" s="69"/>
      <c r="N38" s="69"/>
      <c r="O38" s="69"/>
      <c r="P38" s="69"/>
      <c r="Q38" s="69"/>
      <c r="R38" s="69"/>
      <c r="S38" s="69"/>
      <c r="T38" s="69"/>
      <c r="U38" s="69"/>
      <c r="V38" s="69"/>
      <c r="W38" s="69"/>
      <c r="X38" s="69"/>
      <c r="Y38" s="69"/>
      <c r="Z38" s="69"/>
    </row>
    <row r="39" spans="1:26" s="29" customFormat="1" ht="12.75" customHeight="1">
      <c r="A39" s="69" t="s">
        <v>681</v>
      </c>
      <c r="B39" s="69"/>
      <c r="C39" s="69"/>
      <c r="D39" s="69"/>
      <c r="E39" s="69"/>
      <c r="F39" s="69"/>
      <c r="G39" s="69"/>
      <c r="H39" s="69"/>
      <c r="I39" s="69"/>
      <c r="J39" s="69"/>
      <c r="K39" s="69"/>
      <c r="L39" s="69"/>
      <c r="M39" s="69"/>
      <c r="N39" s="69"/>
      <c r="O39" s="69"/>
      <c r="P39" s="69"/>
      <c r="Q39" s="69"/>
      <c r="R39" s="69"/>
      <c r="S39" s="69"/>
      <c r="T39" s="69"/>
      <c r="U39" s="69"/>
      <c r="V39" s="69"/>
      <c r="W39" s="69"/>
      <c r="X39" s="69"/>
      <c r="Y39" s="69"/>
      <c r="Z39" s="69"/>
    </row>
    <row r="40" spans="1:26" s="29" customFormat="1" ht="12.75" customHeight="1">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spans="1:26" s="29" customFormat="1" ht="12.75" customHeight="1">
      <c r="A41" s="75" t="s">
        <v>680</v>
      </c>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spans="1:26" s="29" customFormat="1" ht="38.25" customHeight="1">
      <c r="A42" s="71" t="s">
        <v>679</v>
      </c>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spans="1:26" s="29" customFormat="1" ht="51" customHeight="1">
      <c r="A43" s="71" t="s">
        <v>678</v>
      </c>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spans="1:26" s="29" customFormat="1" ht="12.75" customHeight="1">
      <c r="A44" s="77" t="s">
        <v>677</v>
      </c>
      <c r="B44" s="77"/>
      <c r="C44" s="77"/>
      <c r="D44" s="77"/>
      <c r="E44" s="77"/>
      <c r="F44" s="77"/>
      <c r="G44" s="77"/>
      <c r="H44" s="77"/>
      <c r="I44" s="77"/>
      <c r="J44" s="77"/>
      <c r="K44" s="77"/>
      <c r="L44" s="77"/>
      <c r="M44" s="77"/>
      <c r="N44" s="77"/>
      <c r="O44" s="77"/>
      <c r="P44" s="77"/>
      <c r="Q44" s="77"/>
      <c r="R44" s="77"/>
      <c r="S44" s="77"/>
      <c r="T44" s="77"/>
      <c r="U44" s="77"/>
      <c r="V44" s="77"/>
      <c r="W44" s="77"/>
      <c r="X44" s="77"/>
      <c r="Y44" s="77"/>
      <c r="Z44" s="77"/>
    </row>
    <row r="45" spans="1:26" s="29" customFormat="1" ht="12.75" customHeight="1">
      <c r="A45" s="78" t="s">
        <v>676</v>
      </c>
      <c r="B45" s="78"/>
      <c r="C45" s="78"/>
      <c r="D45" s="78"/>
      <c r="E45" s="78"/>
      <c r="F45" s="78"/>
      <c r="G45" s="78"/>
      <c r="H45" s="78"/>
      <c r="I45" s="78"/>
      <c r="J45" s="78"/>
      <c r="K45" s="78"/>
      <c r="L45" s="78"/>
      <c r="M45" s="78"/>
      <c r="N45" s="78"/>
      <c r="O45" s="78"/>
      <c r="P45" s="78"/>
      <c r="Q45" s="78"/>
      <c r="R45" s="78"/>
      <c r="S45" s="78"/>
      <c r="T45" s="78"/>
      <c r="U45" s="78"/>
      <c r="V45" s="78"/>
      <c r="W45" s="78"/>
      <c r="X45" s="78"/>
      <c r="Y45" s="78"/>
      <c r="Z45" s="78"/>
    </row>
    <row r="46" spans="1:26" s="29" customFormat="1" ht="12.75" customHeight="1">
      <c r="A46" s="79" t="s">
        <v>675</v>
      </c>
      <c r="B46" s="79"/>
      <c r="C46" s="79"/>
      <c r="D46" s="79"/>
      <c r="E46" s="79"/>
      <c r="F46" s="79"/>
      <c r="G46" s="79"/>
      <c r="H46" s="79"/>
      <c r="I46" s="79"/>
      <c r="J46" s="79"/>
      <c r="K46" s="79"/>
      <c r="L46" s="79"/>
      <c r="M46" s="79"/>
      <c r="N46" s="79"/>
      <c r="O46" s="79"/>
      <c r="P46" s="79"/>
      <c r="Q46" s="79"/>
      <c r="R46" s="79"/>
      <c r="S46" s="79"/>
      <c r="T46" s="79"/>
      <c r="U46" s="79"/>
      <c r="V46" s="79"/>
      <c r="W46" s="79"/>
      <c r="X46" s="79"/>
      <c r="Y46" s="79"/>
      <c r="Z46" s="79"/>
    </row>
    <row r="47" spans="1:26" s="29" customFormat="1" ht="12.75" customHeight="1">
      <c r="A47" s="71" t="s">
        <v>674</v>
      </c>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spans="1:26" s="29" customFormat="1" ht="12.75" customHeight="1">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row>
    <row r="49" spans="1:26" s="29" customFormat="1" ht="12.75" customHeight="1">
      <c r="A49" s="72" t="s">
        <v>673</v>
      </c>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spans="1:26" s="29" customFormat="1" ht="12.75" customHeight="1">
      <c r="A50" s="72" t="s">
        <v>672</v>
      </c>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spans="1:26" s="29" customFormat="1" ht="12.75" customHeight="1">
      <c r="A51" s="73" t="s">
        <v>671</v>
      </c>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spans="1:26" s="29" customFormat="1" ht="12.75" customHeight="1">
      <c r="A52" s="63" t="s">
        <v>670</v>
      </c>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s="29" customFormat="1" ht="12.75" customHeight="1">
      <c r="A53" s="63" t="s">
        <v>669</v>
      </c>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s="29" customFormat="1" ht="12.75" customHeight="1">
      <c r="A54" s="64" t="s">
        <v>668</v>
      </c>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spans="1:26" s="29" customFormat="1" ht="12.75" customHeight="1">
      <c r="A55" s="65" t="s">
        <v>667</v>
      </c>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spans="1:26" s="29" customFormat="1" ht="12.75" customHeight="1">
      <c r="A56" s="73" t="s">
        <v>666</v>
      </c>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spans="1:26" s="29" customFormat="1" ht="12.75" customHeight="1">
      <c r="A57" s="64" t="s">
        <v>665</v>
      </c>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spans="1:26" s="29" customFormat="1" ht="12.75" customHeight="1">
      <c r="A58" s="63" t="s">
        <v>657</v>
      </c>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s="29" customFormat="1" ht="12.75" customHeight="1">
      <c r="A59" s="73" t="s">
        <v>664</v>
      </c>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spans="1:26" s="29" customFormat="1" ht="12.75" customHeight="1">
      <c r="A60" s="63" t="s">
        <v>663</v>
      </c>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s="29" customFormat="1" ht="12.75" customHeight="1">
      <c r="A61" s="73" t="s">
        <v>662</v>
      </c>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spans="1:26" s="29" customFormat="1" ht="12.75" customHeight="1">
      <c r="A62" s="63" t="s">
        <v>661</v>
      </c>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s="29" customFormat="1" ht="12.75" customHeight="1">
      <c r="A63" s="63" t="s">
        <v>660</v>
      </c>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s="29" customFormat="1" ht="12.75" customHeight="1">
      <c r="A64" s="73" t="s">
        <v>659</v>
      </c>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spans="1:26" s="29" customFormat="1" ht="12.75" customHeight="1">
      <c r="A65" s="64" t="s">
        <v>658</v>
      </c>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spans="1:26" s="29" customFormat="1" ht="12.75" customHeight="1">
      <c r="A66" s="63" t="s">
        <v>657</v>
      </c>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s="29" customFormat="1" ht="12.75" customHeight="1">
      <c r="A67" s="73" t="s">
        <v>656</v>
      </c>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spans="1:26" s="29" customFormat="1" ht="12.75" customHeight="1">
      <c r="A68" s="63" t="s">
        <v>655</v>
      </c>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s="29" customFormat="1" ht="12.75" customHeight="1">
      <c r="A69" s="73" t="s">
        <v>654</v>
      </c>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spans="1:26" s="29" customFormat="1" ht="12.75" customHeight="1">
      <c r="A70" s="64" t="s">
        <v>653</v>
      </c>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spans="1:26" s="29" customFormat="1" ht="12.75" customHeight="1">
      <c r="A71" s="63" t="s">
        <v>652</v>
      </c>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s="30" customFormat="1" ht="12.75" customHeight="1">
      <c r="A72" s="65" t="s">
        <v>651</v>
      </c>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spans="1:26" s="30" customFormat="1" ht="12.75" customHeight="1">
      <c r="A73" s="73" t="s">
        <v>650</v>
      </c>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spans="1:26" s="30" customFormat="1" ht="12.75" customHeight="1">
      <c r="A74" s="63" t="s">
        <v>649</v>
      </c>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s="30" customFormat="1" ht="12.75" customHeight="1">
      <c r="A75" s="63" t="s">
        <v>648</v>
      </c>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s="29" customFormat="1" ht="12.75" customHeight="1">
      <c r="A76" s="63" t="s">
        <v>645</v>
      </c>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2.75" customHeight="1">
      <c r="A77" s="73" t="s">
        <v>647</v>
      </c>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spans="1:26" s="29" customFormat="1" ht="12.75" customHeight="1">
      <c r="A78" s="63" t="s">
        <v>646</v>
      </c>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s="30" customFormat="1" ht="12.75" customHeight="1">
      <c r="A79" s="63" t="s">
        <v>645</v>
      </c>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s="29" customFormat="1" ht="12.75" customHeight="1">
      <c r="A80" s="65" t="s">
        <v>644</v>
      </c>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spans="1:26" s="29" customFormat="1" ht="12.75" customHeight="1">
      <c r="A81" s="63" t="s">
        <v>643</v>
      </c>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s="29" customFormat="1" ht="12.75" customHeight="1">
      <c r="A82" s="63" t="s">
        <v>642</v>
      </c>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2.75" customHeight="1">
      <c r="A83" s="63" t="s">
        <v>641</v>
      </c>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2.75" customHeight="1">
      <c r="A84" s="76" t="s">
        <v>640</v>
      </c>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601</v>
      </c>
    </row>
    <row r="2" spans="1:7">
      <c r="A2" s="1"/>
    </row>
    <row r="3" spans="1:7" ht="45">
      <c r="A3" s="24" t="s">
        <v>602</v>
      </c>
      <c r="B3" s="24" t="s">
        <v>603</v>
      </c>
      <c r="C3" s="24" t="s">
        <v>604</v>
      </c>
      <c r="D3" s="24" t="s">
        <v>605</v>
      </c>
      <c r="E3" s="24" t="s">
        <v>606</v>
      </c>
      <c r="F3" s="24" t="s">
        <v>607</v>
      </c>
      <c r="G3" s="24" t="s">
        <v>608</v>
      </c>
    </row>
    <row r="4" spans="1:7">
      <c r="A4" t="s">
        <v>609</v>
      </c>
      <c r="B4" s="25">
        <v>21611</v>
      </c>
      <c r="C4" s="25">
        <v>244203</v>
      </c>
      <c r="D4" s="25">
        <v>3584</v>
      </c>
      <c r="E4">
        <v>11.3</v>
      </c>
      <c r="F4">
        <v>5.7</v>
      </c>
      <c r="G4">
        <v>2.4</v>
      </c>
    </row>
    <row r="5" spans="1:7">
      <c r="A5" t="s">
        <v>610</v>
      </c>
      <c r="B5" s="25">
        <v>10147</v>
      </c>
      <c r="C5" s="25">
        <v>121865</v>
      </c>
      <c r="D5" s="25">
        <v>2035</v>
      </c>
      <c r="E5">
        <v>12</v>
      </c>
      <c r="F5">
        <v>6</v>
      </c>
      <c r="G5">
        <v>2.7</v>
      </c>
    </row>
    <row r="6" spans="1:7">
      <c r="A6" t="s">
        <v>611</v>
      </c>
      <c r="B6">
        <v>735</v>
      </c>
      <c r="C6" s="25">
        <v>8137</v>
      </c>
      <c r="D6">
        <v>154</v>
      </c>
      <c r="E6">
        <v>11.1</v>
      </c>
      <c r="F6">
        <v>7.8</v>
      </c>
      <c r="G6">
        <v>2.4</v>
      </c>
    </row>
    <row r="7" spans="1:7">
      <c r="A7" t="s">
        <v>612</v>
      </c>
      <c r="B7">
        <v>854</v>
      </c>
      <c r="C7" s="25">
        <v>12694</v>
      </c>
      <c r="D7">
        <v>220</v>
      </c>
      <c r="E7">
        <v>14.9</v>
      </c>
      <c r="F7">
        <v>4.0999999999999996</v>
      </c>
      <c r="G7">
        <v>3.8</v>
      </c>
    </row>
    <row r="8" spans="1:7">
      <c r="A8" t="s">
        <v>613</v>
      </c>
      <c r="B8" s="25">
        <v>1704</v>
      </c>
      <c r="C8" s="25">
        <v>18728</v>
      </c>
      <c r="D8">
        <v>212</v>
      </c>
      <c r="E8">
        <v>11</v>
      </c>
      <c r="F8">
        <v>4.7</v>
      </c>
      <c r="G8">
        <v>2.2999999999999998</v>
      </c>
    </row>
    <row r="9" spans="1:7">
      <c r="A9" t="s">
        <v>614</v>
      </c>
      <c r="B9" s="25">
        <v>2508</v>
      </c>
      <c r="C9" s="25">
        <v>21580</v>
      </c>
      <c r="D9">
        <v>362</v>
      </c>
      <c r="E9">
        <v>8.6</v>
      </c>
      <c r="F9">
        <v>6.3</v>
      </c>
      <c r="G9">
        <v>2.2999999999999998</v>
      </c>
    </row>
    <row r="10" spans="1:7">
      <c r="A10" t="s">
        <v>615</v>
      </c>
      <c r="B10" s="25">
        <v>3916</v>
      </c>
      <c r="C10" s="25">
        <v>43741</v>
      </c>
      <c r="D10">
        <v>280</v>
      </c>
      <c r="E10">
        <v>11.2</v>
      </c>
      <c r="F10">
        <v>4.5999999999999996</v>
      </c>
      <c r="G10">
        <v>1.3</v>
      </c>
    </row>
    <row r="11" spans="1:7">
      <c r="A11" t="s">
        <v>616</v>
      </c>
      <c r="B11" s="25">
        <v>1747</v>
      </c>
      <c r="C11" s="25">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heetViews>
  <sheetFormatPr defaultRowHeight="15"/>
  <cols>
    <col min="1" max="1" width="41.140625" customWidth="1"/>
    <col min="2" max="6" width="10.42578125" style="82" customWidth="1"/>
  </cols>
  <sheetData>
    <row r="1" spans="1:7">
      <c r="A1" s="20" t="s">
        <v>1164</v>
      </c>
      <c r="B1" s="86"/>
      <c r="C1" s="86"/>
      <c r="D1" s="86"/>
      <c r="E1" s="86"/>
      <c r="F1" s="86"/>
    </row>
    <row r="2" spans="1:7">
      <c r="B2" s="84">
        <v>2010</v>
      </c>
      <c r="C2" s="84" t="s">
        <v>1165</v>
      </c>
      <c r="D2" s="84" t="s">
        <v>1166</v>
      </c>
      <c r="E2" s="84" t="s">
        <v>1167</v>
      </c>
      <c r="F2" s="84" t="s">
        <v>1168</v>
      </c>
      <c r="G2" s="85"/>
    </row>
    <row r="3" spans="1:7">
      <c r="A3" t="s">
        <v>1169</v>
      </c>
      <c r="B3" s="82">
        <v>130</v>
      </c>
      <c r="C3" s="82">
        <v>130</v>
      </c>
      <c r="D3" s="82">
        <v>130</v>
      </c>
      <c r="E3" s="82">
        <v>130</v>
      </c>
      <c r="F3" s="82">
        <v>130</v>
      </c>
    </row>
    <row r="4" spans="1:7">
      <c r="A4" t="s">
        <v>1170</v>
      </c>
      <c r="B4" s="82">
        <v>110.8</v>
      </c>
      <c r="C4" s="82">
        <v>91.6</v>
      </c>
      <c r="D4" s="82">
        <v>85.6</v>
      </c>
      <c r="E4" s="82">
        <v>81</v>
      </c>
      <c r="F4" s="82">
        <v>71.2</v>
      </c>
    </row>
    <row r="5" spans="1:7">
      <c r="A5" t="s">
        <v>1171</v>
      </c>
      <c r="C5" s="82">
        <v>87.5</v>
      </c>
      <c r="D5" s="82">
        <v>90.2</v>
      </c>
      <c r="E5" s="82">
        <v>92.5</v>
      </c>
      <c r="F5" s="82">
        <v>94</v>
      </c>
    </row>
    <row r="6" spans="1:7">
      <c r="A6" t="s">
        <v>1172</v>
      </c>
      <c r="C6" s="82">
        <v>90.7</v>
      </c>
      <c r="D6" s="82">
        <v>91.6</v>
      </c>
      <c r="E6" s="82">
        <v>92.5</v>
      </c>
      <c r="F6" s="82">
        <v>93.5</v>
      </c>
    </row>
    <row r="7" spans="1:7">
      <c r="A7" t="s">
        <v>1173</v>
      </c>
      <c r="C7" s="82">
        <v>86.7</v>
      </c>
      <c r="D7" s="82">
        <v>87.8</v>
      </c>
      <c r="E7" s="82">
        <v>88</v>
      </c>
    </row>
    <row r="8" spans="1:7">
      <c r="A8" t="s">
        <v>1174</v>
      </c>
      <c r="B8" s="82">
        <v>152</v>
      </c>
      <c r="C8" s="82">
        <v>104.1</v>
      </c>
      <c r="D8" s="82">
        <v>98.2</v>
      </c>
      <c r="E8" s="82">
        <v>92.3</v>
      </c>
      <c r="F8" s="82">
        <v>84.6</v>
      </c>
    </row>
    <row r="9" spans="1:7">
      <c r="A9" t="s">
        <v>1175</v>
      </c>
      <c r="B9" s="82">
        <v>80</v>
      </c>
      <c r="C9" s="82">
        <v>88</v>
      </c>
      <c r="D9" s="82">
        <v>92</v>
      </c>
      <c r="E9" s="82">
        <v>90</v>
      </c>
      <c r="F9" s="82">
        <v>94</v>
      </c>
    </row>
    <row r="10" spans="1:7">
      <c r="A10" t="s">
        <v>1176</v>
      </c>
      <c r="B10" s="82">
        <v>37.6</v>
      </c>
      <c r="C10" s="82">
        <v>25.8</v>
      </c>
      <c r="D10" s="82">
        <v>21.7</v>
      </c>
      <c r="E10" s="82">
        <v>19.899999999999999</v>
      </c>
      <c r="F10" s="82">
        <v>15.9</v>
      </c>
    </row>
    <row r="11" spans="1:7">
      <c r="A11" t="s">
        <v>1183</v>
      </c>
      <c r="B11" s="82">
        <v>152</v>
      </c>
      <c r="C11" s="82">
        <v>195</v>
      </c>
      <c r="D11" s="82">
        <v>225</v>
      </c>
      <c r="E11" s="82">
        <v>250</v>
      </c>
      <c r="F11" s="82">
        <v>303</v>
      </c>
    </row>
    <row r="12" spans="1:7">
      <c r="A12" t="s">
        <v>1177</v>
      </c>
      <c r="B12" s="82">
        <v>22.1</v>
      </c>
      <c r="C12" s="82">
        <v>17.3</v>
      </c>
      <c r="D12" s="82">
        <v>15</v>
      </c>
      <c r="E12" s="82">
        <v>13.5</v>
      </c>
      <c r="F12" s="82">
        <v>11.1</v>
      </c>
    </row>
    <row r="13" spans="1:7">
      <c r="A13" t="s">
        <v>1178</v>
      </c>
      <c r="B13" s="82">
        <v>450</v>
      </c>
      <c r="C13" s="82">
        <v>250</v>
      </c>
      <c r="D13" s="82">
        <v>200</v>
      </c>
      <c r="E13" s="82">
        <v>160</v>
      </c>
      <c r="F13" s="82">
        <v>150</v>
      </c>
    </row>
    <row r="14" spans="1:7">
      <c r="A14" t="s">
        <v>1179</v>
      </c>
      <c r="B14" s="83">
        <v>15979</v>
      </c>
      <c r="C14" s="83">
        <v>5401</v>
      </c>
      <c r="D14" s="83">
        <v>4384</v>
      </c>
      <c r="E14" s="83">
        <v>3184</v>
      </c>
      <c r="F14" s="83">
        <v>2050</v>
      </c>
    </row>
    <row r="15" spans="1:7">
      <c r="A15" t="s">
        <v>1180</v>
      </c>
      <c r="B15" s="83">
        <v>15979</v>
      </c>
      <c r="C15" s="83">
        <v>2968</v>
      </c>
      <c r="D15" s="83">
        <v>2139</v>
      </c>
      <c r="E15" s="82" t="s">
        <v>1181</v>
      </c>
      <c r="F15" s="82" t="s">
        <v>1182</v>
      </c>
    </row>
    <row r="17" spans="1:4">
      <c r="A17" s="20" t="s">
        <v>1185</v>
      </c>
      <c r="B17" s="86"/>
      <c r="C17" s="86"/>
      <c r="D17" s="86"/>
    </row>
    <row r="18" spans="1:4">
      <c r="B18" s="82">
        <v>2010</v>
      </c>
      <c r="C18" s="82">
        <v>2030</v>
      </c>
      <c r="D18" s="82">
        <v>2050</v>
      </c>
    </row>
    <row r="19" spans="1:4">
      <c r="A19" t="s">
        <v>1183</v>
      </c>
      <c r="B19" s="82">
        <f>B11</f>
        <v>152</v>
      </c>
      <c r="C19" s="82">
        <f>C11</f>
        <v>195</v>
      </c>
      <c r="D19" s="82">
        <f>E11</f>
        <v>250</v>
      </c>
    </row>
    <row r="21" spans="1:4">
      <c r="B21" s="82">
        <v>2016</v>
      </c>
    </row>
    <row r="22" spans="1:4">
      <c r="A22" t="s">
        <v>1184</v>
      </c>
      <c r="B22" s="82">
        <f>TREND(B19:C19,B18:C18,B21)</f>
        <v>164.89999999999964</v>
      </c>
    </row>
    <row r="24" spans="1:4">
      <c r="A24" t="s">
        <v>1186</v>
      </c>
      <c r="B24" s="87">
        <f>(D19-B22)/B22</f>
        <v>0.5160703456640422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About</vt:lpstr>
      <vt:lpstr>AEO 7</vt:lpstr>
      <vt:lpstr>AEO 36</vt:lpstr>
      <vt:lpstr>AEO 48</vt:lpstr>
      <vt:lpstr>AEO 49</vt:lpstr>
      <vt:lpstr>AEO 50</vt:lpstr>
      <vt:lpstr>NTS 1-40</vt:lpstr>
      <vt:lpstr>NRBS 40</vt:lpstr>
      <vt:lpstr>NAP F28</vt:lpstr>
      <vt:lpstr>Calculations Etc</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2017-06-26T22:04:22Z</dcterms:created>
  <dcterms:modified xsi:type="dcterms:W3CDTF">2018-04-24T02:06:21Z</dcterms:modified>
</cp:coreProperties>
</file>