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4905" yWindow="585" windowWidth="23685" windowHeight="1665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s="1"/>
  <c r="C59" i="15"/>
  <c r="C660" i="15"/>
  <c r="H402" i="15"/>
  <c r="C661" i="15" s="1"/>
  <c r="C459" i="15"/>
  <c r="C662" i="15"/>
  <c r="C590" i="15"/>
  <c r="C663" i="15" s="1"/>
  <c r="C625" i="15"/>
  <c r="C664" i="15"/>
  <c r="C656" i="15"/>
  <c r="C665" i="15" s="1"/>
  <c r="D59" i="15"/>
  <c r="D660" i="15"/>
  <c r="I402" i="15"/>
  <c r="D661" i="15" s="1"/>
  <c r="D459" i="15"/>
  <c r="D662" i="15"/>
  <c r="D590" i="15"/>
  <c r="D663" i="15" s="1"/>
  <c r="D625" i="15"/>
  <c r="D664" i="15"/>
  <c r="D656" i="15"/>
  <c r="D665" i="15" s="1"/>
  <c r="E59" i="15"/>
  <c r="E660" i="15"/>
  <c r="J459" i="15"/>
  <c r="E662" i="15" s="1"/>
  <c r="E590" i="15"/>
  <c r="E663" i="15"/>
  <c r="E625" i="15"/>
  <c r="E664" i="15" s="1"/>
  <c r="E656" i="15"/>
  <c r="E665" i="15"/>
  <c r="F59" i="15"/>
  <c r="F660" i="15" s="1"/>
  <c r="K459" i="15"/>
  <c r="F662" i="15"/>
  <c r="F590" i="15"/>
  <c r="F663" i="15" s="1"/>
  <c r="F625" i="15"/>
  <c r="F664" i="15"/>
  <c r="F656" i="15"/>
  <c r="F665" i="15" s="1"/>
  <c r="G59" i="15"/>
  <c r="G660" i="15"/>
  <c r="L459" i="15"/>
  <c r="G662" i="15" s="1"/>
  <c r="G590" i="15"/>
  <c r="G663" i="15"/>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c r="B27" i="18"/>
  <c r="F122" i="8" s="1"/>
  <c r="B25" i="18"/>
  <c r="F110" i="8" s="1"/>
  <c r="F137" i="8"/>
  <c r="B24" i="18"/>
  <c r="F91" i="8" s="1"/>
  <c r="B23" i="18"/>
  <c r="F90" i="8" s="1"/>
  <c r="F92" i="8"/>
  <c r="B22" i="18"/>
  <c r="F86" i="8" s="1"/>
  <c r="B21" i="18"/>
  <c r="F85" i="8"/>
  <c r="B20" i="18"/>
  <c r="F99" i="8" s="1"/>
  <c r="B19" i="18"/>
  <c r="F98" i="8"/>
  <c r="B18" i="18"/>
  <c r="F84" i="8" s="1"/>
  <c r="B17" i="18"/>
  <c r="F138" i="8"/>
  <c r="B16" i="18"/>
  <c r="F79" i="8" s="1"/>
  <c r="B15" i="18"/>
  <c r="B14" i="18"/>
  <c r="B8" i="18"/>
  <c r="F45" i="8" s="1"/>
  <c r="B7" i="18"/>
  <c r="B5" i="18"/>
  <c r="F125" i="8" s="1"/>
  <c r="B3" i="18"/>
  <c r="F131" i="8" s="1"/>
  <c r="F93" i="8"/>
  <c r="F116" i="8"/>
  <c r="F64" i="8"/>
  <c r="F57" i="8"/>
  <c r="F87" i="8"/>
  <c r="F94" i="8"/>
  <c r="F21" i="8"/>
  <c r="F81" i="8"/>
  <c r="F96" i="8"/>
  <c r="F133" i="8"/>
  <c r="F102" i="8"/>
  <c r="F114" i="8"/>
  <c r="F124" i="8"/>
  <c r="F97" i="8"/>
  <c r="F111" i="8"/>
  <c r="F83"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7" i="13"/>
  <c r="B188" i="13"/>
  <c r="F80" i="8"/>
  <c r="F77" i="8"/>
  <c r="F82" i="8"/>
  <c r="F76" i="8"/>
  <c r="B546" i="1"/>
  <c r="F39" i="8"/>
  <c r="F150" i="8"/>
  <c r="F152" i="8"/>
  <c r="F151" i="8"/>
  <c r="F126" i="8"/>
  <c r="F56" i="8"/>
  <c r="F18" i="8"/>
  <c r="F38" i="8"/>
  <c r="F13" i="8"/>
  <c r="F78" i="8"/>
  <c r="F27" i="8"/>
  <c r="F32" i="8"/>
  <c r="F2" i="8"/>
  <c r="F46" i="8"/>
  <c r="F72" i="8"/>
  <c r="F146" i="8"/>
  <c r="F41" i="8"/>
  <c r="F128" i="8"/>
  <c r="F65" i="8"/>
  <c r="F129" i="8"/>
  <c r="F68" i="8"/>
  <c r="F63" i="8"/>
  <c r="F59" i="8"/>
  <c r="F50" i="8"/>
  <c r="F60" i="8"/>
  <c r="F53" i="8"/>
  <c r="F40" i="8"/>
  <c r="F666" i="15" l="1"/>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B19" i="10" a="1"/>
  <c r="B19" i="10" s="1"/>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132" i="1" l="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<sst xmlns="http://schemas.openxmlformats.org/spreadsheetml/2006/main" count="12150" uniqueCount="3581">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</sst>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3345</v>
      </c>
      <c r="B16" s="430"/>
    </row>
    <row r="17" spans="1:2">
      <c r="A17" s="433" t="s">
        <v>3325</v>
      </c>
      <c r="B17" s="367">
        <f>MAX(PolicyLevers!H:H)</f>
        <v>589</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3344</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H1" zoomScale="85" zoomScaleNormal="85" workbookViewId="0">
      <pane ySplit="1" topLeftCell="A431" activePane="bottomLeft" state="frozen"/>
      <selection pane="bottomLeft" activeCell="M436" sqref="M436"/>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57">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28.25">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85.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99.75">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3580</v>
      </c>
      <c r="Q64" s="74" t="s">
        <v>530</v>
      </c>
      <c r="R64" s="407" t="s">
        <v>531</v>
      </c>
      <c r="S64" s="446" t="s">
        <v>3579</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3466</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3467</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3468</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3469</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3470</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3471</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3472</v>
      </c>
      <c r="Q72" s="62" t="str">
        <f t="shared" si="9"/>
        <v>transportation-sector-main.html#ev-mandate</v>
      </c>
      <c r="R72" s="408" t="str">
        <f t="shared" si="9"/>
        <v>ev-mandate.html</v>
      </c>
      <c r="S72" s="7" t="s">
        <v>3147</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3473</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3474</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3475</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3476</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3477</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3478</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3479</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3480</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3481</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3482</v>
      </c>
      <c r="Q101" s="74"/>
      <c r="R101" s="407" t="s">
        <v>3122</v>
      </c>
      <c r="S101" s="402" t="s">
        <v>2873</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3483</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3484</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3485</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57">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85.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3486</v>
      </c>
      <c r="Q152" s="54" t="s">
        <v>228</v>
      </c>
      <c r="R152" s="410" t="s">
        <v>229</v>
      </c>
      <c r="S152" s="9" t="s">
        <v>80</v>
      </c>
      <c r="T152" s="56"/>
    </row>
    <row r="153" spans="1:20" s="5" customFormat="1" ht="57">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3487</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3488</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3489</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3200</v>
      </c>
      <c r="E175" s="54"/>
      <c r="F175" s="9" t="s">
        <v>2843</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3201</v>
      </c>
      <c r="E176" s="54"/>
      <c r="F176" s="9" t="s">
        <v>2996</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3202</v>
      </c>
      <c r="E177" s="54"/>
      <c r="F177" s="9" t="s">
        <v>2845</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3576</v>
      </c>
      <c r="Q178" s="54" t="s">
        <v>2786</v>
      </c>
      <c r="R178" s="410" t="s">
        <v>2787</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t="s">
        <v>214</v>
      </c>
      <c r="I196" s="54" t="s">
        <v>49</v>
      </c>
      <c r="J196" s="77" t="s">
        <v>340</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236</v>
      </c>
      <c r="R200" s="410" t="s">
        <v>237</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3569</v>
      </c>
      <c r="D214" s="54"/>
      <c r="E214" s="54"/>
      <c r="F214" s="54"/>
      <c r="G214" s="54"/>
      <c r="H214" s="55">
        <v>33</v>
      </c>
      <c r="I214" s="54" t="s">
        <v>48</v>
      </c>
      <c r="J214" s="77" t="s">
        <v>20</v>
      </c>
      <c r="K214" s="77" t="s">
        <v>2429</v>
      </c>
      <c r="L214" s="60">
        <v>0</v>
      </c>
      <c r="M214" s="60">
        <v>1</v>
      </c>
      <c r="N214" s="69">
        <v>0.01</v>
      </c>
      <c r="O214" s="54" t="s">
        <v>37</v>
      </c>
      <c r="P214" s="54" t="s">
        <v>3570</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3200</v>
      </c>
      <c r="E229" s="54"/>
      <c r="F229" s="9" t="s">
        <v>2843</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3201</v>
      </c>
      <c r="E230" s="54"/>
      <c r="F230" s="9" t="s">
        <v>2996</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3202</v>
      </c>
      <c r="E231" s="54"/>
      <c r="F231" s="9" t="s">
        <v>2845</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214</v>
      </c>
      <c r="I232" s="54" t="s">
        <v>49</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28.5">
      <c r="A234" s="345" t="s">
        <v>8</v>
      </c>
      <c r="B234" s="345" t="s">
        <v>285</v>
      </c>
      <c r="C234" s="345" t="s">
        <v>286</v>
      </c>
      <c r="D234" s="9" t="s">
        <v>508</v>
      </c>
      <c r="E234" s="9" t="s">
        <v>287</v>
      </c>
      <c r="F234" s="54"/>
      <c r="G234" s="9"/>
      <c r="H234" s="57"/>
      <c r="I234" s="9" t="s">
        <v>49</v>
      </c>
      <c r="J234" s="76" t="s">
        <v>285</v>
      </c>
      <c r="K234" s="77" t="s">
        <v>2426</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2792</v>
      </c>
      <c r="Q237" s="9" t="s">
        <v>2373</v>
      </c>
      <c r="R237" s="410" t="s">
        <v>291</v>
      </c>
      <c r="S237" s="9" t="s">
        <v>353</v>
      </c>
      <c r="T237" s="9"/>
    </row>
    <row r="238" spans="1:20" s="2" customFormat="1" ht="28.5">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2793</v>
      </c>
      <c r="Q248" s="9" t="s">
        <v>2373</v>
      </c>
      <c r="R248" s="410" t="s">
        <v>291</v>
      </c>
      <c r="S248" s="9" t="s">
        <v>356</v>
      </c>
      <c r="T248" s="9"/>
    </row>
    <row r="249" spans="1:20" s="2" customFormat="1" ht="28.5">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2794</v>
      </c>
      <c r="Q251" s="9" t="s">
        <v>2373</v>
      </c>
      <c r="R251" s="410" t="s">
        <v>291</v>
      </c>
      <c r="S251" s="9" t="s">
        <v>355</v>
      </c>
      <c r="T251" s="9"/>
    </row>
    <row r="252" spans="1:20" s="2" customFormat="1" ht="28.5">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28.5">
      <c r="A270" s="337" t="str">
        <f t="shared" si="67"/>
        <v>Electricity Supply</v>
      </c>
      <c r="B270" s="337" t="str">
        <f t="shared" si="67"/>
        <v>Reduce Plant Downtime</v>
      </c>
      <c r="C270" s="337" t="str">
        <f t="shared" si="67"/>
        <v>Percentage Reduction in Plant Downtime</v>
      </c>
      <c r="D270" s="9" t="s">
        <v>3200</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3200</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3200</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3201</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3201</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3201</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3202</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3202</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3202</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2.75">
      <c r="A283" s="345" t="s">
        <v>8</v>
      </c>
      <c r="B283" s="344" t="s">
        <v>3248</v>
      </c>
      <c r="C283" s="345" t="s">
        <v>3250</v>
      </c>
      <c r="D283" s="54" t="s">
        <v>508</v>
      </c>
      <c r="E283" s="54"/>
      <c r="F283" s="9" t="s">
        <v>507</v>
      </c>
      <c r="G283" s="9"/>
      <c r="H283" s="57"/>
      <c r="I283" s="9" t="s">
        <v>49</v>
      </c>
      <c r="J283" s="344" t="s">
        <v>3248</v>
      </c>
      <c r="K283" s="344" t="s">
        <v>3251</v>
      </c>
      <c r="L283" s="64">
        <v>0</v>
      </c>
      <c r="M283" s="64">
        <v>1</v>
      </c>
      <c r="N283" s="64">
        <v>0.01</v>
      </c>
      <c r="O283" s="9" t="s">
        <v>3252</v>
      </c>
      <c r="P283" s="54"/>
      <c r="Q283" s="54" t="s">
        <v>243</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3258</v>
      </c>
      <c r="Q285" s="337" t="str">
        <f t="shared" si="74"/>
        <v>electricity-sector-main.html#subsidies</v>
      </c>
      <c r="R285" s="410"/>
      <c r="S285" s="399" t="s">
        <v>3257</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3253</v>
      </c>
      <c r="Q287" s="337" t="str">
        <f t="shared" si="74"/>
        <v>electricity-sector-main.html#subsidies</v>
      </c>
      <c r="R287" s="410"/>
      <c r="S287" s="399" t="s">
        <v>3256</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3254</v>
      </c>
      <c r="Q288" s="337" t="str">
        <f t="shared" si="74"/>
        <v>electricity-sector-main.html#subsidies</v>
      </c>
      <c r="R288" s="410"/>
      <c r="S288" s="399" t="s">
        <v>3256</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3254</v>
      </c>
      <c r="Q289" s="337" t="str">
        <f t="shared" si="74"/>
        <v>electricity-sector-main.html#subsidies</v>
      </c>
      <c r="R289" s="410"/>
      <c r="S289" s="399" t="s">
        <v>3256</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3259</v>
      </c>
      <c r="Q290" s="337" t="str">
        <f t="shared" si="74"/>
        <v>electricity-sector-main.html#subsidies</v>
      </c>
      <c r="R290" s="410"/>
      <c r="S290" s="399" t="s">
        <v>3255</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3253</v>
      </c>
      <c r="Q292" s="337" t="str">
        <f t="shared" si="74"/>
        <v>electricity-sector-main.html#subsidies</v>
      </c>
      <c r="R292" s="410"/>
      <c r="S292" s="399" t="s">
        <v>3256</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3200</v>
      </c>
      <c r="E293" s="54"/>
      <c r="F293" s="9" t="s">
        <v>2843</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3201</v>
      </c>
      <c r="E294" s="54"/>
      <c r="F294" s="9" t="s">
        <v>2996</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3202</v>
      </c>
      <c r="E295" s="54"/>
      <c r="F295" s="9" t="s">
        <v>2845</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141</v>
      </c>
      <c r="D296" s="54" t="s">
        <v>508</v>
      </c>
      <c r="E296" s="54"/>
      <c r="F296" s="9" t="s">
        <v>507</v>
      </c>
      <c r="G296" s="54"/>
      <c r="H296" s="55" t="s">
        <v>214</v>
      </c>
      <c r="I296" s="9" t="s">
        <v>49</v>
      </c>
      <c r="J296" s="77" t="s">
        <v>19</v>
      </c>
      <c r="K296" s="77" t="s">
        <v>3249</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28.5">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3200</v>
      </c>
      <c r="E306" s="54"/>
      <c r="F306" s="9" t="s">
        <v>2843</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3201</v>
      </c>
      <c r="E307" s="54"/>
      <c r="F307" s="9" t="s">
        <v>2996</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3202</v>
      </c>
      <c r="E308" s="54"/>
      <c r="F308" s="9" t="s">
        <v>2845</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2.7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1.2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145</v>
      </c>
      <c r="E313" s="54"/>
      <c r="F313" s="9" t="s">
        <v>2691</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2795</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2692</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2795</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147</v>
      </c>
      <c r="E315" s="54"/>
      <c r="F315" s="9" t="s">
        <v>2693</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2795</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2765</v>
      </c>
      <c r="E316" s="54"/>
      <c r="F316" s="9" t="s">
        <v>3223</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2795</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148</v>
      </c>
      <c r="E317" s="54"/>
      <c r="F317" s="9" t="s">
        <v>2764</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2795</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2795</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2795</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28.5">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144</v>
      </c>
      <c r="E322" s="54" t="s">
        <v>2677</v>
      </c>
      <c r="F322" s="9" t="s">
        <v>2690</v>
      </c>
      <c r="G322" s="54" t="s">
        <v>2685</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3490</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144</v>
      </c>
      <c r="E323" s="54" t="s">
        <v>2678</v>
      </c>
      <c r="F323" s="9" t="s">
        <v>2690</v>
      </c>
      <c r="G323" s="54" t="s">
        <v>2686</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3491</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144</v>
      </c>
      <c r="E324" s="54" t="s">
        <v>2679</v>
      </c>
      <c r="F324" s="9" t="s">
        <v>2690</v>
      </c>
      <c r="G324" s="54" t="s">
        <v>2683</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3492</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144</v>
      </c>
      <c r="E325" s="54" t="s">
        <v>2680</v>
      </c>
      <c r="F325" s="9" t="s">
        <v>2690</v>
      </c>
      <c r="G325" s="54" t="s">
        <v>2684</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3493</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144</v>
      </c>
      <c r="E326" s="54" t="s">
        <v>2681</v>
      </c>
      <c r="F326" s="9" t="s">
        <v>2690</v>
      </c>
      <c r="G326" s="54" t="s">
        <v>2687</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144</v>
      </c>
      <c r="E327" s="54" t="s">
        <v>3140</v>
      </c>
      <c r="F327" s="9" t="s">
        <v>2690</v>
      </c>
      <c r="G327" s="54" t="s">
        <v>3143</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144</v>
      </c>
      <c r="E328" s="54" t="s">
        <v>3141</v>
      </c>
      <c r="F328" s="9" t="s">
        <v>2690</v>
      </c>
      <c r="G328" s="54" t="s">
        <v>3145</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3494</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144</v>
      </c>
      <c r="E329" s="54" t="s">
        <v>3142</v>
      </c>
      <c r="F329" s="9" t="s">
        <v>2690</v>
      </c>
      <c r="G329" s="54" t="s">
        <v>3146</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3495</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144</v>
      </c>
      <c r="E330" s="54" t="s">
        <v>3139</v>
      </c>
      <c r="F330" s="9" t="s">
        <v>2690</v>
      </c>
      <c r="G330" s="54" t="s">
        <v>3144</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145</v>
      </c>
      <c r="E331" s="54" t="s">
        <v>2676</v>
      </c>
      <c r="F331" s="9" t="s">
        <v>2691</v>
      </c>
      <c r="G331" s="54" t="s">
        <v>2682</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145</v>
      </c>
      <c r="E332" s="54" t="s">
        <v>2677</v>
      </c>
      <c r="F332" s="9" t="s">
        <v>2691</v>
      </c>
      <c r="G332" s="54" t="s">
        <v>2685</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3496</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145</v>
      </c>
      <c r="E333" s="54" t="s">
        <v>2678</v>
      </c>
      <c r="F333" s="9" t="s">
        <v>2691</v>
      </c>
      <c r="G333" s="54" t="s">
        <v>2686</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3497</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145</v>
      </c>
      <c r="E334" s="54" t="s">
        <v>2679</v>
      </c>
      <c r="F334" s="9" t="s">
        <v>2691</v>
      </c>
      <c r="G334" s="54" t="s">
        <v>2683</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3498</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145</v>
      </c>
      <c r="E335" s="54" t="s">
        <v>2680</v>
      </c>
      <c r="F335" s="9" t="s">
        <v>2691</v>
      </c>
      <c r="G335" s="54" t="s">
        <v>2684</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145</v>
      </c>
      <c r="E336" s="54" t="s">
        <v>2681</v>
      </c>
      <c r="F336" s="9" t="s">
        <v>2691</v>
      </c>
      <c r="G336" s="54" t="s">
        <v>2687</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145</v>
      </c>
      <c r="E337" s="54" t="s">
        <v>3140</v>
      </c>
      <c r="F337" s="9" t="s">
        <v>2691</v>
      </c>
      <c r="G337" s="54" t="s">
        <v>3143</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3499</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145</v>
      </c>
      <c r="E338" s="54" t="s">
        <v>3141</v>
      </c>
      <c r="F338" s="9" t="s">
        <v>2691</v>
      </c>
      <c r="G338" s="54" t="s">
        <v>3145</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145</v>
      </c>
      <c r="E339" s="54" t="s">
        <v>3142</v>
      </c>
      <c r="F339" s="9" t="s">
        <v>2691</v>
      </c>
      <c r="G339" s="54" t="s">
        <v>3146</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145</v>
      </c>
      <c r="E340" s="54" t="s">
        <v>3139</v>
      </c>
      <c r="F340" s="9" t="s">
        <v>2691</v>
      </c>
      <c r="G340" s="54" t="s">
        <v>3144</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146</v>
      </c>
      <c r="E341" s="54" t="s">
        <v>2676</v>
      </c>
      <c r="F341" s="9" t="s">
        <v>2692</v>
      </c>
      <c r="G341" s="54" t="s">
        <v>2682</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146</v>
      </c>
      <c r="E342" s="54" t="s">
        <v>2677</v>
      </c>
      <c r="F342" s="9" t="s">
        <v>2692</v>
      </c>
      <c r="G342" s="54" t="s">
        <v>2685</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3500</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146</v>
      </c>
      <c r="E343" s="54" t="s">
        <v>2678</v>
      </c>
      <c r="F343" s="9" t="s">
        <v>2692</v>
      </c>
      <c r="G343" s="54" t="s">
        <v>2686</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3501</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146</v>
      </c>
      <c r="E344" s="54" t="s">
        <v>2679</v>
      </c>
      <c r="F344" s="9" t="s">
        <v>2692</v>
      </c>
      <c r="G344" s="54" t="s">
        <v>2683</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146</v>
      </c>
      <c r="E345" s="54" t="s">
        <v>2680</v>
      </c>
      <c r="F345" s="9" t="s">
        <v>2692</v>
      </c>
      <c r="G345" s="54" t="s">
        <v>2684</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3502</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146</v>
      </c>
      <c r="E346" s="54" t="s">
        <v>2681</v>
      </c>
      <c r="F346" s="9" t="s">
        <v>2692</v>
      </c>
      <c r="G346" s="54" t="s">
        <v>2687</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146</v>
      </c>
      <c r="E347" s="54" t="s">
        <v>3140</v>
      </c>
      <c r="F347" s="9" t="s">
        <v>2692</v>
      </c>
      <c r="G347" s="54" t="s">
        <v>3143</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146</v>
      </c>
      <c r="E348" s="54" t="s">
        <v>3141</v>
      </c>
      <c r="F348" s="9" t="s">
        <v>2692</v>
      </c>
      <c r="G348" s="54" t="s">
        <v>3145</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3503</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146</v>
      </c>
      <c r="E349" s="54" t="s">
        <v>3142</v>
      </c>
      <c r="F349" s="9" t="s">
        <v>2692</v>
      </c>
      <c r="G349" s="54" t="s">
        <v>3146</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3504</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146</v>
      </c>
      <c r="E350" s="54" t="s">
        <v>3139</v>
      </c>
      <c r="F350" s="9" t="s">
        <v>2692</v>
      </c>
      <c r="G350" s="54" t="s">
        <v>3144</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147</v>
      </c>
      <c r="E351" s="54" t="s">
        <v>2676</v>
      </c>
      <c r="F351" s="9" t="s">
        <v>2693</v>
      </c>
      <c r="G351" s="54" t="s">
        <v>2682</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147</v>
      </c>
      <c r="E352" s="54" t="s">
        <v>2677</v>
      </c>
      <c r="F352" s="9" t="s">
        <v>2693</v>
      </c>
      <c r="G352" s="54" t="s">
        <v>2685</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3505</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147</v>
      </c>
      <c r="E353" s="54" t="s">
        <v>2678</v>
      </c>
      <c r="F353" s="9" t="s">
        <v>2693</v>
      </c>
      <c r="G353" s="54" t="s">
        <v>2686</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3506</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147</v>
      </c>
      <c r="E354" s="54" t="s">
        <v>2679</v>
      </c>
      <c r="F354" s="9" t="s">
        <v>2693</v>
      </c>
      <c r="G354" s="54" t="s">
        <v>2683</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147</v>
      </c>
      <c r="E355" s="54" t="s">
        <v>2680</v>
      </c>
      <c r="F355" s="9" t="s">
        <v>2693</v>
      </c>
      <c r="G355" s="54" t="s">
        <v>2684</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3507</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147</v>
      </c>
      <c r="E356" s="54" t="s">
        <v>2681</v>
      </c>
      <c r="F356" s="9" t="s">
        <v>2693</v>
      </c>
      <c r="G356" s="54" t="s">
        <v>2687</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147</v>
      </c>
      <c r="E357" s="54" t="s">
        <v>3140</v>
      </c>
      <c r="F357" s="9" t="s">
        <v>2693</v>
      </c>
      <c r="G357" s="54" t="s">
        <v>3143</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147</v>
      </c>
      <c r="E358" s="54" t="s">
        <v>3141</v>
      </c>
      <c r="F358" s="9" t="s">
        <v>2693</v>
      </c>
      <c r="G358" s="54" t="s">
        <v>3145</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3508</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147</v>
      </c>
      <c r="E359" s="54" t="s">
        <v>3142</v>
      </c>
      <c r="F359" s="9" t="s">
        <v>2693</v>
      </c>
      <c r="G359" s="54" t="s">
        <v>3146</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3509</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147</v>
      </c>
      <c r="E360" s="54" t="s">
        <v>3139</v>
      </c>
      <c r="F360" s="9" t="s">
        <v>2693</v>
      </c>
      <c r="G360" s="54" t="s">
        <v>3144</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2765</v>
      </c>
      <c r="E361" s="54" t="s">
        <v>2676</v>
      </c>
      <c r="F361" s="54" t="s">
        <v>3223</v>
      </c>
      <c r="G361" s="54" t="s">
        <v>2682</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2765</v>
      </c>
      <c r="E362" s="54" t="s">
        <v>2677</v>
      </c>
      <c r="F362" s="54" t="s">
        <v>3223</v>
      </c>
      <c r="G362" s="54" t="s">
        <v>2685</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3510</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2765</v>
      </c>
      <c r="E363" s="54" t="s">
        <v>2678</v>
      </c>
      <c r="F363" s="54" t="s">
        <v>3223</v>
      </c>
      <c r="G363" s="54" t="s">
        <v>2686</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3511</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2765</v>
      </c>
      <c r="E364" s="54" t="s">
        <v>2679</v>
      </c>
      <c r="F364" s="54" t="s">
        <v>3223</v>
      </c>
      <c r="G364" s="54" t="s">
        <v>2683</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2765</v>
      </c>
      <c r="E365" s="54" t="s">
        <v>2680</v>
      </c>
      <c r="F365" s="54" t="s">
        <v>3223</v>
      </c>
      <c r="G365" s="54" t="s">
        <v>2684</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3512</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2765</v>
      </c>
      <c r="E366" s="54" t="s">
        <v>2681</v>
      </c>
      <c r="F366" s="54" t="s">
        <v>3223</v>
      </c>
      <c r="G366" s="54" t="s">
        <v>2687</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2765</v>
      </c>
      <c r="E367" s="54" t="s">
        <v>3140</v>
      </c>
      <c r="F367" s="54" t="s">
        <v>3223</v>
      </c>
      <c r="G367" s="54" t="s">
        <v>3143</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2765</v>
      </c>
      <c r="E368" s="54" t="s">
        <v>3141</v>
      </c>
      <c r="F368" s="54" t="s">
        <v>3223</v>
      </c>
      <c r="G368" s="54" t="s">
        <v>3145</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3513</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2765</v>
      </c>
      <c r="E369" s="54" t="s">
        <v>3142</v>
      </c>
      <c r="F369" s="54" t="s">
        <v>3223</v>
      </c>
      <c r="G369" s="54" t="s">
        <v>3146</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2765</v>
      </c>
      <c r="E370" s="54" t="s">
        <v>3139</v>
      </c>
      <c r="F370" s="54" t="s">
        <v>3223</v>
      </c>
      <c r="G370" s="54" t="s">
        <v>3144</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148</v>
      </c>
      <c r="E371" s="54" t="s">
        <v>2676</v>
      </c>
      <c r="F371" s="9" t="s">
        <v>2764</v>
      </c>
      <c r="G371" s="54" t="s">
        <v>2682</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148</v>
      </c>
      <c r="E372" s="54" t="s">
        <v>2677</v>
      </c>
      <c r="F372" s="9" t="s">
        <v>2764</v>
      </c>
      <c r="G372" s="54" t="s">
        <v>2685</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148</v>
      </c>
      <c r="E373" s="54" t="s">
        <v>2678</v>
      </c>
      <c r="F373" s="9" t="s">
        <v>2764</v>
      </c>
      <c r="G373" s="54" t="s">
        <v>2686</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148</v>
      </c>
      <c r="E374" s="54" t="s">
        <v>2679</v>
      </c>
      <c r="F374" s="9" t="s">
        <v>2764</v>
      </c>
      <c r="G374" s="54" t="s">
        <v>2683</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148</v>
      </c>
      <c r="E375" s="54" t="s">
        <v>2680</v>
      </c>
      <c r="F375" s="9" t="s">
        <v>2764</v>
      </c>
      <c r="G375" s="54" t="s">
        <v>2684</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148</v>
      </c>
      <c r="E376" s="54" t="s">
        <v>2681</v>
      </c>
      <c r="F376" s="9" t="s">
        <v>2764</v>
      </c>
      <c r="G376" s="54" t="s">
        <v>2687</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148</v>
      </c>
      <c r="E377" s="54" t="s">
        <v>3140</v>
      </c>
      <c r="F377" s="9" t="s">
        <v>2764</v>
      </c>
      <c r="G377" s="54" t="s">
        <v>3143</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148</v>
      </c>
      <c r="E378" s="54" t="s">
        <v>3141</v>
      </c>
      <c r="F378" s="9" t="s">
        <v>2764</v>
      </c>
      <c r="G378" s="54" t="s">
        <v>3145</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148</v>
      </c>
      <c r="E379" s="54" t="s">
        <v>3142</v>
      </c>
      <c r="F379" s="9" t="s">
        <v>2764</v>
      </c>
      <c r="G379" s="54" t="s">
        <v>3146</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148</v>
      </c>
      <c r="E380" s="54" t="s">
        <v>3139</v>
      </c>
      <c r="F380" s="9" t="s">
        <v>2764</v>
      </c>
      <c r="G380" s="54" t="s">
        <v>3144</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149</v>
      </c>
      <c r="E381" s="54" t="s">
        <v>2676</v>
      </c>
      <c r="F381" s="9" t="s">
        <v>151</v>
      </c>
      <c r="G381" s="54" t="s">
        <v>2682</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149</v>
      </c>
      <c r="E382" s="54" t="s">
        <v>2677</v>
      </c>
      <c r="F382" s="9" t="s">
        <v>151</v>
      </c>
      <c r="G382" s="54" t="s">
        <v>2685</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149</v>
      </c>
      <c r="E383" s="54" t="s">
        <v>2678</v>
      </c>
      <c r="F383" s="9" t="s">
        <v>151</v>
      </c>
      <c r="G383" s="54" t="s">
        <v>2686</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3514</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149</v>
      </c>
      <c r="E384" s="54" t="s">
        <v>2679</v>
      </c>
      <c r="F384" s="9" t="s">
        <v>151</v>
      </c>
      <c r="G384" s="54" t="s">
        <v>2683</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149</v>
      </c>
      <c r="E385" s="54" t="s">
        <v>2680</v>
      </c>
      <c r="F385" s="9" t="s">
        <v>151</v>
      </c>
      <c r="G385" s="54" t="s">
        <v>2684</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3515</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149</v>
      </c>
      <c r="E386" s="54" t="s">
        <v>2681</v>
      </c>
      <c r="F386" s="9" t="s">
        <v>151</v>
      </c>
      <c r="G386" s="54" t="s">
        <v>2687</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149</v>
      </c>
      <c r="E387" s="54" t="s">
        <v>3140</v>
      </c>
      <c r="F387" s="9" t="s">
        <v>151</v>
      </c>
      <c r="G387" s="54" t="s">
        <v>3143</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149</v>
      </c>
      <c r="E388" s="54" t="s">
        <v>3141</v>
      </c>
      <c r="F388" s="9" t="s">
        <v>151</v>
      </c>
      <c r="G388" s="54" t="s">
        <v>3145</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3516</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149</v>
      </c>
      <c r="E389" s="54" t="s">
        <v>3142</v>
      </c>
      <c r="F389" s="9" t="s">
        <v>151</v>
      </c>
      <c r="G389" s="54" t="s">
        <v>3146</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3517</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149</v>
      </c>
      <c r="E390" s="54" t="s">
        <v>3139</v>
      </c>
      <c r="F390" s="9" t="s">
        <v>151</v>
      </c>
      <c r="G390" s="54" t="s">
        <v>3144</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150</v>
      </c>
      <c r="E391" s="54" t="s">
        <v>2676</v>
      </c>
      <c r="F391" s="9" t="s">
        <v>152</v>
      </c>
      <c r="G391" s="54" t="s">
        <v>2682</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150</v>
      </c>
      <c r="E392" s="54" t="s">
        <v>2677</v>
      </c>
      <c r="F392" s="9" t="s">
        <v>152</v>
      </c>
      <c r="G392" s="54" t="s">
        <v>2685</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3518</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150</v>
      </c>
      <c r="E393" s="54" t="s">
        <v>2678</v>
      </c>
      <c r="F393" s="9" t="s">
        <v>152</v>
      </c>
      <c r="G393" s="54" t="s">
        <v>2686</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3519</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150</v>
      </c>
      <c r="E394" s="54" t="s">
        <v>2679</v>
      </c>
      <c r="F394" s="9" t="s">
        <v>152</v>
      </c>
      <c r="G394" s="54" t="s">
        <v>2683</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150</v>
      </c>
      <c r="E395" s="54" t="s">
        <v>2680</v>
      </c>
      <c r="F395" s="9" t="s">
        <v>152</v>
      </c>
      <c r="G395" s="54" t="s">
        <v>2684</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3520</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150</v>
      </c>
      <c r="E396" s="54" t="s">
        <v>2681</v>
      </c>
      <c r="F396" s="9" t="s">
        <v>152</v>
      </c>
      <c r="G396" s="54" t="s">
        <v>2687</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150</v>
      </c>
      <c r="E397" s="54" t="s">
        <v>3140</v>
      </c>
      <c r="F397" s="9" t="s">
        <v>152</v>
      </c>
      <c r="G397" s="54" t="s">
        <v>3143</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150</v>
      </c>
      <c r="E398" s="54" t="s">
        <v>3141</v>
      </c>
      <c r="F398" s="9" t="s">
        <v>152</v>
      </c>
      <c r="G398" s="54" t="s">
        <v>3145</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3521</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150</v>
      </c>
      <c r="E399" s="54" t="s">
        <v>3142</v>
      </c>
      <c r="F399" s="9" t="s">
        <v>152</v>
      </c>
      <c r="G399" s="54" t="s">
        <v>3146</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3522</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150</v>
      </c>
      <c r="E400" s="54" t="s">
        <v>3139</v>
      </c>
      <c r="F400" s="9" t="s">
        <v>152</v>
      </c>
      <c r="G400" s="54" t="s">
        <v>3144</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3523</v>
      </c>
      <c r="Q401" s="9" t="s">
        <v>2389</v>
      </c>
      <c r="R401" s="410" t="s">
        <v>2390</v>
      </c>
      <c r="S401" s="9" t="s">
        <v>175</v>
      </c>
      <c r="T401" s="9"/>
    </row>
    <row r="402" spans="1:20" s="2" customFormat="1" ht="42.7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2.7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2.7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85.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2692</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2764</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3124</v>
      </c>
      <c r="S407" s="54" t="s">
        <v>2774</v>
      </c>
      <c r="T407" s="56"/>
    </row>
    <row r="408" spans="1:20" ht="42.75">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3574</v>
      </c>
      <c r="Q408" s="54" t="s">
        <v>256</v>
      </c>
      <c r="R408" s="410" t="s">
        <v>257</v>
      </c>
      <c r="S408" s="54" t="s">
        <v>175</v>
      </c>
      <c r="T408" s="54"/>
    </row>
    <row r="409" spans="1:20" ht="42.75">
      <c r="A409" s="75" t="str">
        <f>A$408</f>
        <v>Industry</v>
      </c>
      <c r="B409" s="75" t="str">
        <f t="shared" ref="B409:C410" si="96">B$408</f>
        <v>Methane Capture</v>
      </c>
      <c r="C409" s="75" t="str">
        <f t="shared" si="96"/>
        <v>Fraction of Methane Capture Opportunities Achieved</v>
      </c>
      <c r="D409" s="54" t="s">
        <v>2765</v>
      </c>
      <c r="E409" s="54"/>
      <c r="F409" s="54" t="s">
        <v>3223</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3260</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148</v>
      </c>
      <c r="E410" s="54"/>
      <c r="F410" s="9" t="s">
        <v>2764</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3261</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3575</v>
      </c>
      <c r="Q411" s="54" t="s">
        <v>258</v>
      </c>
      <c r="R411" s="410" t="s">
        <v>259</v>
      </c>
      <c r="S411" s="54" t="s">
        <v>175</v>
      </c>
      <c r="T411" s="54"/>
    </row>
    <row r="412" spans="1:20" ht="42.75">
      <c r="A412" s="75" t="str">
        <f>A$411</f>
        <v>Industry</v>
      </c>
      <c r="B412" s="75" t="str">
        <f t="shared" ref="B412:C413" si="98">B$411</f>
        <v>Methane Destruction</v>
      </c>
      <c r="C412" s="75" t="str">
        <f t="shared" si="98"/>
        <v>Fraction of Methane Destruction Opportunities Achieved</v>
      </c>
      <c r="D412" s="54" t="s">
        <v>2765</v>
      </c>
      <c r="E412" s="54"/>
      <c r="F412" s="54" t="s">
        <v>3223</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3262</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148</v>
      </c>
      <c r="E413" s="54"/>
      <c r="F413" s="9" t="s">
        <v>2764</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3263</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42.75">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3127</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3524</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3525</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2847</v>
      </c>
      <c r="E418" s="54"/>
      <c r="F418" s="9" t="s">
        <v>2848</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3128</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2839</v>
      </c>
      <c r="E420" s="54"/>
      <c r="F420" s="9" t="s">
        <v>2843</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3129</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2849</v>
      </c>
      <c r="E421" s="54"/>
      <c r="F421" s="9" t="s">
        <v>2850</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3130</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2840</v>
      </c>
      <c r="E422" s="54"/>
      <c r="F422" s="9" t="s">
        <v>2844</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3131</v>
      </c>
      <c r="Q422" s="54"/>
      <c r="R422" s="398" t="str">
        <f t="shared" si="108"/>
        <v>reduce-fuel-exports.html</v>
      </c>
      <c r="S422" s="75" t="str">
        <f t="shared" si="105"/>
        <v>Calculated from model data; see the relevant variable(s) in the InputData folder for source information.</v>
      </c>
      <c r="T422" s="54"/>
    </row>
    <row r="423" spans="1:20" ht="71.2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28.5">
      <c r="A424" s="344" t="s">
        <v>153</v>
      </c>
      <c r="B424" s="344" t="s">
        <v>292</v>
      </c>
      <c r="C424" s="344" t="s">
        <v>496</v>
      </c>
      <c r="D424" s="54"/>
      <c r="E424" s="54"/>
      <c r="F424" s="54"/>
      <c r="G424" s="54"/>
      <c r="H424" s="55"/>
      <c r="I424" s="9" t="s">
        <v>49</v>
      </c>
      <c r="J424" s="77" t="s">
        <v>292</v>
      </c>
      <c r="K424" s="77" t="s">
        <v>2416</v>
      </c>
      <c r="L424" s="60"/>
      <c r="M424" s="61"/>
      <c r="N424" s="61"/>
      <c r="O424" s="54"/>
      <c r="P424" s="54"/>
      <c r="Q424" s="54" t="s">
        <v>357</v>
      </c>
      <c r="R424" s="410" t="s">
        <v>358</v>
      </c>
      <c r="S424" s="54"/>
      <c r="T424" s="54"/>
    </row>
    <row r="425" spans="1:20" ht="28.5">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28.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57">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2.7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2.7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28.5">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99.75">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57">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57">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3526</v>
      </c>
      <c r="Q433" s="9" t="s">
        <v>395</v>
      </c>
      <c r="R433" s="410" t="s">
        <v>3134</v>
      </c>
      <c r="S433" s="54" t="s">
        <v>175</v>
      </c>
      <c r="T433" s="9"/>
    </row>
    <row r="434" spans="1:20" s="2" customFormat="1" ht="57">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85.5">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0.5</v>
      </c>
      <c r="N436" s="354">
        <f t="shared" si="109"/>
        <v>0.01</v>
      </c>
      <c r="O436" s="56" t="str">
        <f>O$435</f>
        <v>% of CO2 captured</v>
      </c>
      <c r="P436" s="54" t="s">
        <v>3300</v>
      </c>
      <c r="Q436" s="56" t="str">
        <f>Q$435</f>
        <v>ccs.html#ccs</v>
      </c>
      <c r="R436" s="411" t="str">
        <f>R$435</f>
        <v>carbon-capture-and-sequestration.html</v>
      </c>
      <c r="S436" s="54"/>
      <c r="T436" s="54"/>
    </row>
    <row r="437" spans="1:20" s="5" customFormat="1" ht="57">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3215</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2874</v>
      </c>
      <c r="E442" s="54"/>
      <c r="F442" s="54" t="s">
        <v>3377</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3376</v>
      </c>
      <c r="Q442" s="56" t="str">
        <f t="shared" si="113"/>
        <v>fuels.html#carbon-tax</v>
      </c>
      <c r="R442" s="411" t="str">
        <f t="shared" si="113"/>
        <v>carbon-tax.html</v>
      </c>
      <c r="S442" s="9"/>
      <c r="T442" s="56"/>
    </row>
    <row r="443" spans="1:20" s="5" customFormat="1" ht="28.5">
      <c r="A443" s="344" t="s">
        <v>10</v>
      </c>
      <c r="B443" s="344" t="s">
        <v>29</v>
      </c>
      <c r="C443" s="344" t="s">
        <v>160</v>
      </c>
      <c r="D443" s="54" t="s">
        <v>57</v>
      </c>
      <c r="E443" s="54"/>
      <c r="F443" s="54" t="s">
        <v>102</v>
      </c>
      <c r="G443" s="54"/>
      <c r="H443" s="55" t="s">
        <v>214</v>
      </c>
      <c r="I443" s="9" t="s">
        <v>49</v>
      </c>
      <c r="J443" s="77" t="s">
        <v>29</v>
      </c>
      <c r="K443" s="77" t="s">
        <v>2407</v>
      </c>
      <c r="L443" s="66"/>
      <c r="M443" s="66"/>
      <c r="N443" s="66"/>
      <c r="O443" s="54"/>
      <c r="P443" s="9"/>
      <c r="Q443" s="56"/>
      <c r="R443" s="410"/>
      <c r="S443" s="56"/>
      <c r="T443" s="56"/>
    </row>
    <row r="444" spans="1:20" s="5" customFormat="1" ht="28.5">
      <c r="A444" s="75" t="str">
        <f>A$443</f>
        <v>Cross-Sector</v>
      </c>
      <c r="B444" s="75" t="str">
        <f>B$443</f>
        <v>End Existing Subsidies</v>
      </c>
      <c r="C444" s="75" t="str">
        <f t="shared" ref="B444:C459" si="115">C$443</f>
        <v>Percent Reduction in BAU Subsidies</v>
      </c>
      <c r="D444" s="9" t="s">
        <v>510</v>
      </c>
      <c r="E444" s="54"/>
      <c r="F444" s="9" t="s">
        <v>507</v>
      </c>
      <c r="G444" s="54"/>
      <c r="H444" s="55">
        <v>69</v>
      </c>
      <c r="I444" s="9" t="s">
        <v>48</v>
      </c>
      <c r="J444" s="75" t="str">
        <f t="shared" ref="J444:K459" si="116">J$443</f>
        <v>End Existing Subsidies</v>
      </c>
      <c r="K444" s="75" t="str">
        <f t="shared" si="116"/>
        <v>cross reduce BAU subsidies</v>
      </c>
      <c r="L444" s="64">
        <v>0</v>
      </c>
      <c r="M444" s="64">
        <v>1</v>
      </c>
      <c r="N444" s="64">
        <v>0.01</v>
      </c>
      <c r="O444" s="54" t="s">
        <v>162</v>
      </c>
      <c r="P444" s="9" t="s">
        <v>2802</v>
      </c>
      <c r="Q444" s="9" t="s">
        <v>276</v>
      </c>
      <c r="R444" s="410" t="s">
        <v>277</v>
      </c>
      <c r="S444" s="54" t="s">
        <v>175</v>
      </c>
      <c r="T444" s="56"/>
    </row>
    <row r="445" spans="1:20" s="5" customFormat="1" ht="28.5">
      <c r="A445" s="75" t="str">
        <f t="shared" ref="A445:C460" si="117">A$443</f>
        <v>Cross-Sector</v>
      </c>
      <c r="B445" s="75" t="str">
        <f t="shared" si="115"/>
        <v>End Existing Subsidies</v>
      </c>
      <c r="C445" s="75" t="str">
        <f t="shared" si="115"/>
        <v>Percent Reduction in BAU Subsidies</v>
      </c>
      <c r="D445" s="9" t="s">
        <v>51</v>
      </c>
      <c r="E445" s="54"/>
      <c r="F445" s="9" t="s">
        <v>96</v>
      </c>
      <c r="G445" s="54"/>
      <c r="H445" s="55">
        <v>70</v>
      </c>
      <c r="I445" s="9" t="s">
        <v>48</v>
      </c>
      <c r="J445" s="75" t="str">
        <f t="shared" si="116"/>
        <v>End Existing Subsidies</v>
      </c>
      <c r="K445" s="75" t="str">
        <f t="shared" si="116"/>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28.5">
      <c r="A446" s="75" t="str">
        <f t="shared" si="117"/>
        <v>Cross-Sector</v>
      </c>
      <c r="B446" s="75" t="str">
        <f t="shared" si="115"/>
        <v>End Existing Subsidies</v>
      </c>
      <c r="C446" s="75" t="str">
        <f t="shared" si="115"/>
        <v>Percent Reduction in BAU Subsidies</v>
      </c>
      <c r="D446" s="9" t="s">
        <v>52</v>
      </c>
      <c r="E446" s="54"/>
      <c r="F446" s="9" t="s">
        <v>97</v>
      </c>
      <c r="G446" s="54"/>
      <c r="H446" s="55">
        <v>71</v>
      </c>
      <c r="I446" s="9" t="s">
        <v>48</v>
      </c>
      <c r="J446" s="75" t="str">
        <f t="shared" si="116"/>
        <v>End Existing Subsidies</v>
      </c>
      <c r="K446" s="75" t="str">
        <f t="shared" si="116"/>
        <v>cross reduce BAU subsidies</v>
      </c>
      <c r="L446" s="62">
        <f t="shared" ref="L446:O449" si="118">L$444</f>
        <v>0</v>
      </c>
      <c r="M446" s="62">
        <f t="shared" si="118"/>
        <v>1</v>
      </c>
      <c r="N446" s="62">
        <f t="shared" si="118"/>
        <v>0.01</v>
      </c>
      <c r="O446" s="56" t="str">
        <f t="shared" si="118"/>
        <v>% reduction in BAU subsidies</v>
      </c>
      <c r="P446" s="9" t="s">
        <v>2804</v>
      </c>
      <c r="Q446" s="9" t="s">
        <v>276</v>
      </c>
      <c r="R446" s="410" t="s">
        <v>277</v>
      </c>
      <c r="S446" s="54" t="s">
        <v>175</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72</v>
      </c>
      <c r="I447" s="9" t="s">
        <v>49</v>
      </c>
      <c r="J447" s="75" t="str">
        <f t="shared" si="116"/>
        <v>End Existing Subsidies</v>
      </c>
      <c r="K447" s="75" t="str">
        <f t="shared" si="116"/>
        <v>cross reduce BAU subsidies</v>
      </c>
      <c r="L447" s="62"/>
      <c r="M447" s="62"/>
      <c r="N447" s="62"/>
      <c r="O447" s="56"/>
      <c r="P447" s="9"/>
      <c r="Q447" s="9"/>
      <c r="R447" s="410"/>
      <c r="S447" s="54"/>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512</v>
      </c>
      <c r="G448" s="54"/>
      <c r="H448" s="55">
        <v>73</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103</v>
      </c>
      <c r="G449" s="54"/>
      <c r="H449" s="55">
        <v>74</v>
      </c>
      <c r="I449" s="9" t="s">
        <v>48</v>
      </c>
      <c r="J449" s="75" t="str">
        <f t="shared" si="116"/>
        <v>End Existing Subsidies</v>
      </c>
      <c r="K449" s="75" t="str">
        <f t="shared" si="116"/>
        <v>cross reduce BAU subsidies</v>
      </c>
      <c r="L449" s="62">
        <f t="shared" si="118"/>
        <v>0</v>
      </c>
      <c r="M449" s="62">
        <f t="shared" si="118"/>
        <v>1</v>
      </c>
      <c r="N449" s="62">
        <f t="shared" si="118"/>
        <v>0.01</v>
      </c>
      <c r="O449" s="56" t="str">
        <f t="shared" si="118"/>
        <v>% reduction in BAU subsidies</v>
      </c>
      <c r="P449" s="9" t="s">
        <v>2673</v>
      </c>
      <c r="Q449" s="9" t="s">
        <v>276</v>
      </c>
      <c r="R449" s="410" t="s">
        <v>277</v>
      </c>
      <c r="S449" s="54" t="s">
        <v>175</v>
      </c>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101</v>
      </c>
      <c r="G450" s="54"/>
      <c r="H450" s="55" t="s">
        <v>214</v>
      </c>
      <c r="I450" s="9" t="s">
        <v>49</v>
      </c>
      <c r="J450" s="75" t="str">
        <f t="shared" si="116"/>
        <v>End Existing Subsidies</v>
      </c>
      <c r="K450" s="75" t="str">
        <f t="shared" si="116"/>
        <v>cross reduce BAU subsidies</v>
      </c>
      <c r="L450" s="66"/>
      <c r="M450" s="66"/>
      <c r="N450" s="66"/>
      <c r="O450" s="54"/>
      <c r="P450" s="54"/>
      <c r="Q450" s="56"/>
      <c r="R450" s="410"/>
      <c r="S450" s="56"/>
      <c r="T450" s="56"/>
    </row>
    <row r="451" spans="1:20" s="5" customFormat="1" ht="28.5">
      <c r="A451" s="75" t="str">
        <f t="shared" si="117"/>
        <v>Cross-Sector</v>
      </c>
      <c r="B451" s="75" t="str">
        <f t="shared" si="115"/>
        <v>End Existing Subsidies</v>
      </c>
      <c r="C451" s="75" t="str">
        <f t="shared" si="115"/>
        <v>Percent Reduction in BAU Subsidies</v>
      </c>
      <c r="D451" s="9" t="s">
        <v>58</v>
      </c>
      <c r="E451" s="54"/>
      <c r="F451" s="9" t="s">
        <v>104</v>
      </c>
      <c r="G451" s="54"/>
      <c r="H451" s="55">
        <v>75</v>
      </c>
      <c r="I451" s="9" t="s">
        <v>48</v>
      </c>
      <c r="J451" s="75" t="str">
        <f t="shared" si="116"/>
        <v>End Existing Subsidies</v>
      </c>
      <c r="K451" s="75" t="str">
        <f t="shared" si="116"/>
        <v>cross reduce BAU subsidies</v>
      </c>
      <c r="L451" s="62">
        <f t="shared" ref="L451:O452" si="119">L$444</f>
        <v>0</v>
      </c>
      <c r="M451" s="62">
        <f t="shared" si="119"/>
        <v>1</v>
      </c>
      <c r="N451" s="62">
        <f t="shared" si="119"/>
        <v>0.01</v>
      </c>
      <c r="O451" s="56" t="str">
        <f t="shared" si="119"/>
        <v>% reduction in BAU subsidies</v>
      </c>
      <c r="P451" s="9" t="s">
        <v>2674</v>
      </c>
      <c r="Q451" s="9" t="s">
        <v>276</v>
      </c>
      <c r="R451" s="410" t="s">
        <v>277</v>
      </c>
      <c r="S451" s="54" t="s">
        <v>175</v>
      </c>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76</v>
      </c>
      <c r="I452" s="9" t="s">
        <v>48</v>
      </c>
      <c r="J452" s="75" t="str">
        <f t="shared" si="116"/>
        <v>End Existing Subsidies</v>
      </c>
      <c r="K452" s="75" t="str">
        <f t="shared" si="116"/>
        <v>cross reduce BAU subsidies</v>
      </c>
      <c r="L452" s="62">
        <f t="shared" si="119"/>
        <v>0</v>
      </c>
      <c r="M452" s="62">
        <f t="shared" si="119"/>
        <v>1</v>
      </c>
      <c r="N452" s="62">
        <f t="shared" si="119"/>
        <v>0.01</v>
      </c>
      <c r="O452" s="56" t="str">
        <f t="shared" si="119"/>
        <v>% reduction in BAU subsidies</v>
      </c>
      <c r="P452" s="9" t="s">
        <v>2805</v>
      </c>
      <c r="Q452" s="9" t="s">
        <v>276</v>
      </c>
      <c r="R452" s="410" t="s">
        <v>277</v>
      </c>
      <c r="S452" s="54" t="s">
        <v>175</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t="s">
        <v>214</v>
      </c>
      <c r="I453" s="9" t="s">
        <v>49</v>
      </c>
      <c r="J453" s="75" t="str">
        <f t="shared" si="116"/>
        <v>End Existing Subsidies</v>
      </c>
      <c r="K453" s="75" t="str">
        <f t="shared" si="116"/>
        <v>cross reduce BAU subsidies</v>
      </c>
      <c r="L453" s="66"/>
      <c r="M453" s="66"/>
      <c r="N453" s="66"/>
      <c r="O453" s="54"/>
      <c r="P453" s="54"/>
      <c r="Q453" s="56"/>
      <c r="R453" s="410"/>
      <c r="S453" s="56"/>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2847</v>
      </c>
      <c r="E455" s="54"/>
      <c r="F455" s="9" t="s">
        <v>2848</v>
      </c>
      <c r="G455" s="54"/>
      <c r="H455" s="55"/>
      <c r="I455" s="9" t="s">
        <v>49</v>
      </c>
      <c r="J455" s="75" t="str">
        <f t="shared" si="116"/>
        <v>End Existing Subsidies</v>
      </c>
      <c r="K455" s="75" t="str">
        <f t="shared" si="116"/>
        <v>cross reduce BAU subsidies</v>
      </c>
      <c r="L455" s="62"/>
      <c r="M455" s="62"/>
      <c r="N455" s="62"/>
      <c r="O455" s="56"/>
      <c r="P455" s="9"/>
      <c r="Q455" s="9"/>
      <c r="R455" s="410"/>
      <c r="S455" s="54"/>
      <c r="T455" s="56"/>
    </row>
    <row r="456" spans="1:20" s="5" customFormat="1" ht="28.5">
      <c r="A456" s="75" t="str">
        <f t="shared" si="117"/>
        <v>Cross-Sector</v>
      </c>
      <c r="B456" s="75" t="str">
        <f t="shared" si="115"/>
        <v>End Existing Subsidies</v>
      </c>
      <c r="C456" s="75" t="str">
        <f t="shared" si="115"/>
        <v>Percent Reduction in BAU Subsidies</v>
      </c>
      <c r="D456" s="9" t="s">
        <v>81</v>
      </c>
      <c r="E456" s="54"/>
      <c r="F456" s="9" t="s">
        <v>108</v>
      </c>
      <c r="G456" s="54"/>
      <c r="H456" s="55" t="s">
        <v>214</v>
      </c>
      <c r="I456" s="9" t="s">
        <v>49</v>
      </c>
      <c r="J456" s="75" t="str">
        <f t="shared" si="116"/>
        <v>End Existing Subsidies</v>
      </c>
      <c r="K456" s="75" t="str">
        <f t="shared" si="116"/>
        <v>cross reduce BAU subsidies</v>
      </c>
      <c r="L456" s="66"/>
      <c r="M456" s="66"/>
      <c r="N456" s="66"/>
      <c r="O456" s="54"/>
      <c r="P456" s="54"/>
      <c r="Q456" s="56"/>
      <c r="R456" s="410"/>
      <c r="S456" s="56"/>
      <c r="T456" s="56"/>
    </row>
    <row r="457" spans="1:20" s="5" customFormat="1" ht="28.5">
      <c r="A457" s="75" t="str">
        <f t="shared" si="117"/>
        <v>Cross-Sector</v>
      </c>
      <c r="B457" s="75" t="str">
        <f t="shared" si="115"/>
        <v>End Existing Subsidies</v>
      </c>
      <c r="C457" s="75" t="str">
        <f t="shared" si="115"/>
        <v>Percent Reduction in BAU Subsidies</v>
      </c>
      <c r="D457" s="9" t="s">
        <v>494</v>
      </c>
      <c r="E457" s="54"/>
      <c r="F457" s="9" t="s">
        <v>495</v>
      </c>
      <c r="G457" s="54"/>
      <c r="H457" s="55"/>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503</v>
      </c>
      <c r="E458" s="54"/>
      <c r="F458" s="9" t="s">
        <v>504</v>
      </c>
      <c r="G458" s="54"/>
      <c r="H458" s="55"/>
      <c r="I458" s="9" t="s">
        <v>49</v>
      </c>
      <c r="J458" s="75" t="str">
        <f t="shared" si="116"/>
        <v>End Existing Subsidies</v>
      </c>
      <c r="K458" s="75" t="str">
        <f t="shared" si="116"/>
        <v>cross reduce BAU subsidies</v>
      </c>
      <c r="L458" s="65"/>
      <c r="M458" s="65"/>
      <c r="N458" s="65"/>
      <c r="O458" s="56"/>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2839</v>
      </c>
      <c r="E459" s="54"/>
      <c r="F459" s="9" t="s">
        <v>2843</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7"/>
        <v>End Existing Subsidies</v>
      </c>
      <c r="C460" s="75" t="str">
        <f t="shared" si="117"/>
        <v>Percent Reduction in BAU Subsidies</v>
      </c>
      <c r="D460" s="9" t="s">
        <v>2849</v>
      </c>
      <c r="E460" s="54"/>
      <c r="F460" s="9" t="s">
        <v>2850</v>
      </c>
      <c r="G460" s="54"/>
      <c r="H460" s="55"/>
      <c r="I460" s="9" t="s">
        <v>49</v>
      </c>
      <c r="J460" s="75" t="str">
        <f t="shared" ref="J460:K463" si="120">J$443</f>
        <v>End Existing Subsidies</v>
      </c>
      <c r="K460" s="75" t="str">
        <f t="shared" si="120"/>
        <v>cross reduce BAU subsidies</v>
      </c>
      <c r="L460" s="65"/>
      <c r="M460" s="65"/>
      <c r="N460" s="65"/>
      <c r="O460" s="56"/>
      <c r="P460" s="54"/>
      <c r="Q460" s="56"/>
      <c r="R460" s="410"/>
      <c r="S460" s="56"/>
      <c r="T460" s="56"/>
    </row>
    <row r="461" spans="1:20" s="5" customFormat="1" ht="28.5">
      <c r="A461" s="75" t="str">
        <f t="shared" ref="A461:C463" si="121">A$443</f>
        <v>Cross-Sector</v>
      </c>
      <c r="B461" s="75" t="str">
        <f t="shared" si="121"/>
        <v>End Existing Subsidies</v>
      </c>
      <c r="C461" s="75" t="str">
        <f t="shared" si="121"/>
        <v>Percent Reduction in BAU Subsidies</v>
      </c>
      <c r="D461" s="9" t="s">
        <v>2840</v>
      </c>
      <c r="E461" s="54"/>
      <c r="F461" s="9" t="s">
        <v>2844</v>
      </c>
      <c r="G461" s="54"/>
      <c r="H461" s="55"/>
      <c r="I461" s="9" t="s">
        <v>49</v>
      </c>
      <c r="J461" s="75" t="str">
        <f t="shared" si="120"/>
        <v>End Existing Subsidies</v>
      </c>
      <c r="K461" s="75" t="str">
        <f t="shared" si="120"/>
        <v>cross reduce BAU subsidies</v>
      </c>
      <c r="L461" s="65"/>
      <c r="M461" s="65"/>
      <c r="N461" s="65"/>
      <c r="O461" s="56"/>
      <c r="P461" s="54"/>
      <c r="Q461" s="56"/>
      <c r="R461" s="410"/>
      <c r="S461" s="56"/>
      <c r="T461" s="56"/>
    </row>
    <row r="462" spans="1:20" s="5" customFormat="1" ht="28.5">
      <c r="A462" s="75" t="str">
        <f t="shared" si="121"/>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2" customFormat="1" ht="57">
      <c r="A464" s="345" t="s">
        <v>10</v>
      </c>
      <c r="B464" s="345" t="s">
        <v>2780</v>
      </c>
      <c r="C464" s="345" t="s">
        <v>2782</v>
      </c>
      <c r="D464" s="9"/>
      <c r="E464" s="9"/>
      <c r="F464" s="9"/>
      <c r="G464" s="9"/>
      <c r="H464" s="57"/>
      <c r="I464" s="9" t="s">
        <v>49</v>
      </c>
      <c r="J464" s="345" t="s">
        <v>2783</v>
      </c>
      <c r="K464" s="345" t="s">
        <v>2785</v>
      </c>
      <c r="L464" s="63"/>
      <c r="M464" s="63"/>
      <c r="N464" s="63"/>
      <c r="O464" s="9"/>
      <c r="P464" s="9"/>
      <c r="Q464" s="9"/>
      <c r="R464" s="410"/>
      <c r="S464" s="9"/>
      <c r="T464" s="9"/>
    </row>
    <row r="465" spans="1:20" s="2" customFormat="1" ht="57">
      <c r="A465" s="345" t="s">
        <v>10</v>
      </c>
      <c r="B465" s="345" t="s">
        <v>3577</v>
      </c>
      <c r="C465" s="345" t="s">
        <v>2781</v>
      </c>
      <c r="D465" s="9"/>
      <c r="E465" s="9"/>
      <c r="F465" s="9"/>
      <c r="G465" s="9"/>
      <c r="H465" s="57">
        <v>509</v>
      </c>
      <c r="I465" s="9" t="s">
        <v>48</v>
      </c>
      <c r="J465" s="345" t="s">
        <v>2967</v>
      </c>
      <c r="K465" s="345" t="s">
        <v>2784</v>
      </c>
      <c r="L465" s="66">
        <v>0</v>
      </c>
      <c r="M465" s="66">
        <v>1</v>
      </c>
      <c r="N465" s="66">
        <v>1</v>
      </c>
      <c r="O465" s="54" t="s">
        <v>33</v>
      </c>
      <c r="P465" s="54" t="s">
        <v>3578</v>
      </c>
      <c r="Q465" s="54" t="s">
        <v>272</v>
      </c>
      <c r="R465" s="410" t="s">
        <v>273</v>
      </c>
      <c r="S465" s="9"/>
      <c r="T465" s="9"/>
    </row>
    <row r="466" spans="1:20" s="2" customFormat="1" ht="42.75">
      <c r="A466" s="345" t="s">
        <v>10</v>
      </c>
      <c r="B466" s="345" t="s">
        <v>3157</v>
      </c>
      <c r="C466" s="345" t="s">
        <v>3156</v>
      </c>
      <c r="D466" s="9" t="s">
        <v>57</v>
      </c>
      <c r="E466" s="9"/>
      <c r="F466" s="9" t="s">
        <v>102</v>
      </c>
      <c r="G466" s="9"/>
      <c r="H466" s="55"/>
      <c r="I466" s="9" t="s">
        <v>49</v>
      </c>
      <c r="J466" s="76" t="s">
        <v>3157</v>
      </c>
      <c r="K466" s="344" t="s">
        <v>3158</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3157</v>
      </c>
      <c r="K467" s="344" t="s">
        <v>3158</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2842</v>
      </c>
      <c r="E468" s="9"/>
      <c r="F468" s="9" t="s">
        <v>2846</v>
      </c>
      <c r="G468" s="9"/>
      <c r="H468" s="55"/>
      <c r="I468" s="9" t="s">
        <v>49</v>
      </c>
      <c r="J468" s="345" t="s">
        <v>3157</v>
      </c>
      <c r="K468" s="344" t="s">
        <v>3158</v>
      </c>
      <c r="L468" s="66"/>
      <c r="M468" s="66"/>
      <c r="N468" s="66"/>
      <c r="O468" s="9"/>
      <c r="P468" s="9"/>
      <c r="Q468" s="9"/>
      <c r="R468" s="410"/>
      <c r="S468" s="54"/>
      <c r="T468" s="9"/>
    </row>
    <row r="469" spans="1:20" s="2" customFormat="1" ht="42.75">
      <c r="A469" s="345" t="s">
        <v>10</v>
      </c>
      <c r="B469" s="345" t="s">
        <v>3211</v>
      </c>
      <c r="C469" s="345" t="s">
        <v>3211</v>
      </c>
      <c r="D469" s="9" t="s">
        <v>510</v>
      </c>
      <c r="E469" s="54"/>
      <c r="F469" s="9" t="s">
        <v>507</v>
      </c>
      <c r="G469" s="9"/>
      <c r="H469" s="55"/>
      <c r="I469" s="9" t="s">
        <v>49</v>
      </c>
      <c r="J469" s="345" t="s">
        <v>3211</v>
      </c>
      <c r="K469" s="345" t="s">
        <v>3212</v>
      </c>
      <c r="L469" s="64">
        <v>0</v>
      </c>
      <c r="M469" s="64">
        <v>1</v>
      </c>
      <c r="N469" s="64">
        <v>0.01</v>
      </c>
      <c r="O469" s="54" t="s">
        <v>3213</v>
      </c>
      <c r="P469" s="9" t="s">
        <v>3214</v>
      </c>
      <c r="Q469" s="9" t="s">
        <v>3426</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2847</v>
      </c>
      <c r="E477" s="54"/>
      <c r="F477" s="9" t="s">
        <v>2848</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2839</v>
      </c>
      <c r="E479" s="54"/>
      <c r="F479" s="9" t="s">
        <v>2843</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2849</v>
      </c>
      <c r="E480" s="54"/>
      <c r="F480" s="9" t="s">
        <v>2850</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2840</v>
      </c>
      <c r="E481" s="54"/>
      <c r="F481" s="9" t="s">
        <v>2844</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2841</v>
      </c>
      <c r="E482" s="54"/>
      <c r="F482" s="9" t="s">
        <v>2845</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2842</v>
      </c>
      <c r="E483" s="54"/>
      <c r="F483" s="9" t="s">
        <v>2846</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99.7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2847</v>
      </c>
      <c r="E493" s="9"/>
      <c r="F493" s="9" t="s">
        <v>2848</v>
      </c>
      <c r="G493" s="56"/>
      <c r="H493" s="55"/>
      <c r="I493" s="9" t="s">
        <v>49</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2839</v>
      </c>
      <c r="E496" s="9"/>
      <c r="F496" s="9" t="s">
        <v>2843</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2849</v>
      </c>
      <c r="E497" s="9"/>
      <c r="F497" s="9" t="s">
        <v>2850</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2840</v>
      </c>
      <c r="E498" s="9"/>
      <c r="F498" s="9" t="s">
        <v>2844</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2841</v>
      </c>
      <c r="E499" s="9"/>
      <c r="F499" s="9" t="s">
        <v>2845</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2842</v>
      </c>
      <c r="E500" s="9"/>
      <c r="F500" s="9" t="s">
        <v>2846</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85.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280</v>
      </c>
      <c r="R502" s="410" t="s">
        <v>281</v>
      </c>
      <c r="S502" s="54" t="s">
        <v>80</v>
      </c>
      <c r="T502" s="54"/>
    </row>
    <row r="503" spans="1:20" ht="85.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280</v>
      </c>
      <c r="R503" s="410" t="s">
        <v>281</v>
      </c>
      <c r="S503" s="54" t="s">
        <v>80</v>
      </c>
      <c r="T503" s="54"/>
    </row>
    <row r="504" spans="1:20" ht="85.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280</v>
      </c>
      <c r="R504" s="410" t="s">
        <v>281</v>
      </c>
      <c r="S504" s="54" t="s">
        <v>80</v>
      </c>
      <c r="T504" s="54"/>
    </row>
    <row r="505" spans="1:20" ht="85.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280</v>
      </c>
      <c r="R505" s="410" t="s">
        <v>281</v>
      </c>
      <c r="S505" s="54" t="s">
        <v>80</v>
      </c>
      <c r="T505" s="54"/>
    </row>
    <row r="506" spans="1:20" ht="99.7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280</v>
      </c>
      <c r="R506" s="410" t="s">
        <v>281</v>
      </c>
      <c r="S506" s="54" t="s">
        <v>80</v>
      </c>
      <c r="T506" s="54"/>
    </row>
    <row r="507" spans="1:20" ht="99.7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2404</v>
      </c>
      <c r="L507" s="61">
        <v>0</v>
      </c>
      <c r="M507" s="61">
        <v>0.4</v>
      </c>
      <c r="N507" s="60">
        <v>0.01</v>
      </c>
      <c r="O507" s="54" t="s">
        <v>35</v>
      </c>
      <c r="P507" s="9" t="s">
        <v>2508</v>
      </c>
      <c r="Q507" s="54" t="s">
        <v>280</v>
      </c>
      <c r="R507" s="410" t="s">
        <v>281</v>
      </c>
      <c r="S507" s="54" t="s">
        <v>80</v>
      </c>
      <c r="T507" s="54"/>
    </row>
    <row r="508" spans="1:20" ht="85.5">
      <c r="A508" s="344" t="s">
        <v>3083</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2403</v>
      </c>
      <c r="L508" s="61">
        <v>0</v>
      </c>
      <c r="M508" s="61">
        <v>0.4</v>
      </c>
      <c r="N508" s="60">
        <v>0.01</v>
      </c>
      <c r="O508" s="54" t="s">
        <v>35</v>
      </c>
      <c r="P508" s="9" t="s">
        <v>2509</v>
      </c>
      <c r="Q508" s="54" t="s">
        <v>280</v>
      </c>
      <c r="R508" s="410" t="s">
        <v>281</v>
      </c>
      <c r="S508" s="54" t="s">
        <v>80</v>
      </c>
      <c r="T508" s="54"/>
    </row>
    <row r="509" spans="1:20" ht="85.5">
      <c r="A509" s="75" t="str">
        <f>A$508</f>
        <v>Research and Development</v>
      </c>
      <c r="B509" s="75" t="str">
        <f t="shared" ref="B509:C519" si="136">B$508</f>
        <v>Capital Cost Reduction</v>
      </c>
      <c r="C509" s="75" t="str">
        <f t="shared" si="136"/>
        <v>RnD Electricity Capital Cost Perc Reduction</v>
      </c>
      <c r="D509" s="9" t="s">
        <v>347</v>
      </c>
      <c r="E509" s="56"/>
      <c r="F509" s="9" t="s">
        <v>2387</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280</v>
      </c>
      <c r="R509" s="410" t="s">
        <v>281</v>
      </c>
      <c r="S509" s="54" t="s">
        <v>80</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280</v>
      </c>
      <c r="R510" s="410" t="s">
        <v>281</v>
      </c>
      <c r="S510" s="54" t="s">
        <v>80</v>
      </c>
      <c r="T510" s="54"/>
    </row>
    <row r="511" spans="1:20" ht="85.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280</v>
      </c>
      <c r="R511" s="410" t="s">
        <v>281</v>
      </c>
      <c r="S511" s="54" t="s">
        <v>80</v>
      </c>
      <c r="T511" s="54"/>
    </row>
    <row r="512" spans="1:20" ht="85.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280</v>
      </c>
      <c r="R512" s="410" t="s">
        <v>281</v>
      </c>
      <c r="S512" s="54" t="s">
        <v>80</v>
      </c>
      <c r="T512" s="54"/>
    </row>
    <row r="513" spans="1:20" ht="85.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280</v>
      </c>
      <c r="R513" s="410" t="s">
        <v>281</v>
      </c>
      <c r="S513" s="54" t="s">
        <v>80</v>
      </c>
      <c r="T513" s="54"/>
    </row>
    <row r="514" spans="1:20" ht="85.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280</v>
      </c>
      <c r="R514" s="410" t="s">
        <v>281</v>
      </c>
      <c r="S514" s="54" t="s">
        <v>80</v>
      </c>
      <c r="T514" s="54"/>
    </row>
    <row r="515" spans="1:20" ht="85.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280</v>
      </c>
      <c r="R515" s="410" t="s">
        <v>281</v>
      </c>
      <c r="S515" s="54" t="s">
        <v>80</v>
      </c>
      <c r="T515" s="54"/>
    </row>
    <row r="516" spans="1:20" ht="85.5">
      <c r="A516" s="75" t="str">
        <f>A$508</f>
        <v>Research and Development</v>
      </c>
      <c r="B516" s="75" t="str">
        <f t="shared" si="136"/>
        <v>Capital Cost Reduction</v>
      </c>
      <c r="C516" s="75" t="str">
        <f t="shared" si="136"/>
        <v>RnD Electricity Capital Cost Perc Reduction</v>
      </c>
      <c r="D516" s="9" t="s">
        <v>350</v>
      </c>
      <c r="E516" s="56"/>
      <c r="F516" s="9" t="s">
        <v>2388</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280</v>
      </c>
      <c r="R516" s="410" t="s">
        <v>281</v>
      </c>
      <c r="S516" s="54" t="s">
        <v>80</v>
      </c>
      <c r="T516" s="54"/>
    </row>
    <row r="517" spans="1:20" ht="85.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280</v>
      </c>
      <c r="R517" s="410" t="s">
        <v>281</v>
      </c>
      <c r="S517" s="54" t="s">
        <v>80</v>
      </c>
      <c r="T517" s="54"/>
    </row>
    <row r="518" spans="1:20" ht="85.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280</v>
      </c>
      <c r="R518" s="410" t="s">
        <v>281</v>
      </c>
      <c r="S518" s="54" t="s">
        <v>80</v>
      </c>
      <c r="T518" s="54"/>
    </row>
    <row r="519" spans="1:20" ht="85.5">
      <c r="A519" s="344" t="s">
        <v>3083</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2402</v>
      </c>
      <c r="L519" s="61">
        <v>0</v>
      </c>
      <c r="M519" s="61">
        <v>0.4</v>
      </c>
      <c r="N519" s="60">
        <v>0.01</v>
      </c>
      <c r="O519" s="54" t="s">
        <v>35</v>
      </c>
      <c r="P519" s="9" t="s">
        <v>2520</v>
      </c>
      <c r="Q519" s="54" t="s">
        <v>280</v>
      </c>
      <c r="R519" s="410" t="s">
        <v>281</v>
      </c>
      <c r="S519" s="54" t="s">
        <v>80</v>
      </c>
      <c r="T519" s="54"/>
    </row>
    <row r="520" spans="1:20" ht="99.7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280</v>
      </c>
      <c r="R520" s="410" t="s">
        <v>281</v>
      </c>
      <c r="S520" s="54" t="s">
        <v>80</v>
      </c>
      <c r="T520" s="54"/>
    </row>
    <row r="521" spans="1:20" ht="99.7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280</v>
      </c>
      <c r="R521" s="410" t="s">
        <v>281</v>
      </c>
      <c r="S521" s="54" t="s">
        <v>80</v>
      </c>
      <c r="T521" s="54"/>
    </row>
    <row r="522" spans="1:20" ht="99.7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280</v>
      </c>
      <c r="R522" s="410" t="s">
        <v>281</v>
      </c>
      <c r="S522" s="54" t="s">
        <v>80</v>
      </c>
      <c r="T522" s="54"/>
    </row>
    <row r="523" spans="1:20" ht="85.5">
      <c r="A523" s="75" t="str">
        <f t="shared" si="141"/>
        <v>Research and Development</v>
      </c>
      <c r="B523" s="75" t="str">
        <f t="shared" si="139"/>
        <v>Capital Cost Reduction</v>
      </c>
      <c r="C523" s="75" t="str">
        <f t="shared" si="139"/>
        <v>RnD Industry Capital Cost Perc Reduction</v>
      </c>
      <c r="D523" s="9" t="s">
        <v>2765</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280</v>
      </c>
      <c r="R523" s="410" t="s">
        <v>281</v>
      </c>
      <c r="S523" s="54" t="s">
        <v>80</v>
      </c>
      <c r="T523" s="54"/>
    </row>
    <row r="524" spans="1:20" ht="99.75">
      <c r="A524" s="75" t="str">
        <f t="shared" si="141"/>
        <v>Research and Development</v>
      </c>
      <c r="B524" s="75" t="str">
        <f t="shared" si="139"/>
        <v>Capital Cost Reduction</v>
      </c>
      <c r="C524" s="75" t="str">
        <f t="shared" si="139"/>
        <v>RnD Industry Capital Cost Perc Reduction</v>
      </c>
      <c r="D524" s="9" t="s">
        <v>148</v>
      </c>
      <c r="E524" s="54"/>
      <c r="F524" s="9" t="s">
        <v>2772</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280</v>
      </c>
      <c r="R524" s="410" t="s">
        <v>281</v>
      </c>
      <c r="S524" s="54" t="s">
        <v>80</v>
      </c>
      <c r="T524" s="54"/>
    </row>
    <row r="525" spans="1:20" ht="99.7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280</v>
      </c>
      <c r="R525" s="410" t="s">
        <v>281</v>
      </c>
      <c r="S525" s="54" t="s">
        <v>80</v>
      </c>
      <c r="T525" s="54"/>
    </row>
    <row r="526" spans="1:20" ht="85.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280</v>
      </c>
      <c r="R526" s="410" t="s">
        <v>281</v>
      </c>
      <c r="S526" s="54" t="s">
        <v>80</v>
      </c>
      <c r="T526" s="54"/>
    </row>
    <row r="527" spans="1:20" ht="85.5">
      <c r="A527" s="344" t="s">
        <v>3083</v>
      </c>
      <c r="B527" s="75" t="str">
        <f t="shared" si="139"/>
        <v>Capital Cost Reduction</v>
      </c>
      <c r="C527" s="345" t="s">
        <v>329</v>
      </c>
      <c r="D527" s="54" t="s">
        <v>2375</v>
      </c>
      <c r="E527" s="54"/>
      <c r="F527" s="54" t="s">
        <v>539</v>
      </c>
      <c r="G527" s="54"/>
      <c r="H527" s="55">
        <v>108</v>
      </c>
      <c r="I527" s="54" t="s">
        <v>48</v>
      </c>
      <c r="J527" s="75" t="str">
        <f t="shared" si="134"/>
        <v>R&amp;D Capital Cost Reductions</v>
      </c>
      <c r="K527" s="77" t="s">
        <v>2401</v>
      </c>
      <c r="L527" s="61">
        <v>0</v>
      </c>
      <c r="M527" s="61">
        <v>0.4</v>
      </c>
      <c r="N527" s="60">
        <v>0.01</v>
      </c>
      <c r="O527" s="54" t="s">
        <v>35</v>
      </c>
      <c r="P527" s="9" t="s">
        <v>2528</v>
      </c>
      <c r="Q527" s="54" t="s">
        <v>280</v>
      </c>
      <c r="R527" s="410" t="s">
        <v>281</v>
      </c>
      <c r="S527" s="54" t="s">
        <v>80</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540</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280</v>
      </c>
      <c r="R528" s="410" t="s">
        <v>281</v>
      </c>
      <c r="S528" s="54" t="s">
        <v>80</v>
      </c>
      <c r="T528" s="54"/>
    </row>
    <row r="529" spans="1:20" ht="99.75">
      <c r="A529" s="75" t="str">
        <f t="shared" si="142"/>
        <v>Research and Development</v>
      </c>
      <c r="B529" s="75" t="str">
        <f t="shared" si="143"/>
        <v>Capital Cost Reduction</v>
      </c>
      <c r="C529" s="75" t="str">
        <f t="shared" si="143"/>
        <v>RnD Transportation Capital Cost Perc Reduction</v>
      </c>
      <c r="D529" s="54" t="s">
        <v>2377</v>
      </c>
      <c r="E529" s="54"/>
      <c r="F529" s="54" t="s">
        <v>541</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280</v>
      </c>
      <c r="R529" s="410" t="s">
        <v>281</v>
      </c>
      <c r="S529" s="54" t="s">
        <v>80</v>
      </c>
      <c r="T529" s="54"/>
    </row>
    <row r="530" spans="1:20" ht="99.75">
      <c r="A530" s="75" t="str">
        <f t="shared" si="142"/>
        <v>Research and Development</v>
      </c>
      <c r="B530" s="75" t="str">
        <f t="shared" si="143"/>
        <v>Capital Cost Reduction</v>
      </c>
      <c r="C530" s="75" t="str">
        <f t="shared" si="143"/>
        <v>RnD Transportation Capital Cost Perc Reduction</v>
      </c>
      <c r="D530" s="54" t="s">
        <v>2378</v>
      </c>
      <c r="E530" s="54"/>
      <c r="F530" s="54" t="s">
        <v>542</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280</v>
      </c>
      <c r="R530" s="410" t="s">
        <v>281</v>
      </c>
      <c r="S530" s="54" t="s">
        <v>80</v>
      </c>
      <c r="T530" s="54"/>
    </row>
    <row r="531" spans="1:20" ht="85.5">
      <c r="A531" s="75" t="str">
        <f t="shared" si="142"/>
        <v>Research and Development</v>
      </c>
      <c r="B531" s="75" t="str">
        <f t="shared" si="143"/>
        <v>Capital Cost Reduction</v>
      </c>
      <c r="C531" s="75" t="str">
        <f t="shared" si="143"/>
        <v>RnD Transportation Capital Cost Perc Reduction</v>
      </c>
      <c r="D531" s="54" t="s">
        <v>2379</v>
      </c>
      <c r="E531" s="54"/>
      <c r="F531" s="54" t="s">
        <v>543</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280</v>
      </c>
      <c r="R531" s="410" t="s">
        <v>281</v>
      </c>
      <c r="S531" s="54" t="s">
        <v>80</v>
      </c>
      <c r="T531" s="54"/>
    </row>
    <row r="532" spans="1:20" ht="85.5">
      <c r="A532" s="75" t="str">
        <f t="shared" si="142"/>
        <v>Research and Development</v>
      </c>
      <c r="B532" s="75" t="str">
        <f t="shared" si="143"/>
        <v>Capital Cost Reduction</v>
      </c>
      <c r="C532" s="75" t="str">
        <f t="shared" si="143"/>
        <v>RnD Transportation Capital Cost Perc Reduction</v>
      </c>
      <c r="D532" s="54" t="s">
        <v>2910</v>
      </c>
      <c r="E532" s="54"/>
      <c r="F532" s="54" t="s">
        <v>3266</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3268</v>
      </c>
      <c r="Q532" s="54" t="s">
        <v>280</v>
      </c>
      <c r="R532" s="410" t="s">
        <v>281</v>
      </c>
      <c r="S532" s="54" t="s">
        <v>80</v>
      </c>
      <c r="T532" s="54"/>
    </row>
    <row r="533" spans="1:20" ht="85.5">
      <c r="A533" s="75" t="str">
        <f t="shared" si="142"/>
        <v>Research and Development</v>
      </c>
      <c r="B533" s="75" t="str">
        <f t="shared" si="143"/>
        <v>Capital Cost Reduction</v>
      </c>
      <c r="C533" s="75" t="str">
        <f t="shared" si="143"/>
        <v>RnD Transportation Capital Cost Perc Reduction</v>
      </c>
      <c r="D533" s="54" t="s">
        <v>2909</v>
      </c>
      <c r="E533" s="54"/>
      <c r="F533" s="54" t="s">
        <v>3267</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3269</v>
      </c>
      <c r="Q533" s="54" t="s">
        <v>280</v>
      </c>
      <c r="R533" s="410" t="s">
        <v>281</v>
      </c>
      <c r="S533" s="54" t="s">
        <v>80</v>
      </c>
      <c r="T533" s="54"/>
    </row>
    <row r="534" spans="1:20" s="2" customFormat="1" ht="114">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85.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85.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280</v>
      </c>
      <c r="R536" s="410" t="s">
        <v>281</v>
      </c>
      <c r="S536" s="54" t="s">
        <v>80</v>
      </c>
      <c r="T536" s="54"/>
    </row>
    <row r="537" spans="1:20" ht="28.5">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280</v>
      </c>
      <c r="R538" s="410" t="s">
        <v>281</v>
      </c>
      <c r="S538" s="54" t="s">
        <v>80</v>
      </c>
      <c r="T538" s="54"/>
    </row>
    <row r="539" spans="1:20" ht="85.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280</v>
      </c>
      <c r="R539" s="410" t="s">
        <v>281</v>
      </c>
      <c r="S539" s="54" t="s">
        <v>80</v>
      </c>
      <c r="T539" s="54"/>
    </row>
    <row r="540" spans="1:20" ht="85.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280</v>
      </c>
      <c r="R540" s="410" t="s">
        <v>281</v>
      </c>
      <c r="S540" s="54" t="s">
        <v>80</v>
      </c>
      <c r="T540" s="54"/>
    </row>
    <row r="541" spans="1:20" ht="99.75">
      <c r="A541" s="344" t="s">
        <v>3083</v>
      </c>
      <c r="B541" s="75" t="str">
        <f t="shared" si="145"/>
        <v>Fuel Use Reduction</v>
      </c>
      <c r="C541" s="344" t="s">
        <v>331</v>
      </c>
      <c r="D541" s="54"/>
      <c r="E541" s="54"/>
      <c r="F541" s="54" t="s">
        <v>30</v>
      </c>
      <c r="G541" s="54"/>
      <c r="H541" s="55">
        <v>120</v>
      </c>
      <c r="I541" s="54" t="s">
        <v>48</v>
      </c>
      <c r="J541" s="75" t="str">
        <f t="shared" si="146"/>
        <v>R&amp;D Fuel Use Reductions</v>
      </c>
      <c r="K541" s="77" t="s">
        <v>2399</v>
      </c>
      <c r="L541" s="61">
        <v>0</v>
      </c>
      <c r="M541" s="61">
        <v>0.4</v>
      </c>
      <c r="N541" s="60">
        <v>0.01</v>
      </c>
      <c r="O541" s="54" t="s">
        <v>36</v>
      </c>
      <c r="P541" s="54" t="s">
        <v>2538</v>
      </c>
      <c r="Q541" s="54" t="s">
        <v>280</v>
      </c>
      <c r="R541" s="410" t="s">
        <v>281</v>
      </c>
      <c r="S541" s="54" t="s">
        <v>80</v>
      </c>
      <c r="T541" s="54"/>
    </row>
    <row r="542" spans="1:20" ht="85.5">
      <c r="A542" s="344" t="s">
        <v>3083</v>
      </c>
      <c r="B542" s="75" t="str">
        <f t="shared" si="145"/>
        <v>Fuel Use Reduction</v>
      </c>
      <c r="C542" s="344" t="s">
        <v>332</v>
      </c>
      <c r="D542" s="54" t="s">
        <v>508</v>
      </c>
      <c r="E542" s="54"/>
      <c r="F542" s="9" t="s">
        <v>511</v>
      </c>
      <c r="G542" s="54"/>
      <c r="H542" s="55">
        <v>121</v>
      </c>
      <c r="I542" s="54" t="s">
        <v>48</v>
      </c>
      <c r="J542" s="75" t="str">
        <f t="shared" si="146"/>
        <v>R&amp;D Fuel Use Reductions</v>
      </c>
      <c r="K542" s="77" t="s">
        <v>2398</v>
      </c>
      <c r="L542" s="61">
        <v>0</v>
      </c>
      <c r="M542" s="61">
        <v>0.4</v>
      </c>
      <c r="N542" s="60">
        <v>0.01</v>
      </c>
      <c r="O542" s="54" t="s">
        <v>36</v>
      </c>
      <c r="P542" s="54" t="s">
        <v>2539</v>
      </c>
      <c r="Q542" s="54" t="s">
        <v>280</v>
      </c>
      <c r="R542" s="410" t="s">
        <v>281</v>
      </c>
      <c r="S542" s="54" t="s">
        <v>80</v>
      </c>
      <c r="T542" s="54"/>
    </row>
    <row r="543" spans="1:20" ht="85.5">
      <c r="A543" s="75" t="str">
        <f>A$542</f>
        <v>Research and Development</v>
      </c>
      <c r="B543" s="75" t="str">
        <f t="shared" ref="B543:C553" si="148">B$542</f>
        <v>Fuel Use Reduction</v>
      </c>
      <c r="C543" s="75" t="str">
        <f t="shared" si="148"/>
        <v>RnD Electricity Fuel Use Perc Reduction</v>
      </c>
      <c r="D543" s="9" t="s">
        <v>347</v>
      </c>
      <c r="E543" s="56"/>
      <c r="F543" s="9" t="s">
        <v>2387</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280</v>
      </c>
      <c r="R543" s="410" t="s">
        <v>281</v>
      </c>
      <c r="S543" s="54" t="s">
        <v>80</v>
      </c>
      <c r="T543" s="54"/>
    </row>
    <row r="544" spans="1:20" ht="85.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280</v>
      </c>
      <c r="R544" s="410" t="s">
        <v>281</v>
      </c>
      <c r="S544" s="54" t="s">
        <v>80</v>
      </c>
      <c r="T544" s="54"/>
    </row>
    <row r="545" spans="1:20" ht="28.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280</v>
      </c>
      <c r="R549" s="410" t="s">
        <v>281</v>
      </c>
      <c r="S549" s="54" t="s">
        <v>80</v>
      </c>
      <c r="T549" s="54"/>
    </row>
    <row r="550" spans="1:20" ht="85.5">
      <c r="A550" s="75" t="str">
        <f>A$542</f>
        <v>Research and Development</v>
      </c>
      <c r="B550" s="75" t="str">
        <f t="shared" si="148"/>
        <v>Fuel Use Reduction</v>
      </c>
      <c r="C550" s="75" t="str">
        <f t="shared" si="148"/>
        <v>RnD Electricity Fuel Use Perc Reduction</v>
      </c>
      <c r="D550" s="9" t="s">
        <v>350</v>
      </c>
      <c r="E550" s="56"/>
      <c r="F550" s="9" t="s">
        <v>2388</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280</v>
      </c>
      <c r="R550" s="410" t="s">
        <v>281</v>
      </c>
      <c r="S550" s="54" t="s">
        <v>80</v>
      </c>
      <c r="T550" s="54"/>
    </row>
    <row r="551" spans="1:20" ht="85.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280</v>
      </c>
      <c r="R551" s="410" t="s">
        <v>281</v>
      </c>
      <c r="S551" s="54" t="s">
        <v>80</v>
      </c>
      <c r="T551" s="54"/>
    </row>
    <row r="552" spans="1:20" ht="28.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3083</v>
      </c>
      <c r="B553" s="75" t="str">
        <f t="shared" si="148"/>
        <v>Fuel Use Reduction</v>
      </c>
      <c r="C553" s="344" t="s">
        <v>333</v>
      </c>
      <c r="D553" s="54" t="s">
        <v>144</v>
      </c>
      <c r="E553" s="54"/>
      <c r="F553" s="9" t="s">
        <v>371</v>
      </c>
      <c r="G553" s="54"/>
      <c r="H553" s="55">
        <v>125</v>
      </c>
      <c r="I553" s="54" t="s">
        <v>48</v>
      </c>
      <c r="J553" s="75" t="str">
        <f t="shared" si="146"/>
        <v>R&amp;D Fuel Use Reductions</v>
      </c>
      <c r="K553" s="77" t="s">
        <v>2397</v>
      </c>
      <c r="L553" s="61">
        <v>0</v>
      </c>
      <c r="M553" s="61">
        <v>0.4</v>
      </c>
      <c r="N553" s="60">
        <v>0.01</v>
      </c>
      <c r="O553" s="54" t="s">
        <v>36</v>
      </c>
      <c r="P553" s="54" t="s">
        <v>2545</v>
      </c>
      <c r="Q553" s="54" t="s">
        <v>280</v>
      </c>
      <c r="R553" s="410" t="s">
        <v>281</v>
      </c>
      <c r="S553" s="54" t="s">
        <v>80</v>
      </c>
      <c r="T553" s="54"/>
    </row>
    <row r="554" spans="1:20" ht="99.75">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280</v>
      </c>
      <c r="R554" s="410" t="s">
        <v>281</v>
      </c>
      <c r="S554" s="54" t="s">
        <v>80</v>
      </c>
      <c r="T554" s="54"/>
    </row>
    <row r="555" spans="1:20" ht="99.7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280</v>
      </c>
      <c r="R555" s="410" t="s">
        <v>281</v>
      </c>
      <c r="S555" s="54" t="s">
        <v>80</v>
      </c>
      <c r="T555" s="54"/>
    </row>
    <row r="556" spans="1:20" ht="99.7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280</v>
      </c>
      <c r="R556" s="410" t="s">
        <v>281</v>
      </c>
      <c r="S556" s="54" t="s">
        <v>80</v>
      </c>
      <c r="T556" s="54"/>
    </row>
    <row r="557" spans="1:20" ht="99.75">
      <c r="A557" s="75" t="str">
        <f t="shared" si="155"/>
        <v>Research and Development</v>
      </c>
      <c r="B557" s="75" t="str">
        <f t="shared" si="153"/>
        <v>Fuel Use Reduction</v>
      </c>
      <c r="C557" s="75" t="str">
        <f t="shared" si="153"/>
        <v>RnD Industry Fuel Use Perc Reduction</v>
      </c>
      <c r="D557" s="9" t="s">
        <v>2765</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280</v>
      </c>
      <c r="R557" s="410" t="s">
        <v>281</v>
      </c>
      <c r="S557" s="54" t="s">
        <v>80</v>
      </c>
      <c r="T557" s="54"/>
    </row>
    <row r="558" spans="1:20" ht="99.75">
      <c r="A558" s="75" t="str">
        <f t="shared" si="155"/>
        <v>Research and Development</v>
      </c>
      <c r="B558" s="75" t="str">
        <f t="shared" si="153"/>
        <v>Fuel Use Reduction</v>
      </c>
      <c r="C558" s="75" t="str">
        <f t="shared" si="153"/>
        <v>RnD Industry Fuel Use Perc Reduction</v>
      </c>
      <c r="D558" s="9" t="s">
        <v>148</v>
      </c>
      <c r="E558" s="54"/>
      <c r="F558" s="9" t="s">
        <v>2772</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280</v>
      </c>
      <c r="R558" s="410" t="s">
        <v>281</v>
      </c>
      <c r="S558" s="54" t="s">
        <v>80</v>
      </c>
      <c r="T558" s="54"/>
    </row>
    <row r="559" spans="1:20" ht="99.7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280</v>
      </c>
      <c r="R559" s="410" t="s">
        <v>281</v>
      </c>
      <c r="S559" s="54" t="s">
        <v>80</v>
      </c>
      <c r="T559" s="54"/>
    </row>
    <row r="560" spans="1:20" ht="99.7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280</v>
      </c>
      <c r="R560" s="410" t="s">
        <v>281</v>
      </c>
      <c r="S560" s="54" t="s">
        <v>80</v>
      </c>
      <c r="T560" s="54"/>
    </row>
    <row r="561" spans="1:20" ht="85.5">
      <c r="A561" s="344" t="s">
        <v>3083</v>
      </c>
      <c r="B561" s="75" t="str">
        <f t="shared" si="153"/>
        <v>Fuel Use Reduction</v>
      </c>
      <c r="C561" s="344" t="s">
        <v>334</v>
      </c>
      <c r="D561" s="54" t="s">
        <v>2375</v>
      </c>
      <c r="E561" s="54"/>
      <c r="F561" s="54" t="s">
        <v>539</v>
      </c>
      <c r="G561" s="54"/>
      <c r="H561" s="55">
        <v>133</v>
      </c>
      <c r="I561" s="54" t="s">
        <v>48</v>
      </c>
      <c r="J561" s="75" t="str">
        <f t="shared" si="146"/>
        <v>R&amp;D Fuel Use Reductions</v>
      </c>
      <c r="K561" s="77" t="s">
        <v>2396</v>
      </c>
      <c r="L561" s="61">
        <v>0</v>
      </c>
      <c r="M561" s="61">
        <v>0.4</v>
      </c>
      <c r="N561" s="60">
        <v>0.01</v>
      </c>
      <c r="O561" s="54" t="s">
        <v>36</v>
      </c>
      <c r="P561" s="54" t="s">
        <v>2553</v>
      </c>
      <c r="Q561" s="54" t="s">
        <v>280</v>
      </c>
      <c r="R561" s="410" t="s">
        <v>281</v>
      </c>
      <c r="S561" s="54" t="s">
        <v>80</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540</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280</v>
      </c>
      <c r="R562" s="410" t="s">
        <v>281</v>
      </c>
      <c r="S562" s="54" t="s">
        <v>80</v>
      </c>
      <c r="T562" s="54"/>
    </row>
    <row r="563" spans="1:20" ht="99.75">
      <c r="A563" s="75" t="str">
        <f t="shared" si="156"/>
        <v>Research and Development</v>
      </c>
      <c r="B563" s="75" t="str">
        <f t="shared" si="157"/>
        <v>Fuel Use Reduction</v>
      </c>
      <c r="C563" s="75" t="str">
        <f t="shared" si="157"/>
        <v>RnD Transportation Fuel Use Perc Reduction</v>
      </c>
      <c r="D563" s="54" t="s">
        <v>2377</v>
      </c>
      <c r="E563" s="54"/>
      <c r="F563" s="54" t="s">
        <v>541</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280</v>
      </c>
      <c r="R563" s="410" t="s">
        <v>281</v>
      </c>
      <c r="S563" s="54" t="s">
        <v>80</v>
      </c>
      <c r="T563" s="54"/>
    </row>
    <row r="564" spans="1:20" ht="99.75">
      <c r="A564" s="75" t="str">
        <f t="shared" si="156"/>
        <v>Research and Development</v>
      </c>
      <c r="B564" s="75" t="str">
        <f t="shared" si="157"/>
        <v>Fuel Use Reduction</v>
      </c>
      <c r="C564" s="75" t="str">
        <f t="shared" si="157"/>
        <v>RnD Transportation Fuel Use Perc Reduction</v>
      </c>
      <c r="D564" s="54" t="s">
        <v>2378</v>
      </c>
      <c r="E564" s="54"/>
      <c r="F564" s="54" t="s">
        <v>542</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280</v>
      </c>
      <c r="R564" s="410" t="s">
        <v>281</v>
      </c>
      <c r="S564" s="54" t="s">
        <v>80</v>
      </c>
      <c r="T564" s="54"/>
    </row>
    <row r="565" spans="1:20" ht="85.5">
      <c r="A565" s="75" t="str">
        <f t="shared" si="156"/>
        <v>Research and Development</v>
      </c>
      <c r="B565" s="75" t="str">
        <f t="shared" si="157"/>
        <v>Fuel Use Reduction</v>
      </c>
      <c r="C565" s="75" t="str">
        <f t="shared" si="157"/>
        <v>RnD Transportation Fuel Use Perc Reduction</v>
      </c>
      <c r="D565" s="54" t="s">
        <v>2379</v>
      </c>
      <c r="E565" s="54"/>
      <c r="F565" s="54" t="s">
        <v>543</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280</v>
      </c>
      <c r="R565" s="410" t="s">
        <v>281</v>
      </c>
      <c r="S565" s="54" t="s">
        <v>80</v>
      </c>
      <c r="T565" s="54"/>
    </row>
    <row r="566" spans="1:20" ht="85.5">
      <c r="A566" s="75" t="str">
        <f t="shared" si="156"/>
        <v>Research and Development</v>
      </c>
      <c r="B566" s="75" t="str">
        <f t="shared" si="157"/>
        <v>Fuel Use Reduction</v>
      </c>
      <c r="C566" s="75" t="str">
        <f t="shared" si="157"/>
        <v>RnD Transportation Fuel Use Perc Reduction</v>
      </c>
      <c r="D566" s="54" t="s">
        <v>2910</v>
      </c>
      <c r="E566" s="54"/>
      <c r="F566" s="54" t="s">
        <v>3266</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3270</v>
      </c>
      <c r="Q566" s="54" t="s">
        <v>280</v>
      </c>
      <c r="R566" s="410" t="s">
        <v>281</v>
      </c>
      <c r="S566" s="54" t="s">
        <v>80</v>
      </c>
      <c r="T566" s="54"/>
    </row>
    <row r="567" spans="1:20" ht="85.5">
      <c r="A567" s="75" t="str">
        <f t="shared" si="156"/>
        <v>Research and Development</v>
      </c>
      <c r="B567" s="75" t="str">
        <f t="shared" si="157"/>
        <v>Fuel Use Reduction</v>
      </c>
      <c r="C567" s="75" t="str">
        <f t="shared" si="157"/>
        <v>RnD Transportation Fuel Use Perc Reduction</v>
      </c>
      <c r="D567" s="54" t="s">
        <v>2909</v>
      </c>
      <c r="E567" s="54"/>
      <c r="F567" s="54" t="s">
        <v>3267</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3271</v>
      </c>
      <c r="Q567" s="54" t="s">
        <v>280</v>
      </c>
      <c r="R567" s="410" t="s">
        <v>281</v>
      </c>
      <c r="S567" s="54" t="s">
        <v>80</v>
      </c>
      <c r="T567" s="54"/>
    </row>
    <row r="568" spans="1:20" ht="71.25">
      <c r="A568" s="4" t="s">
        <v>3309</v>
      </c>
      <c r="B568" s="4" t="s">
        <v>3310</v>
      </c>
      <c r="C568" s="4" t="s">
        <v>3314</v>
      </c>
      <c r="H568" s="429">
        <v>543</v>
      </c>
      <c r="I568" s="4" t="s">
        <v>48</v>
      </c>
      <c r="J568" s="336"/>
      <c r="K568" s="4" t="s">
        <v>3311</v>
      </c>
      <c r="L568" s="427">
        <v>-0.08</v>
      </c>
      <c r="M568" s="427">
        <v>0.02</v>
      </c>
      <c r="N568" s="431">
        <v>1E-3</v>
      </c>
      <c r="O568" s="4" t="s">
        <v>3318</v>
      </c>
      <c r="P568" s="4" t="s">
        <v>3573</v>
      </c>
      <c r="R568" s="414"/>
      <c r="S568" s="428" t="s">
        <v>3312</v>
      </c>
      <c r="T568" s="4"/>
    </row>
    <row r="569" spans="1:20" ht="85.5">
      <c r="A569" s="4" t="s">
        <v>3528</v>
      </c>
      <c r="B569" s="4" t="s">
        <v>3529</v>
      </c>
      <c r="C569" s="4" t="s">
        <v>3536</v>
      </c>
      <c r="D569" s="4" t="s">
        <v>3545</v>
      </c>
      <c r="F569" s="4" t="s">
        <v>3550</v>
      </c>
      <c r="H569" s="438">
        <v>545</v>
      </c>
      <c r="I569" s="4" t="s">
        <v>48</v>
      </c>
      <c r="J569" s="336"/>
      <c r="K569" s="336"/>
      <c r="L569" s="79">
        <v>0</v>
      </c>
      <c r="M569" s="4">
        <v>10</v>
      </c>
      <c r="N569" s="4">
        <v>1</v>
      </c>
      <c r="O569" s="4" t="s">
        <v>3439</v>
      </c>
      <c r="P569" s="4" t="s">
        <v>3555</v>
      </c>
      <c r="Q569" s="4" t="s">
        <v>3440</v>
      </c>
      <c r="R569" s="414"/>
      <c r="T569" s="4"/>
    </row>
    <row r="570" spans="1:20" ht="85.5">
      <c r="A570" s="5" t="str">
        <f>A$569</f>
        <v>Government Revenue Accounting</v>
      </c>
      <c r="B570" s="5" t="str">
        <f t="shared" ref="B570:C570" si="159">B$569</f>
        <v>Carbon Tax Revenue</v>
      </c>
      <c r="C570" s="5" t="str">
        <f t="shared" si="159"/>
        <v>GRA for Carbon Tax Revenue</v>
      </c>
      <c r="D570" s="4" t="s">
        <v>3546</v>
      </c>
      <c r="F570" s="4" t="s">
        <v>3551</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3441</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3547</v>
      </c>
      <c r="F571" s="4" t="s">
        <v>3552</v>
      </c>
      <c r="H571" s="441">
        <v>547</v>
      </c>
      <c r="I571" s="5" t="str">
        <f t="shared" si="160"/>
        <v>Yes</v>
      </c>
      <c r="J571" s="336"/>
      <c r="K571" s="336"/>
      <c r="L571" s="5">
        <f t="shared" si="161"/>
        <v>0</v>
      </c>
      <c r="M571" s="5">
        <f t="shared" si="161"/>
        <v>10</v>
      </c>
      <c r="N571" s="5">
        <f t="shared" si="161"/>
        <v>1</v>
      </c>
      <c r="O571" s="5" t="str">
        <f t="shared" si="161"/>
        <v>weight</v>
      </c>
      <c r="P571" s="4" t="s">
        <v>3442</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3548</v>
      </c>
      <c r="F572" s="4" t="s">
        <v>3553</v>
      </c>
      <c r="H572" s="441">
        <v>548</v>
      </c>
      <c r="I572" s="5" t="str">
        <f t="shared" si="160"/>
        <v>Yes</v>
      </c>
      <c r="J572" s="336"/>
      <c r="K572" s="336"/>
      <c r="L572" s="5">
        <f t="shared" si="161"/>
        <v>0</v>
      </c>
      <c r="M572" s="5">
        <f t="shared" si="161"/>
        <v>10</v>
      </c>
      <c r="N572" s="5">
        <f t="shared" si="161"/>
        <v>1</v>
      </c>
      <c r="O572" s="5" t="str">
        <f t="shared" si="161"/>
        <v>weight</v>
      </c>
      <c r="P572" s="4" t="s">
        <v>3443</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3549</v>
      </c>
      <c r="F573" s="4" t="s">
        <v>3554</v>
      </c>
      <c r="H573" s="441">
        <v>549</v>
      </c>
      <c r="I573" s="5" t="str">
        <f t="shared" si="160"/>
        <v>Yes</v>
      </c>
      <c r="J573" s="336"/>
      <c r="K573" s="336"/>
      <c r="L573" s="5">
        <f t="shared" si="161"/>
        <v>0</v>
      </c>
      <c r="M573" s="5">
        <f t="shared" si="161"/>
        <v>10</v>
      </c>
      <c r="N573" s="5">
        <f t="shared" si="161"/>
        <v>1</v>
      </c>
      <c r="O573" s="5" t="str">
        <f t="shared" si="161"/>
        <v>weight</v>
      </c>
      <c r="P573" s="4" t="s">
        <v>3444</v>
      </c>
      <c r="Q573" s="5" t="str">
        <f t="shared" si="161"/>
        <v>io-model.html</v>
      </c>
      <c r="R573" s="414"/>
      <c r="T573" s="4"/>
    </row>
    <row r="574" spans="1:20" ht="85.5">
      <c r="A574" s="4" t="s">
        <v>3528</v>
      </c>
      <c r="B574" s="4" t="s">
        <v>3530</v>
      </c>
      <c r="C574" s="4" t="s">
        <v>3537</v>
      </c>
      <c r="D574" s="4" t="s">
        <v>3545</v>
      </c>
      <c r="F574" s="4" t="s">
        <v>3550</v>
      </c>
      <c r="H574" s="441">
        <v>550</v>
      </c>
      <c r="I574" s="4" t="s">
        <v>48</v>
      </c>
      <c r="J574" s="336"/>
      <c r="K574" s="336"/>
      <c r="L574" s="79">
        <v>0</v>
      </c>
      <c r="M574" s="4">
        <v>10</v>
      </c>
      <c r="N574" s="4">
        <v>1</v>
      </c>
      <c r="O574" s="4" t="s">
        <v>3439</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3440</v>
      </c>
      <c r="R574" s="414"/>
      <c r="T574" s="4"/>
    </row>
    <row r="575" spans="1:20" ht="85.5">
      <c r="A575" s="5" t="str">
        <f>A$574</f>
        <v>Government Revenue Accounting</v>
      </c>
      <c r="B575" s="5" t="str">
        <f t="shared" ref="B575:C578" si="163">B$574</f>
        <v>Fuel Tax Revenue</v>
      </c>
      <c r="C575" s="5" t="str">
        <f t="shared" si="163"/>
        <v>GRA for Fuel Tax Revenue</v>
      </c>
      <c r="D575" s="4" t="s">
        <v>3546</v>
      </c>
      <c r="F575" s="4" t="s">
        <v>3551</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3547</v>
      </c>
      <c r="F576" s="4" t="s">
        <v>3552</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3548</v>
      </c>
      <c r="F577" s="4" t="s">
        <v>3553</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3549</v>
      </c>
      <c r="F578" s="4" t="s">
        <v>3554</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3528</v>
      </c>
      <c r="B579" s="4" t="s">
        <v>519</v>
      </c>
      <c r="C579" s="4" t="s">
        <v>3538</v>
      </c>
      <c r="D579" s="4" t="s">
        <v>3545</v>
      </c>
      <c r="F579" s="4" t="s">
        <v>3550</v>
      </c>
      <c r="H579" s="441">
        <v>555</v>
      </c>
      <c r="I579" s="4" t="s">
        <v>48</v>
      </c>
      <c r="J579" s="336"/>
      <c r="K579" s="336"/>
      <c r="L579" s="79">
        <v>0</v>
      </c>
      <c r="M579" s="4">
        <v>10</v>
      </c>
      <c r="N579" s="4">
        <v>1</v>
      </c>
      <c r="O579" s="4" t="s">
        <v>3439</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3440</v>
      </c>
      <c r="R579" s="414"/>
      <c r="T579" s="4"/>
    </row>
    <row r="580" spans="1:20" ht="85.5">
      <c r="A580" s="5" t="str">
        <f>A$579</f>
        <v>Government Revenue Accounting</v>
      </c>
      <c r="B580" s="5" t="str">
        <f t="shared" ref="B580:C583" si="168">B$579</f>
        <v>EV Subsidy</v>
      </c>
      <c r="C580" s="5" t="str">
        <f t="shared" si="168"/>
        <v>GRA for EV Subsidy</v>
      </c>
      <c r="D580" s="4" t="s">
        <v>3546</v>
      </c>
      <c r="F580" s="4" t="s">
        <v>3551</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3547</v>
      </c>
      <c r="F581" s="4" t="s">
        <v>3552</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3548</v>
      </c>
      <c r="F582" s="4" t="s">
        <v>3553</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3549</v>
      </c>
      <c r="F583" s="4" t="s">
        <v>3554</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3528</v>
      </c>
      <c r="B584" s="4" t="s">
        <v>3531</v>
      </c>
      <c r="C584" s="4" t="s">
        <v>3539</v>
      </c>
      <c r="D584" s="4" t="s">
        <v>3545</v>
      </c>
      <c r="F584" s="4" t="s">
        <v>3550</v>
      </c>
      <c r="H584" s="441">
        <v>560</v>
      </c>
      <c r="I584" s="4" t="s">
        <v>48</v>
      </c>
      <c r="J584" s="336"/>
      <c r="K584" s="336"/>
      <c r="L584" s="79">
        <v>0</v>
      </c>
      <c r="M584" s="4">
        <v>10</v>
      </c>
      <c r="N584" s="4">
        <v>1</v>
      </c>
      <c r="O584" s="4" t="s">
        <v>3439</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3440</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3546</v>
      </c>
      <c r="F585" s="4" t="s">
        <v>3551</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3547</v>
      </c>
      <c r="F586" s="4" t="s">
        <v>3552</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3548</v>
      </c>
      <c r="F587" s="4" t="s">
        <v>3553</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3549</v>
      </c>
      <c r="F588" s="4" t="s">
        <v>3554</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3528</v>
      </c>
      <c r="B589" s="4" t="s">
        <v>3532</v>
      </c>
      <c r="C589" s="4" t="s">
        <v>3540</v>
      </c>
      <c r="D589" s="4" t="s">
        <v>3545</v>
      </c>
      <c r="F589" s="4" t="s">
        <v>3550</v>
      </c>
      <c r="H589" s="441">
        <v>565</v>
      </c>
      <c r="I589" s="4" t="s">
        <v>48</v>
      </c>
      <c r="J589" s="336"/>
      <c r="K589" s="336"/>
      <c r="L589" s="79">
        <v>0</v>
      </c>
      <c r="M589" s="4">
        <v>10</v>
      </c>
      <c r="N589" s="4">
        <v>1</v>
      </c>
      <c r="O589" s="4" t="s">
        <v>3439</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3440</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3546</v>
      </c>
      <c r="F590" s="4" t="s">
        <v>3551</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3547</v>
      </c>
      <c r="F591" s="4" t="s">
        <v>3552</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3548</v>
      </c>
      <c r="F592" s="4" t="s">
        <v>3553</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3549</v>
      </c>
      <c r="F593" s="4" t="s">
        <v>3554</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3528</v>
      </c>
      <c r="B594" s="4" t="s">
        <v>297</v>
      </c>
      <c r="C594" s="4" t="s">
        <v>3541</v>
      </c>
      <c r="D594" s="4" t="s">
        <v>3545</v>
      </c>
      <c r="F594" s="4" t="s">
        <v>3550</v>
      </c>
      <c r="H594" s="441">
        <v>570</v>
      </c>
      <c r="I594" s="4" t="s">
        <v>48</v>
      </c>
      <c r="J594" s="336"/>
      <c r="K594" s="336"/>
      <c r="L594" s="79">
        <v>0</v>
      </c>
      <c r="M594" s="4">
        <v>10</v>
      </c>
      <c r="N594" s="4">
        <v>1</v>
      </c>
      <c r="O594" s="4" t="s">
        <v>3439</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3440</v>
      </c>
      <c r="R594" s="414"/>
      <c r="T594" s="4"/>
    </row>
    <row r="595" spans="1:20" ht="85.5">
      <c r="A595" s="5" t="str">
        <f>A$594</f>
        <v>Government Revenue Accounting</v>
      </c>
      <c r="B595" s="5" t="str">
        <f t="shared" ref="B595:C598" si="183">B$594</f>
        <v>Distributed Solar Subsidy</v>
      </c>
      <c r="C595" s="5" t="str">
        <f t="shared" si="183"/>
        <v>GRA for Distributed Solar Subsidy</v>
      </c>
      <c r="D595" s="4" t="s">
        <v>3546</v>
      </c>
      <c r="F595" s="4" t="s">
        <v>3551</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3547</v>
      </c>
      <c r="F596" s="4" t="s">
        <v>3552</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3548</v>
      </c>
      <c r="F597" s="4" t="s">
        <v>3553</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3549</v>
      </c>
      <c r="F598" s="4" t="s">
        <v>3554</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3528</v>
      </c>
      <c r="B599" s="4" t="s">
        <v>3533</v>
      </c>
      <c r="C599" s="4" t="s">
        <v>3542</v>
      </c>
      <c r="D599" s="4" t="s">
        <v>3545</v>
      </c>
      <c r="F599" s="4" t="s">
        <v>3550</v>
      </c>
      <c r="H599" s="441">
        <v>575</v>
      </c>
      <c r="I599" s="4" t="s">
        <v>48</v>
      </c>
      <c r="J599" s="336"/>
      <c r="K599" s="336"/>
      <c r="L599" s="79">
        <v>0</v>
      </c>
      <c r="M599" s="4">
        <v>10</v>
      </c>
      <c r="N599" s="4">
        <v>1</v>
      </c>
      <c r="O599" s="4" t="s">
        <v>3439</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3440</v>
      </c>
      <c r="R599" s="414"/>
      <c r="T599" s="4"/>
    </row>
    <row r="600" spans="1:20" ht="85.5">
      <c r="A600" s="5" t="str">
        <f>A$599</f>
        <v>Government Revenue Accounting</v>
      </c>
      <c r="B600" s="5" t="str">
        <f t="shared" ref="B600:C603" si="188">B$599</f>
        <v>Fuel Subsidy</v>
      </c>
      <c r="C600" s="5" t="str">
        <f t="shared" si="188"/>
        <v>GRA for Fuel Subsidies</v>
      </c>
      <c r="D600" s="4" t="s">
        <v>3546</v>
      </c>
      <c r="F600" s="4" t="s">
        <v>3551</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3547</v>
      </c>
      <c r="F601" s="4" t="s">
        <v>3552</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3548</v>
      </c>
      <c r="F602" s="4" t="s">
        <v>3553</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3549</v>
      </c>
      <c r="F603" s="4" t="s">
        <v>3554</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3528</v>
      </c>
      <c r="B604" s="4" t="s">
        <v>3534</v>
      </c>
      <c r="C604" s="4" t="s">
        <v>3543</v>
      </c>
      <c r="D604" s="4" t="s">
        <v>3545</v>
      </c>
      <c r="F604" s="4" t="s">
        <v>3550</v>
      </c>
      <c r="H604" s="441">
        <v>580</v>
      </c>
      <c r="I604" s="4" t="s">
        <v>48</v>
      </c>
      <c r="J604" s="336"/>
      <c r="K604" s="336"/>
      <c r="L604" s="79">
        <v>0</v>
      </c>
      <c r="M604" s="4">
        <v>10</v>
      </c>
      <c r="N604" s="4">
        <v>1</v>
      </c>
      <c r="O604" s="4" t="s">
        <v>3439</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3440</v>
      </c>
      <c r="R604" s="414"/>
      <c r="T604" s="4"/>
    </row>
    <row r="605" spans="1:20" ht="85.5">
      <c r="A605" s="5" t="str">
        <f>A$604</f>
        <v>Government Revenue Accounting</v>
      </c>
      <c r="B605" s="5" t="str">
        <f t="shared" ref="B605:C608" si="193">B$604</f>
        <v>National Debt Interest</v>
      </c>
      <c r="C605" s="5" t="str">
        <f t="shared" si="193"/>
        <v>GRA for National Debt Interest</v>
      </c>
      <c r="D605" s="4" t="s">
        <v>3546</v>
      </c>
      <c r="F605" s="4" t="s">
        <v>3551</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3547</v>
      </c>
      <c r="F606" s="4" t="s">
        <v>3552</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3548</v>
      </c>
      <c r="F607" s="4" t="s">
        <v>3553</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3549</v>
      </c>
      <c r="F608" s="4" t="s">
        <v>3554</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3528</v>
      </c>
      <c r="B609" s="4" t="s">
        <v>3535</v>
      </c>
      <c r="C609" s="4" t="s">
        <v>3544</v>
      </c>
      <c r="D609" s="4" t="s">
        <v>3545</v>
      </c>
      <c r="F609" s="4" t="s">
        <v>3550</v>
      </c>
      <c r="H609" s="441">
        <v>585</v>
      </c>
      <c r="I609" s="4" t="s">
        <v>48</v>
      </c>
      <c r="J609" s="336"/>
      <c r="K609" s="336"/>
      <c r="L609" s="79">
        <v>0</v>
      </c>
      <c r="M609" s="4">
        <v>10</v>
      </c>
      <c r="N609" s="4">
        <v>1</v>
      </c>
      <c r="O609" s="4" t="s">
        <v>3439</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3440</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3546</v>
      </c>
      <c r="F610" s="4" t="s">
        <v>3551</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3547</v>
      </c>
      <c r="F611" s="4" t="s">
        <v>3552</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3548</v>
      </c>
      <c r="F612" s="4" t="s">
        <v>3553</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3549</v>
      </c>
      <c r="F613" s="4" t="s">
        <v>3554</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7" t="s">
        <v>3301</v>
      </c>
      <c r="B1" s="447"/>
    </row>
    <row r="2" spans="1:2">
      <c r="A2" s="418" t="s">
        <v>3302</v>
      </c>
      <c r="B2" s="418" t="s">
        <v>3303</v>
      </c>
    </row>
    <row r="3" spans="1:2">
      <c r="A3" s="419" t="s">
        <v>405</v>
      </c>
      <c r="B3" s="343" t="str">
        <f>A3</f>
        <v>million metric tons / year</v>
      </c>
    </row>
    <row r="4" spans="1:2">
      <c r="A4" s="419" t="s">
        <v>3410</v>
      </c>
      <c r="B4" s="343" t="str">
        <f>A4</f>
        <v>g CO2e / 2019 dollar</v>
      </c>
    </row>
    <row r="5" spans="1:2">
      <c r="A5" s="420" t="s">
        <v>2569</v>
      </c>
      <c r="B5" s="343" t="str">
        <f t="shared" ref="B5:B40" si="0">A5</f>
        <v>thousand metric tons / year</v>
      </c>
    </row>
    <row r="6" spans="1:2">
      <c r="A6" s="420" t="s">
        <v>3411</v>
      </c>
      <c r="B6" s="343" t="str">
        <f>A6</f>
        <v>g CO2 / 2019 dollar</v>
      </c>
    </row>
    <row r="7" spans="1:2">
      <c r="A7" s="420" t="s">
        <v>3412</v>
      </c>
      <c r="B7" s="343" t="str">
        <f t="shared" si="0"/>
        <v>2019 dollars / ton CO2e abated, Annual average abatement potential (MtCO2e)</v>
      </c>
    </row>
    <row r="8" spans="1:2">
      <c r="A8" s="420" t="s">
        <v>3413</v>
      </c>
      <c r="B8" s="343" t="str">
        <f t="shared" si="0"/>
        <v>billion 2019 dollars / year</v>
      </c>
    </row>
    <row r="9" spans="1:2">
      <c r="A9" s="420" t="s">
        <v>3458</v>
      </c>
      <c r="B9" s="343" t="str">
        <f t="shared" si="0"/>
        <v>billion 2019 dollars</v>
      </c>
    </row>
    <row r="10" spans="1:2">
      <c r="A10" s="420" t="s">
        <v>3352</v>
      </c>
      <c r="B10" s="343" t="str">
        <f t="shared" si="0"/>
        <v>jobs</v>
      </c>
    </row>
    <row r="11" spans="1:2">
      <c r="A11" s="420" t="s">
        <v>3400</v>
      </c>
      <c r="B11" s="343" t="str">
        <f t="shared" si="0"/>
        <v>incidents / year</v>
      </c>
    </row>
    <row r="12" spans="1:2">
      <c r="A12" s="420" t="s">
        <v>3374</v>
      </c>
      <c r="B12" s="343" t="str">
        <f t="shared" si="0"/>
        <v>% change</v>
      </c>
    </row>
    <row r="13" spans="1:2">
      <c r="A13" s="420" t="s">
        <v>3414</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3415</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3416</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3417</v>
      </c>
      <c r="B32" s="343" t="str">
        <f t="shared" si="0"/>
        <v>2019 dollars / short ton</v>
      </c>
    </row>
    <row r="33" spans="1:2">
      <c r="A33" s="420" t="s">
        <v>3418</v>
      </c>
      <c r="B33" s="343" t="str">
        <f t="shared" si="0"/>
        <v>2019 dollars / thousand cubic feet</v>
      </c>
    </row>
    <row r="34" spans="1:2">
      <c r="A34" s="420" t="s">
        <v>3419</v>
      </c>
      <c r="B34" s="343" t="str">
        <f t="shared" si="0"/>
        <v>2019 dollars / gallon</v>
      </c>
    </row>
    <row r="35" spans="1:2">
      <c r="A35" s="420" t="s">
        <v>3420</v>
      </c>
      <c r="B35" s="343" t="str">
        <f t="shared" si="0"/>
        <v>2019 dollars / barrel</v>
      </c>
    </row>
    <row r="36" spans="1:2">
      <c r="A36" s="420" t="s">
        <v>3421</v>
      </c>
      <c r="B36" s="343" t="str">
        <f t="shared" si="0"/>
        <v>2019 dollars / kg</v>
      </c>
    </row>
    <row r="37" spans="1:2">
      <c r="A37" s="420" t="s">
        <v>3422</v>
      </c>
      <c r="B37" s="343" t="str">
        <f t="shared" si="0"/>
        <v>2019 dollars / kilowatt-hour (kWh)</v>
      </c>
    </row>
    <row r="38" spans="1:2">
      <c r="A38" s="420" t="s">
        <v>3423</v>
      </c>
      <c r="B38" s="343" t="str">
        <f t="shared" si="0"/>
        <v>cost of eqpt. to capture 1 metric ton CO2e/yr (2019 dollars)</v>
      </c>
    </row>
    <row r="39" spans="1:2">
      <c r="A39" s="420" t="s">
        <v>3424</v>
      </c>
      <c r="B39" s="343" t="str">
        <f t="shared" si="0"/>
        <v>million 2019 dollars / megawatt (MW)</v>
      </c>
    </row>
    <row r="40" spans="1:2">
      <c r="A40" s="420" t="s">
        <v>3425</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3304</v>
      </c>
      <c r="D1" s="339" t="s">
        <v>66</v>
      </c>
      <c r="E1" s="339" t="s">
        <v>68</v>
      </c>
      <c r="F1" s="421" t="s">
        <v>500</v>
      </c>
      <c r="G1" s="339" t="s">
        <v>67</v>
      </c>
      <c r="H1" s="339" t="s">
        <v>2582</v>
      </c>
      <c r="I1" s="340" t="s">
        <v>341</v>
      </c>
      <c r="J1" s="442" t="s">
        <v>3556</v>
      </c>
      <c r="K1" s="442" t="s">
        <v>3557</v>
      </c>
      <c r="L1" s="442" t="s">
        <v>3558</v>
      </c>
      <c r="M1" s="442" t="s">
        <v>3559</v>
      </c>
      <c r="N1" s="442" t="s">
        <v>3560</v>
      </c>
      <c r="O1" s="442" t="s">
        <v>3561</v>
      </c>
      <c r="P1" s="442" t="s">
        <v>3562</v>
      </c>
      <c r="Q1" s="442" t="s">
        <v>3563</v>
      </c>
      <c r="R1" s="442" t="s">
        <v>3564</v>
      </c>
      <c r="S1" s="442" t="s">
        <v>3565</v>
      </c>
    </row>
    <row r="2" spans="1:19" ht="71.25">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71.25">
      <c r="A4" s="346" t="s">
        <v>2590</v>
      </c>
      <c r="B4" s="345" t="s">
        <v>2593</v>
      </c>
      <c r="C4" s="416">
        <v>1</v>
      </c>
      <c r="D4" s="344" t="s">
        <v>71</v>
      </c>
      <c r="E4" s="344" t="s">
        <v>72</v>
      </c>
      <c r="F4" s="4" t="str">
        <f>UnitControlCenter!$B$3</f>
        <v>million metric tons / year</v>
      </c>
      <c r="G4" s="344" t="s">
        <v>3274</v>
      </c>
      <c r="H4" s="344" t="s">
        <v>3275</v>
      </c>
      <c r="I4" s="344" t="s">
        <v>3276</v>
      </c>
    </row>
    <row r="5" spans="1:19" ht="28.5">
      <c r="A5" s="346" t="s">
        <v>2590</v>
      </c>
      <c r="B5" s="345" t="s">
        <v>2594</v>
      </c>
      <c r="C5" s="416">
        <v>1</v>
      </c>
      <c r="D5" s="344" t="s">
        <v>71</v>
      </c>
      <c r="E5" s="344" t="s">
        <v>72</v>
      </c>
      <c r="F5" s="4" t="str">
        <f>UnitControlCenter!$B$3</f>
        <v>million metric tons / year</v>
      </c>
      <c r="G5" s="344" t="s">
        <v>3277</v>
      </c>
      <c r="H5" s="344" t="s">
        <v>3278</v>
      </c>
      <c r="I5" s="344" t="s">
        <v>3279</v>
      </c>
    </row>
    <row r="6" spans="1:19" ht="28.5">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3362</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4.6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4.6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71</v>
      </c>
      <c r="E28" s="344" t="s">
        <v>72</v>
      </c>
      <c r="F28" s="4" t="str">
        <f>UnitControlCenter!$B$3</f>
        <v>million metric tons / year</v>
      </c>
      <c r="G28" s="344" t="s">
        <v>3378</v>
      </c>
      <c r="H28" s="79" t="s">
        <v>3379</v>
      </c>
      <c r="I28" s="344" t="s">
        <v>3380</v>
      </c>
    </row>
    <row r="29" spans="1:19" ht="85.5">
      <c r="A29" s="345" t="s">
        <v>2597</v>
      </c>
      <c r="B29" s="345" t="s">
        <v>2876</v>
      </c>
      <c r="C29" s="416">
        <v>1</v>
      </c>
      <c r="D29" s="344" t="s">
        <v>71</v>
      </c>
      <c r="E29" s="344" t="s">
        <v>72</v>
      </c>
      <c r="F29" s="4" t="str">
        <f>UnitControlCenter!$B$3</f>
        <v>million metric tons / year</v>
      </c>
      <c r="G29" s="344" t="s">
        <v>3381</v>
      </c>
      <c r="H29" s="79" t="s">
        <v>3382</v>
      </c>
      <c r="I29" s="344" t="s">
        <v>3383</v>
      </c>
    </row>
    <row r="30" spans="1:19" ht="57">
      <c r="A30" s="345" t="s">
        <v>2597</v>
      </c>
      <c r="B30" s="345" t="s">
        <v>2598</v>
      </c>
      <c r="C30" s="424">
        <v>1</v>
      </c>
      <c r="D30" s="344" t="s">
        <v>71</v>
      </c>
      <c r="E30" s="344" t="s">
        <v>72</v>
      </c>
      <c r="F30" s="7" t="str">
        <f>UnitControlCenter!$B$3</f>
        <v>million metric tons / year</v>
      </c>
      <c r="G30" s="415" t="s">
        <v>3384</v>
      </c>
      <c r="H30" s="415" t="s">
        <v>3385</v>
      </c>
      <c r="I30" s="344" t="s">
        <v>3386</v>
      </c>
    </row>
    <row r="31" spans="1:19" ht="14.65" thickBot="1">
      <c r="A31" s="391" t="s">
        <v>2597</v>
      </c>
      <c r="B31" s="391" t="s">
        <v>3362</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3571</v>
      </c>
      <c r="F32" s="4" t="str">
        <f>UnitControlCenter!$B$3</f>
        <v>million metric tons / year</v>
      </c>
      <c r="G32" s="79" t="s">
        <v>200</v>
      </c>
      <c r="I32" s="344"/>
    </row>
    <row r="33" spans="1:19">
      <c r="A33" s="345" t="s">
        <v>3171</v>
      </c>
      <c r="B33" s="345" t="s">
        <v>151</v>
      </c>
      <c r="C33" s="416">
        <v>1</v>
      </c>
      <c r="D33" s="344" t="s">
        <v>69</v>
      </c>
      <c r="E33" s="344" t="s">
        <v>3571</v>
      </c>
      <c r="F33" s="4" t="str">
        <f>UnitControlCenter!$B$3</f>
        <v>million metric tons / year</v>
      </c>
      <c r="G33" s="344" t="s">
        <v>2756</v>
      </c>
      <c r="I33" s="344"/>
    </row>
    <row r="34" spans="1:19">
      <c r="A34" s="345" t="s">
        <v>3171</v>
      </c>
      <c r="B34" s="345" t="s">
        <v>2754</v>
      </c>
      <c r="C34" s="416">
        <v>1</v>
      </c>
      <c r="D34" s="344" t="s">
        <v>69</v>
      </c>
      <c r="E34" s="344" t="s">
        <v>3571</v>
      </c>
      <c r="F34" s="4" t="str">
        <f>UnitControlCenter!$B$3</f>
        <v>million metric tons / year</v>
      </c>
      <c r="G34" s="344" t="s">
        <v>2757</v>
      </c>
      <c r="I34" s="344"/>
    </row>
    <row r="35" spans="1:19">
      <c r="A35" s="345" t="s">
        <v>3171</v>
      </c>
      <c r="B35" s="345" t="s">
        <v>2862</v>
      </c>
      <c r="C35" s="416">
        <v>1</v>
      </c>
      <c r="D35" s="344" t="s">
        <v>69</v>
      </c>
      <c r="E35" s="344" t="s">
        <v>3571</v>
      </c>
      <c r="F35" s="4" t="str">
        <f>UnitControlCenter!$B$3</f>
        <v>million metric tons / year</v>
      </c>
      <c r="G35" s="344" t="s">
        <v>2875</v>
      </c>
      <c r="I35" s="344"/>
    </row>
    <row r="36" spans="1:19">
      <c r="A36" s="345" t="s">
        <v>3171</v>
      </c>
      <c r="B36" s="345" t="s">
        <v>102</v>
      </c>
      <c r="C36" s="416">
        <v>1</v>
      </c>
      <c r="D36" s="344" t="s">
        <v>69</v>
      </c>
      <c r="E36" s="344" t="s">
        <v>3571</v>
      </c>
      <c r="F36" s="4" t="str">
        <f>UnitControlCenter!$B$3</f>
        <v>million metric tons / year</v>
      </c>
      <c r="G36" s="344" t="s">
        <v>2758</v>
      </c>
      <c r="I36" s="344"/>
    </row>
    <row r="37" spans="1:19">
      <c r="A37" s="345" t="s">
        <v>3171</v>
      </c>
      <c r="B37" s="345" t="s">
        <v>9</v>
      </c>
      <c r="C37" s="416">
        <v>1</v>
      </c>
      <c r="D37" s="344" t="s">
        <v>69</v>
      </c>
      <c r="E37" s="344" t="s">
        <v>3571</v>
      </c>
      <c r="F37" s="4" t="str">
        <f>UnitControlCenter!$B$3</f>
        <v>million metric tons / year</v>
      </c>
      <c r="G37" s="344" t="s">
        <v>2808</v>
      </c>
      <c r="I37" s="344"/>
    </row>
    <row r="38" spans="1:19" ht="14.65" thickBot="1">
      <c r="A38" s="391" t="s">
        <v>3171</v>
      </c>
      <c r="B38" s="391" t="s">
        <v>4</v>
      </c>
      <c r="C38" s="423">
        <v>1</v>
      </c>
      <c r="D38" s="392" t="s">
        <v>69</v>
      </c>
      <c r="E38" s="392" t="s">
        <v>3571</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3463</v>
      </c>
      <c r="C39" s="416">
        <v>1</v>
      </c>
      <c r="D39" s="344" t="s">
        <v>71</v>
      </c>
      <c r="E39" s="344" t="s">
        <v>497</v>
      </c>
      <c r="F39" s="4" t="str">
        <f>UnitControlCenter!$B$7</f>
        <v>2019 dollars / ton CO2e abated, Annual average abatement potential (MtCO2e)</v>
      </c>
      <c r="G39" s="79" t="s">
        <v>2696</v>
      </c>
      <c r="I39" s="344"/>
    </row>
    <row r="40" spans="1:19" ht="28.9" thickBot="1">
      <c r="A40" s="391" t="s">
        <v>409</v>
      </c>
      <c r="B40" s="391" t="s">
        <v>3464</v>
      </c>
      <c r="C40" s="423">
        <v>1</v>
      </c>
      <c r="D40" s="392" t="s">
        <v>71</v>
      </c>
      <c r="E40" s="392" t="s">
        <v>497</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28.5">
      <c r="A41" s="345" t="s">
        <v>2599</v>
      </c>
      <c r="B41" s="345" t="s">
        <v>3527</v>
      </c>
      <c r="C41" s="416">
        <v>1</v>
      </c>
      <c r="D41" s="344" t="s">
        <v>71</v>
      </c>
      <c r="E41" s="344" t="s">
        <v>70</v>
      </c>
      <c r="F41" s="4" t="str">
        <f>UnitControlCenter!$B$8</f>
        <v>billion 2019 dollars / year</v>
      </c>
      <c r="G41" s="79" t="s">
        <v>3465</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57">
      <c r="A43" s="345" t="s">
        <v>2599</v>
      </c>
      <c r="B43" s="345" t="s">
        <v>3452</v>
      </c>
      <c r="C43" s="439">
        <v>1</v>
      </c>
      <c r="D43" s="344" t="s">
        <v>71</v>
      </c>
      <c r="E43" s="344" t="s">
        <v>72</v>
      </c>
      <c r="F43" s="4" t="str">
        <f>UnitControlCenter!$B$8</f>
        <v>billion 2019 dollars / year</v>
      </c>
      <c r="G43" s="4" t="s">
        <v>3453</v>
      </c>
      <c r="H43" s="4" t="s">
        <v>3454</v>
      </c>
      <c r="I43" s="4" t="s">
        <v>3455</v>
      </c>
    </row>
    <row r="44" spans="1:19" ht="28.5">
      <c r="A44" s="345" t="s">
        <v>2599</v>
      </c>
      <c r="B44" s="390" t="s">
        <v>3457</v>
      </c>
      <c r="C44" s="424">
        <v>1</v>
      </c>
      <c r="D44" s="344" t="s">
        <v>69</v>
      </c>
      <c r="E44" s="344" t="s">
        <v>70</v>
      </c>
      <c r="F44" s="7" t="str">
        <f>UnitControlCenter!$B$9</f>
        <v>billion 2019 dollars</v>
      </c>
      <c r="G44" s="415" t="s">
        <v>3459</v>
      </c>
      <c r="H44" s="415"/>
      <c r="I44" s="344"/>
    </row>
    <row r="45" spans="1:19" ht="28.9" thickBot="1">
      <c r="A45" s="391" t="s">
        <v>2599</v>
      </c>
      <c r="B45" s="396" t="s">
        <v>3460</v>
      </c>
      <c r="C45" s="423">
        <v>1</v>
      </c>
      <c r="D45" s="392" t="s">
        <v>69</v>
      </c>
      <c r="E45" s="392" t="s">
        <v>70</v>
      </c>
      <c r="F45" s="395" t="str">
        <f>UnitControlCenter!$B$8</f>
        <v>billion 2019 dollars / year</v>
      </c>
      <c r="G45" s="393" t="s">
        <v>3461</v>
      </c>
      <c r="H45" s="393"/>
      <c r="I45" s="392"/>
      <c r="J45" s="393"/>
      <c r="K45" s="393"/>
      <c r="L45" s="393"/>
      <c r="M45" s="393"/>
      <c r="N45" s="393"/>
      <c r="O45" s="393"/>
      <c r="P45" s="393"/>
      <c r="Q45" s="393"/>
      <c r="R45" s="393"/>
      <c r="S45" s="393"/>
    </row>
    <row r="46" spans="1:19" ht="28.5">
      <c r="A46" s="345" t="s">
        <v>3349</v>
      </c>
      <c r="B46" s="390" t="s">
        <v>3366</v>
      </c>
      <c r="C46" s="432">
        <v>1</v>
      </c>
      <c r="D46" s="344" t="s">
        <v>71</v>
      </c>
      <c r="E46" s="344" t="s">
        <v>70</v>
      </c>
      <c r="F46" s="7" t="str">
        <f>UnitControlCenter!$B$10</f>
        <v>jobs</v>
      </c>
      <c r="G46" s="415" t="s">
        <v>3357</v>
      </c>
      <c r="H46" s="415" t="s">
        <v>3356</v>
      </c>
      <c r="I46" s="344" t="s">
        <v>2672</v>
      </c>
    </row>
    <row r="47" spans="1:19" ht="28.5">
      <c r="A47" s="345" t="s">
        <v>3349</v>
      </c>
      <c r="B47" s="390" t="s">
        <v>3367</v>
      </c>
      <c r="C47" s="435">
        <v>1</v>
      </c>
      <c r="D47" s="344" t="s">
        <v>71</v>
      </c>
      <c r="E47" s="344" t="s">
        <v>70</v>
      </c>
      <c r="F47" s="7" t="str">
        <f>UnitControlCenter!$B$10</f>
        <v>jobs</v>
      </c>
      <c r="G47" s="415" t="s">
        <v>3370</v>
      </c>
      <c r="H47" s="415" t="s">
        <v>3371</v>
      </c>
      <c r="I47" s="344" t="s">
        <v>3372</v>
      </c>
    </row>
    <row r="48" spans="1:19" ht="28.5">
      <c r="A48" s="345" t="s">
        <v>3349</v>
      </c>
      <c r="B48" s="390" t="s">
        <v>3432</v>
      </c>
      <c r="C48" s="437">
        <v>1</v>
      </c>
      <c r="D48" s="344" t="s">
        <v>71</v>
      </c>
      <c r="E48" s="344" t="s">
        <v>70</v>
      </c>
      <c r="F48" s="7" t="str">
        <f>UnitControlCenter!$B$10</f>
        <v>jobs</v>
      </c>
      <c r="G48" s="415" t="s">
        <v>3436</v>
      </c>
      <c r="H48" s="415" t="s">
        <v>3435</v>
      </c>
      <c r="I48" s="344" t="s">
        <v>3451</v>
      </c>
    </row>
    <row r="49" spans="1:19" ht="28.5">
      <c r="A49" s="345" t="s">
        <v>3349</v>
      </c>
      <c r="B49" s="390" t="s">
        <v>3567</v>
      </c>
      <c r="C49" s="443">
        <v>1</v>
      </c>
      <c r="D49" s="344" t="s">
        <v>71</v>
      </c>
      <c r="E49" s="344" t="s">
        <v>70</v>
      </c>
      <c r="F49" s="7" t="str">
        <f>UnitControlCenter!$B$10</f>
        <v>jobs</v>
      </c>
      <c r="G49" s="415" t="s">
        <v>3566</v>
      </c>
      <c r="H49" s="415" t="s">
        <v>3356</v>
      </c>
      <c r="I49" s="344" t="s">
        <v>2672</v>
      </c>
    </row>
    <row r="50" spans="1:19" ht="28.5">
      <c r="A50" s="345" t="s">
        <v>3349</v>
      </c>
      <c r="B50" s="390" t="s">
        <v>3351</v>
      </c>
      <c r="C50" s="432">
        <v>1</v>
      </c>
      <c r="D50" s="344" t="s">
        <v>71</v>
      </c>
      <c r="E50" s="344" t="s">
        <v>70</v>
      </c>
      <c r="F50" s="4" t="str">
        <f>UnitControlCenter!$B$8</f>
        <v>billion 2019 dollars / year</v>
      </c>
      <c r="G50" s="415" t="s">
        <v>3358</v>
      </c>
      <c r="H50" s="415" t="s">
        <v>3360</v>
      </c>
      <c r="I50" s="344" t="s">
        <v>2672</v>
      </c>
    </row>
    <row r="51" spans="1:19" ht="28.5">
      <c r="A51" s="345" t="s">
        <v>3349</v>
      </c>
      <c r="B51" s="390" t="s">
        <v>3373</v>
      </c>
      <c r="C51" s="436">
        <v>1</v>
      </c>
      <c r="D51" s="344" t="s">
        <v>71</v>
      </c>
      <c r="E51" s="344" t="s">
        <v>70</v>
      </c>
      <c r="F51" s="4" t="str">
        <f>UnitControlCenter!$B$12</f>
        <v>% change</v>
      </c>
      <c r="G51" s="415" t="s">
        <v>3375</v>
      </c>
      <c r="H51" s="415" t="s">
        <v>3360</v>
      </c>
      <c r="I51" s="344" t="s">
        <v>2672</v>
      </c>
    </row>
    <row r="52" spans="1:19" ht="28.5">
      <c r="A52" s="345" t="s">
        <v>3349</v>
      </c>
      <c r="B52" s="390" t="s">
        <v>3433</v>
      </c>
      <c r="C52" s="437">
        <v>1</v>
      </c>
      <c r="D52" s="344" t="s">
        <v>71</v>
      </c>
      <c r="E52" s="344" t="s">
        <v>70</v>
      </c>
      <c r="F52" s="4" t="str">
        <f>UnitControlCenter!$B$8</f>
        <v>billion 2019 dollars / year</v>
      </c>
      <c r="G52" s="415" t="s">
        <v>3437</v>
      </c>
      <c r="H52" s="415" t="s">
        <v>3435</v>
      </c>
      <c r="I52" s="344" t="s">
        <v>3451</v>
      </c>
    </row>
    <row r="53" spans="1:19" ht="42.75">
      <c r="A53" s="345" t="s">
        <v>3349</v>
      </c>
      <c r="B53" s="390" t="s">
        <v>3365</v>
      </c>
      <c r="C53" s="432">
        <v>1</v>
      </c>
      <c r="D53" s="344" t="s">
        <v>71</v>
      </c>
      <c r="E53" s="344" t="s">
        <v>70</v>
      </c>
      <c r="F53" s="4" t="str">
        <f>UnitControlCenter!$B$8</f>
        <v>billion 2019 dollars / year</v>
      </c>
      <c r="G53" s="415" t="s">
        <v>3361</v>
      </c>
      <c r="H53" s="415" t="s">
        <v>3359</v>
      </c>
      <c r="I53" s="344" t="s">
        <v>2672</v>
      </c>
    </row>
    <row r="54" spans="1:19" ht="28.5">
      <c r="A54" s="345" t="s">
        <v>3349</v>
      </c>
      <c r="B54" s="390" t="s">
        <v>3363</v>
      </c>
      <c r="C54" s="424">
        <v>1</v>
      </c>
      <c r="D54" s="344" t="s">
        <v>69</v>
      </c>
      <c r="E54" s="344" t="s">
        <v>70</v>
      </c>
      <c r="F54" s="7" t="str">
        <f>UnitControlCenter!$B$13</f>
        <v>2019 dollars / employee-year</v>
      </c>
      <c r="G54" s="415" t="s">
        <v>3364</v>
      </c>
      <c r="H54" s="415"/>
      <c r="I54" s="344"/>
    </row>
    <row r="55" spans="1:19" ht="28.9" thickBot="1">
      <c r="A55" s="391" t="s">
        <v>3349</v>
      </c>
      <c r="B55" s="396" t="s">
        <v>3434</v>
      </c>
      <c r="C55" s="423">
        <v>1</v>
      </c>
      <c r="D55" s="392" t="s">
        <v>71</v>
      </c>
      <c r="E55" s="392" t="s">
        <v>70</v>
      </c>
      <c r="F55" s="395" t="str">
        <f>UnitControlCenter!$B$8</f>
        <v>billion 2019 dollars / year</v>
      </c>
      <c r="G55" s="393" t="s">
        <v>3438</v>
      </c>
      <c r="H55" s="393" t="s">
        <v>3435</v>
      </c>
      <c r="I55" s="392" t="s">
        <v>3451</v>
      </c>
      <c r="J55" s="393"/>
      <c r="K55" s="393"/>
      <c r="L55" s="393"/>
      <c r="M55" s="393"/>
      <c r="N55" s="393"/>
      <c r="O55" s="393"/>
      <c r="P55" s="393"/>
      <c r="Q55" s="393"/>
      <c r="R55" s="393"/>
      <c r="S55" s="393"/>
    </row>
    <row r="56" spans="1:19" ht="71.25">
      <c r="A56" s="345" t="s">
        <v>3350</v>
      </c>
      <c r="B56" s="345" t="s">
        <v>3084</v>
      </c>
      <c r="C56" s="416">
        <v>1</v>
      </c>
      <c r="D56" s="344" t="s">
        <v>71</v>
      </c>
      <c r="E56" s="344" t="s">
        <v>70</v>
      </c>
      <c r="F56" s="4" t="str">
        <f>UnitControlCenter!$B$8</f>
        <v>billion 2019 dollars / year</v>
      </c>
      <c r="G56" s="4" t="s">
        <v>3085</v>
      </c>
      <c r="H56" s="4" t="s">
        <v>3086</v>
      </c>
      <c r="I56" s="4" t="s">
        <v>3059</v>
      </c>
    </row>
    <row r="57" spans="1:19" ht="42.75">
      <c r="A57" s="345" t="s">
        <v>3350</v>
      </c>
      <c r="B57" s="345" t="s">
        <v>3088</v>
      </c>
      <c r="C57" s="416">
        <v>1</v>
      </c>
      <c r="D57" s="344" t="s">
        <v>71</v>
      </c>
      <c r="E57" s="344" t="s">
        <v>70</v>
      </c>
      <c r="F57" s="4" t="str">
        <f>UnitControlCenter!$B$8</f>
        <v>billion 2019 dollars / year</v>
      </c>
      <c r="G57" s="4" t="s">
        <v>3098</v>
      </c>
      <c r="H57" s="4" t="s">
        <v>3099</v>
      </c>
      <c r="I57" s="4" t="s">
        <v>3100</v>
      </c>
    </row>
    <row r="58" spans="1:19" ht="57">
      <c r="A58" s="345" t="s">
        <v>3350</v>
      </c>
      <c r="B58" s="345" t="s">
        <v>3089</v>
      </c>
      <c r="C58" s="416">
        <v>1</v>
      </c>
      <c r="D58" s="344" t="s">
        <v>71</v>
      </c>
      <c r="E58" s="344" t="s">
        <v>70</v>
      </c>
      <c r="F58" s="4" t="str">
        <f>UnitControlCenter!$B$8</f>
        <v>billion 2019 dollars / year</v>
      </c>
      <c r="G58" s="4" t="s">
        <v>3109</v>
      </c>
      <c r="H58" s="4" t="s">
        <v>3107</v>
      </c>
      <c r="I58" s="4" t="s">
        <v>3108</v>
      </c>
    </row>
    <row r="59" spans="1:19" ht="42.75">
      <c r="A59" s="345" t="s">
        <v>3350</v>
      </c>
      <c r="B59" s="345" t="s">
        <v>3090</v>
      </c>
      <c r="C59" s="416">
        <v>1</v>
      </c>
      <c r="D59" s="344" t="s">
        <v>71</v>
      </c>
      <c r="E59" s="344" t="s">
        <v>70</v>
      </c>
      <c r="F59" s="4" t="str">
        <f>UnitControlCenter!$B$8</f>
        <v>billion 2019 dollars / year</v>
      </c>
      <c r="G59" s="4" t="s">
        <v>3103</v>
      </c>
      <c r="H59" s="4" t="s">
        <v>3099</v>
      </c>
      <c r="I59" s="4" t="s">
        <v>3101</v>
      </c>
    </row>
    <row r="60" spans="1:19" ht="42.75">
      <c r="A60" s="345" t="s">
        <v>3350</v>
      </c>
      <c r="B60" s="345" t="s">
        <v>3091</v>
      </c>
      <c r="C60" s="416">
        <v>1</v>
      </c>
      <c r="D60" s="344" t="s">
        <v>71</v>
      </c>
      <c r="E60" s="344" t="s">
        <v>70</v>
      </c>
      <c r="F60" s="4" t="str">
        <f>UnitControlCenter!$B$8</f>
        <v>billion 2019 dollars / year</v>
      </c>
      <c r="G60" s="4" t="s">
        <v>3104</v>
      </c>
      <c r="H60" s="4" t="s">
        <v>3099</v>
      </c>
      <c r="I60" s="4" t="s">
        <v>3102</v>
      </c>
    </row>
    <row r="61" spans="1:19" ht="57">
      <c r="A61" s="345" t="s">
        <v>3350</v>
      </c>
      <c r="B61" s="345" t="s">
        <v>3092</v>
      </c>
      <c r="C61" s="416">
        <v>1</v>
      </c>
      <c r="D61" s="344" t="s">
        <v>71</v>
      </c>
      <c r="E61" s="344" t="s">
        <v>70</v>
      </c>
      <c r="F61" s="4" t="str">
        <f>UnitControlCenter!$B$8</f>
        <v>billion 2019 dollars / year</v>
      </c>
      <c r="G61" s="4" t="s">
        <v>3110</v>
      </c>
      <c r="H61" s="4" t="s">
        <v>3107</v>
      </c>
      <c r="I61" s="4" t="s">
        <v>3108</v>
      </c>
    </row>
    <row r="62" spans="1:19" ht="57">
      <c r="A62" s="345" t="s">
        <v>3350</v>
      </c>
      <c r="B62" s="345" t="s">
        <v>3093</v>
      </c>
      <c r="C62" s="416">
        <v>1</v>
      </c>
      <c r="D62" s="344" t="s">
        <v>71</v>
      </c>
      <c r="E62" s="344" t="s">
        <v>70</v>
      </c>
      <c r="F62" s="4" t="str">
        <f>UnitControlCenter!$B$8</f>
        <v>billion 2019 dollars / year</v>
      </c>
      <c r="G62" s="4" t="s">
        <v>3111</v>
      </c>
      <c r="H62" s="4" t="s">
        <v>3107</v>
      </c>
      <c r="I62" s="4" t="s">
        <v>3108</v>
      </c>
    </row>
    <row r="63" spans="1:19" ht="57">
      <c r="A63" s="345" t="s">
        <v>3350</v>
      </c>
      <c r="B63" s="345" t="s">
        <v>3094</v>
      </c>
      <c r="C63" s="416">
        <v>1</v>
      </c>
      <c r="D63" s="344" t="s">
        <v>71</v>
      </c>
      <c r="E63" s="344" t="s">
        <v>70</v>
      </c>
      <c r="F63" s="4" t="str">
        <f>UnitControlCenter!$B$8</f>
        <v>billion 2019 dollars / year</v>
      </c>
      <c r="G63" s="4" t="s">
        <v>3112</v>
      </c>
      <c r="H63" s="4" t="s">
        <v>3107</v>
      </c>
      <c r="I63" s="4" t="s">
        <v>3108</v>
      </c>
    </row>
    <row r="64" spans="1:19" ht="57">
      <c r="A64" s="345" t="s">
        <v>3350</v>
      </c>
      <c r="B64" s="345" t="s">
        <v>3118</v>
      </c>
      <c r="C64" s="416">
        <v>1</v>
      </c>
      <c r="D64" s="344" t="s">
        <v>71</v>
      </c>
      <c r="E64" s="344" t="s">
        <v>70</v>
      </c>
      <c r="F64" s="4" t="str">
        <f>UnitControlCenter!$B$8</f>
        <v>billion 2019 dollars / year</v>
      </c>
      <c r="G64" s="4" t="s">
        <v>3116</v>
      </c>
      <c r="H64" s="4" t="s">
        <v>3107</v>
      </c>
      <c r="I64" s="4" t="s">
        <v>3114</v>
      </c>
    </row>
    <row r="65" spans="1:19" ht="57.4" thickBot="1">
      <c r="A65" s="391" t="s">
        <v>3350</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c r="A66" s="345" t="s">
        <v>2600</v>
      </c>
      <c r="B66" s="345" t="s">
        <v>3568</v>
      </c>
      <c r="C66" s="443">
        <v>1</v>
      </c>
      <c r="D66" s="344" t="s">
        <v>69</v>
      </c>
      <c r="E66" s="344" t="s">
        <v>3572</v>
      </c>
      <c r="F66" s="4" t="str">
        <f>UnitControlCenter!$B$11</f>
        <v>incidents / year</v>
      </c>
      <c r="G66" s="344" t="s">
        <v>3401</v>
      </c>
      <c r="I66" s="344"/>
    </row>
    <row r="67" spans="1:19">
      <c r="A67" s="345" t="s">
        <v>2600</v>
      </c>
      <c r="B67" s="345" t="s">
        <v>3393</v>
      </c>
      <c r="C67" s="416">
        <v>1</v>
      </c>
      <c r="D67" s="344" t="s">
        <v>69</v>
      </c>
      <c r="E67" s="344" t="s">
        <v>70</v>
      </c>
      <c r="F67" s="4" t="str">
        <f>UnitControlCenter!$B$11</f>
        <v>incidents / year</v>
      </c>
      <c r="G67" s="344" t="s">
        <v>3401</v>
      </c>
      <c r="I67" s="344"/>
    </row>
    <row r="68" spans="1:19" ht="28.5">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3394</v>
      </c>
      <c r="C69" s="424">
        <v>1</v>
      </c>
      <c r="D69" s="344" t="s">
        <v>69</v>
      </c>
      <c r="E69" s="344" t="s">
        <v>70</v>
      </c>
      <c r="F69" s="4" t="str">
        <f>UnitControlCenter!$B$11</f>
        <v>incidents / year</v>
      </c>
      <c r="G69" s="344" t="s">
        <v>3402</v>
      </c>
      <c r="H69" s="415"/>
      <c r="I69" s="344"/>
    </row>
    <row r="70" spans="1:19" ht="28.5">
      <c r="A70" s="345" t="s">
        <v>2600</v>
      </c>
      <c r="B70" s="345" t="s">
        <v>3395</v>
      </c>
      <c r="C70" s="424">
        <v>1</v>
      </c>
      <c r="D70" s="344" t="s">
        <v>69</v>
      </c>
      <c r="E70" s="344" t="s">
        <v>70</v>
      </c>
      <c r="F70" s="4" t="str">
        <f>UnitControlCenter!$B$11</f>
        <v>incidents / year</v>
      </c>
      <c r="G70" s="344" t="s">
        <v>3403</v>
      </c>
      <c r="H70" s="415"/>
      <c r="I70" s="344"/>
    </row>
    <row r="71" spans="1:19">
      <c r="A71" s="345" t="s">
        <v>2600</v>
      </c>
      <c r="B71" s="345" t="s">
        <v>3408</v>
      </c>
      <c r="C71" s="424">
        <v>1</v>
      </c>
      <c r="D71" s="344" t="s">
        <v>69</v>
      </c>
      <c r="E71" s="344" t="s">
        <v>70</v>
      </c>
      <c r="F71" s="4" t="str">
        <f>UnitControlCenter!$B$11</f>
        <v>incidents / year</v>
      </c>
      <c r="G71" s="344" t="s">
        <v>3409</v>
      </c>
      <c r="H71" s="415"/>
      <c r="I71" s="344"/>
    </row>
    <row r="72" spans="1:19">
      <c r="A72" s="345" t="s">
        <v>2600</v>
      </c>
      <c r="B72" s="345" t="s">
        <v>3396</v>
      </c>
      <c r="C72" s="424">
        <v>1</v>
      </c>
      <c r="D72" s="344" t="s">
        <v>69</v>
      </c>
      <c r="E72" s="344" t="s">
        <v>70</v>
      </c>
      <c r="F72" s="4" t="str">
        <f>UnitControlCenter!$B$11</f>
        <v>incidents / year</v>
      </c>
      <c r="G72" s="344" t="s">
        <v>3404</v>
      </c>
      <c r="H72" s="415"/>
      <c r="I72" s="344"/>
    </row>
    <row r="73" spans="1:19">
      <c r="A73" s="345" t="s">
        <v>2600</v>
      </c>
      <c r="B73" s="345" t="s">
        <v>3397</v>
      </c>
      <c r="C73" s="424">
        <v>1</v>
      </c>
      <c r="D73" s="344" t="s">
        <v>69</v>
      </c>
      <c r="E73" s="344" t="s">
        <v>70</v>
      </c>
      <c r="F73" s="4" t="str">
        <f>UnitControlCenter!$B$11</f>
        <v>incidents / year</v>
      </c>
      <c r="G73" s="344" t="s">
        <v>3405</v>
      </c>
      <c r="H73" s="415"/>
      <c r="I73" s="344"/>
    </row>
    <row r="74" spans="1:19">
      <c r="A74" s="345" t="s">
        <v>2600</v>
      </c>
      <c r="B74" s="345" t="s">
        <v>3398</v>
      </c>
      <c r="C74" s="424">
        <v>1</v>
      </c>
      <c r="D74" s="344" t="s">
        <v>69</v>
      </c>
      <c r="E74" s="344" t="s">
        <v>70</v>
      </c>
      <c r="F74" s="4" t="str">
        <f>UnitControlCenter!$B$11</f>
        <v>incidents / year</v>
      </c>
      <c r="G74" s="344" t="s">
        <v>3406</v>
      </c>
      <c r="H74" s="415"/>
      <c r="I74" s="344"/>
    </row>
    <row r="75" spans="1:19" ht="28.9" thickBot="1">
      <c r="A75" s="391" t="s">
        <v>2600</v>
      </c>
      <c r="B75" s="391" t="s">
        <v>3399</v>
      </c>
      <c r="C75" s="423">
        <v>1</v>
      </c>
      <c r="D75" s="392" t="s">
        <v>69</v>
      </c>
      <c r="E75" s="392" t="s">
        <v>70</v>
      </c>
      <c r="F75" s="395" t="str">
        <f>UnitControlCenter!$B$11</f>
        <v>incidents / year</v>
      </c>
      <c r="G75" s="392" t="s">
        <v>3407</v>
      </c>
      <c r="H75" s="393"/>
      <c r="I75" s="392"/>
      <c r="J75" s="393"/>
      <c r="K75" s="393"/>
      <c r="L75" s="393"/>
      <c r="M75" s="393"/>
      <c r="N75" s="393"/>
      <c r="O75" s="393"/>
      <c r="P75" s="393"/>
      <c r="Q75" s="393"/>
      <c r="R75" s="393"/>
      <c r="S75" s="393"/>
    </row>
    <row r="76" spans="1:19" ht="114">
      <c r="A76" s="345" t="s">
        <v>2837</v>
      </c>
      <c r="B76" s="345" t="s">
        <v>2602</v>
      </c>
      <c r="C76" s="416">
        <v>1</v>
      </c>
      <c r="D76" s="344" t="s">
        <v>71</v>
      </c>
      <c r="E76" s="344" t="s">
        <v>72</v>
      </c>
      <c r="F76" s="4" t="str">
        <f>UnitControlCenter!$B$15</f>
        <v>terawatt-hours (TWh) / year</v>
      </c>
      <c r="G76" s="344" t="s">
        <v>2877</v>
      </c>
      <c r="H76" s="79" t="s">
        <v>2878</v>
      </c>
      <c r="I76" s="344" t="s">
        <v>2885</v>
      </c>
    </row>
    <row r="77" spans="1:19" ht="128.25">
      <c r="A77" s="345" t="s">
        <v>2837</v>
      </c>
      <c r="B77" s="345" t="s">
        <v>2603</v>
      </c>
      <c r="C77" s="416">
        <v>1</v>
      </c>
      <c r="D77" s="344" t="s">
        <v>71</v>
      </c>
      <c r="E77" s="344" t="s">
        <v>70</v>
      </c>
      <c r="F77" s="4" t="str">
        <f>UnitControlCenter!$B$15</f>
        <v>terawatt-hours (TWh) / year</v>
      </c>
      <c r="G77" s="344" t="s">
        <v>2879</v>
      </c>
      <c r="H77" s="79" t="s">
        <v>2880</v>
      </c>
      <c r="I77" s="344" t="s">
        <v>2886</v>
      </c>
    </row>
    <row r="78" spans="1:19" ht="114">
      <c r="A78" s="345" t="s">
        <v>2837</v>
      </c>
      <c r="B78" s="345" t="s">
        <v>2604</v>
      </c>
      <c r="C78" s="416">
        <v>1</v>
      </c>
      <c r="D78" s="344" t="s">
        <v>71</v>
      </c>
      <c r="E78" s="344" t="s">
        <v>72</v>
      </c>
      <c r="F78" s="4" t="str">
        <f>UnitControlCenter!$B$16</f>
        <v>gigawatts (GW) / year</v>
      </c>
      <c r="G78" s="344" t="s">
        <v>2881</v>
      </c>
      <c r="H78" s="79" t="s">
        <v>2882</v>
      </c>
      <c r="I78" s="344" t="s">
        <v>2887</v>
      </c>
    </row>
    <row r="79" spans="1:19" ht="128.25">
      <c r="A79" s="345" t="s">
        <v>2837</v>
      </c>
      <c r="B79" s="345" t="s">
        <v>2605</v>
      </c>
      <c r="C79" s="416">
        <v>1</v>
      </c>
      <c r="D79" s="344" t="s">
        <v>71</v>
      </c>
      <c r="E79" s="344" t="s">
        <v>70</v>
      </c>
      <c r="F79" s="4" t="str">
        <f>UnitControlCenter!$B$16</f>
        <v>gigawatts (GW) / year</v>
      </c>
      <c r="G79" s="344" t="s">
        <v>2883</v>
      </c>
      <c r="H79" s="79" t="s">
        <v>2884</v>
      </c>
      <c r="I79" s="344" t="s">
        <v>2888</v>
      </c>
    </row>
    <row r="80" spans="1:19" ht="43.1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99.75">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28.5">
      <c r="A82" s="345" t="s">
        <v>2822</v>
      </c>
      <c r="B82" s="345" t="s">
        <v>2607</v>
      </c>
      <c r="C82" s="416">
        <v>1</v>
      </c>
      <c r="D82" s="344" t="s">
        <v>71</v>
      </c>
      <c r="E82" s="344" t="s">
        <v>72</v>
      </c>
      <c r="F82" s="4" t="str">
        <f>UnitControlCenter!$B$15</f>
        <v>terawatt-hours (TWh) / year</v>
      </c>
      <c r="G82" s="344" t="s">
        <v>3227</v>
      </c>
      <c r="H82" s="79" t="s">
        <v>3228</v>
      </c>
      <c r="I82" s="344" t="s">
        <v>3229</v>
      </c>
    </row>
    <row r="83" spans="1:19" ht="85.5">
      <c r="A83" s="345" t="s">
        <v>2822</v>
      </c>
      <c r="B83" s="345" t="s">
        <v>2823</v>
      </c>
      <c r="C83" s="416">
        <v>1</v>
      </c>
      <c r="D83" s="344" t="s">
        <v>71</v>
      </c>
      <c r="E83" s="344" t="s">
        <v>72</v>
      </c>
      <c r="F83" s="4" t="str">
        <f>UnitControlCenter!$B$18</f>
        <v>cubic km / yr</v>
      </c>
      <c r="G83" s="344" t="s">
        <v>2893</v>
      </c>
      <c r="H83" s="79" t="s">
        <v>2894</v>
      </c>
      <c r="I83" s="344" t="s">
        <v>2895</v>
      </c>
    </row>
    <row r="84" spans="1:19" ht="100.15" thickBot="1">
      <c r="A84" s="391" t="s">
        <v>2822</v>
      </c>
      <c r="B84" s="391" t="s">
        <v>2824</v>
      </c>
      <c r="C84" s="423">
        <v>1</v>
      </c>
      <c r="D84" s="392" t="s">
        <v>71</v>
      </c>
      <c r="E84" s="392" t="s">
        <v>72</v>
      </c>
      <c r="F84" s="395" t="str">
        <f>UnitControlCenter!$B$18</f>
        <v>cubic km / yr</v>
      </c>
      <c r="G84" s="392" t="s">
        <v>2896</v>
      </c>
      <c r="H84" s="393" t="s">
        <v>2897</v>
      </c>
      <c r="I84" s="392" t="s">
        <v>2898</v>
      </c>
    </row>
    <row r="85" spans="1:19" ht="71.25">
      <c r="A85" s="345" t="s">
        <v>3188</v>
      </c>
      <c r="B85" s="345" t="s">
        <v>3189</v>
      </c>
      <c r="C85" s="416">
        <v>1</v>
      </c>
      <c r="D85" s="344" t="s">
        <v>71</v>
      </c>
      <c r="E85" s="344" t="s">
        <v>72</v>
      </c>
      <c r="F85" s="4" t="str">
        <f>UnitControlCenter!$B$21</f>
        <v>million vehicles / year</v>
      </c>
      <c r="G85" s="344" t="s">
        <v>3019</v>
      </c>
      <c r="H85" s="344" t="s">
        <v>3020</v>
      </c>
      <c r="I85" s="344" t="s">
        <v>3021</v>
      </c>
    </row>
    <row r="86" spans="1:19" ht="71.25">
      <c r="A86" s="345" t="s">
        <v>3188</v>
      </c>
      <c r="B86" s="345" t="s">
        <v>3190</v>
      </c>
      <c r="C86" s="416">
        <v>1</v>
      </c>
      <c r="D86" s="344" t="s">
        <v>71</v>
      </c>
      <c r="E86" s="344" t="s">
        <v>72</v>
      </c>
      <c r="F86" s="4" t="str">
        <f>UnitControlCenter!$B$22</f>
        <v>thousand vehicles / year</v>
      </c>
      <c r="G86" s="344" t="s">
        <v>3022</v>
      </c>
      <c r="H86" s="344" t="s">
        <v>3023</v>
      </c>
      <c r="I86" s="344" t="s">
        <v>3024</v>
      </c>
    </row>
    <row r="87" spans="1:19" ht="71.25">
      <c r="A87" s="345" t="s">
        <v>3188</v>
      </c>
      <c r="B87" s="345" t="s">
        <v>3191</v>
      </c>
      <c r="C87" s="416">
        <v>1</v>
      </c>
      <c r="D87" s="344" t="s">
        <v>71</v>
      </c>
      <c r="E87" s="344" t="s">
        <v>72</v>
      </c>
      <c r="F87" s="4" t="str">
        <f>UnitControlCenter!$B$22</f>
        <v>thousand vehicles / year</v>
      </c>
      <c r="G87" s="344" t="s">
        <v>3025</v>
      </c>
      <c r="H87" s="344" t="s">
        <v>3020</v>
      </c>
      <c r="I87" s="344" t="s">
        <v>3021</v>
      </c>
    </row>
    <row r="88" spans="1:19" ht="71.25">
      <c r="A88" s="345" t="s">
        <v>3188</v>
      </c>
      <c r="B88" s="345" t="s">
        <v>3192</v>
      </c>
      <c r="C88" s="416">
        <v>1</v>
      </c>
      <c r="D88" s="344" t="s">
        <v>71</v>
      </c>
      <c r="E88" s="344" t="s">
        <v>72</v>
      </c>
      <c r="F88" s="4" t="str">
        <f>UnitControlCenter!$B$22</f>
        <v>thousand vehicles / year</v>
      </c>
      <c r="G88" s="344" t="s">
        <v>3026</v>
      </c>
      <c r="H88" s="344" t="s">
        <v>3023</v>
      </c>
      <c r="I88" s="344" t="s">
        <v>3024</v>
      </c>
    </row>
    <row r="89" spans="1:19" ht="28.5">
      <c r="A89" s="345" t="s">
        <v>3188</v>
      </c>
      <c r="B89" s="345" t="s">
        <v>3193</v>
      </c>
      <c r="C89" s="416">
        <v>1</v>
      </c>
      <c r="D89" s="344" t="s">
        <v>71</v>
      </c>
      <c r="E89" s="344" t="s">
        <v>72</v>
      </c>
      <c r="F89" s="4" t="str">
        <f>UnitControlCenter!$B$22</f>
        <v>thousand vehicles / year</v>
      </c>
      <c r="G89" s="344" t="s">
        <v>2899</v>
      </c>
      <c r="H89" s="344" t="s">
        <v>2900</v>
      </c>
      <c r="I89" s="344" t="s">
        <v>3003</v>
      </c>
    </row>
    <row r="90" spans="1:19" ht="57">
      <c r="A90" s="345" t="s">
        <v>3188</v>
      </c>
      <c r="B90" s="345" t="s">
        <v>3194</v>
      </c>
      <c r="C90" s="416">
        <v>1</v>
      </c>
      <c r="D90" s="344" t="s">
        <v>71</v>
      </c>
      <c r="E90" s="344" t="s">
        <v>72</v>
      </c>
      <c r="F90" s="4" t="str">
        <f>UnitControlCenter!$B$23</f>
        <v>million vehicles</v>
      </c>
      <c r="G90" s="344" t="s">
        <v>3027</v>
      </c>
      <c r="H90" s="344" t="s">
        <v>3020</v>
      </c>
      <c r="I90" s="344" t="s">
        <v>3021</v>
      </c>
    </row>
    <row r="91" spans="1:19" ht="71.25">
      <c r="A91" s="345" t="s">
        <v>3188</v>
      </c>
      <c r="B91" s="345" t="s">
        <v>3195</v>
      </c>
      <c r="C91" s="416">
        <v>1</v>
      </c>
      <c r="D91" s="344" t="s">
        <v>71</v>
      </c>
      <c r="E91" s="344" t="s">
        <v>72</v>
      </c>
      <c r="F91" s="4" t="str">
        <f>UnitControlCenter!$B$24</f>
        <v>thousand vehicles</v>
      </c>
      <c r="G91" s="344" t="s">
        <v>3313</v>
      </c>
      <c r="H91" s="344" t="s">
        <v>3023</v>
      </c>
      <c r="I91" s="344" t="s">
        <v>3024</v>
      </c>
    </row>
    <row r="92" spans="1:19" ht="57">
      <c r="A92" s="345" t="s">
        <v>3188</v>
      </c>
      <c r="B92" s="345" t="s">
        <v>3196</v>
      </c>
      <c r="C92" s="416">
        <v>1</v>
      </c>
      <c r="D92" s="344" t="s">
        <v>71</v>
      </c>
      <c r="E92" s="344" t="s">
        <v>72</v>
      </c>
      <c r="F92" s="4" t="str">
        <f>UnitControlCenter!$B$23</f>
        <v>million vehicles</v>
      </c>
      <c r="G92" s="344" t="s">
        <v>3028</v>
      </c>
      <c r="H92" s="344" t="s">
        <v>3020</v>
      </c>
      <c r="I92" s="344" t="s">
        <v>3021</v>
      </c>
    </row>
    <row r="93" spans="1:19" ht="57">
      <c r="A93" s="345" t="s">
        <v>3188</v>
      </c>
      <c r="B93" s="345" t="s">
        <v>3197</v>
      </c>
      <c r="C93" s="416">
        <v>1</v>
      </c>
      <c r="D93" s="344" t="s">
        <v>71</v>
      </c>
      <c r="E93" s="344" t="s">
        <v>72</v>
      </c>
      <c r="F93" s="4" t="str">
        <f>UnitControlCenter!$B$23</f>
        <v>million vehicles</v>
      </c>
      <c r="G93" s="344" t="s">
        <v>3029</v>
      </c>
      <c r="H93" s="344" t="s">
        <v>3023</v>
      </c>
      <c r="I93" s="344" t="s">
        <v>3024</v>
      </c>
    </row>
    <row r="94" spans="1:19" ht="28.9"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14">
      <c r="A95" s="345" t="s">
        <v>3346</v>
      </c>
      <c r="B95" s="345" t="s">
        <v>2610</v>
      </c>
      <c r="C95" s="416">
        <v>1</v>
      </c>
      <c r="D95" s="344" t="s">
        <v>71</v>
      </c>
      <c r="E95" s="344" t="s">
        <v>72</v>
      </c>
      <c r="F95" s="4" t="str">
        <f>UnitControlCenter!$B$3</f>
        <v>million metric tons / year</v>
      </c>
      <c r="G95" s="344" t="s">
        <v>3005</v>
      </c>
      <c r="H95" s="344" t="s">
        <v>3226</v>
      </c>
      <c r="I95" s="344" t="s">
        <v>3006</v>
      </c>
    </row>
    <row r="96" spans="1:19" ht="85.5">
      <c r="A96" s="345" t="s">
        <v>3346</v>
      </c>
      <c r="B96" s="345" t="s">
        <v>2611</v>
      </c>
      <c r="C96" s="416">
        <v>1</v>
      </c>
      <c r="D96" s="344" t="s">
        <v>71</v>
      </c>
      <c r="E96" s="344" t="s">
        <v>72</v>
      </c>
      <c r="F96" s="4" t="str">
        <f>UnitControlCenter!$B$25</f>
        <v>quads / year</v>
      </c>
      <c r="G96" s="344" t="s">
        <v>3225</v>
      </c>
      <c r="H96" s="344" t="s">
        <v>3030</v>
      </c>
      <c r="I96" s="344" t="s">
        <v>3031</v>
      </c>
    </row>
    <row r="97" spans="1:19" ht="114">
      <c r="A97" s="345" t="s">
        <v>3346</v>
      </c>
      <c r="B97" s="345" t="s">
        <v>2670</v>
      </c>
      <c r="C97" s="424">
        <v>1</v>
      </c>
      <c r="D97" s="344" t="s">
        <v>71</v>
      </c>
      <c r="E97" s="344" t="s">
        <v>72</v>
      </c>
      <c r="F97" s="7" t="str">
        <f>UnitControlCenter!$B$25</f>
        <v>quads / year</v>
      </c>
      <c r="G97" s="344" t="s">
        <v>3007</v>
      </c>
      <c r="H97" s="344" t="s">
        <v>3226</v>
      </c>
      <c r="I97" s="344" t="s">
        <v>3006</v>
      </c>
    </row>
    <row r="98" spans="1:19" ht="42.75">
      <c r="A98" s="345" t="s">
        <v>3346</v>
      </c>
      <c r="B98" s="345" t="s">
        <v>3347</v>
      </c>
      <c r="C98" s="424">
        <v>1</v>
      </c>
      <c r="D98" s="344" t="s">
        <v>71</v>
      </c>
      <c r="E98" s="344" t="s">
        <v>72</v>
      </c>
      <c r="F98" s="7" t="str">
        <f>UnitControlCenter!$B$19</f>
        <v>trillion passenger-miles / year</v>
      </c>
      <c r="G98" s="344" t="s">
        <v>2625</v>
      </c>
      <c r="H98" s="415" t="s">
        <v>2961</v>
      </c>
      <c r="I98" s="344" t="s">
        <v>2962</v>
      </c>
    </row>
    <row r="99" spans="1:19" ht="43.15" thickBot="1">
      <c r="A99" s="391" t="s">
        <v>3346</v>
      </c>
      <c r="B99" s="391" t="s">
        <v>3348</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57">
      <c r="A100" s="347" t="s">
        <v>2612</v>
      </c>
      <c r="B100" s="345" t="s">
        <v>3175</v>
      </c>
      <c r="C100" s="416">
        <v>1</v>
      </c>
      <c r="D100" s="344" t="s">
        <v>71</v>
      </c>
      <c r="E100" s="344" t="s">
        <v>72</v>
      </c>
      <c r="F100" s="4" t="str">
        <f>UnitControlCenter!$B$25</f>
        <v>quads / year</v>
      </c>
      <c r="G100" s="344" t="s">
        <v>3012</v>
      </c>
      <c r="H100" s="79" t="s">
        <v>3009</v>
      </c>
      <c r="I100" s="344" t="s">
        <v>3010</v>
      </c>
    </row>
    <row r="101" spans="1:19" ht="71.25">
      <c r="A101" s="347" t="s">
        <v>2612</v>
      </c>
      <c r="B101" s="345" t="s">
        <v>3176</v>
      </c>
      <c r="C101" s="416">
        <v>1</v>
      </c>
      <c r="D101" s="344" t="s">
        <v>71</v>
      </c>
      <c r="E101" s="344" t="s">
        <v>72</v>
      </c>
      <c r="F101" s="4" t="str">
        <f>UnitControlCenter!$B$25</f>
        <v>quads / year</v>
      </c>
      <c r="G101" s="344" t="s">
        <v>3172</v>
      </c>
      <c r="H101" s="79" t="s">
        <v>3173</v>
      </c>
      <c r="I101" s="344" t="s">
        <v>3174</v>
      </c>
    </row>
    <row r="102" spans="1:19" ht="71.25">
      <c r="A102" s="347" t="s">
        <v>2612</v>
      </c>
      <c r="B102" s="345" t="s">
        <v>3177</v>
      </c>
      <c r="C102" s="416">
        <v>1</v>
      </c>
      <c r="D102" s="344" t="s">
        <v>71</v>
      </c>
      <c r="E102" s="344" t="s">
        <v>72</v>
      </c>
      <c r="F102" s="4" t="str">
        <f>UnitControlCenter!$B$25</f>
        <v>quads / year</v>
      </c>
      <c r="G102" s="344" t="s">
        <v>3179</v>
      </c>
      <c r="H102" s="79" t="s">
        <v>3009</v>
      </c>
      <c r="I102" s="344" t="s">
        <v>3010</v>
      </c>
    </row>
    <row r="103" spans="1:19" ht="100.1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57">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2.7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57">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28.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71.25">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28.9"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42.75">
      <c r="A110" s="347" t="s">
        <v>2613</v>
      </c>
      <c r="B110" s="345" t="s">
        <v>2614</v>
      </c>
      <c r="C110" s="424">
        <v>1</v>
      </c>
      <c r="D110" s="344" t="s">
        <v>71</v>
      </c>
      <c r="E110" s="344" t="s">
        <v>72</v>
      </c>
      <c r="F110" s="4" t="str">
        <f>UnitControlCenter!$B$25</f>
        <v>quads / year</v>
      </c>
      <c r="G110" s="344" t="s">
        <v>2628</v>
      </c>
      <c r="H110" s="79" t="s">
        <v>2629</v>
      </c>
      <c r="I110" s="344" t="s">
        <v>2993</v>
      </c>
    </row>
    <row r="111" spans="1:19" ht="28.5">
      <c r="A111" s="347" t="s">
        <v>2613</v>
      </c>
      <c r="B111" s="345" t="s">
        <v>2615</v>
      </c>
      <c r="C111" s="424">
        <v>1</v>
      </c>
      <c r="D111" s="344" t="s">
        <v>71</v>
      </c>
      <c r="E111" s="344" t="s">
        <v>72</v>
      </c>
      <c r="F111" s="4" t="str">
        <f>UnitControlCenter!$B$25</f>
        <v>quads / year</v>
      </c>
      <c r="G111" s="344" t="s">
        <v>2646</v>
      </c>
      <c r="H111" s="79" t="s">
        <v>2630</v>
      </c>
      <c r="I111" s="344" t="s">
        <v>2631</v>
      </c>
    </row>
    <row r="112" spans="1:19" ht="71.650000000000006"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85.5">
      <c r="A113" s="345" t="s">
        <v>2699</v>
      </c>
      <c r="B113" s="345" t="s">
        <v>2700</v>
      </c>
      <c r="C113" s="424">
        <v>1</v>
      </c>
      <c r="D113" s="344" t="s">
        <v>71</v>
      </c>
      <c r="E113" s="344" t="s">
        <v>72</v>
      </c>
      <c r="F113" s="4" t="str">
        <f>UnitControlCenter!$B$25</f>
        <v>quads / year</v>
      </c>
      <c r="G113" s="344" t="s">
        <v>3060</v>
      </c>
      <c r="H113" s="344" t="s">
        <v>3061</v>
      </c>
      <c r="I113" s="344" t="s">
        <v>3062</v>
      </c>
    </row>
    <row r="114" spans="1:19" ht="57">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3362</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28.5">
      <c r="A123" s="345" t="s">
        <v>2699</v>
      </c>
      <c r="B123" s="345" t="s">
        <v>3043</v>
      </c>
      <c r="C123" s="424">
        <v>1</v>
      </c>
      <c r="D123" s="344" t="s">
        <v>69</v>
      </c>
      <c r="E123" s="344" t="s">
        <v>70</v>
      </c>
      <c r="F123" s="4" t="str">
        <f>UnitControlCenter!$B$30</f>
        <v>million gallons / year</v>
      </c>
      <c r="G123" s="344" t="s">
        <v>3047</v>
      </c>
      <c r="I123" s="344"/>
    </row>
    <row r="124" spans="1:19" ht="28.5">
      <c r="A124" s="345" t="s">
        <v>2699</v>
      </c>
      <c r="B124" s="345" t="s">
        <v>3044</v>
      </c>
      <c r="C124" s="424">
        <v>1</v>
      </c>
      <c r="D124" s="344" t="s">
        <v>69</v>
      </c>
      <c r="E124" s="344" t="s">
        <v>70</v>
      </c>
      <c r="F124" s="4" t="str">
        <f>UnitControlCenter!$B$27</f>
        <v>millions of short tons / year</v>
      </c>
      <c r="G124" s="344" t="s">
        <v>3048</v>
      </c>
      <c r="I124" s="344"/>
    </row>
    <row r="125" spans="1:19" ht="14.6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42.75">
      <c r="A126" s="345" t="s">
        <v>3204</v>
      </c>
      <c r="B126" s="345" t="s">
        <v>3055</v>
      </c>
      <c r="C126" s="424">
        <v>1</v>
      </c>
      <c r="D126" s="344" t="s">
        <v>71</v>
      </c>
      <c r="E126" s="344" t="s">
        <v>72</v>
      </c>
      <c r="F126" s="4" t="str">
        <f>UnitControlCenter!$B$31</f>
        <v>trillion BTU / year</v>
      </c>
      <c r="G126" s="344" t="s">
        <v>3063</v>
      </c>
      <c r="H126" s="79" t="s">
        <v>3064</v>
      </c>
      <c r="I126" s="344" t="s">
        <v>3065</v>
      </c>
    </row>
    <row r="127" spans="1:19" ht="57">
      <c r="A127" s="345" t="s">
        <v>3204</v>
      </c>
      <c r="B127" s="345" t="s">
        <v>2709</v>
      </c>
      <c r="C127" s="424">
        <v>1</v>
      </c>
      <c r="D127" s="344" t="s">
        <v>71</v>
      </c>
      <c r="E127" s="344" t="s">
        <v>70</v>
      </c>
      <c r="F127" s="4" t="str">
        <f>UnitControlCenter!$B$31</f>
        <v>trillion BTU / year</v>
      </c>
      <c r="G127" s="344" t="s">
        <v>3066</v>
      </c>
      <c r="H127" s="79" t="s">
        <v>3064</v>
      </c>
      <c r="I127" s="344" t="s">
        <v>3065</v>
      </c>
    </row>
    <row r="128" spans="1:19" ht="57">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57">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42.75">
      <c r="A130" s="345" t="s">
        <v>3204</v>
      </c>
      <c r="B130" s="345" t="s">
        <v>3387</v>
      </c>
      <c r="C130" s="424">
        <v>1</v>
      </c>
      <c r="D130" s="344" t="s">
        <v>71</v>
      </c>
      <c r="E130" s="344" t="s">
        <v>72</v>
      </c>
      <c r="F130" s="4" t="str">
        <f>UnitControlCenter!B3</f>
        <v>million metric tons / year</v>
      </c>
      <c r="G130" s="344" t="s">
        <v>3391</v>
      </c>
      <c r="H130" s="79" t="s">
        <v>3389</v>
      </c>
      <c r="I130" s="344" t="s">
        <v>3390</v>
      </c>
    </row>
    <row r="131" spans="1:19" ht="57">
      <c r="A131" s="345" t="s">
        <v>3204</v>
      </c>
      <c r="B131" s="345" t="s">
        <v>3388</v>
      </c>
      <c r="C131" s="424">
        <v>1</v>
      </c>
      <c r="D131" s="344" t="s">
        <v>71</v>
      </c>
      <c r="E131" s="344" t="s">
        <v>70</v>
      </c>
      <c r="F131" s="4" t="str">
        <f>UnitControlCenter!B3</f>
        <v>million metric tons / year</v>
      </c>
      <c r="G131" s="344" t="s">
        <v>3392</v>
      </c>
      <c r="H131" s="79" t="s">
        <v>3389</v>
      </c>
      <c r="I131" s="344" t="s">
        <v>3390</v>
      </c>
    </row>
    <row r="132" spans="1:19" ht="57">
      <c r="A132" s="345" t="s">
        <v>3204</v>
      </c>
      <c r="B132" s="345" t="s">
        <v>3057</v>
      </c>
      <c r="C132" s="424">
        <v>1</v>
      </c>
      <c r="D132" s="344" t="s">
        <v>71</v>
      </c>
      <c r="E132" s="344" t="s">
        <v>72</v>
      </c>
      <c r="F132" s="4" t="str">
        <f>UnitControlCenter!$B$31</f>
        <v>trillion BTU / year</v>
      </c>
      <c r="G132" s="344" t="s">
        <v>3167</v>
      </c>
      <c r="H132" s="79" t="s">
        <v>3162</v>
      </c>
      <c r="I132" s="344" t="s">
        <v>3163</v>
      </c>
    </row>
    <row r="133" spans="1:19" ht="71.25">
      <c r="A133" s="345" t="s">
        <v>3204</v>
      </c>
      <c r="B133" s="345" t="s">
        <v>2710</v>
      </c>
      <c r="C133" s="424">
        <v>1</v>
      </c>
      <c r="D133" s="344" t="s">
        <v>71</v>
      </c>
      <c r="E133" s="344" t="s">
        <v>70</v>
      </c>
      <c r="F133" s="4" t="str">
        <f>UnitControlCenter!$B$31</f>
        <v>trillion BTU / year</v>
      </c>
      <c r="G133" s="344" t="s">
        <v>3168</v>
      </c>
      <c r="H133" s="79" t="s">
        <v>3162</v>
      </c>
      <c r="I133" s="344" t="s">
        <v>3164</v>
      </c>
    </row>
    <row r="134" spans="1:19" ht="71.2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71.25">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85.5">
      <c r="A136" s="345" t="s">
        <v>3204</v>
      </c>
      <c r="B136" s="345" t="s">
        <v>3205</v>
      </c>
      <c r="C136" s="424">
        <v>1</v>
      </c>
      <c r="D136" s="344" t="s">
        <v>71</v>
      </c>
      <c r="E136" s="344" t="s">
        <v>72</v>
      </c>
      <c r="F136" s="4" t="str">
        <f>UnitControlCenter!$B$25</f>
        <v>quads / year</v>
      </c>
      <c r="G136" s="344" t="s">
        <v>3207</v>
      </c>
      <c r="H136" s="79" t="s">
        <v>3209</v>
      </c>
      <c r="I136" s="344" t="s">
        <v>3210</v>
      </c>
    </row>
    <row r="137" spans="1:19" ht="100.1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57">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2.7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1.2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71.25">
      <c r="A143" s="347" t="s">
        <v>2617</v>
      </c>
      <c r="B143" s="345" t="s">
        <v>105</v>
      </c>
      <c r="C143" s="424">
        <v>1</v>
      </c>
      <c r="D143" s="344" t="s">
        <v>71</v>
      </c>
      <c r="E143" s="344" t="s">
        <v>2624</v>
      </c>
      <c r="F143" s="4" t="str">
        <f>UnitControlCenter!$B$34</f>
        <v>2019 dollars / gallon</v>
      </c>
      <c r="G143" s="344" t="s">
        <v>3074</v>
      </c>
      <c r="H143" s="79" t="s">
        <v>3072</v>
      </c>
      <c r="I143" s="344" t="s">
        <v>3073</v>
      </c>
    </row>
    <row r="144" spans="1:19" ht="57">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57">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57">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28.9"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28.5">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c r="A150" s="347" t="s">
        <v>2618</v>
      </c>
      <c r="B150" s="345" t="s">
        <v>2621</v>
      </c>
      <c r="C150" s="424">
        <v>1</v>
      </c>
      <c r="D150" s="344" t="s">
        <v>69</v>
      </c>
      <c r="E150" s="344" t="s">
        <v>70</v>
      </c>
      <c r="F150" s="4" t="str">
        <f>UnitControlCenter!$B$39</f>
        <v>million 2019 dollars / megawatt (MW)</v>
      </c>
      <c r="G150" s="344" t="s">
        <v>2641</v>
      </c>
      <c r="I150" s="344"/>
    </row>
    <row r="151" spans="1:19">
      <c r="A151" s="347" t="s">
        <v>2618</v>
      </c>
      <c r="B151" s="345" t="s">
        <v>2622</v>
      </c>
      <c r="C151" s="424">
        <v>1</v>
      </c>
      <c r="D151" s="344" t="s">
        <v>69</v>
      </c>
      <c r="E151" s="344" t="s">
        <v>70</v>
      </c>
      <c r="F151" s="4" t="str">
        <f>UnitControlCenter!$B$39</f>
        <v>million 2019 dollars / megawatt (MW)</v>
      </c>
      <c r="G151" s="344" t="s">
        <v>2642</v>
      </c>
      <c r="I151" s="344"/>
    </row>
    <row r="152" spans="1:19">
      <c r="A152" s="347" t="s">
        <v>2618</v>
      </c>
      <c r="B152" s="345" t="s">
        <v>2623</v>
      </c>
      <c r="C152" s="424">
        <v>1</v>
      </c>
      <c r="D152" s="344" t="s">
        <v>69</v>
      </c>
      <c r="E152" s="344" t="s">
        <v>70</v>
      </c>
      <c r="F152" s="4" t="str">
        <f>UnitControlCenter!$B$39</f>
        <v>million 2019 dollars / megawatt (MW)</v>
      </c>
      <c r="G152" s="344" t="s">
        <v>2643</v>
      </c>
      <c r="I152" s="344"/>
    </row>
    <row r="153" spans="1:19" ht="28.9"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3462</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3450</v>
      </c>
    </row>
    <row r="61" spans="1:4" s="343" customFormat="1">
      <c r="A61" s="343" t="s">
        <v>2913</v>
      </c>
      <c r="B61" s="368" t="s">
        <v>2918</v>
      </c>
      <c r="C61" s="371"/>
      <c r="D61" s="359" t="s">
        <v>3449</v>
      </c>
    </row>
    <row r="62" spans="1:4" s="343" customFormat="1">
      <c r="A62" s="343" t="s">
        <v>2912</v>
      </c>
      <c r="B62" s="367" t="s">
        <v>2923</v>
      </c>
      <c r="C62" s="375"/>
      <c r="D62" s="343" t="s">
        <v>3446</v>
      </c>
    </row>
    <row r="63" spans="1:4" s="343" customFormat="1">
      <c r="A63" s="343" t="s">
        <v>2953</v>
      </c>
      <c r="B63" s="367" t="s">
        <v>2947</v>
      </c>
      <c r="C63" s="386"/>
      <c r="D63" s="343" t="s">
        <v>3447</v>
      </c>
    </row>
    <row r="64" spans="1:4" s="343" customFormat="1">
      <c r="A64" s="343" t="s">
        <v>2930</v>
      </c>
      <c r="B64" s="367" t="s">
        <v>2926</v>
      </c>
      <c r="C64" s="379"/>
      <c r="D64" s="359" t="s">
        <v>3448</v>
      </c>
    </row>
    <row r="65" spans="1:4" s="359" customFormat="1">
      <c r="A65" s="343"/>
      <c r="B65" s="368"/>
    </row>
    <row r="66" spans="1:4" s="359" customFormat="1">
      <c r="A66" s="333" t="s">
        <v>3427</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3353</v>
      </c>
    </row>
    <row r="69" spans="1:4" s="359" customFormat="1">
      <c r="A69" s="343" t="s">
        <v>2928</v>
      </c>
      <c r="B69" s="367" t="s">
        <v>2924</v>
      </c>
      <c r="C69" s="376"/>
      <c r="D69" s="359" t="s">
        <v>3354</v>
      </c>
    </row>
    <row r="70" spans="1:4" s="359" customFormat="1">
      <c r="A70" s="343" t="s">
        <v>2927</v>
      </c>
      <c r="B70" s="367" t="s">
        <v>2944</v>
      </c>
      <c r="C70" s="377"/>
      <c r="D70" s="359" t="s">
        <v>3355</v>
      </c>
    </row>
    <row r="71" spans="1:4" s="359" customFormat="1">
      <c r="A71" s="343" t="s">
        <v>2914</v>
      </c>
      <c r="B71" s="368" t="s">
        <v>2915</v>
      </c>
      <c r="C71" s="362"/>
      <c r="D71" s="359" t="s">
        <v>2969</v>
      </c>
    </row>
    <row r="72" spans="1:4" s="343" customFormat="1">
      <c r="B72" s="367"/>
    </row>
    <row r="73" spans="1:4" s="343" customFormat="1">
      <c r="A73" s="333" t="s">
        <v>3367</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3368</v>
      </c>
    </row>
    <row r="76" spans="1:4" s="343" customFormat="1">
      <c r="A76" s="343" t="s">
        <v>2920</v>
      </c>
      <c r="B76" s="368" t="s">
        <v>2921</v>
      </c>
      <c r="C76" s="372"/>
      <c r="D76" s="359" t="s">
        <v>3369</v>
      </c>
    </row>
    <row r="77" spans="1:4" s="343" customFormat="1">
      <c r="A77" s="343" t="s">
        <v>2914</v>
      </c>
      <c r="B77" s="368" t="s">
        <v>2915</v>
      </c>
      <c r="C77" s="362"/>
      <c r="D77" s="359" t="s">
        <v>2969</v>
      </c>
    </row>
    <row r="78" spans="1:4" s="343" customFormat="1">
      <c r="B78" s="368"/>
      <c r="C78" s="359"/>
      <c r="D78" s="359"/>
    </row>
    <row r="79" spans="1:4" s="343" customFormat="1">
      <c r="A79" s="333" t="s">
        <v>3428</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3429</v>
      </c>
    </row>
    <row r="82" spans="1:4" s="343" customFormat="1">
      <c r="A82" s="343" t="s">
        <v>2953</v>
      </c>
      <c r="B82" s="367" t="s">
        <v>2947</v>
      </c>
      <c r="C82" s="386"/>
      <c r="D82" s="359" t="s">
        <v>3430</v>
      </c>
    </row>
    <row r="83" spans="1:4" s="343" customFormat="1">
      <c r="A83" s="343" t="s">
        <v>2930</v>
      </c>
      <c r="B83" s="367" t="s">
        <v>2926</v>
      </c>
      <c r="C83" s="379"/>
      <c r="D83" s="359" t="s">
        <v>3431</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3445</v>
      </c>
      <c r="C2" s="440" t="s">
        <v>3456</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75" t="s">
        <v>545</v>
      </c>
      <c r="B2" s="476"/>
      <c r="C2" s="81"/>
      <c r="D2" s="81"/>
      <c r="E2" s="81"/>
      <c r="F2" s="81"/>
      <c r="G2" s="81"/>
      <c r="H2" s="82" t="s">
        <v>546</v>
      </c>
    </row>
    <row r="3" spans="1:8" ht="15.4">
      <c r="A3" s="83"/>
      <c r="B3" s="84"/>
      <c r="C3" s="84"/>
      <c r="D3" s="84"/>
      <c r="E3" s="84"/>
      <c r="F3" s="84"/>
      <c r="G3" s="84"/>
      <c r="H3" s="85" t="s">
        <v>547</v>
      </c>
    </row>
    <row r="4" spans="1:8">
      <c r="A4" s="86"/>
      <c r="B4" s="87"/>
      <c r="C4" s="87"/>
      <c r="D4" s="87"/>
      <c r="E4" s="87"/>
      <c r="F4" s="87"/>
      <c r="G4" s="88"/>
      <c r="H4" s="85" t="s">
        <v>548</v>
      </c>
    </row>
    <row r="5" spans="1:8" ht="14.6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4.65" thickBot="1">
      <c r="A7" s="478"/>
      <c r="B7" s="479" t="s">
        <v>557</v>
      </c>
      <c r="C7" s="480"/>
      <c r="D7" s="480"/>
      <c r="E7" s="480"/>
      <c r="F7" s="480"/>
      <c r="G7" s="480"/>
      <c r="H7" s="481"/>
    </row>
    <row r="8" spans="1:8" ht="1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4.6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4.6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586</v>
      </c>
      <c r="B34" s="95">
        <v>27566.307103419644</v>
      </c>
      <c r="C34" s="95">
        <v>0.48826677857</v>
      </c>
      <c r="D34" s="95">
        <v>0.78160963399831995</v>
      </c>
      <c r="E34" s="99" t="s">
        <v>563</v>
      </c>
      <c r="F34" s="99" t="s">
        <v>563</v>
      </c>
      <c r="G34" s="99" t="s">
        <v>563</v>
      </c>
      <c r="H34" s="99" t="s">
        <v>563</v>
      </c>
    </row>
    <row r="35" spans="1:8" ht="14.6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4.6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4.6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4.6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4.6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5" t="s">
        <v>617</v>
      </c>
      <c r="B63" s="476"/>
      <c r="C63" s="116"/>
      <c r="D63" s="116"/>
      <c r="E63" s="116"/>
      <c r="F63" s="116"/>
      <c r="G63" s="116"/>
      <c r="H63" s="116"/>
      <c r="I63" s="116"/>
      <c r="J63" s="82" t="s">
        <v>546</v>
      </c>
    </row>
    <row r="64" spans="1:10" ht="15.4">
      <c r="A64" s="83" t="s">
        <v>618</v>
      </c>
      <c r="B64" s="117"/>
      <c r="C64" s="118"/>
      <c r="D64" s="118"/>
      <c r="E64" s="118"/>
      <c r="F64" s="118"/>
      <c r="G64" s="118"/>
      <c r="H64" s="118"/>
      <c r="I64" s="119"/>
      <c r="J64" s="85" t="s">
        <v>547</v>
      </c>
    </row>
    <row r="65" spans="1:10" ht="15.7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4.65" thickBot="1">
      <c r="A69" s="484"/>
      <c r="B69" s="123" t="s">
        <v>626</v>
      </c>
      <c r="C69" s="124" t="s">
        <v>627</v>
      </c>
      <c r="D69" s="124" t="s">
        <v>628</v>
      </c>
      <c r="E69" s="473" t="s">
        <v>629</v>
      </c>
      <c r="F69" s="474"/>
      <c r="G69" s="473" t="s">
        <v>557</v>
      </c>
      <c r="H69" s="471"/>
      <c r="I69" s="471"/>
      <c r="J69" s="472"/>
    </row>
    <row r="70" spans="1:10" ht="14.6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0" t="s">
        <v>717</v>
      </c>
      <c r="B404" s="470"/>
      <c r="C404" s="470"/>
      <c r="D404" s="470"/>
      <c r="E404" s="470"/>
      <c r="F404" s="470"/>
      <c r="G404" s="470"/>
      <c r="H404" s="153"/>
      <c r="I404" s="153"/>
      <c r="J404" s="153"/>
      <c r="K404" s="153"/>
      <c r="L404" s="153"/>
      <c r="M404" s="154" t="s">
        <v>546</v>
      </c>
    </row>
    <row r="405" spans="1:13" ht="15.4">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47.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4.65" thickBot="1">
      <c r="A409" s="166"/>
      <c r="B409" s="464" t="s">
        <v>557</v>
      </c>
      <c r="C409" s="464"/>
      <c r="D409" s="465"/>
      <c r="E409" s="463" t="s">
        <v>725</v>
      </c>
      <c r="F409" s="464"/>
      <c r="G409" s="465"/>
      <c r="H409" s="463" t="s">
        <v>557</v>
      </c>
      <c r="I409" s="471"/>
      <c r="J409" s="471"/>
      <c r="K409" s="471"/>
      <c r="L409" s="471"/>
      <c r="M409" s="472"/>
    </row>
    <row r="410" spans="1:13" ht="14.6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4">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6.4"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4.6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4.6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833</v>
      </c>
      <c r="B508" s="153"/>
      <c r="C508" s="153"/>
      <c r="D508" s="153"/>
      <c r="E508" s="153"/>
      <c r="F508" s="154"/>
      <c r="G508" s="154" t="s">
        <v>546</v>
      </c>
    </row>
    <row r="509" spans="1:36" ht="15">
      <c r="A509" s="182" t="s">
        <v>834</v>
      </c>
      <c r="B509" s="153"/>
      <c r="C509" s="153"/>
      <c r="D509" s="153"/>
      <c r="E509" s="153"/>
      <c r="F509" s="154"/>
      <c r="G509" s="154" t="s">
        <v>547</v>
      </c>
    </row>
    <row r="510" spans="1:36">
      <c r="A510" s="153"/>
      <c r="B510" s="153"/>
      <c r="C510" s="153"/>
      <c r="D510" s="153"/>
      <c r="E510" s="153"/>
      <c r="F510" s="154"/>
      <c r="G510" s="154" t="s">
        <v>548</v>
      </c>
    </row>
    <row r="511" spans="1:36" ht="14.6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4.65" thickBot="1">
      <c r="A513" s="212" t="s">
        <v>836</v>
      </c>
      <c r="B513" s="464" t="s">
        <v>557</v>
      </c>
      <c r="C513" s="464"/>
      <c r="D513" s="464"/>
      <c r="E513" s="464"/>
      <c r="F513" s="464"/>
      <c r="G513" s="465"/>
    </row>
    <row r="514" spans="1:7" ht="14.6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4.65" thickBot="1">
      <c r="A580" s="170" t="s">
        <v>874</v>
      </c>
      <c r="B580" s="127" t="s">
        <v>214</v>
      </c>
      <c r="C580" s="127" t="s">
        <v>214</v>
      </c>
      <c r="D580" s="168" t="s">
        <v>692</v>
      </c>
      <c r="E580" s="127" t="s">
        <v>214</v>
      </c>
      <c r="F580" s="127" t="s">
        <v>214</v>
      </c>
      <c r="G580" s="127" t="s">
        <v>214</v>
      </c>
    </row>
    <row r="581" spans="1:7" ht="14.6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884</v>
      </c>
      <c r="B593" s="153"/>
      <c r="C593" s="153"/>
      <c r="D593" s="153"/>
      <c r="E593" s="153"/>
      <c r="F593" s="153"/>
      <c r="G593" s="154" t="s">
        <v>546</v>
      </c>
    </row>
    <row r="594" spans="1:7" ht="15.4">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4.65" thickBot="1">
      <c r="A598" s="457"/>
      <c r="B598" s="458" t="s">
        <v>557</v>
      </c>
      <c r="C598" s="459"/>
      <c r="D598" s="459"/>
      <c r="E598" s="459"/>
      <c r="F598" s="459"/>
      <c r="G598" s="460"/>
    </row>
    <row r="599" spans="1:7" ht="14.6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6" t="s">
        <v>914</v>
      </c>
      <c r="B628" s="466"/>
      <c r="C628" s="153"/>
      <c r="D628" s="153"/>
      <c r="E628" s="153"/>
      <c r="F628" s="153"/>
      <c r="G628" s="153"/>
      <c r="H628" s="154" t="s">
        <v>546</v>
      </c>
    </row>
    <row r="629" spans="1:8" ht="15.4">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4.6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4.65" thickBot="1">
      <c r="A633" s="449"/>
      <c r="B633" s="450" t="s">
        <v>557</v>
      </c>
      <c r="C633" s="451"/>
      <c r="D633" s="451"/>
      <c r="E633" s="451"/>
      <c r="F633" s="451"/>
      <c r="G633" s="451"/>
      <c r="H633" s="452"/>
    </row>
    <row r="634" spans="1:8" ht="14.6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28.5">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5.75">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4.65" thickBot="1">
      <c r="A683" s="3"/>
      <c r="B683" s="6"/>
    </row>
    <row r="684" spans="1:9" ht="14.6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2">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75">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75">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75">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75">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4.65">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75">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75">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75">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18.75">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75">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75">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4.65">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4.65">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75">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75">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75">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75">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4.65">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75">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4.65">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75">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4.65">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75">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75">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75">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5" t="s">
        <v>187</v>
      </c>
      <c r="B109" s="505"/>
      <c r="C109" s="505"/>
      <c r="D109" s="505"/>
      <c r="E109" s="505"/>
    </row>
    <row r="110" spans="1:5" ht="14.65" thickBot="1"/>
    <row r="111" spans="1:5" ht="14.6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4.65" thickBot="1">
      <c r="A166" s="22" t="s">
        <v>191</v>
      </c>
      <c r="B166" s="16">
        <v>0.4</v>
      </c>
    </row>
    <row r="167" spans="1:7" ht="14.65" thickBot="1">
      <c r="A167" s="8" t="s">
        <v>192</v>
      </c>
      <c r="B167" s="44">
        <f>(1+B166)^(1/(2020-2010))-1</f>
        <v>3.4219694129380196E-2</v>
      </c>
    </row>
    <row r="168" spans="1:7">
      <c r="B168" s="45"/>
    </row>
    <row r="169" spans="1:7">
      <c r="A169" s="505" t="s">
        <v>447</v>
      </c>
      <c r="B169" s="505"/>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5" t="s">
        <v>199</v>
      </c>
      <c r="B174" s="505"/>
      <c r="C174" s="505"/>
      <c r="D174" s="505"/>
      <c r="E174" s="505"/>
    </row>
    <row r="175" spans="1:7" ht="14.65" thickBot="1">
      <c r="A175" s="22" t="s">
        <v>457</v>
      </c>
      <c r="B175" s="45">
        <v>0.1246</v>
      </c>
    </row>
    <row r="176" spans="1:7" ht="14.65" thickBot="1">
      <c r="A176" s="22" t="s">
        <v>452</v>
      </c>
      <c r="B176" s="44">
        <f>1-B175</f>
        <v>0.87539999999999996</v>
      </c>
    </row>
    <row r="178" spans="1:5">
      <c r="A178" s="505" t="s">
        <v>193</v>
      </c>
      <c r="B178" s="505"/>
      <c r="C178" s="505"/>
      <c r="D178" s="505"/>
      <c r="E178" s="505"/>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2020-10-09T18:58:15Z</dcterms:modified>
</cp:coreProperties>
</file>