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us\InputData\indst\RIFF\"/>
    </mc:Choice>
  </mc:AlternateContent>
  <bookViews>
    <workbookView xWindow="360" yWindow="105" windowWidth="21075" windowHeight="11055" tabRatio="647"/>
  </bookViews>
  <sheets>
    <sheet name="About" sheetId="1" r:id="rId1"/>
    <sheet name="Heat Demand" sheetId="16" r:id="rId2"/>
    <sheet name="RIFF-cement" sheetId="7" r:id="rId3"/>
    <sheet name="RIFF-ngps" sheetId="8" r:id="rId4"/>
    <sheet name="RIFF-steel" sheetId="9" r:id="rId5"/>
    <sheet name="RIFF-chemicals" sheetId="10" r:id="rId6"/>
    <sheet name="RIFF-mining" sheetId="11" r:id="rId7"/>
    <sheet name="RIFF-waste-mgmt" sheetId="12" r:id="rId8"/>
    <sheet name="RIFF-agriculture" sheetId="13" r:id="rId9"/>
    <sheet name="RIFF-other-industries" sheetId="14" r:id="rId10"/>
  </sheets>
  <calcPr calcId="162913" iterate="1" iterateDelta="1.0000000000000001E-5"/>
</workbook>
</file>

<file path=xl/calcChain.xml><?xml version="1.0" encoding="utf-8"?>
<calcChain xmlns="http://schemas.openxmlformats.org/spreadsheetml/2006/main">
  <c r="C2" i="14" l="1"/>
  <c r="D2" i="14"/>
  <c r="E2" i="14"/>
  <c r="F2" i="14"/>
  <c r="G2" i="14"/>
  <c r="H2" i="14"/>
  <c r="I2" i="14"/>
  <c r="J2" i="14"/>
  <c r="K2" i="14"/>
  <c r="B2" i="14"/>
  <c r="C2" i="11"/>
  <c r="D2" i="11"/>
  <c r="E2" i="11"/>
  <c r="F2" i="11"/>
  <c r="G2" i="11"/>
  <c r="H2" i="11"/>
  <c r="I2" i="11"/>
  <c r="J2" i="11"/>
  <c r="K2" i="11"/>
  <c r="B2" i="11"/>
  <c r="C2" i="10"/>
  <c r="D2" i="10"/>
  <c r="E2" i="10"/>
  <c r="F2" i="10"/>
  <c r="G2" i="10"/>
  <c r="H2" i="10"/>
  <c r="I2" i="10"/>
  <c r="J2" i="10"/>
  <c r="K2" i="10"/>
  <c r="B2" i="10"/>
  <c r="C2" i="9"/>
  <c r="D2" i="9"/>
  <c r="E2" i="9"/>
  <c r="F2" i="9"/>
  <c r="G2" i="9"/>
  <c r="H2" i="9"/>
  <c r="I2" i="9"/>
  <c r="J2" i="9"/>
  <c r="K2" i="9"/>
  <c r="B2" i="9"/>
  <c r="C2" i="8"/>
  <c r="D2" i="8"/>
  <c r="E2" i="8"/>
  <c r="F2" i="8"/>
  <c r="G2" i="8"/>
  <c r="H2" i="8"/>
  <c r="I2" i="8"/>
  <c r="J2" i="8"/>
  <c r="K2" i="8"/>
  <c r="B2" i="8"/>
  <c r="C2" i="7"/>
  <c r="D2" i="7"/>
  <c r="E2" i="7"/>
  <c r="F2" i="7"/>
  <c r="G2" i="7"/>
  <c r="H2" i="7"/>
  <c r="I2" i="7"/>
  <c r="J2" i="7"/>
  <c r="K2" i="7"/>
  <c r="B2" i="7"/>
  <c r="N17" i="16" l="1"/>
  <c r="N18" i="16"/>
  <c r="N19" i="16"/>
  <c r="N20" i="16"/>
  <c r="N21" i="16"/>
  <c r="N22" i="16"/>
  <c r="N23" i="16"/>
  <c r="N16" i="16"/>
  <c r="Q11" i="16"/>
  <c r="Q10" i="16"/>
  <c r="Q9" i="16"/>
  <c r="P8" i="16"/>
  <c r="Q7" i="16"/>
  <c r="Q6" i="16"/>
  <c r="R5" i="16"/>
  <c r="Q5" i="16"/>
  <c r="P5" i="16"/>
  <c r="O5" i="16"/>
  <c r="Q4" i="16"/>
  <c r="D11" i="13" l="1"/>
  <c r="G11" i="13"/>
  <c r="J11" i="13"/>
  <c r="C11" i="13"/>
  <c r="E11" i="13"/>
  <c r="F11" i="13"/>
  <c r="H11" i="13"/>
  <c r="I11" i="13"/>
  <c r="K11" i="13"/>
  <c r="B11" i="13"/>
  <c r="E11" i="12"/>
  <c r="F11" i="12"/>
  <c r="J11" i="12"/>
  <c r="C11" i="12"/>
  <c r="D11" i="12"/>
  <c r="G11" i="12"/>
  <c r="H11" i="12"/>
  <c r="I11" i="12"/>
  <c r="K11" i="12"/>
  <c r="B11" i="12"/>
  <c r="I11" i="11"/>
  <c r="J11" i="11"/>
  <c r="C11" i="11"/>
  <c r="D11" i="11"/>
  <c r="E11" i="11"/>
  <c r="F11" i="11"/>
  <c r="G11" i="11"/>
  <c r="H11" i="11"/>
  <c r="K11" i="11"/>
  <c r="B11" i="11"/>
  <c r="J11" i="9" l="1"/>
  <c r="B11" i="9"/>
  <c r="C11" i="9"/>
  <c r="K11" i="9"/>
  <c r="H11" i="9"/>
  <c r="I11" i="9"/>
  <c r="D11" i="9"/>
  <c r="E11" i="9"/>
  <c r="F11" i="9"/>
  <c r="G11" i="9"/>
  <c r="J11" i="8" l="1"/>
  <c r="C11" i="8"/>
  <c r="K11" i="8"/>
  <c r="B11" i="8"/>
  <c r="F11" i="8"/>
  <c r="D11" i="8"/>
  <c r="E11" i="8"/>
  <c r="H11" i="8"/>
  <c r="I11" i="8"/>
  <c r="G11" i="8"/>
  <c r="D11" i="10"/>
  <c r="B11" i="10"/>
  <c r="E11" i="10"/>
  <c r="F11" i="10"/>
  <c r="H11" i="10"/>
  <c r="J11" i="10"/>
  <c r="K11" i="10"/>
  <c r="G11" i="10"/>
  <c r="I11" i="10"/>
  <c r="C11" i="10"/>
  <c r="I11" i="7"/>
  <c r="J11" i="7"/>
  <c r="G11" i="7"/>
  <c r="C11" i="7"/>
  <c r="K11" i="7"/>
  <c r="E11" i="7"/>
  <c r="D11" i="7"/>
  <c r="B11" i="7"/>
  <c r="F11" i="7"/>
  <c r="H11" i="7"/>
  <c r="C11" i="14" l="1"/>
  <c r="K11" i="14"/>
  <c r="B11" i="14"/>
  <c r="D11" i="14"/>
  <c r="E11" i="14"/>
  <c r="J11" i="14"/>
  <c r="F11" i="14"/>
  <c r="G11" i="14"/>
  <c r="H11" i="14"/>
  <c r="I11" i="14"/>
</calcChain>
</file>

<file path=xl/sharedStrings.xml><?xml version="1.0" encoding="utf-8"?>
<sst xmlns="http://schemas.openxmlformats.org/spreadsheetml/2006/main" count="215" uniqueCount="46">
  <si>
    <t>Source:</t>
  </si>
  <si>
    <t>electricity</t>
  </si>
  <si>
    <t>coal</t>
  </si>
  <si>
    <t>natural gas</t>
  </si>
  <si>
    <t>biomass</t>
  </si>
  <si>
    <t>petroleum diesel</t>
  </si>
  <si>
    <t>heat</t>
  </si>
  <si>
    <t>Notes:</t>
  </si>
  <si>
    <t>RIFF Recipient Industrial Fuel Fractions</t>
  </si>
  <si>
    <t>However, this policy lever can also represent other fuel shifting, such as</t>
  </si>
  <si>
    <t>from coal to natural gas, if you change the settings in this variable.</t>
  </si>
  <si>
    <t>To type (below)  / From type (right)</t>
  </si>
  <si>
    <t>Ensure that each column adds up to 1.</t>
  </si>
  <si>
    <t>crude oil</t>
  </si>
  <si>
    <t>heavy or residual fuel oil</t>
  </si>
  <si>
    <t>LPG propane or butane</t>
  </si>
  <si>
    <t>hydrogen</t>
  </si>
  <si>
    <t>cement and other carbonates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</si>
  <si>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</si>
  <si>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</si>
  <si>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</si>
  <si>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</si>
  <si>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</si>
  <si>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</si>
  <si>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</si>
  <si>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For the U.S., we use this policy to represent electrification of industry, with hydrogen constituting the rest of the</t>
  </si>
  <si>
    <t>potential. This is because electrification has some technical limitations, whereas hydrogen technologies</t>
  </si>
  <si>
    <t>(if commercialized) could theoretically replace all fossil fuels used for energy purposes.</t>
  </si>
  <si>
    <t>yellow pixels</t>
  </si>
  <si>
    <t>orange pixels</t>
  </si>
  <si>
    <t>red pixels</t>
  </si>
  <si>
    <t>total pixels</t>
  </si>
  <si>
    <t>non-metallic minerals</t>
  </si>
  <si>
    <t>mining and quarrying</t>
  </si>
  <si>
    <t>basic metals</t>
  </si>
  <si>
    <t>chemical</t>
  </si>
  <si>
    <t>N/A</t>
  </si>
  <si>
    <t>Others</t>
  </si>
  <si>
    <t>mapped industry from Figure 4</t>
  </si>
  <si>
    <t>Assume Below 100C is all electric potential, 100-400C is 75% electric potential/25% hydrogen, and above 400C is entirely hydrogen</t>
  </si>
  <si>
    <t>Department of Mechanics and Aeronautics, University of Rome</t>
  </si>
  <si>
    <t>Potential for Solar Heat in Industrial Processes</t>
  </si>
  <si>
    <t>http://www.inship.eu/docs/sh9.pdf</t>
  </si>
  <si>
    <t>Figure 4</t>
  </si>
  <si>
    <t xml:space="preserve">We assign electrification potential based on the share of industrial heat demand by temperature range for a variety of </t>
  </si>
  <si>
    <t>subindustries.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</si>
</sst>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1" fillId="0" borderId="0" xfId="0" applyFont="1" applyAlignment="1"/>
    <xf numFmtId="0" fontId="2" fillId="0" borderId="0" xfId="1" applyAlignment="1"/>
    <xf numFmtId="0" fontId="3" fillId="0" borderId="0" xfId="1" applyFont="1" applyAlignment="1"/>
    <xf numFmtId="2" fontId="0" fillId="0" borderId="0" xfId="0" applyNumberFormat="1" applyAlignme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494509</xdr:colOff>
      <xdr:row>43</xdr:row>
      <xdr:rowOff>84742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80975"/>
          <a:ext cx="6323809" cy="7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21" sqref="B21"/>
    </sheetView>
  </sheetViews>
  <sheetFormatPr defaultColWidth="9.1328125" defaultRowHeight="14.25" x14ac:dyDescent="0.45"/>
  <cols>
    <col min="1" max="1" width="9.1328125" style="2"/>
    <col min="2" max="2" width="85.3984375" style="2" customWidth="1"/>
    <col min="3" max="16384" width="9.1328125" style="2"/>
  </cols>
  <sheetData>
    <row r="1" spans="1:2" x14ac:dyDescent="0.45">
      <c r="A1" s="6" t="s">
        <v>8</v>
      </c>
    </row>
    <row r="3" spans="1:2" x14ac:dyDescent="0.45">
      <c r="A3" s="6" t="s">
        <v>0</v>
      </c>
      <c r="B3" s="2" t="s">
        <v>40</v>
      </c>
    </row>
    <row r="4" spans="1:2" x14ac:dyDescent="0.45">
      <c r="B4" s="1">
        <v>2008</v>
      </c>
    </row>
    <row r="5" spans="1:2" x14ac:dyDescent="0.45">
      <c r="B5" s="1" t="s">
        <v>41</v>
      </c>
    </row>
    <row r="6" spans="1:2" x14ac:dyDescent="0.45">
      <c r="B6" s="7" t="s">
        <v>42</v>
      </c>
    </row>
    <row r="7" spans="1:2" x14ac:dyDescent="0.45">
      <c r="B7" s="8" t="s">
        <v>43</v>
      </c>
    </row>
    <row r="9" spans="1:2" x14ac:dyDescent="0.45">
      <c r="A9" s="6" t="s">
        <v>7</v>
      </c>
    </row>
    <row r="10" spans="1:2" x14ac:dyDescent="0.45">
      <c r="A10" s="2" t="s">
        <v>25</v>
      </c>
    </row>
    <row r="11" spans="1:2" x14ac:dyDescent="0.45">
      <c r="A11" s="2" t="s">
        <v>26</v>
      </c>
    </row>
    <row r="12" spans="1:2" x14ac:dyDescent="0.45">
      <c r="A12" s="2" t="s">
        <v>27</v>
      </c>
    </row>
    <row r="13" spans="1:2" x14ac:dyDescent="0.45">
      <c r="A13" s="2" t="s">
        <v>9</v>
      </c>
    </row>
    <row r="14" spans="1:2" x14ac:dyDescent="0.45">
      <c r="A14" s="2" t="s">
        <v>10</v>
      </c>
    </row>
    <row r="15" spans="1:2" x14ac:dyDescent="0.45">
      <c r="A15" s="6" t="s">
        <v>12</v>
      </c>
    </row>
    <row r="17" spans="1:1" x14ac:dyDescent="0.45">
      <c r="A17" s="2" t="s">
        <v>44</v>
      </c>
    </row>
    <row r="18" spans="1:1" x14ac:dyDescent="0.45">
      <c r="A18" s="2" t="s">
        <v>45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>
      <selection activeCell="B2" sqref="B2:K2"/>
    </sheetView>
  </sheetViews>
  <sheetFormatPr defaultColWidth="9.1328125" defaultRowHeight="14.25" x14ac:dyDescent="0.45"/>
  <cols>
    <col min="1" max="1" width="35.3984375" style="2" customWidth="1"/>
    <col min="2" max="2" width="12.86328125" style="2" customWidth="1"/>
    <col min="3" max="3" width="9.1328125" style="2"/>
    <col min="4" max="4" width="14.1328125" style="2" customWidth="1"/>
    <col min="5" max="5" width="11.73046875" style="2" customWidth="1"/>
    <col min="6" max="6" width="20.1328125" style="2" customWidth="1"/>
    <col min="7" max="8" width="9.86328125" style="2" customWidth="1"/>
    <col min="9" max="9" width="15.73046875" style="2" customWidth="1"/>
    <col min="10" max="10" width="13.59765625" style="2" customWidth="1"/>
    <col min="11" max="11" width="11" style="2" customWidth="1"/>
    <col min="12" max="16384" width="9.1328125" style="2"/>
  </cols>
  <sheetData>
    <row r="1" spans="1:11" s="5" customFormat="1" ht="28.5" x14ac:dyDescent="0.4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45">
      <c r="A2" s="2" t="s">
        <v>1</v>
      </c>
      <c r="B2" s="9">
        <f>'Heat Demand'!$N$23</f>
        <v>0.75178147268408546</v>
      </c>
      <c r="C2" s="9">
        <f>'Heat Demand'!$N$23</f>
        <v>0.75178147268408546</v>
      </c>
      <c r="D2" s="9">
        <f>'Heat Demand'!$N$23</f>
        <v>0.75178147268408546</v>
      </c>
      <c r="E2" s="9">
        <f>'Heat Demand'!$N$23</f>
        <v>0.75178147268408546</v>
      </c>
      <c r="F2" s="9">
        <f>'Heat Demand'!$N$23</f>
        <v>0.75178147268408546</v>
      </c>
      <c r="G2" s="9">
        <f>'Heat Demand'!$N$23</f>
        <v>0.75178147268408546</v>
      </c>
      <c r="H2" s="9">
        <f>'Heat Demand'!$N$23</f>
        <v>0.75178147268408546</v>
      </c>
      <c r="I2" s="9">
        <f>'Heat Demand'!$N$23</f>
        <v>0.75178147268408546</v>
      </c>
      <c r="J2" s="9">
        <f>'Heat Demand'!$N$23</f>
        <v>0.75178147268408546</v>
      </c>
      <c r="K2" s="9">
        <f>'Heat Demand'!$N$23</f>
        <v>0.75178147268408546</v>
      </c>
    </row>
    <row r="3" spans="1:11" x14ac:dyDescent="0.45">
      <c r="A3" s="2" t="s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</row>
    <row r="4" spans="1:11" x14ac:dyDescent="0.45">
      <c r="A4" s="2" t="s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</row>
    <row r="5" spans="1:11" x14ac:dyDescent="0.45">
      <c r="A5" s="2" t="s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6" spans="1:11" x14ac:dyDescent="0.45">
      <c r="A6" s="2" t="s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</row>
    <row r="7" spans="1:11" x14ac:dyDescent="0.45">
      <c r="A7" s="2" t="s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</row>
    <row r="8" spans="1:11" x14ac:dyDescent="0.45">
      <c r="A8" s="2" t="s">
        <v>13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</row>
    <row r="9" spans="1:11" x14ac:dyDescent="0.45">
      <c r="A9" s="2" t="s">
        <v>14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</row>
    <row r="10" spans="1:11" x14ac:dyDescent="0.45">
      <c r="A10" s="2" t="s">
        <v>15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</row>
    <row r="11" spans="1:11" x14ac:dyDescent="0.45">
      <c r="A11" s="2" t="s">
        <v>16</v>
      </c>
      <c r="B11" s="9">
        <f>1-B2</f>
        <v>0.24821852731591454</v>
      </c>
      <c r="C11" s="9">
        <f t="shared" ref="C11:K11" si="0">1-C2</f>
        <v>0.24821852731591454</v>
      </c>
      <c r="D11" s="9">
        <f t="shared" si="0"/>
        <v>0.24821852731591454</v>
      </c>
      <c r="E11" s="9">
        <f t="shared" si="0"/>
        <v>0.24821852731591454</v>
      </c>
      <c r="F11" s="9">
        <f t="shared" si="0"/>
        <v>0.24821852731591454</v>
      </c>
      <c r="G11" s="9">
        <f t="shared" si="0"/>
        <v>0.24821852731591454</v>
      </c>
      <c r="H11" s="9">
        <f t="shared" si="0"/>
        <v>0.24821852731591454</v>
      </c>
      <c r="I11" s="9">
        <f t="shared" si="0"/>
        <v>0.24821852731591454</v>
      </c>
      <c r="J11" s="9">
        <f t="shared" si="0"/>
        <v>0.24821852731591454</v>
      </c>
      <c r="K11" s="9">
        <f t="shared" si="0"/>
        <v>0.24821852731591454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3:R23"/>
  <sheetViews>
    <sheetView workbookViewId="0">
      <selection activeCell="A30" sqref="A30"/>
    </sheetView>
  </sheetViews>
  <sheetFormatPr defaultRowHeight="14.25" x14ac:dyDescent="0.45"/>
  <cols>
    <col min="13" max="13" width="28.46484375" bestFit="1" customWidth="1"/>
    <col min="14" max="14" width="17.9296875" bestFit="1" customWidth="1"/>
    <col min="15" max="15" width="10.796875" bestFit="1" customWidth="1"/>
    <col min="16" max="16" width="11.1328125" bestFit="1" customWidth="1"/>
    <col min="17" max="17" width="8.265625" bestFit="1" customWidth="1"/>
    <col min="18" max="18" width="9.3984375" bestFit="1" customWidth="1"/>
  </cols>
  <sheetData>
    <row r="3" spans="13:18" ht="28.5" x14ac:dyDescent="0.45">
      <c r="N3" s="5" t="s">
        <v>38</v>
      </c>
      <c r="O3" t="s">
        <v>28</v>
      </c>
      <c r="P3" t="s">
        <v>29</v>
      </c>
      <c r="Q3" t="s">
        <v>30</v>
      </c>
      <c r="R3" t="s">
        <v>31</v>
      </c>
    </row>
    <row r="4" spans="13:18" x14ac:dyDescent="0.45">
      <c r="M4" t="s">
        <v>17</v>
      </c>
      <c r="N4" t="s">
        <v>32</v>
      </c>
      <c r="O4">
        <v>24</v>
      </c>
      <c r="P4">
        <v>22</v>
      </c>
      <c r="Q4">
        <f>R4-SUM(O4:P4)</f>
        <v>374</v>
      </c>
      <c r="R4">
        <v>420</v>
      </c>
    </row>
    <row r="5" spans="13:18" x14ac:dyDescent="0.45">
      <c r="M5" t="s">
        <v>18</v>
      </c>
      <c r="N5" t="s">
        <v>33</v>
      </c>
      <c r="O5">
        <f>O8</f>
        <v>234</v>
      </c>
      <c r="P5">
        <f>P8</f>
        <v>187</v>
      </c>
      <c r="Q5">
        <f>Q8</f>
        <v>0</v>
      </c>
      <c r="R5">
        <f>R8</f>
        <v>421</v>
      </c>
    </row>
    <row r="6" spans="13:18" x14ac:dyDescent="0.45">
      <c r="M6" t="s">
        <v>19</v>
      </c>
      <c r="N6" t="s">
        <v>34</v>
      </c>
      <c r="O6">
        <v>12</v>
      </c>
      <c r="P6">
        <v>21</v>
      </c>
      <c r="Q6">
        <f>R6-SUM(O6:P6)</f>
        <v>388</v>
      </c>
      <c r="R6">
        <v>421</v>
      </c>
    </row>
    <row r="7" spans="13:18" x14ac:dyDescent="0.45">
      <c r="M7" t="s">
        <v>20</v>
      </c>
      <c r="N7" t="s">
        <v>35</v>
      </c>
      <c r="O7">
        <v>94</v>
      </c>
      <c r="P7">
        <v>118</v>
      </c>
      <c r="Q7">
        <f>R7-SUM(O7:P7)</f>
        <v>209</v>
      </c>
      <c r="R7">
        <v>421</v>
      </c>
    </row>
    <row r="8" spans="13:18" x14ac:dyDescent="0.45">
      <c r="M8" t="s">
        <v>21</v>
      </c>
      <c r="N8" t="s">
        <v>33</v>
      </c>
      <c r="O8">
        <v>234</v>
      </c>
      <c r="P8">
        <f>R8-O8</f>
        <v>187</v>
      </c>
      <c r="Q8">
        <v>0</v>
      </c>
      <c r="R8">
        <v>421</v>
      </c>
    </row>
    <row r="9" spans="13:18" x14ac:dyDescent="0.45">
      <c r="M9" t="s">
        <v>22</v>
      </c>
      <c r="N9" t="s">
        <v>36</v>
      </c>
      <c r="Q9">
        <f>R9-SUM(O9:P9)</f>
        <v>421</v>
      </c>
      <c r="R9">
        <v>421</v>
      </c>
    </row>
    <row r="10" spans="13:18" x14ac:dyDescent="0.45">
      <c r="M10" t="s">
        <v>23</v>
      </c>
      <c r="N10" t="s">
        <v>36</v>
      </c>
      <c r="Q10">
        <f>R10-SUM(O10:P10)</f>
        <v>421</v>
      </c>
      <c r="R10">
        <v>421</v>
      </c>
    </row>
    <row r="11" spans="13:18" x14ac:dyDescent="0.45">
      <c r="M11" t="s">
        <v>24</v>
      </c>
      <c r="N11" t="s">
        <v>37</v>
      </c>
      <c r="O11">
        <v>207</v>
      </c>
      <c r="P11">
        <v>146</v>
      </c>
      <c r="Q11">
        <f>R11-SUM(O11:P11)</f>
        <v>68</v>
      </c>
      <c r="R11">
        <v>421</v>
      </c>
    </row>
    <row r="13" spans="13:18" x14ac:dyDescent="0.45">
      <c r="M13" s="10" t="s">
        <v>39</v>
      </c>
    </row>
    <row r="14" spans="13:18" x14ac:dyDescent="0.45">
      <c r="M14" s="10"/>
    </row>
    <row r="15" spans="13:18" x14ac:dyDescent="0.45">
      <c r="N15" t="s">
        <v>1</v>
      </c>
      <c r="O15" t="s">
        <v>16</v>
      </c>
    </row>
    <row r="16" spans="13:18" x14ac:dyDescent="0.45">
      <c r="M16" t="s">
        <v>17</v>
      </c>
      <c r="N16">
        <f>O4/R4+P4/R4*0.75</f>
        <v>9.6428571428571419E-2</v>
      </c>
    </row>
    <row r="17" spans="13:14" x14ac:dyDescent="0.45">
      <c r="M17" t="s">
        <v>18</v>
      </c>
      <c r="N17">
        <f t="shared" ref="N17:N23" si="0">O5/R5+P5/R5*0.75</f>
        <v>0.88895486935866974</v>
      </c>
    </row>
    <row r="18" spans="13:14" x14ac:dyDescent="0.45">
      <c r="M18" t="s">
        <v>19</v>
      </c>
      <c r="N18">
        <f t="shared" si="0"/>
        <v>6.5914489311163893E-2</v>
      </c>
    </row>
    <row r="19" spans="13:14" x14ac:dyDescent="0.45">
      <c r="M19" t="s">
        <v>20</v>
      </c>
      <c r="N19">
        <f t="shared" si="0"/>
        <v>0.4334916864608076</v>
      </c>
    </row>
    <row r="20" spans="13:14" x14ac:dyDescent="0.45">
      <c r="M20" t="s">
        <v>21</v>
      </c>
      <c r="N20">
        <f t="shared" si="0"/>
        <v>0.88895486935866974</v>
      </c>
    </row>
    <row r="21" spans="13:14" x14ac:dyDescent="0.45">
      <c r="M21" t="s">
        <v>22</v>
      </c>
      <c r="N21">
        <f t="shared" si="0"/>
        <v>0</v>
      </c>
    </row>
    <row r="22" spans="13:14" x14ac:dyDescent="0.45">
      <c r="M22" t="s">
        <v>23</v>
      </c>
      <c r="N22">
        <f t="shared" si="0"/>
        <v>0</v>
      </c>
    </row>
    <row r="23" spans="13:14" x14ac:dyDescent="0.45">
      <c r="M23" t="s">
        <v>24</v>
      </c>
      <c r="N23">
        <f t="shared" si="0"/>
        <v>0.75178147268408546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>
      <selection activeCell="B2" sqref="B2:K2"/>
    </sheetView>
  </sheetViews>
  <sheetFormatPr defaultColWidth="9.1328125" defaultRowHeight="14.25" x14ac:dyDescent="0.45"/>
  <cols>
    <col min="1" max="1" width="35.3984375" style="2" customWidth="1"/>
    <col min="2" max="2" width="12.86328125" style="2" customWidth="1"/>
    <col min="3" max="3" width="9.1328125" style="2"/>
    <col min="4" max="4" width="14.1328125" style="2" customWidth="1"/>
    <col min="5" max="5" width="11.73046875" style="2" customWidth="1"/>
    <col min="6" max="6" width="20.1328125" style="2" customWidth="1"/>
    <col min="7" max="8" width="9.86328125" style="2" customWidth="1"/>
    <col min="9" max="9" width="15.73046875" style="2" customWidth="1"/>
    <col min="10" max="10" width="13.59765625" style="2" customWidth="1"/>
    <col min="11" max="11" width="11" style="2" customWidth="1"/>
    <col min="12" max="16384" width="9.1328125" style="2"/>
  </cols>
  <sheetData>
    <row r="1" spans="1:11" s="5" customFormat="1" ht="28.5" x14ac:dyDescent="0.4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45">
      <c r="A2" s="2" t="s">
        <v>1</v>
      </c>
      <c r="B2" s="9">
        <f>'Heat Demand'!$N$16</f>
        <v>9.6428571428571419E-2</v>
      </c>
      <c r="C2" s="9">
        <f>'Heat Demand'!$N$16</f>
        <v>9.6428571428571419E-2</v>
      </c>
      <c r="D2" s="9">
        <f>'Heat Demand'!$N$16</f>
        <v>9.6428571428571419E-2</v>
      </c>
      <c r="E2" s="9">
        <f>'Heat Demand'!$N$16</f>
        <v>9.6428571428571419E-2</v>
      </c>
      <c r="F2" s="9">
        <f>'Heat Demand'!$N$16</f>
        <v>9.6428571428571419E-2</v>
      </c>
      <c r="G2" s="9">
        <f>'Heat Demand'!$N$16</f>
        <v>9.6428571428571419E-2</v>
      </c>
      <c r="H2" s="9">
        <f>'Heat Demand'!$N$16</f>
        <v>9.6428571428571419E-2</v>
      </c>
      <c r="I2" s="9">
        <f>'Heat Demand'!$N$16</f>
        <v>9.6428571428571419E-2</v>
      </c>
      <c r="J2" s="9">
        <f>'Heat Demand'!$N$16</f>
        <v>9.6428571428571419E-2</v>
      </c>
      <c r="K2" s="9">
        <f>'Heat Demand'!$N$16</f>
        <v>9.6428571428571419E-2</v>
      </c>
    </row>
    <row r="3" spans="1:11" x14ac:dyDescent="0.4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4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4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4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4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4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4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4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45">
      <c r="A11" s="2" t="s">
        <v>16</v>
      </c>
      <c r="B11" s="9">
        <f>1-B2</f>
        <v>0.90357142857142858</v>
      </c>
      <c r="C11" s="9">
        <f t="shared" ref="C11:K11" si="0">1-C2</f>
        <v>0.90357142857142858</v>
      </c>
      <c r="D11" s="9">
        <f t="shared" si="0"/>
        <v>0.90357142857142858</v>
      </c>
      <c r="E11" s="9">
        <f t="shared" si="0"/>
        <v>0.90357142857142858</v>
      </c>
      <c r="F11" s="9">
        <f t="shared" si="0"/>
        <v>0.90357142857142858</v>
      </c>
      <c r="G11" s="9">
        <f t="shared" si="0"/>
        <v>0.90357142857142858</v>
      </c>
      <c r="H11" s="9">
        <f t="shared" si="0"/>
        <v>0.90357142857142858</v>
      </c>
      <c r="I11" s="9">
        <f t="shared" si="0"/>
        <v>0.90357142857142858</v>
      </c>
      <c r="J11" s="9">
        <f t="shared" si="0"/>
        <v>0.90357142857142858</v>
      </c>
      <c r="K11" s="9">
        <f t="shared" si="0"/>
        <v>0.90357142857142858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>
      <selection activeCell="B2" sqref="B2:K2"/>
    </sheetView>
  </sheetViews>
  <sheetFormatPr defaultColWidth="9.1328125" defaultRowHeight="14.25" x14ac:dyDescent="0.45"/>
  <cols>
    <col min="1" max="1" width="35.3984375" style="2" customWidth="1"/>
    <col min="2" max="2" width="12.86328125" style="2" customWidth="1"/>
    <col min="3" max="3" width="9.1328125" style="2"/>
    <col min="4" max="4" width="14.1328125" style="2" customWidth="1"/>
    <col min="5" max="5" width="11.73046875" style="2" customWidth="1"/>
    <col min="6" max="6" width="20.1328125" style="2" customWidth="1"/>
    <col min="7" max="8" width="9.86328125" style="2" customWidth="1"/>
    <col min="9" max="9" width="15.73046875" style="2" customWidth="1"/>
    <col min="10" max="10" width="13.59765625" style="2" customWidth="1"/>
    <col min="11" max="11" width="11" style="2" customWidth="1"/>
    <col min="12" max="16384" width="9.1328125" style="2"/>
  </cols>
  <sheetData>
    <row r="1" spans="1:11" s="5" customFormat="1" ht="28.5" x14ac:dyDescent="0.4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45">
      <c r="A2" s="2" t="s">
        <v>1</v>
      </c>
      <c r="B2" s="9">
        <f>'Heat Demand'!$N$17</f>
        <v>0.88895486935866974</v>
      </c>
      <c r="C2" s="9">
        <f>'Heat Demand'!$N$17</f>
        <v>0.88895486935866974</v>
      </c>
      <c r="D2" s="9">
        <f>'Heat Demand'!$N$17</f>
        <v>0.88895486935866974</v>
      </c>
      <c r="E2" s="9">
        <f>'Heat Demand'!$N$17</f>
        <v>0.88895486935866974</v>
      </c>
      <c r="F2" s="9">
        <f>'Heat Demand'!$N$17</f>
        <v>0.88895486935866974</v>
      </c>
      <c r="G2" s="9">
        <f>'Heat Demand'!$N$17</f>
        <v>0.88895486935866974</v>
      </c>
      <c r="H2" s="9">
        <f>'Heat Demand'!$N$17</f>
        <v>0.88895486935866974</v>
      </c>
      <c r="I2" s="9">
        <f>'Heat Demand'!$N$17</f>
        <v>0.88895486935866974</v>
      </c>
      <c r="J2" s="9">
        <f>'Heat Demand'!$N$17</f>
        <v>0.88895486935866974</v>
      </c>
      <c r="K2" s="9">
        <f>'Heat Demand'!$N$17</f>
        <v>0.88895486935866974</v>
      </c>
    </row>
    <row r="3" spans="1:11" x14ac:dyDescent="0.4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4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4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4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4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4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4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4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45">
      <c r="A11" s="2" t="s">
        <v>16</v>
      </c>
      <c r="B11" s="9">
        <f>1-B2</f>
        <v>0.11104513064133026</v>
      </c>
      <c r="C11" s="9">
        <f t="shared" ref="C11:K11" si="0">1-C2</f>
        <v>0.11104513064133026</v>
      </c>
      <c r="D11" s="9">
        <f t="shared" si="0"/>
        <v>0.11104513064133026</v>
      </c>
      <c r="E11" s="9">
        <f t="shared" si="0"/>
        <v>0.11104513064133026</v>
      </c>
      <c r="F11" s="9">
        <f t="shared" si="0"/>
        <v>0.11104513064133026</v>
      </c>
      <c r="G11" s="9">
        <f t="shared" si="0"/>
        <v>0.11104513064133026</v>
      </c>
      <c r="H11" s="9">
        <f t="shared" si="0"/>
        <v>0.11104513064133026</v>
      </c>
      <c r="I11" s="9">
        <f t="shared" si="0"/>
        <v>0.11104513064133026</v>
      </c>
      <c r="J11" s="9">
        <f t="shared" si="0"/>
        <v>0.11104513064133026</v>
      </c>
      <c r="K11" s="9">
        <f t="shared" si="0"/>
        <v>0.11104513064133026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>
      <selection activeCell="B2" sqref="B2:K2"/>
    </sheetView>
  </sheetViews>
  <sheetFormatPr defaultColWidth="9.1328125" defaultRowHeight="14.25" x14ac:dyDescent="0.45"/>
  <cols>
    <col min="1" max="1" width="35.3984375" style="2" customWidth="1"/>
    <col min="2" max="2" width="12.86328125" style="2" customWidth="1"/>
    <col min="3" max="3" width="9.1328125" style="2"/>
    <col min="4" max="4" width="14.1328125" style="2" customWidth="1"/>
    <col min="5" max="5" width="11.73046875" style="2" customWidth="1"/>
    <col min="6" max="6" width="20.1328125" style="2" customWidth="1"/>
    <col min="7" max="8" width="9.86328125" style="2" customWidth="1"/>
    <col min="9" max="9" width="15.73046875" style="2" customWidth="1"/>
    <col min="10" max="10" width="13.59765625" style="2" customWidth="1"/>
    <col min="11" max="11" width="11" style="2" customWidth="1"/>
    <col min="12" max="16384" width="9.1328125" style="2"/>
  </cols>
  <sheetData>
    <row r="1" spans="1:11" s="5" customFormat="1" ht="28.5" x14ac:dyDescent="0.4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45">
      <c r="A2" s="2" t="s">
        <v>1</v>
      </c>
      <c r="B2" s="9">
        <f>'Heat Demand'!$N$18</f>
        <v>6.5914489311163893E-2</v>
      </c>
      <c r="C2" s="9">
        <f>'Heat Demand'!$N$18</f>
        <v>6.5914489311163893E-2</v>
      </c>
      <c r="D2" s="9">
        <f>'Heat Demand'!$N$18</f>
        <v>6.5914489311163893E-2</v>
      </c>
      <c r="E2" s="9">
        <f>'Heat Demand'!$N$18</f>
        <v>6.5914489311163893E-2</v>
      </c>
      <c r="F2" s="9">
        <f>'Heat Demand'!$N$18</f>
        <v>6.5914489311163893E-2</v>
      </c>
      <c r="G2" s="9">
        <f>'Heat Demand'!$N$18</f>
        <v>6.5914489311163893E-2</v>
      </c>
      <c r="H2" s="9">
        <f>'Heat Demand'!$N$18</f>
        <v>6.5914489311163893E-2</v>
      </c>
      <c r="I2" s="9">
        <f>'Heat Demand'!$N$18</f>
        <v>6.5914489311163893E-2</v>
      </c>
      <c r="J2" s="9">
        <f>'Heat Demand'!$N$18</f>
        <v>6.5914489311163893E-2</v>
      </c>
      <c r="K2" s="9">
        <f>'Heat Demand'!$N$18</f>
        <v>6.5914489311163893E-2</v>
      </c>
    </row>
    <row r="3" spans="1:11" x14ac:dyDescent="0.45">
      <c r="A3" s="2" t="s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</row>
    <row r="4" spans="1:11" x14ac:dyDescent="0.45">
      <c r="A4" s="2" t="s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</row>
    <row r="5" spans="1:11" x14ac:dyDescent="0.45">
      <c r="A5" s="2" t="s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6" spans="1:11" x14ac:dyDescent="0.45">
      <c r="A6" s="2" t="s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</row>
    <row r="7" spans="1:11" x14ac:dyDescent="0.45">
      <c r="A7" s="2" t="s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</row>
    <row r="8" spans="1:11" x14ac:dyDescent="0.45">
      <c r="A8" s="2" t="s">
        <v>13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</row>
    <row r="9" spans="1:11" x14ac:dyDescent="0.45">
      <c r="A9" s="2" t="s">
        <v>14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</row>
    <row r="10" spans="1:11" x14ac:dyDescent="0.45">
      <c r="A10" s="2" t="s">
        <v>15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</row>
    <row r="11" spans="1:11" x14ac:dyDescent="0.45">
      <c r="A11" s="2" t="s">
        <v>16</v>
      </c>
      <c r="B11" s="9">
        <f>1-B2</f>
        <v>0.93408551068883616</v>
      </c>
      <c r="C11" s="9">
        <f t="shared" ref="C11:K11" si="0">1-C2</f>
        <v>0.93408551068883616</v>
      </c>
      <c r="D11" s="9">
        <f t="shared" si="0"/>
        <v>0.93408551068883616</v>
      </c>
      <c r="E11" s="9">
        <f t="shared" si="0"/>
        <v>0.93408551068883616</v>
      </c>
      <c r="F11" s="9">
        <f t="shared" si="0"/>
        <v>0.93408551068883616</v>
      </c>
      <c r="G11" s="9">
        <f t="shared" si="0"/>
        <v>0.93408551068883616</v>
      </c>
      <c r="H11" s="9">
        <f t="shared" si="0"/>
        <v>0.93408551068883616</v>
      </c>
      <c r="I11" s="9">
        <f t="shared" si="0"/>
        <v>0.93408551068883616</v>
      </c>
      <c r="J11" s="9">
        <f t="shared" si="0"/>
        <v>0.93408551068883616</v>
      </c>
      <c r="K11" s="9">
        <f t="shared" si="0"/>
        <v>0.93408551068883616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>
      <selection activeCell="B2" sqref="B2:K2"/>
    </sheetView>
  </sheetViews>
  <sheetFormatPr defaultColWidth="9.1328125" defaultRowHeight="14.25" x14ac:dyDescent="0.45"/>
  <cols>
    <col min="1" max="1" width="35.3984375" style="2" customWidth="1"/>
    <col min="2" max="2" width="12.86328125" style="2" customWidth="1"/>
    <col min="3" max="3" width="9.1328125" style="2"/>
    <col min="4" max="4" width="14.1328125" style="2" customWidth="1"/>
    <col min="5" max="5" width="11.73046875" style="2" customWidth="1"/>
    <col min="6" max="6" width="20.1328125" style="2" customWidth="1"/>
    <col min="7" max="8" width="9.86328125" style="2" customWidth="1"/>
    <col min="9" max="9" width="15.73046875" style="2" customWidth="1"/>
    <col min="10" max="10" width="13.59765625" style="2" customWidth="1"/>
    <col min="11" max="11" width="11" style="2" customWidth="1"/>
    <col min="12" max="16384" width="9.1328125" style="2"/>
  </cols>
  <sheetData>
    <row r="1" spans="1:11" s="5" customFormat="1" ht="28.5" x14ac:dyDescent="0.4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45">
      <c r="A2" s="2" t="s">
        <v>1</v>
      </c>
      <c r="B2" s="9">
        <f>'Heat Demand'!$N$19</f>
        <v>0.4334916864608076</v>
      </c>
      <c r="C2" s="9">
        <f>'Heat Demand'!$N$19</f>
        <v>0.4334916864608076</v>
      </c>
      <c r="D2" s="9">
        <f>'Heat Demand'!$N$19</f>
        <v>0.4334916864608076</v>
      </c>
      <c r="E2" s="9">
        <f>'Heat Demand'!$N$19</f>
        <v>0.4334916864608076</v>
      </c>
      <c r="F2" s="9">
        <f>'Heat Demand'!$N$19</f>
        <v>0.4334916864608076</v>
      </c>
      <c r="G2" s="9">
        <f>'Heat Demand'!$N$19</f>
        <v>0.4334916864608076</v>
      </c>
      <c r="H2" s="9">
        <f>'Heat Demand'!$N$19</f>
        <v>0.4334916864608076</v>
      </c>
      <c r="I2" s="9">
        <f>'Heat Demand'!$N$19</f>
        <v>0.4334916864608076</v>
      </c>
      <c r="J2" s="9">
        <f>'Heat Demand'!$N$19</f>
        <v>0.4334916864608076</v>
      </c>
      <c r="K2" s="9">
        <f>'Heat Demand'!$N$19</f>
        <v>0.4334916864608076</v>
      </c>
    </row>
    <row r="3" spans="1:11" x14ac:dyDescent="0.45">
      <c r="A3" s="2" t="s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</row>
    <row r="4" spans="1:11" x14ac:dyDescent="0.45">
      <c r="A4" s="2" t="s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</row>
    <row r="5" spans="1:11" x14ac:dyDescent="0.45">
      <c r="A5" s="2" t="s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6" spans="1:11" x14ac:dyDescent="0.45">
      <c r="A6" s="2" t="s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</row>
    <row r="7" spans="1:11" x14ac:dyDescent="0.45">
      <c r="A7" s="2" t="s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</row>
    <row r="8" spans="1:11" x14ac:dyDescent="0.45">
      <c r="A8" s="2" t="s">
        <v>13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</row>
    <row r="9" spans="1:11" x14ac:dyDescent="0.45">
      <c r="A9" s="2" t="s">
        <v>14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</row>
    <row r="10" spans="1:11" x14ac:dyDescent="0.45">
      <c r="A10" s="2" t="s">
        <v>15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</row>
    <row r="11" spans="1:11" x14ac:dyDescent="0.45">
      <c r="A11" s="2" t="s">
        <v>16</v>
      </c>
      <c r="B11" s="9">
        <f>1-B2</f>
        <v>0.5665083135391924</v>
      </c>
      <c r="C11" s="9">
        <f t="shared" ref="C11:K11" si="0">1-C2</f>
        <v>0.5665083135391924</v>
      </c>
      <c r="D11" s="9">
        <f t="shared" si="0"/>
        <v>0.5665083135391924</v>
      </c>
      <c r="E11" s="9">
        <f t="shared" si="0"/>
        <v>0.5665083135391924</v>
      </c>
      <c r="F11" s="9">
        <f t="shared" si="0"/>
        <v>0.5665083135391924</v>
      </c>
      <c r="G11" s="9">
        <f t="shared" si="0"/>
        <v>0.5665083135391924</v>
      </c>
      <c r="H11" s="9">
        <f t="shared" si="0"/>
        <v>0.5665083135391924</v>
      </c>
      <c r="I11" s="9">
        <f t="shared" si="0"/>
        <v>0.5665083135391924</v>
      </c>
      <c r="J11" s="9">
        <f t="shared" si="0"/>
        <v>0.5665083135391924</v>
      </c>
      <c r="K11" s="9">
        <f t="shared" si="0"/>
        <v>0.5665083135391924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>
      <selection activeCell="B2" sqref="B2:K2"/>
    </sheetView>
  </sheetViews>
  <sheetFormatPr defaultColWidth="9.1328125" defaultRowHeight="14.25" x14ac:dyDescent="0.45"/>
  <cols>
    <col min="1" max="1" width="35.3984375" style="2" customWidth="1"/>
    <col min="2" max="2" width="12.86328125" style="2" customWidth="1"/>
    <col min="3" max="3" width="9.1328125" style="2"/>
    <col min="4" max="4" width="14.1328125" style="2" customWidth="1"/>
    <col min="5" max="5" width="11.73046875" style="2" customWidth="1"/>
    <col min="6" max="6" width="20.1328125" style="2" customWidth="1"/>
    <col min="7" max="8" width="9.86328125" style="2" customWidth="1"/>
    <col min="9" max="9" width="15.73046875" style="2" customWidth="1"/>
    <col min="10" max="10" width="13.59765625" style="2" customWidth="1"/>
    <col min="11" max="11" width="11" style="2" customWidth="1"/>
    <col min="12" max="16384" width="9.1328125" style="2"/>
  </cols>
  <sheetData>
    <row r="1" spans="1:11" s="5" customFormat="1" ht="28.5" x14ac:dyDescent="0.4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45">
      <c r="A2" s="2" t="s">
        <v>1</v>
      </c>
      <c r="B2" s="9">
        <f>'Heat Demand'!$N$20</f>
        <v>0.88895486935866974</v>
      </c>
      <c r="C2" s="9">
        <f>'Heat Demand'!$N$20</f>
        <v>0.88895486935866974</v>
      </c>
      <c r="D2" s="9">
        <f>'Heat Demand'!$N$20</f>
        <v>0.88895486935866974</v>
      </c>
      <c r="E2" s="9">
        <f>'Heat Demand'!$N$20</f>
        <v>0.88895486935866974</v>
      </c>
      <c r="F2" s="9">
        <f>'Heat Demand'!$N$20</f>
        <v>0.88895486935866974</v>
      </c>
      <c r="G2" s="9">
        <f>'Heat Demand'!$N$20</f>
        <v>0.88895486935866974</v>
      </c>
      <c r="H2" s="9">
        <f>'Heat Demand'!$N$20</f>
        <v>0.88895486935866974</v>
      </c>
      <c r="I2" s="9">
        <f>'Heat Demand'!$N$20</f>
        <v>0.88895486935866974</v>
      </c>
      <c r="J2" s="9">
        <f>'Heat Demand'!$N$20</f>
        <v>0.88895486935866974</v>
      </c>
      <c r="K2" s="9">
        <f>'Heat Demand'!$N$20</f>
        <v>0.88895486935866974</v>
      </c>
    </row>
    <row r="3" spans="1:11" x14ac:dyDescent="0.4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4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4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4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4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4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4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4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45">
      <c r="A11" s="2" t="s">
        <v>16</v>
      </c>
      <c r="B11" s="2">
        <f>1-B2</f>
        <v>0.11104513064133026</v>
      </c>
      <c r="C11" s="2">
        <f t="shared" ref="C11:K11" si="0">1-C2</f>
        <v>0.11104513064133026</v>
      </c>
      <c r="D11" s="2">
        <f t="shared" si="0"/>
        <v>0.11104513064133026</v>
      </c>
      <c r="E11" s="2">
        <f t="shared" si="0"/>
        <v>0.11104513064133026</v>
      </c>
      <c r="F11" s="2">
        <f t="shared" si="0"/>
        <v>0.11104513064133026</v>
      </c>
      <c r="G11" s="2">
        <f t="shared" si="0"/>
        <v>0.11104513064133026</v>
      </c>
      <c r="H11" s="2">
        <f t="shared" si="0"/>
        <v>0.11104513064133026</v>
      </c>
      <c r="I11" s="2">
        <f t="shared" si="0"/>
        <v>0.11104513064133026</v>
      </c>
      <c r="J11" s="2">
        <f t="shared" si="0"/>
        <v>0.11104513064133026</v>
      </c>
      <c r="K11" s="2">
        <f t="shared" si="0"/>
        <v>0.11104513064133026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>
      <selection activeCell="B2" sqref="B2"/>
    </sheetView>
  </sheetViews>
  <sheetFormatPr defaultColWidth="9.1328125" defaultRowHeight="14.25" x14ac:dyDescent="0.45"/>
  <cols>
    <col min="1" max="1" width="35.3984375" style="2" customWidth="1"/>
    <col min="2" max="2" width="12.86328125" style="2" customWidth="1"/>
    <col min="3" max="3" width="9.1328125" style="2"/>
    <col min="4" max="4" width="14.1328125" style="2" customWidth="1"/>
    <col min="5" max="5" width="11.73046875" style="2" customWidth="1"/>
    <col min="6" max="6" width="20.1328125" style="2" customWidth="1"/>
    <col min="7" max="8" width="9.86328125" style="2" customWidth="1"/>
    <col min="9" max="9" width="15.73046875" style="2" customWidth="1"/>
    <col min="10" max="10" width="13.59765625" style="2" customWidth="1"/>
    <col min="11" max="11" width="11" style="2" customWidth="1"/>
    <col min="12" max="16384" width="9.1328125" style="2"/>
  </cols>
  <sheetData>
    <row r="1" spans="1:11" s="5" customFormat="1" ht="28.5" x14ac:dyDescent="0.4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45">
      <c r="A2" s="2" t="s">
        <v>1</v>
      </c>
      <c r="B2" s="9">
        <v>1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</row>
    <row r="3" spans="1:11" x14ac:dyDescent="0.4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4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4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4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4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4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4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4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45">
      <c r="A11" s="2" t="s">
        <v>16</v>
      </c>
      <c r="B11" s="2">
        <f>1-B2</f>
        <v>0</v>
      </c>
      <c r="C11" s="2">
        <f t="shared" ref="C11:K11" si="0">1-C2</f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  <c r="I11" s="2">
        <f t="shared" si="0"/>
        <v>0</v>
      </c>
      <c r="J11" s="2">
        <f t="shared" si="0"/>
        <v>0</v>
      </c>
      <c r="K11" s="2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11"/>
  <sheetViews>
    <sheetView workbookViewId="0">
      <selection activeCell="B2" sqref="B2:K2"/>
    </sheetView>
  </sheetViews>
  <sheetFormatPr defaultColWidth="9.1328125" defaultRowHeight="14.25" x14ac:dyDescent="0.45"/>
  <cols>
    <col min="1" max="1" width="35.3984375" style="2" customWidth="1"/>
    <col min="2" max="2" width="12.86328125" style="2" customWidth="1"/>
    <col min="3" max="3" width="9.1328125" style="2"/>
    <col min="4" max="4" width="14.1328125" style="2" customWidth="1"/>
    <col min="5" max="5" width="11.73046875" style="2" customWidth="1"/>
    <col min="6" max="6" width="20.1328125" style="2" customWidth="1"/>
    <col min="7" max="8" width="9.86328125" style="2" customWidth="1"/>
    <col min="9" max="9" width="15.73046875" style="2" customWidth="1"/>
    <col min="10" max="10" width="13.59765625" style="2" customWidth="1"/>
    <col min="11" max="11" width="11" style="2" customWidth="1"/>
    <col min="12" max="16384" width="9.1328125" style="2"/>
  </cols>
  <sheetData>
    <row r="1" spans="1:11" s="5" customFormat="1" ht="28.5" x14ac:dyDescent="0.4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45">
      <c r="A2" s="2" t="s">
        <v>1</v>
      </c>
      <c r="B2" s="9">
        <v>1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</row>
    <row r="3" spans="1:11" x14ac:dyDescent="0.4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4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4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4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4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4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4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4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45">
      <c r="A11" s="2" t="s">
        <v>16</v>
      </c>
      <c r="B11" s="2">
        <f>1-B2</f>
        <v>0</v>
      </c>
      <c r="C11" s="2">
        <f t="shared" ref="C11:K11" si="0">1-C2</f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  <c r="I11" s="2">
        <f t="shared" si="0"/>
        <v>0</v>
      </c>
      <c r="J11" s="2">
        <f t="shared" si="0"/>
        <v>0</v>
      </c>
      <c r="K11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Heat Demand</vt:lpstr>
      <vt:lpstr>RIFF-cement</vt:lpstr>
      <vt:lpstr>RIFF-ngps</vt:lpstr>
      <vt:lpstr>RIFF-steel</vt:lpstr>
      <vt:lpstr>RIFF-chemicals</vt:lpstr>
      <vt:lpstr>RIFF-mining</vt:lpstr>
      <vt:lpstr>RIFF-waste-mgmt</vt:lpstr>
      <vt:lpstr>RIFF-agriculture</vt:lpstr>
      <vt:lpstr>RIFF-other-industries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2014-03-25T01:31:56Z</dcterms:created>
  <dcterms:modified xsi:type="dcterms:W3CDTF">2021-02-17T22:55:37Z</dcterms:modified>
</cp:coreProperties>
</file>