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1084B888-5138-42F2-94E8-CDFFD1EF5C3A}" xr6:coauthVersionLast="45" xr6:coauthVersionMax="45" xr10:uidLastSave="{00000000-0000-0000-0000-000000000000}"/>
  <bookViews>
    <workbookView xWindow="1560" yWindow="1320" windowWidth="24765" windowHeight="16080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3" l="1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13" i="6" l="1"/>
  <c r="B12" i="6"/>
  <c r="D5" i="6"/>
  <c r="D8" i="6" s="1"/>
  <c r="C5" i="6"/>
  <c r="C8" i="6" s="1"/>
  <c r="B5" i="6"/>
  <c r="A83" i="3" l="1"/>
  <c r="B83" i="3"/>
  <c r="C83" i="3"/>
  <c r="D83" i="3"/>
  <c r="E83" i="3"/>
  <c r="F83" i="3"/>
  <c r="H83" i="3"/>
  <c r="J83" i="3"/>
  <c r="L83" i="3"/>
  <c r="N83" i="3"/>
  <c r="P83" i="3"/>
  <c r="R83" i="3"/>
  <c r="T83" i="3"/>
  <c r="V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A83" i="4"/>
  <c r="B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C12" i="6"/>
  <c r="D165" i="5" s="1"/>
  <c r="C83" i="4" l="1"/>
  <c r="G83" i="3"/>
  <c r="E12" i="6"/>
  <c r="B14" i="6" s="1"/>
  <c r="C13" i="6"/>
  <c r="E165" i="5" s="1"/>
  <c r="D83" i="4" s="1"/>
  <c r="I83" i="3" l="1"/>
  <c r="E83" i="4"/>
  <c r="C14" i="6"/>
  <c r="F165" i="5" s="1"/>
  <c r="B15" i="6"/>
  <c r="K83" i="3" l="1"/>
  <c r="B16" i="6"/>
  <c r="C15" i="6"/>
  <c r="G165" i="5" s="1"/>
  <c r="M83" i="3" l="1"/>
  <c r="F83" i="4"/>
  <c r="C16" i="6"/>
  <c r="H165" i="5" s="1"/>
  <c r="B17" i="6"/>
  <c r="O83" i="3" l="1"/>
  <c r="H83" i="4"/>
  <c r="G83" i="4"/>
  <c r="B18" i="6"/>
  <c r="C17" i="6"/>
  <c r="I165" i="5" s="1"/>
  <c r="Q83" i="3" l="1"/>
  <c r="I83" i="4"/>
  <c r="C18" i="6"/>
  <c r="J165" i="5" s="1"/>
  <c r="B19" i="6"/>
  <c r="S83" i="3" l="1"/>
  <c r="B20" i="6"/>
  <c r="C20" i="6" s="1"/>
  <c r="L165" i="5" s="1"/>
  <c r="C19" i="6"/>
  <c r="K165" i="5" s="1"/>
  <c r="U83" i="3" l="1"/>
  <c r="K83" i="4"/>
  <c r="W83" i="3"/>
  <c r="L83" i="4"/>
  <c r="J83" i="4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1" i="3" l="1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1" i="3" l="1"/>
  <c r="BL81" i="3"/>
  <c r="BJ81" i="3"/>
  <c r="BH81" i="3"/>
  <c r="BF81" i="3"/>
  <c r="BD81" i="3"/>
  <c r="BB81" i="3"/>
  <c r="AZ81" i="3"/>
  <c r="AX81" i="3"/>
  <c r="AV81" i="3"/>
  <c r="AT81" i="3"/>
  <c r="AR81" i="3"/>
  <c r="AP81" i="3"/>
  <c r="AN81" i="3"/>
  <c r="AL81" i="3"/>
  <c r="AJ81" i="3"/>
  <c r="AH81" i="3"/>
  <c r="AF81" i="3"/>
  <c r="AD81" i="3"/>
  <c r="AB81" i="3"/>
  <c r="Z81" i="3"/>
  <c r="X81" i="3"/>
  <c r="V81" i="3"/>
  <c r="T81" i="3"/>
  <c r="R81" i="3"/>
  <c r="P81" i="3"/>
  <c r="N81" i="3"/>
  <c r="L81" i="3"/>
  <c r="J81" i="3"/>
  <c r="H81" i="3"/>
  <c r="F81" i="3"/>
  <c r="E81" i="3"/>
  <c r="D81" i="3"/>
  <c r="C81" i="3"/>
  <c r="B81" i="3"/>
  <c r="BN80" i="3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1" i="4"/>
  <c r="B80" i="4"/>
  <c r="B79" i="4"/>
  <c r="B78" i="4"/>
  <c r="B77" i="4"/>
  <c r="B76" i="4"/>
  <c r="B75" i="4"/>
  <c r="B74" i="4"/>
  <c r="B73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61" i="5" l="1"/>
  <c r="AG161" i="5"/>
  <c r="AF161" i="5"/>
  <c r="AE161" i="5"/>
  <c r="AB161" i="5"/>
  <c r="AA161" i="5"/>
  <c r="Y161" i="5"/>
  <c r="X161" i="5"/>
  <c r="W161" i="5"/>
  <c r="T161" i="5"/>
  <c r="S161" i="5"/>
  <c r="Q161" i="5"/>
  <c r="P161" i="5"/>
  <c r="O161" i="5"/>
  <c r="L161" i="5"/>
  <c r="K161" i="5"/>
  <c r="I161" i="5"/>
  <c r="H161" i="5"/>
  <c r="G161" i="5"/>
  <c r="D161" i="5"/>
  <c r="AH159" i="5"/>
  <c r="AF159" i="5"/>
  <c r="AE159" i="5"/>
  <c r="AD159" i="5"/>
  <c r="AA159" i="5"/>
  <c r="Z159" i="5"/>
  <c r="X159" i="5"/>
  <c r="W159" i="5"/>
  <c r="V159" i="5"/>
  <c r="S159" i="5"/>
  <c r="R159" i="5"/>
  <c r="P159" i="5"/>
  <c r="O159" i="5"/>
  <c r="N159" i="5"/>
  <c r="K159" i="5"/>
  <c r="J159" i="5"/>
  <c r="H159" i="5"/>
  <c r="G159" i="5"/>
  <c r="F159" i="5"/>
  <c r="AH157" i="5"/>
  <c r="AG157" i="5"/>
  <c r="AE157" i="5"/>
  <c r="AD157" i="5"/>
  <c r="AC157" i="5"/>
  <c r="AA157" i="5"/>
  <c r="Z157" i="5"/>
  <c r="Y157" i="5"/>
  <c r="W157" i="5"/>
  <c r="V157" i="5"/>
  <c r="U157" i="5"/>
  <c r="S157" i="5"/>
  <c r="R157" i="5"/>
  <c r="Q157" i="5"/>
  <c r="O157" i="5"/>
  <c r="N157" i="5"/>
  <c r="M157" i="5"/>
  <c r="K157" i="5"/>
  <c r="J157" i="5"/>
  <c r="I157" i="5"/>
  <c r="G157" i="5"/>
  <c r="F157" i="5"/>
  <c r="E157" i="5"/>
  <c r="AH155" i="5"/>
  <c r="AG155" i="5"/>
  <c r="AF155" i="5"/>
  <c r="AD155" i="5"/>
  <c r="AC155" i="5"/>
  <c r="AB155" i="5"/>
  <c r="Z155" i="5"/>
  <c r="Y155" i="5"/>
  <c r="X155" i="5"/>
  <c r="V155" i="5"/>
  <c r="U155" i="5"/>
  <c r="T155" i="5"/>
  <c r="R155" i="5"/>
  <c r="Q155" i="5"/>
  <c r="P155" i="5"/>
  <c r="N155" i="5"/>
  <c r="M155" i="5"/>
  <c r="L155" i="5"/>
  <c r="J155" i="5"/>
  <c r="I155" i="5"/>
  <c r="H155" i="5"/>
  <c r="F155" i="5"/>
  <c r="E155" i="5"/>
  <c r="D155" i="5"/>
  <c r="AG153" i="5"/>
  <c r="AF153" i="5"/>
  <c r="AE153" i="5"/>
  <c r="AC153" i="5"/>
  <c r="AB153" i="5"/>
  <c r="AA153" i="5"/>
  <c r="Y153" i="5"/>
  <c r="X153" i="5"/>
  <c r="W153" i="5"/>
  <c r="U153" i="5"/>
  <c r="T153" i="5"/>
  <c r="S153" i="5"/>
  <c r="Q153" i="5"/>
  <c r="P153" i="5"/>
  <c r="O153" i="5"/>
  <c r="M153" i="5"/>
  <c r="L153" i="5"/>
  <c r="K153" i="5"/>
  <c r="I153" i="5"/>
  <c r="H153" i="5"/>
  <c r="G153" i="5"/>
  <c r="E153" i="5"/>
  <c r="D153" i="5"/>
  <c r="AH151" i="5"/>
  <c r="AF151" i="5"/>
  <c r="AE151" i="5"/>
  <c r="AD151" i="5"/>
  <c r="AB151" i="5"/>
  <c r="AA151" i="5"/>
  <c r="Z151" i="5"/>
  <c r="X151" i="5"/>
  <c r="W151" i="5"/>
  <c r="V151" i="5"/>
  <c r="T151" i="5"/>
  <c r="S151" i="5"/>
  <c r="R151" i="5"/>
  <c r="P151" i="5"/>
  <c r="O151" i="5"/>
  <c r="N151" i="5"/>
  <c r="L151" i="5"/>
  <c r="K151" i="5"/>
  <c r="J151" i="5"/>
  <c r="H151" i="5"/>
  <c r="G151" i="5"/>
  <c r="F151" i="5"/>
  <c r="D151" i="5"/>
  <c r="AH149" i="5"/>
  <c r="AG149" i="5"/>
  <c r="AE149" i="5"/>
  <c r="AD149" i="5"/>
  <c r="AC149" i="5"/>
  <c r="AA149" i="5"/>
  <c r="Z149" i="5"/>
  <c r="Y149" i="5"/>
  <c r="W149" i="5"/>
  <c r="V149" i="5"/>
  <c r="U149" i="5"/>
  <c r="S149" i="5"/>
  <c r="R149" i="5"/>
  <c r="Q149" i="5"/>
  <c r="O149" i="5"/>
  <c r="N149" i="5"/>
  <c r="M149" i="5"/>
  <c r="K149" i="5"/>
  <c r="J149" i="5"/>
  <c r="I149" i="5"/>
  <c r="G149" i="5"/>
  <c r="F149" i="5"/>
  <c r="E149" i="5"/>
  <c r="AH147" i="5"/>
  <c r="AG147" i="5"/>
  <c r="AF147" i="5"/>
  <c r="AD147" i="5"/>
  <c r="AC147" i="5"/>
  <c r="AB147" i="5"/>
  <c r="Z147" i="5"/>
  <c r="Y147" i="5"/>
  <c r="X147" i="5"/>
  <c r="V147" i="5"/>
  <c r="U147" i="5"/>
  <c r="T147" i="5"/>
  <c r="R147" i="5"/>
  <c r="Q147" i="5"/>
  <c r="P147" i="5"/>
  <c r="N147" i="5"/>
  <c r="M147" i="5"/>
  <c r="L147" i="5"/>
  <c r="J147" i="5"/>
  <c r="I147" i="5"/>
  <c r="H147" i="5"/>
  <c r="F147" i="5"/>
  <c r="E147" i="5"/>
  <c r="D147" i="5"/>
  <c r="AG145" i="5"/>
  <c r="AF145" i="5"/>
  <c r="AE145" i="5"/>
  <c r="AC145" i="5"/>
  <c r="AB145" i="5"/>
  <c r="AA145" i="5"/>
  <c r="Y145" i="5"/>
  <c r="X145" i="5"/>
  <c r="W145" i="5"/>
  <c r="U145" i="5"/>
  <c r="T145" i="5"/>
  <c r="S145" i="5"/>
  <c r="Q145" i="5"/>
  <c r="P145" i="5"/>
  <c r="O145" i="5"/>
  <c r="M145" i="5"/>
  <c r="L145" i="5"/>
  <c r="K145" i="5"/>
  <c r="I145" i="5"/>
  <c r="H145" i="5"/>
  <c r="G145" i="5"/>
  <c r="E145" i="5"/>
  <c r="D145" i="5"/>
  <c r="AH143" i="5"/>
  <c r="AF143" i="5"/>
  <c r="AE143" i="5"/>
  <c r="AD143" i="5"/>
  <c r="AB143" i="5"/>
  <c r="AA143" i="5"/>
  <c r="Z143" i="5"/>
  <c r="X143" i="5"/>
  <c r="W143" i="5"/>
  <c r="V143" i="5"/>
  <c r="T143" i="5"/>
  <c r="S143" i="5"/>
  <c r="R143" i="5"/>
  <c r="P143" i="5"/>
  <c r="O143" i="5"/>
  <c r="N143" i="5"/>
  <c r="L143" i="5"/>
  <c r="K143" i="5"/>
  <c r="J143" i="5"/>
  <c r="H143" i="5"/>
  <c r="G143" i="5"/>
  <c r="F143" i="5"/>
  <c r="D143" i="5"/>
  <c r="U72" i="3" l="1"/>
  <c r="K72" i="4"/>
  <c r="BA72" i="3"/>
  <c r="AA72" i="4"/>
  <c r="BM73" i="3"/>
  <c r="Q75" i="3"/>
  <c r="I75" i="4"/>
  <c r="AC76" i="3"/>
  <c r="O76" i="4"/>
  <c r="AE77" i="3"/>
  <c r="P77" i="4"/>
  <c r="AG78" i="3"/>
  <c r="Q78" i="4"/>
  <c r="M79" i="3"/>
  <c r="S80" i="3"/>
  <c r="J80" i="4"/>
  <c r="AG81" i="3"/>
  <c r="O73" i="3"/>
  <c r="H73" i="4"/>
  <c r="AA74" i="3"/>
  <c r="AO75" i="3"/>
  <c r="U75" i="4"/>
  <c r="BA76" i="3"/>
  <c r="AA76" i="4"/>
  <c r="W77" i="3"/>
  <c r="L77" i="4"/>
  <c r="AG77" i="3"/>
  <c r="AS77" i="3"/>
  <c r="W77" i="4"/>
  <c r="BC77" i="3"/>
  <c r="AB77" i="4"/>
  <c r="BM77" i="3"/>
  <c r="O78" i="3"/>
  <c r="H78" i="4"/>
  <c r="Y78" i="3"/>
  <c r="M78" i="4"/>
  <c r="AI78" i="3"/>
  <c r="AU78" i="3"/>
  <c r="X78" i="4"/>
  <c r="BE78" i="3"/>
  <c r="AC78" i="4"/>
  <c r="AH78" i="4"/>
  <c r="BO78" i="3"/>
  <c r="Q79" i="3"/>
  <c r="I79" i="4"/>
  <c r="AA79" i="3"/>
  <c r="N79" i="4"/>
  <c r="AK79" i="3"/>
  <c r="AW79" i="3"/>
  <c r="Y79" i="4"/>
  <c r="BG79" i="3"/>
  <c r="AD79" i="4"/>
  <c r="K80" i="3"/>
  <c r="F80" i="4"/>
  <c r="U80" i="3"/>
  <c r="R80" i="4"/>
  <c r="AI80" i="3"/>
  <c r="AU80" i="3"/>
  <c r="BI80" i="3"/>
  <c r="AE80" i="4"/>
  <c r="M81" i="3"/>
  <c r="G81" i="4"/>
  <c r="W81" i="3"/>
  <c r="AK81" i="3"/>
  <c r="S81" i="4"/>
  <c r="AW81" i="3"/>
  <c r="BK81" i="3"/>
  <c r="AF81" i="4"/>
  <c r="AE72" i="3"/>
  <c r="BK72" i="3"/>
  <c r="L73" i="4"/>
  <c r="W73" i="3"/>
  <c r="AS73" i="3"/>
  <c r="W73" i="4"/>
  <c r="O74" i="3"/>
  <c r="H74" i="4"/>
  <c r="AI74" i="3"/>
  <c r="BE74" i="3"/>
  <c r="AC74" i="4"/>
  <c r="AK75" i="3"/>
  <c r="AD75" i="4"/>
  <c r="BG75" i="3"/>
  <c r="S76" i="3"/>
  <c r="J76" i="4"/>
  <c r="AY76" i="3"/>
  <c r="Z76" i="4"/>
  <c r="I77" i="3"/>
  <c r="AO77" i="3"/>
  <c r="BK77" i="3"/>
  <c r="AF77" i="4"/>
  <c r="W78" i="3"/>
  <c r="L78" i="4"/>
  <c r="BC78" i="3"/>
  <c r="AB78" i="4"/>
  <c r="Y79" i="3"/>
  <c r="M79" i="4"/>
  <c r="AS79" i="3"/>
  <c r="BO79" i="3"/>
  <c r="AH79" i="4"/>
  <c r="AS80" i="3"/>
  <c r="W80" i="4"/>
  <c r="G81" i="3"/>
  <c r="C81" i="4"/>
  <c r="BI81" i="3"/>
  <c r="AE81" i="4"/>
  <c r="W72" i="3"/>
  <c r="AS72" i="3"/>
  <c r="W72" i="4"/>
  <c r="BO72" i="3"/>
  <c r="AH72" i="4"/>
  <c r="AK73" i="3"/>
  <c r="S73" i="4"/>
  <c r="BE73" i="3"/>
  <c r="Q74" i="3"/>
  <c r="I74" i="4"/>
  <c r="AW74" i="3"/>
  <c r="Y74" i="4"/>
  <c r="I75" i="3"/>
  <c r="E75" i="4"/>
  <c r="AC75" i="3"/>
  <c r="BI75" i="3"/>
  <c r="U76" i="3"/>
  <c r="K76" i="4"/>
  <c r="AQ76" i="3"/>
  <c r="V76" i="4"/>
  <c r="M77" i="3"/>
  <c r="G77" i="4"/>
  <c r="O72" i="3"/>
  <c r="N72" i="4"/>
  <c r="AA72" i="3"/>
  <c r="AK72" i="3"/>
  <c r="S72" i="4"/>
  <c r="AU72" i="3"/>
  <c r="BG72" i="3"/>
  <c r="AD72" i="4"/>
  <c r="D73" i="4"/>
  <c r="G73" i="3"/>
  <c r="C73" i="4"/>
  <c r="Q73" i="3"/>
  <c r="AC73" i="3"/>
  <c r="O73" i="4"/>
  <c r="T73" i="4"/>
  <c r="AM73" i="3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F75" i="4"/>
  <c r="K75" i="3"/>
  <c r="U75" i="3"/>
  <c r="AG75" i="3"/>
  <c r="Q75" i="4"/>
  <c r="V75" i="4"/>
  <c r="AQ75" i="3"/>
  <c r="BA75" i="3"/>
  <c r="BM75" i="3"/>
  <c r="AG75" i="4"/>
  <c r="M76" i="3"/>
  <c r="G76" i="4"/>
  <c r="W76" i="3"/>
  <c r="AI76" i="3"/>
  <c r="R76" i="4"/>
  <c r="AS76" i="3"/>
  <c r="W76" i="4"/>
  <c r="BC76" i="3"/>
  <c r="BO76" i="3"/>
  <c r="AH76" i="4"/>
  <c r="O77" i="3"/>
  <c r="H77" i="4"/>
  <c r="Y77" i="3"/>
  <c r="AK77" i="3"/>
  <c r="S77" i="4"/>
  <c r="AU77" i="3"/>
  <c r="X77" i="4"/>
  <c r="BE77" i="3"/>
  <c r="G78" i="3"/>
  <c r="D78" i="4"/>
  <c r="C78" i="4"/>
  <c r="Q78" i="3"/>
  <c r="I78" i="4"/>
  <c r="AA78" i="3"/>
  <c r="AM78" i="3"/>
  <c r="T78" i="4"/>
  <c r="AW78" i="3"/>
  <c r="Y78" i="4"/>
  <c r="BG78" i="3"/>
  <c r="I79" i="3"/>
  <c r="E79" i="4"/>
  <c r="S79" i="3"/>
  <c r="J79" i="4"/>
  <c r="AC79" i="3"/>
  <c r="AO79" i="3"/>
  <c r="U79" i="4"/>
  <c r="AY79" i="3"/>
  <c r="Z79" i="4"/>
  <c r="BI79" i="3"/>
  <c r="M80" i="3"/>
  <c r="G80" i="4"/>
  <c r="AA80" i="3"/>
  <c r="N80" i="4"/>
  <c r="AK80" i="3"/>
  <c r="AY80" i="3"/>
  <c r="Z80" i="4"/>
  <c r="BK80" i="3"/>
  <c r="O81" i="3"/>
  <c r="H81" i="4"/>
  <c r="AC81" i="3"/>
  <c r="O81" i="4"/>
  <c r="AM81" i="3"/>
  <c r="BA81" i="3"/>
  <c r="AA81" i="4"/>
  <c r="BM81" i="3"/>
  <c r="F72" i="4"/>
  <c r="K72" i="3"/>
  <c r="AQ72" i="3"/>
  <c r="V72" i="4"/>
  <c r="M73" i="3"/>
  <c r="G73" i="4"/>
  <c r="AG73" i="3"/>
  <c r="AB73" i="4"/>
  <c r="BC73" i="3"/>
  <c r="Y74" i="3"/>
  <c r="M74" i="4"/>
  <c r="AU74" i="3"/>
  <c r="X74" i="4"/>
  <c r="BO74" i="3"/>
  <c r="AH74" i="4"/>
  <c r="N75" i="4"/>
  <c r="AA75" i="3"/>
  <c r="AW75" i="3"/>
  <c r="Y75" i="4"/>
  <c r="G76" i="3"/>
  <c r="C76" i="4"/>
  <c r="AM76" i="3"/>
  <c r="BI76" i="3"/>
  <c r="AE76" i="4"/>
  <c r="U77" i="3"/>
  <c r="K77" i="4"/>
  <c r="BA77" i="3"/>
  <c r="AA77" i="4"/>
  <c r="K78" i="3"/>
  <c r="AQ78" i="3"/>
  <c r="BM78" i="3"/>
  <c r="AG78" i="4"/>
  <c r="AI79" i="3"/>
  <c r="R79" i="4"/>
  <c r="BE79" i="3"/>
  <c r="AC79" i="4"/>
  <c r="AE80" i="3"/>
  <c r="BG80" i="3"/>
  <c r="AD80" i="4"/>
  <c r="U81" i="3"/>
  <c r="K81" i="4"/>
  <c r="AU81" i="3"/>
  <c r="X81" i="4"/>
  <c r="M72" i="3"/>
  <c r="G72" i="4"/>
  <c r="AI72" i="3"/>
  <c r="R72" i="4"/>
  <c r="BC72" i="3"/>
  <c r="Y73" i="3"/>
  <c r="AU73" i="3"/>
  <c r="X73" i="4"/>
  <c r="G74" i="3"/>
  <c r="D74" i="4"/>
  <c r="C74" i="4"/>
  <c r="AM74" i="3"/>
  <c r="T74" i="4"/>
  <c r="BG74" i="3"/>
  <c r="S75" i="3"/>
  <c r="J75" i="4"/>
  <c r="AY75" i="3"/>
  <c r="Z75" i="4"/>
  <c r="K76" i="3"/>
  <c r="F76" i="4"/>
  <c r="AE76" i="3"/>
  <c r="BK76" i="3"/>
  <c r="G72" i="3"/>
  <c r="C72" i="4"/>
  <c r="J72" i="4"/>
  <c r="S72" i="3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BO75" i="3"/>
  <c r="AH75" i="4"/>
  <c r="O76" i="3"/>
  <c r="AA76" i="3"/>
  <c r="N76" i="4"/>
  <c r="AK76" i="3"/>
  <c r="S76" i="4"/>
  <c r="AU76" i="3"/>
  <c r="AD76" i="4"/>
  <c r="BG76" i="3"/>
  <c r="G77" i="3"/>
  <c r="D77" i="4"/>
  <c r="C77" i="4"/>
  <c r="Q77" i="3"/>
  <c r="AC77" i="3"/>
  <c r="O77" i="4"/>
  <c r="AM77" i="3"/>
  <c r="T77" i="4"/>
  <c r="AW77" i="3"/>
  <c r="BI77" i="3"/>
  <c r="AE77" i="4"/>
  <c r="I78" i="3"/>
  <c r="E78" i="4"/>
  <c r="S78" i="3"/>
  <c r="P78" i="4"/>
  <c r="AE78" i="3"/>
  <c r="AO78" i="3"/>
  <c r="U78" i="4"/>
  <c r="AY78" i="3"/>
  <c r="AF78" i="4"/>
  <c r="BK78" i="3"/>
  <c r="K79" i="3"/>
  <c r="F79" i="4"/>
  <c r="U79" i="3"/>
  <c r="AG79" i="3"/>
  <c r="Q79" i="4"/>
  <c r="AQ79" i="3"/>
  <c r="V79" i="4"/>
  <c r="BA79" i="3"/>
  <c r="BM79" i="3"/>
  <c r="AG79" i="4"/>
  <c r="O80" i="3"/>
  <c r="AC80" i="3"/>
  <c r="O80" i="4"/>
  <c r="AQ80" i="3"/>
  <c r="V80" i="4"/>
  <c r="BA80" i="3"/>
  <c r="AH80" i="4"/>
  <c r="BO80" i="3"/>
  <c r="Q81" i="3"/>
  <c r="AE81" i="3"/>
  <c r="P81" i="4"/>
  <c r="AS81" i="3"/>
  <c r="W81" i="4"/>
  <c r="BC81" i="3"/>
  <c r="BG81" i="3"/>
  <c r="AD81" i="4"/>
  <c r="I143" i="5"/>
  <c r="Q143" i="5"/>
  <c r="Y143" i="5"/>
  <c r="X72" i="4" s="1"/>
  <c r="AG143" i="5"/>
  <c r="AF72" i="4" s="1"/>
  <c r="J145" i="5"/>
  <c r="I73" i="4" s="1"/>
  <c r="R145" i="5"/>
  <c r="Z145" i="5"/>
  <c r="AH145" i="5"/>
  <c r="AG73" i="4" s="1"/>
  <c r="K147" i="5"/>
  <c r="J74" i="4" s="1"/>
  <c r="S147" i="5"/>
  <c r="R74" i="4" s="1"/>
  <c r="AA147" i="5"/>
  <c r="Z74" i="4" s="1"/>
  <c r="D149" i="5"/>
  <c r="L149" i="5"/>
  <c r="T149" i="5"/>
  <c r="S75" i="4" s="1"/>
  <c r="AB149" i="5"/>
  <c r="AA75" i="4" s="1"/>
  <c r="E151" i="5"/>
  <c r="D76" i="4" s="1"/>
  <c r="M151" i="5"/>
  <c r="L76" i="4" s="1"/>
  <c r="U151" i="5"/>
  <c r="AC151" i="5"/>
  <c r="AB76" i="4" s="1"/>
  <c r="F153" i="5"/>
  <c r="E77" i="4" s="1"/>
  <c r="N153" i="5"/>
  <c r="M77" i="4" s="1"/>
  <c r="V153" i="5"/>
  <c r="AD153" i="5"/>
  <c r="G155" i="5"/>
  <c r="F78" i="4" s="1"/>
  <c r="O155" i="5"/>
  <c r="N78" i="4" s="1"/>
  <c r="W155" i="5"/>
  <c r="V78" i="4" s="1"/>
  <c r="AE155" i="5"/>
  <c r="H157" i="5"/>
  <c r="G79" i="4" s="1"/>
  <c r="P157" i="5"/>
  <c r="O79" i="4" s="1"/>
  <c r="X157" i="5"/>
  <c r="W79" i="4" s="1"/>
  <c r="AF157" i="5"/>
  <c r="I159" i="5"/>
  <c r="H80" i="4" s="1"/>
  <c r="Q159" i="5"/>
  <c r="P80" i="4" s="1"/>
  <c r="Y159" i="5"/>
  <c r="X80" i="4" s="1"/>
  <c r="AG159" i="5"/>
  <c r="J161" i="5"/>
  <c r="R161" i="5"/>
  <c r="Q81" i="4" s="1"/>
  <c r="Z161" i="5"/>
  <c r="AH161" i="5"/>
  <c r="D159" i="5"/>
  <c r="L159" i="5"/>
  <c r="K80" i="4" s="1"/>
  <c r="T159" i="5"/>
  <c r="S80" i="4" s="1"/>
  <c r="AB159" i="5"/>
  <c r="E161" i="5"/>
  <c r="D81" i="4" s="1"/>
  <c r="M161" i="5"/>
  <c r="L81" i="4" s="1"/>
  <c r="U161" i="5"/>
  <c r="AC161" i="5"/>
  <c r="E143" i="5"/>
  <c r="D72" i="4" s="1"/>
  <c r="M143" i="5"/>
  <c r="L72" i="4" s="1"/>
  <c r="U143" i="5"/>
  <c r="AC143" i="5"/>
  <c r="F145" i="5"/>
  <c r="E73" i="4" s="1"/>
  <c r="N145" i="5"/>
  <c r="M73" i="4" s="1"/>
  <c r="V145" i="5"/>
  <c r="AD145" i="5"/>
  <c r="AC73" i="4" s="1"/>
  <c r="G147" i="5"/>
  <c r="F74" i="4" s="1"/>
  <c r="O147" i="5"/>
  <c r="N74" i="4" s="1"/>
  <c r="W147" i="5"/>
  <c r="AE147" i="5"/>
  <c r="H149" i="5"/>
  <c r="G75" i="4" s="1"/>
  <c r="P149" i="5"/>
  <c r="O75" i="4" s="1"/>
  <c r="X149" i="5"/>
  <c r="AF149" i="5"/>
  <c r="I151" i="5"/>
  <c r="H76" i="4" s="1"/>
  <c r="Q151" i="5"/>
  <c r="P76" i="4" s="1"/>
  <c r="Y151" i="5"/>
  <c r="AG151" i="5"/>
  <c r="J153" i="5"/>
  <c r="I77" i="4" s="1"/>
  <c r="R153" i="5"/>
  <c r="Q77" i="4" s="1"/>
  <c r="Z153" i="5"/>
  <c r="Y77" i="4" s="1"/>
  <c r="AH153" i="5"/>
  <c r="K155" i="5"/>
  <c r="S155" i="5"/>
  <c r="R78" i="4" s="1"/>
  <c r="AA155" i="5"/>
  <c r="D157" i="5"/>
  <c r="L157" i="5"/>
  <c r="K79" i="4" s="1"/>
  <c r="T157" i="5"/>
  <c r="S79" i="4" s="1"/>
  <c r="AB157" i="5"/>
  <c r="E159" i="5"/>
  <c r="M159" i="5"/>
  <c r="U159" i="5"/>
  <c r="AC159" i="5"/>
  <c r="F161" i="5"/>
  <c r="N161" i="5"/>
  <c r="V161" i="5"/>
  <c r="I80" i="3" l="1"/>
  <c r="E80" i="4"/>
  <c r="BK75" i="3"/>
  <c r="AF75" i="4"/>
  <c r="AC81" i="4"/>
  <c r="BE81" i="3"/>
  <c r="BI78" i="3"/>
  <c r="AE78" i="4"/>
  <c r="K81" i="3"/>
  <c r="F81" i="4"/>
  <c r="BM76" i="3"/>
  <c r="AG76" i="4"/>
  <c r="AC72" i="4"/>
  <c r="BE72" i="3"/>
  <c r="BM80" i="3"/>
  <c r="AG80" i="4"/>
  <c r="BG77" i="3"/>
  <c r="AD77" i="4"/>
  <c r="BC75" i="3"/>
  <c r="AB75" i="4"/>
  <c r="AY73" i="3"/>
  <c r="Z73" i="4"/>
  <c r="Y73" i="4"/>
  <c r="BE80" i="3"/>
  <c r="AC80" i="4"/>
  <c r="AW76" i="3"/>
  <c r="Y76" i="4"/>
  <c r="U72" i="4"/>
  <c r="AO72" i="3"/>
  <c r="AY81" i="3"/>
  <c r="Z81" i="4"/>
  <c r="AO76" i="3"/>
  <c r="U76" i="4"/>
  <c r="AG72" i="3"/>
  <c r="Q72" i="4"/>
  <c r="AF80" i="4"/>
  <c r="G79" i="3"/>
  <c r="C79" i="4"/>
  <c r="D79" i="4"/>
  <c r="AE74" i="4"/>
  <c r="BI74" i="3"/>
  <c r="BO81" i="3"/>
  <c r="AH81" i="4"/>
  <c r="AC77" i="4"/>
  <c r="BA78" i="3"/>
  <c r="AA78" i="4"/>
  <c r="AU75" i="3"/>
  <c r="X75" i="4"/>
  <c r="AQ73" i="3"/>
  <c r="V73" i="4"/>
  <c r="T80" i="4"/>
  <c r="AM80" i="3"/>
  <c r="AU79" i="3"/>
  <c r="X79" i="4"/>
  <c r="AQ77" i="3"/>
  <c r="V77" i="4"/>
  <c r="AM75" i="3"/>
  <c r="T75" i="4"/>
  <c r="AI73" i="3"/>
  <c r="R73" i="4"/>
  <c r="AB81" i="4"/>
  <c r="AO80" i="3"/>
  <c r="U80" i="4"/>
  <c r="AK78" i="3"/>
  <c r="S78" i="4"/>
  <c r="Q76" i="4"/>
  <c r="AG76" i="3"/>
  <c r="O74" i="4"/>
  <c r="AC74" i="3"/>
  <c r="Y72" i="3"/>
  <c r="M72" i="4"/>
  <c r="W80" i="3"/>
  <c r="L80" i="4"/>
  <c r="AG80" i="3"/>
  <c r="Q80" i="4"/>
  <c r="AC78" i="3"/>
  <c r="O78" i="4"/>
  <c r="W75" i="3"/>
  <c r="L75" i="4"/>
  <c r="W75" i="4"/>
  <c r="U73" i="4"/>
  <c r="T76" i="4"/>
  <c r="K75" i="4"/>
  <c r="U77" i="4"/>
  <c r="P72" i="4"/>
  <c r="Y81" i="4"/>
  <c r="BO77" i="3"/>
  <c r="AH77" i="4"/>
  <c r="BG73" i="3"/>
  <c r="AD73" i="4"/>
  <c r="BC80" i="3"/>
  <c r="AB80" i="4"/>
  <c r="BK79" i="3"/>
  <c r="AF79" i="4"/>
  <c r="BE76" i="3"/>
  <c r="AC76" i="4"/>
  <c r="BA74" i="3"/>
  <c r="AA74" i="4"/>
  <c r="AW72" i="3"/>
  <c r="Y72" i="4"/>
  <c r="AB72" i="4"/>
  <c r="BC79" i="3"/>
  <c r="AB79" i="4"/>
  <c r="AY77" i="3"/>
  <c r="Z77" i="4"/>
  <c r="W74" i="4"/>
  <c r="AS74" i="3"/>
  <c r="U81" i="4"/>
  <c r="AO81" i="3"/>
  <c r="AW80" i="3"/>
  <c r="Y80" i="4"/>
  <c r="AS78" i="3"/>
  <c r="W78" i="4"/>
  <c r="AK74" i="3"/>
  <c r="S74" i="4"/>
  <c r="Z78" i="4"/>
  <c r="AD74" i="4"/>
  <c r="AQ81" i="3"/>
  <c r="V81" i="4"/>
  <c r="AM79" i="3"/>
  <c r="T79" i="4"/>
  <c r="AI77" i="3"/>
  <c r="R77" i="4"/>
  <c r="AE75" i="3"/>
  <c r="P75" i="4"/>
  <c r="AA73" i="3"/>
  <c r="N73" i="4"/>
  <c r="M81" i="4"/>
  <c r="Y81" i="3"/>
  <c r="AI81" i="3"/>
  <c r="R81" i="4"/>
  <c r="AE79" i="3"/>
  <c r="P79" i="4"/>
  <c r="AA77" i="3"/>
  <c r="N77" i="4"/>
  <c r="Y76" i="3"/>
  <c r="M76" i="4"/>
  <c r="U74" i="3"/>
  <c r="K74" i="4"/>
  <c r="S73" i="3"/>
  <c r="J73" i="4"/>
  <c r="Q72" i="3"/>
  <c r="I72" i="4"/>
  <c r="AA79" i="4"/>
  <c r="X76" i="4"/>
  <c r="V74" i="4"/>
  <c r="T72" i="4"/>
  <c r="AA81" i="3"/>
  <c r="N81" i="4"/>
  <c r="Y80" i="3"/>
  <c r="M80" i="4"/>
  <c r="W79" i="3"/>
  <c r="L79" i="4"/>
  <c r="U78" i="3"/>
  <c r="K78" i="4"/>
  <c r="S77" i="3"/>
  <c r="J77" i="4"/>
  <c r="I76" i="4"/>
  <c r="Q76" i="3"/>
  <c r="O75" i="3"/>
  <c r="H75" i="4"/>
  <c r="G74" i="4"/>
  <c r="M74" i="3"/>
  <c r="K73" i="3"/>
  <c r="F73" i="4"/>
  <c r="I72" i="3"/>
  <c r="E72" i="4"/>
  <c r="E81" i="4"/>
  <c r="I81" i="3"/>
  <c r="D80" i="4"/>
  <c r="G80" i="3"/>
  <c r="C80" i="4"/>
  <c r="S81" i="3"/>
  <c r="J81" i="4"/>
  <c r="Q80" i="3"/>
  <c r="I80" i="4"/>
  <c r="O79" i="3"/>
  <c r="H79" i="4"/>
  <c r="M78" i="3"/>
  <c r="G78" i="4"/>
  <c r="K77" i="3"/>
  <c r="F77" i="4"/>
  <c r="I76" i="3"/>
  <c r="E76" i="4"/>
  <c r="C75" i="4"/>
  <c r="G75" i="3"/>
  <c r="D75" i="4"/>
  <c r="BO73" i="3"/>
  <c r="AH73" i="4"/>
  <c r="BM72" i="3"/>
  <c r="AG72" i="4"/>
  <c r="I81" i="4"/>
  <c r="AA80" i="4"/>
  <c r="J78" i="4"/>
  <c r="AF76" i="4"/>
  <c r="Q73" i="4"/>
  <c r="AG81" i="4"/>
  <c r="T81" i="4"/>
  <c r="AE79" i="4"/>
  <c r="AD78" i="4"/>
  <c r="H72" i="4"/>
  <c r="AE75" i="4"/>
  <c r="AG77" i="4"/>
</calcChain>
</file>

<file path=xl/sharedStrings.xml><?xml version="1.0" encoding="utf-8"?>
<sst xmlns="http://schemas.openxmlformats.org/spreadsheetml/2006/main" count="255" uniqueCount="189">
  <si>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</si>
  <si>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</si>
  <si>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</si>
  <si>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</si>
  <si>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</si>
  <si>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</si>
  <si>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</si>
  <si>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</si>
  <si>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</si>
  <si>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</si>
  <si>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</si>
  <si>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</si>
  <si>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</si>
  <si>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</si>
  <si>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</si>
  <si>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</si>
  <si>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</si>
  <si>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</si>
  <si>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</si>
  <si>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</si>
  <si>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</si>
  <si>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</si>
  <si>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</si>
  <si>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</si>
  <si>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</si>
  <si>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</si>
  <si>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</si>
  <si>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</si>
  <si>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</si>
  <si>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</si>
  <si>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</si>
  <si>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</si>
  <si>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</si>
  <si>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</si>
  <si>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</si>
  <si>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</si>
  <si>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</si>
  <si>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</si>
  <si>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</si>
  <si>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</si>
  <si>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</si>
  <si>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</si>
  <si>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</si>
  <si>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</si>
  <si>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</si>
  <si>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</si>
  <si>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</si>
  <si>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</si>
  <si>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</si>
  <si>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</si>
  <si>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</si>
  <si>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</si>
  <si>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</si>
  <si>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</si>
  <si>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</si>
  <si>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</si>
  <si>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</si>
  <si>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</si>
  <si>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</si>
  <si>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</si>
  <si>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</si>
  <si>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</si>
  <si>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</si>
  <si>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</si>
  <si>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</si>
  <si>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</si>
  <si>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</si>
  <si>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</si>
  <si>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</si>
  <si>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</si>
  <si>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</si>
  <si>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</si>
  <si>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</si>
  <si>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</si>
  <si>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</si>
  <si>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</si>
  <si>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</si>
  <si>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</si>
  <si>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</si>
  <si>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</si>
  <si>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</si>
  <si>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</si>
  <si>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</si>
  <si>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</si>
  <si>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</si>
  <si>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</si>
  <si>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</si>
  <si>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</si>
  <si>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</si>
  <si>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</si>
  <si>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</si>
  <si>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</si>
  <si>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</si>
  <si>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</si>
  <si>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</si>
  <si>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</si>
  <si>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</si>
  <si>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</si>
  <si>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</si>
  <si>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</si>
  <si>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</si>
  <si>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</si>
  <si>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</si>
  <si>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</si>
  <si>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</si>
  <si>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</si>
  <si>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</si>
  <si>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</si>
  <si>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</si>
  <si>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</si>
  <si>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</si>
  <si>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</si>
  <si>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</si>
  <si>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</si>
  <si>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</si>
  <si>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</si>
  <si>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</si>
  <si>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</si>
  <si>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</si>
  <si>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</si>
  <si>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</si>
  <si>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</si>
  <si>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</si>
  <si>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</si>
  <si>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</si>
  <si>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</si>
  <si>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</si>
  <si>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</si>
  <si>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</si>
  <si>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</si>
  <si>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</si>
  <si>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</si>
  <si>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</si>
  <si>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</si>
  <si>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</si>
  <si>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</si>
  <si>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</si>
  <si>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</si>
  <si>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</si>
  <si>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</si>
  <si>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</si>
  <si>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</si>
  <si>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</si>
  <si>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</si>
  <si>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</si>
  <si>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</si>
  <si>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</si>
  <si>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</si>
  <si>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</si>
  <si>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</si>
  <si>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</si>
  <si>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</si>
  <si>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</si>
  <si>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</si>
  <si>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</si>
  <si>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</si>
  <si>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</si>
  <si>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</si>
  <si>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</si>
  <si>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</si>
  <si>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</si>
  <si>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</si>
  <si>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</si>
  <si>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</si>
  <si>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</si>
  <si>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</si>
  <si>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</si>
  <si>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</si>
  <si>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</si>
  <si>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</si>
  <si>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</si>
  <si>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</si>
  <si>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</si>
  <si>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</si>
  <si>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</si>
  <si>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</si>
  <si>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</si>
  <si>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</si>
  <si>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</si>
  <si>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</si>
  <si>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</si>
  <si>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U.S. GDP Impact of SARC-CoV-2 Pandemic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</si>
  <si>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</si>
  <si>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</si>
  <si>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</si>
  <si>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</si>
  <si>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</si>
  <si>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Other values intended to be user-specified, with no source needed.</t>
  </si>
  <si>
    <t>cross alternate government revenue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</si>
</sst>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2" fillId="0" borderId="0" xfId="12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Here'!$B$160:$AH$160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Here'!$B$161:$AH$161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181</v>
      </c>
      <c r="C3" s="13"/>
      <c r="D3" s="13"/>
      <c r="E3" s="13"/>
      <c r="F3" s="13"/>
    </row>
    <row r="4" spans="1:6" x14ac:dyDescent="0.25">
      <c r="B4" t="s">
        <v>182</v>
      </c>
    </row>
    <row r="5" spans="1:6" x14ac:dyDescent="0.25">
      <c r="B5" s="34" t="s">
        <v>183</v>
      </c>
    </row>
    <row r="6" spans="1:6" x14ac:dyDescent="0.25">
      <c r="B6" t="s">
        <v>184</v>
      </c>
    </row>
    <row r="7" spans="1:6" x14ac:dyDescent="0.25">
      <c r="B7" s="35" t="s">
        <v>185</v>
      </c>
    </row>
    <row r="8" spans="1:6" x14ac:dyDescent="0.25">
      <c r="B8" t="s">
        <v>186</v>
      </c>
    </row>
    <row r="10" spans="1:6" x14ac:dyDescent="0.25">
      <c r="B10" s="19" t="s">
        <v>187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150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1.0089999999999999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-15</v>
      </c>
      <c r="C68" s="10"/>
      <c r="D68" s="11"/>
    </row>
    <row r="97" spans="1:2" x14ac:dyDescent="0.25">
      <c r="A97" s="1" t="s">
        <v>158</v>
      </c>
    </row>
    <row r="98" spans="1:2" x14ac:dyDescent="0.25">
      <c r="A98" t="s">
        <v>159</v>
      </c>
    </row>
    <row r="99" spans="1:2" x14ac:dyDescent="0.25">
      <c r="A99" t="s">
        <v>160</v>
      </c>
    </row>
    <row r="100" spans="1:2" x14ac:dyDescent="0.25">
      <c r="A100" t="s">
        <v>161</v>
      </c>
    </row>
    <row r="101" spans="1:2" x14ac:dyDescent="0.25">
      <c r="A101" s="23">
        <v>6</v>
      </c>
      <c r="B101" t="s">
        <v>162</v>
      </c>
    </row>
  </sheetData>
  <hyperlinks>
    <hyperlink ref="B7" r:id="rId1" xr:uid="{1D80FAAC-2BA7-45C5-A797-7BB4B633F46A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75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152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0.41965309440203413</v>
      </c>
      <c r="D23" s="16">
        <v>1</v>
      </c>
      <c r="AG23" s="12"/>
      <c r="AH23" s="12"/>
    </row>
    <row r="24" spans="1:36" x14ac:dyDescent="0.2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169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156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163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164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165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167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155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188</v>
      </c>
      <c r="B122" s="15">
        <v>2018</v>
      </c>
      <c r="C122" s="15">
        <v>2050</v>
      </c>
      <c r="D122" s="15"/>
      <c r="E122" s="15"/>
      <c r="F122" s="1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20">
        <v>1</v>
      </c>
      <c r="C123" s="16">
        <v>1</v>
      </c>
    </row>
    <row r="124" spans="1:34" x14ac:dyDescent="0.25">
      <c r="A124" t="s">
        <v>65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154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149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54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48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56</v>
      </c>
      <c r="B136" s="15">
        <v>2018</v>
      </c>
      <c r="C136" s="15">
        <v>2019</v>
      </c>
      <c r="D136" s="15">
        <v>2050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</row>
    <row r="138" spans="1:34" x14ac:dyDescent="0.25">
      <c r="A138" t="s">
        <v>72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73</v>
      </c>
      <c r="B140" s="15">
        <v>2018</v>
      </c>
      <c r="C140" s="15">
        <v>2019</v>
      </c>
      <c r="D140" s="15">
        <v>2020</v>
      </c>
      <c r="E140" s="15">
        <v>2050</v>
      </c>
      <c r="F140" s="1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1:34" x14ac:dyDescent="0.25">
      <c r="B141" s="16">
        <v>0</v>
      </c>
      <c r="C141" s="16">
        <v>0</v>
      </c>
      <c r="D141" s="16">
        <v>1</v>
      </c>
      <c r="E141" s="16">
        <v>1</v>
      </c>
    </row>
    <row r="142" spans="1:34" x14ac:dyDescent="0.25">
      <c r="A142" t="s">
        <v>22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25">
      <c r="A144" t="s">
        <v>23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25">
      <c r="A146" t="s">
        <v>24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25">
      <c r="A148" t="s">
        <v>25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25">
      <c r="A150" t="s">
        <v>26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25">
      <c r="A152" t="s">
        <v>27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25">
      <c r="A154" t="s">
        <v>28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25">
      <c r="A156" t="s">
        <v>29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25">
      <c r="A158" t="s">
        <v>30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25">
      <c r="A160" t="s">
        <v>0</v>
      </c>
      <c r="B160" s="15">
        <v>2018</v>
      </c>
      <c r="C160" s="15">
        <v>2019</v>
      </c>
      <c r="D160" s="15">
        <v>2020</v>
      </c>
      <c r="E160" s="15">
        <v>2021</v>
      </c>
      <c r="F160" s="15">
        <v>2022</v>
      </c>
      <c r="G160" s="15">
        <v>2023</v>
      </c>
      <c r="H160" s="15">
        <v>2024</v>
      </c>
      <c r="I160" s="15">
        <v>2025</v>
      </c>
      <c r="J160" s="15">
        <v>2026</v>
      </c>
      <c r="K160" s="15">
        <v>2027</v>
      </c>
      <c r="L160" s="15">
        <v>2028</v>
      </c>
      <c r="M160" s="15">
        <v>2029</v>
      </c>
      <c r="N160" s="15">
        <v>2030</v>
      </c>
      <c r="O160" s="15">
        <v>2031</v>
      </c>
      <c r="P160" s="15">
        <v>2032</v>
      </c>
      <c r="Q160" s="15">
        <v>2033</v>
      </c>
      <c r="R160" s="15">
        <v>2034</v>
      </c>
      <c r="S160" s="15">
        <v>2035</v>
      </c>
      <c r="T160" s="15">
        <v>2036</v>
      </c>
      <c r="U160" s="15">
        <v>2037</v>
      </c>
      <c r="V160" s="15">
        <v>2038</v>
      </c>
      <c r="W160" s="15">
        <v>2039</v>
      </c>
      <c r="X160" s="15">
        <v>2040</v>
      </c>
      <c r="Y160" s="15">
        <v>2041</v>
      </c>
      <c r="Z160" s="15">
        <v>2042</v>
      </c>
      <c r="AA160" s="15">
        <v>2043</v>
      </c>
      <c r="AB160" s="15">
        <v>2044</v>
      </c>
      <c r="AC160" s="15">
        <v>2045</v>
      </c>
      <c r="AD160" s="15">
        <v>2046</v>
      </c>
      <c r="AE160" s="15">
        <v>2047</v>
      </c>
      <c r="AF160" s="15">
        <v>2048</v>
      </c>
      <c r="AG160" s="15">
        <v>2049</v>
      </c>
      <c r="AH160" s="15">
        <v>2050</v>
      </c>
    </row>
    <row r="161" spans="1:34" x14ac:dyDescent="0.25">
      <c r="B161" s="16">
        <v>0</v>
      </c>
      <c r="C161" s="16">
        <v>0</v>
      </c>
      <c r="D161" s="16">
        <f>About!$B$66/(1+EXP(About!$B$67*(D160-$D160+About!$B$68)))</f>
        <v>1.7278149615569269E-2</v>
      </c>
      <c r="E161" s="16">
        <f>About!$B$66/(1+EXP(About!$B$67*(E160-$D160+About!$B$68)))</f>
        <v>2.2514259647323516E-2</v>
      </c>
      <c r="F161" s="16">
        <f>About!$B$66/(1+EXP(About!$B$67*(F160-$D160+About!$B$68)))</f>
        <v>2.9290297158867825E-2</v>
      </c>
      <c r="G161" s="16">
        <f>About!$B$66/(1+EXP(About!$B$67*(G160-$D160+About!$B$68)))</f>
        <v>3.8027081523183362E-2</v>
      </c>
      <c r="H161" s="16">
        <f>About!$B$66/(1+EXP(About!$B$67*(H160-$D160+About!$B$68)))</f>
        <v>4.923892050578918E-2</v>
      </c>
      <c r="I161" s="16">
        <f>About!$B$66/(1+EXP(About!$B$67*(I160-$D160+About!$B$68)))</f>
        <v>6.3540116261509447E-2</v>
      </c>
      <c r="J161" s="16">
        <f>About!$B$66/(1+EXP(About!$B$67*(J160-$D160+About!$B$68)))</f>
        <v>8.1641688420404521E-2</v>
      </c>
      <c r="K161" s="16">
        <f>About!$B$66/(1+EXP(About!$B$67*(K160-$D160+About!$B$68)))</f>
        <v>0.10433105552137381</v>
      </c>
      <c r="L161" s="16">
        <f>About!$B$66/(1+EXP(About!$B$67*(L160-$D160+About!$B$68)))</f>
        <v>0.13242566966347</v>
      </c>
      <c r="M161" s="16">
        <f>About!$B$66/(1+EXP(About!$B$67*(M160-$D160+About!$B$68)))</f>
        <v>0.16669171402233013</v>
      </c>
      <c r="N161" s="16">
        <f>About!$B$66/(1+EXP(About!$B$67*(N160-$D160+About!$B$68)))</f>
        <v>0.20772320514715584</v>
      </c>
      <c r="O161" s="16">
        <f>About!$B$66/(1+EXP(About!$B$67*(O160-$D160+About!$B$68)))</f>
        <v>0.2557875708122988</v>
      </c>
      <c r="P161" s="16">
        <f>About!$B$66/(1+EXP(About!$B$67*(P160-$D160+About!$B$68)))</f>
        <v>0.31066151015949567</v>
      </c>
      <c r="Q161" s="16">
        <f>About!$B$66/(1+EXP(About!$B$67*(Q160-$D160+About!$B$68)))</f>
        <v>0.37150127050427334</v>
      </c>
      <c r="R161" s="16">
        <f>About!$B$66/(1+EXP(About!$B$67*(R160-$D160+About!$B$68)))</f>
        <v>0.4368032588898566</v>
      </c>
      <c r="S161" s="16">
        <f>About!$B$66/(1+EXP(About!$B$67*(S160-$D160+About!$B$68)))</f>
        <v>0.50449999999999995</v>
      </c>
      <c r="T161" s="16">
        <f>About!$B$66/(1+EXP(About!$B$67*(T160-$D160+About!$B$68)))</f>
        <v>0.57219674111014329</v>
      </c>
      <c r="U161" s="16">
        <f>About!$B$66/(1+EXP(About!$B$67*(U160-$D160+About!$B$68)))</f>
        <v>0.6374987294957265</v>
      </c>
      <c r="V161" s="16">
        <f>About!$B$66/(1+EXP(About!$B$67*(V160-$D160+About!$B$68)))</f>
        <v>0.69833848984050417</v>
      </c>
      <c r="W161" s="16">
        <f>About!$B$66/(1+EXP(About!$B$67*(W160-$D160+About!$B$68)))</f>
        <v>0.75321242918770104</v>
      </c>
      <c r="X161" s="16">
        <f>About!$B$66/(1+EXP(About!$B$67*(X160-$D160+About!$B$68)))</f>
        <v>0.80127679485284409</v>
      </c>
      <c r="Y161" s="16">
        <f>About!$B$66/(1+EXP(About!$B$67*(Y160-$D160+About!$B$68)))</f>
        <v>0.84230828597766971</v>
      </c>
      <c r="Z161" s="16">
        <f>About!$B$66/(1+EXP(About!$B$67*(Z160-$D160+About!$B$68)))</f>
        <v>0.87657433033652998</v>
      </c>
      <c r="AA161" s="16">
        <f>About!$B$66/(1+EXP(About!$B$67*(AA160-$D160+About!$B$68)))</f>
        <v>0.904668944478626</v>
      </c>
      <c r="AB161" s="16">
        <f>About!$B$66/(1+EXP(About!$B$67*(AB160-$D160+About!$B$68)))</f>
        <v>0.92735831157959536</v>
      </c>
      <c r="AC161" s="16">
        <f>About!$B$66/(1+EXP(About!$B$67*(AC160-$D160+About!$B$68)))</f>
        <v>0.94545988373849044</v>
      </c>
      <c r="AD161" s="16">
        <f>About!$B$66/(1+EXP(About!$B$67*(AD160-$D160+About!$B$68)))</f>
        <v>0.95976107949421063</v>
      </c>
      <c r="AE161" s="16">
        <f>About!$B$66/(1+EXP(About!$B$67*(AE160-$D160+About!$B$68)))</f>
        <v>0.97097291847681666</v>
      </c>
      <c r="AF161" s="16">
        <f>About!$B$66/(1+EXP(About!$B$67*(AF160-$D160+About!$B$68)))</f>
        <v>0.97970970284113201</v>
      </c>
      <c r="AG161" s="16">
        <f>About!$B$66/(1+EXP(About!$B$67*(AG160-$D160+About!$B$68)))</f>
        <v>0.98648574035267622</v>
      </c>
      <c r="AH161" s="16">
        <f>About!$B$66/(1+EXP(About!$B$67*(AH160-$D160+About!$B$68)))</f>
        <v>0.99172185038443061</v>
      </c>
    </row>
    <row r="162" spans="1:34" x14ac:dyDescent="0.25">
      <c r="A162" t="s">
        <v>171</v>
      </c>
      <c r="B162" s="15">
        <v>2018</v>
      </c>
      <c r="C162" s="15">
        <v>2019</v>
      </c>
      <c r="D162" s="15">
        <v>2050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25">
      <c r="B163" s="16">
        <v>0</v>
      </c>
      <c r="C163" s="16">
        <v>0</v>
      </c>
      <c r="D163" s="16">
        <v>1</v>
      </c>
    </row>
    <row r="164" spans="1:34" x14ac:dyDescent="0.25">
      <c r="A164" t="s">
        <v>175</v>
      </c>
      <c r="B164" s="14">
        <v>2018</v>
      </c>
      <c r="C164" s="14">
        <v>2019</v>
      </c>
      <c r="D164" s="14">
        <v>2020</v>
      </c>
      <c r="E164" s="14">
        <v>2021</v>
      </c>
      <c r="F164" s="14">
        <v>2022</v>
      </c>
      <c r="G164" s="14">
        <v>2023</v>
      </c>
      <c r="H164" s="14">
        <v>2024</v>
      </c>
      <c r="I164" s="14">
        <v>2025</v>
      </c>
      <c r="J164" s="14">
        <v>2026</v>
      </c>
      <c r="K164" s="14">
        <v>2027</v>
      </c>
      <c r="L164" s="14">
        <v>2028</v>
      </c>
      <c r="M164" s="14">
        <v>2029</v>
      </c>
      <c r="N164" s="14">
        <v>2050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x14ac:dyDescent="0.25">
      <c r="B165">
        <v>0</v>
      </c>
      <c r="C165">
        <v>0</v>
      </c>
      <c r="D165">
        <f>VLOOKUP(D$164,'Exogenous GDP Adjustment'!$A$12:$C$20,3,FALSE)</f>
        <v>1</v>
      </c>
      <c r="E165">
        <f>VLOOKUP(E$164,'Exogenous GDP Adjustment'!$A$12:$C$20,3,FALSE)</f>
        <v>0.41927474668620651</v>
      </c>
      <c r="F165">
        <f>VLOOKUP(F$164,'Exogenous GDP Adjustment'!$A$12:$C$20,3,FALSE)</f>
        <v>0.17579131320878263</v>
      </c>
      <c r="G165">
        <f>VLOOKUP(G$164,'Exogenous GDP Adjustment'!$A$12:$C$20,3,FALSE)</f>
        <v>7.3704858315247937E-2</v>
      </c>
      <c r="H165">
        <f>VLOOKUP(H$164,'Exogenous GDP Adjustment'!$A$12:$C$20,3,FALSE)</f>
        <v>3.0902585799668317E-2</v>
      </c>
      <c r="I165">
        <f>VLOOKUP(I$164,'Exogenous GDP Adjustment'!$A$12:$C$20,3,FALSE)</f>
        <v>1.2956673833104696E-2</v>
      </c>
      <c r="J165">
        <f>VLOOKUP(J$164,'Exogenous GDP Adjustment'!$A$12:$C$20,3,FALSE)</f>
        <v>5.4324061392707719E-3</v>
      </c>
      <c r="K165">
        <f>VLOOKUP(K$164,'Exogenous GDP Adjustment'!$A$12:$C$20,3,FALSE)</f>
        <v>2.2776707079393459E-3</v>
      </c>
      <c r="L165">
        <f>VLOOKUP(L$164,'Exogenous GDP Adjustment'!$A$12:$C$20,3,FALSE)</f>
        <v>9.5496980910586202E-4</v>
      </c>
      <c r="M165">
        <v>0</v>
      </c>
      <c r="N165">
        <v>0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0.419653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0.43837399999999999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0.45709499999999997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0.47581600000000002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0.494537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0.51325699999999996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0.53197799999999995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0.55069900000000005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0.56942000000000004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0.58814100000000002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0.60686200000000001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0.625583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0.64430399999999999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0.66302399999999995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0.68174500000000005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0.70046600000000003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0.71918700000000002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0.73790800000000001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0.756629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0.77534999999999998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0.79407000000000005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0.81279100000000004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0.83151200000000003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0.85023300000000002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0.868954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0.88767499999999999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0.90639599999999998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0.92511699999999997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0.94383700000000004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0.96255800000000002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0.98127900000000001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3.2258000000000002E-2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6.4516000000000004E-2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9.6773999999999999E-2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0.12903200000000001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0.16128999999999999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0.193548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0.22580600000000001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0.25806499999999999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0.290323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0.32258100000000001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0.35483900000000002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0.38709700000000002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0.41935499999999998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0.45161299999999999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0.483871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0.51612899999999995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0.54838699999999996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0.58064499999999997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0.61290299999999998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0.64516099999999998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0.67741899999999999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0.709677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0.74193500000000001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0.77419400000000005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0.80645199999999995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0.83870999999999996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0.87096799999999996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0.90322599999999997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0.93548399999999998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0.96774199999999999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1</v>
      </c>
    </row>
    <row r="72" spans="1:34" x14ac:dyDescent="0.2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1.7278000000000002E-2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2.2513999999999999E-2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2.929E-2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3.8026999999999998E-2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4.9238999999999998E-2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6.3539999999999999E-2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8.1642000000000006E-2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0.10433099999999999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0.13242599999999999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0.16669200000000001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0.20772299999999999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0.25578800000000002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0.31066199999999999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0.37150100000000003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0.436803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0.50449999999999995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0.57219699999999996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0.63749900000000004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0.69833800000000001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0.75321199999999999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0.80127700000000002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0.84230799999999995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0.87657399999999996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0.90466899999999995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0.92735800000000002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0.94545999999999997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0.95976099999999998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0.97097299999999997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0.97970999999999997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0.98648599999999997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0.99172199999999999</v>
      </c>
    </row>
    <row r="82" spans="1:34" x14ac:dyDescent="0.2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3.2258000000000002E-2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6.4516000000000004E-2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9.6773999999999999E-2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0.12903200000000001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0.16128999999999999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0.193548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0.22580600000000001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0.25806499999999999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0.290323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0.32258100000000001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0.35483900000000002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0.38709700000000002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0.41935499999999998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0.45161299999999999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0.483871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0.51612899999999995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0.54838699999999996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0.58064499999999997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0.61290299999999998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0.64516099999999998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0.67741899999999999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0.709677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0.74193500000000001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0.77419400000000005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0.80645199999999995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0.83870999999999996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0.87096799999999996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0.90322599999999997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0.93548399999999998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0.96774199999999999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1</v>
      </c>
    </row>
    <row r="83" spans="1:34" x14ac:dyDescent="0.2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0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0.41927500000000001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0.175791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7.3705000000000007E-2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3.0903E-2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1.2957E-2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5.4320000000000002E-3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2.2780000000000001E-3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9.5500000000000001E-4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0.419653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12" t="str">
        <f>IF(ISBLANK('Set Schedules Here'!AG141),"",ROUND('Set Schedules Here'!AG141,rounding_decimal_places))</f>
        <v/>
      </c>
      <c r="BN71" s="12" t="str">
        <f>IF(ISBLANK('Set Schedules Here'!AH140),"",ROUND('Set Schedules Here'!AH140,rounding_decimal_places))</f>
        <v/>
      </c>
      <c r="BO71" s="22" t="str">
        <f>IF(ISBLANK('Set Schedules Here'!AH141),"",ROUND('Set Schedules Here'!AH141,rounding_decimal_places))</f>
        <v/>
      </c>
    </row>
    <row r="72" spans="1:67" x14ac:dyDescent="0.2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2020</v>
      </c>
      <c r="G81" s="12">
        <f>IF(ISBLANK('Set Schedules Here'!D161),"",ROUND('Set Schedules Here'!D161,rounding_decimal_places))</f>
        <v>1.7278000000000002E-2</v>
      </c>
      <c r="H81" s="12">
        <f>IF(ISBLANK('Set Schedules Here'!E160),"",ROUND('Set Schedules Here'!E160,rounding_decimal_places))</f>
        <v>2021</v>
      </c>
      <c r="I81" s="12">
        <f>IF(ISBLANK('Set Schedules Here'!E161),"",ROUND('Set Schedules Here'!E161,rounding_decimal_places))</f>
        <v>2.2513999999999999E-2</v>
      </c>
      <c r="J81" s="12">
        <f>IF(ISBLANK('Set Schedules Here'!F160),"",ROUND('Set Schedules Here'!F160,rounding_decimal_places))</f>
        <v>2022</v>
      </c>
      <c r="K81" s="12">
        <f>IF(ISBLANK('Set Schedules Here'!F161),"",ROUND('Set Schedules Here'!F161,rounding_decimal_places))</f>
        <v>2.929E-2</v>
      </c>
      <c r="L81" s="12">
        <f>IF(ISBLANK('Set Schedules Here'!G160),"",ROUND('Set Schedules Here'!G160,rounding_decimal_places))</f>
        <v>2023</v>
      </c>
      <c r="M81" s="12">
        <f>IF(ISBLANK('Set Schedules Here'!G161),"",ROUND('Set Schedules Here'!G161,rounding_decimal_places))</f>
        <v>3.8026999999999998E-2</v>
      </c>
      <c r="N81" s="12">
        <f>IF(ISBLANK('Set Schedules Here'!H160),"",ROUND('Set Schedules Here'!H160,rounding_decimal_places))</f>
        <v>2024</v>
      </c>
      <c r="O81" s="12">
        <f>IF(ISBLANK('Set Schedules Here'!H161),"",ROUND('Set Schedules Here'!H161,rounding_decimal_places))</f>
        <v>4.9238999999999998E-2</v>
      </c>
      <c r="P81" s="12">
        <f>IF(ISBLANK('Set Schedules Here'!I160),"",ROUND('Set Schedules Here'!I160,rounding_decimal_places))</f>
        <v>2025</v>
      </c>
      <c r="Q81" s="12">
        <f>IF(ISBLANK('Set Schedules Here'!I161),"",ROUND('Set Schedules Here'!I161,rounding_decimal_places))</f>
        <v>6.3539999999999999E-2</v>
      </c>
      <c r="R81" s="12">
        <f>IF(ISBLANK('Set Schedules Here'!J160),"",ROUND('Set Schedules Here'!J160,rounding_decimal_places))</f>
        <v>2026</v>
      </c>
      <c r="S81" s="12">
        <f>IF(ISBLANK('Set Schedules Here'!J161),"",ROUND('Set Schedules Here'!J161,rounding_decimal_places))</f>
        <v>8.1642000000000006E-2</v>
      </c>
      <c r="T81" s="12">
        <f>IF(ISBLANK('Set Schedules Here'!K160),"",ROUND('Set Schedules Here'!K160,rounding_decimal_places))</f>
        <v>2027</v>
      </c>
      <c r="U81" s="12">
        <f>IF(ISBLANK('Set Schedules Here'!K161),"",ROUND('Set Schedules Here'!K161,rounding_decimal_places))</f>
        <v>0.10433099999999999</v>
      </c>
      <c r="V81" s="12">
        <f>IF(ISBLANK('Set Schedules Here'!L160),"",ROUND('Set Schedules Here'!L160,rounding_decimal_places))</f>
        <v>2028</v>
      </c>
      <c r="W81" s="12">
        <f>IF(ISBLANK('Set Schedules Here'!L161),"",ROUND('Set Schedules Here'!L161,rounding_decimal_places))</f>
        <v>0.13242599999999999</v>
      </c>
      <c r="X81" s="12">
        <f>IF(ISBLANK('Set Schedules Here'!M160),"",ROUND('Set Schedules Here'!M160,rounding_decimal_places))</f>
        <v>2029</v>
      </c>
      <c r="Y81" s="12">
        <f>IF(ISBLANK('Set Schedules Here'!M161),"",ROUND('Set Schedules Here'!M161,rounding_decimal_places))</f>
        <v>0.16669200000000001</v>
      </c>
      <c r="Z81" s="12">
        <f>IF(ISBLANK('Set Schedules Here'!N160),"",ROUND('Set Schedules Here'!N160,rounding_decimal_places))</f>
        <v>2030</v>
      </c>
      <c r="AA81" s="12">
        <f>IF(ISBLANK('Set Schedules Here'!N161),"",ROUND('Set Schedules Here'!N161,rounding_decimal_places))</f>
        <v>0.20772299999999999</v>
      </c>
      <c r="AB81" s="12">
        <f>IF(ISBLANK('Set Schedules Here'!O160),"",ROUND('Set Schedules Here'!O160,rounding_decimal_places))</f>
        <v>2031</v>
      </c>
      <c r="AC81" s="12">
        <f>IF(ISBLANK('Set Schedules Here'!O161),"",ROUND('Set Schedules Here'!O161,rounding_decimal_places))</f>
        <v>0.25578800000000002</v>
      </c>
      <c r="AD81" s="12">
        <f>IF(ISBLANK('Set Schedules Here'!P160),"",ROUND('Set Schedules Here'!P160,rounding_decimal_places))</f>
        <v>2032</v>
      </c>
      <c r="AE81" s="12">
        <f>IF(ISBLANK('Set Schedules Here'!P161),"",ROUND('Set Schedules Here'!P161,rounding_decimal_places))</f>
        <v>0.31066199999999999</v>
      </c>
      <c r="AF81" s="12">
        <f>IF(ISBLANK('Set Schedules Here'!Q160),"",ROUND('Set Schedules Here'!Q160,rounding_decimal_places))</f>
        <v>2033</v>
      </c>
      <c r="AG81" s="12">
        <f>IF(ISBLANK('Set Schedules Here'!Q161),"",ROUND('Set Schedules Here'!Q161,rounding_decimal_places))</f>
        <v>0.37150100000000003</v>
      </c>
      <c r="AH81" s="12">
        <f>IF(ISBLANK('Set Schedules Here'!R160),"",ROUND('Set Schedules Here'!R160,rounding_decimal_places))</f>
        <v>2034</v>
      </c>
      <c r="AI81" s="12">
        <f>IF(ISBLANK('Set Schedules Here'!R161),"",ROUND('Set Schedules Here'!R161,rounding_decimal_places))</f>
        <v>0.436803</v>
      </c>
      <c r="AJ81" s="12">
        <f>IF(ISBLANK('Set Schedules Here'!S160),"",ROUND('Set Schedules Here'!S160,rounding_decimal_places))</f>
        <v>2035</v>
      </c>
      <c r="AK81" s="12">
        <f>IF(ISBLANK('Set Schedules Here'!S161),"",ROUND('Set Schedules Here'!S161,rounding_decimal_places))</f>
        <v>0.50449999999999995</v>
      </c>
      <c r="AL81" s="12">
        <f>IF(ISBLANK('Set Schedules Here'!T160),"",ROUND('Set Schedules Here'!T160,rounding_decimal_places))</f>
        <v>2036</v>
      </c>
      <c r="AM81" s="12">
        <f>IF(ISBLANK('Set Schedules Here'!T161),"",ROUND('Set Schedules Here'!T161,rounding_decimal_places))</f>
        <v>0.57219699999999996</v>
      </c>
      <c r="AN81" s="12">
        <f>IF(ISBLANK('Set Schedules Here'!U160),"",ROUND('Set Schedules Here'!U160,rounding_decimal_places))</f>
        <v>2037</v>
      </c>
      <c r="AO81" s="12">
        <f>IF(ISBLANK('Set Schedules Here'!U161),"",ROUND('Set Schedules Here'!U161,rounding_decimal_places))</f>
        <v>0.63749900000000004</v>
      </c>
      <c r="AP81" s="12">
        <f>IF(ISBLANK('Set Schedules Here'!V160),"",ROUND('Set Schedules Here'!V160,rounding_decimal_places))</f>
        <v>2038</v>
      </c>
      <c r="AQ81" s="12">
        <f>IF(ISBLANK('Set Schedules Here'!V161),"",ROUND('Set Schedules Here'!V161,rounding_decimal_places))</f>
        <v>0.69833800000000001</v>
      </c>
      <c r="AR81" s="12">
        <f>IF(ISBLANK('Set Schedules Here'!W160),"",ROUND('Set Schedules Here'!W160,rounding_decimal_places))</f>
        <v>2039</v>
      </c>
      <c r="AS81" s="12">
        <f>IF(ISBLANK('Set Schedules Here'!W161),"",ROUND('Set Schedules Here'!W161,rounding_decimal_places))</f>
        <v>0.75321199999999999</v>
      </c>
      <c r="AT81" s="12">
        <f>IF(ISBLANK('Set Schedules Here'!X160),"",ROUND('Set Schedules Here'!X160,rounding_decimal_places))</f>
        <v>2040</v>
      </c>
      <c r="AU81" s="12">
        <f>IF(ISBLANK('Set Schedules Here'!X161),"",ROUND('Set Schedules Here'!X161,rounding_decimal_places))</f>
        <v>0.80127700000000002</v>
      </c>
      <c r="AV81" s="12">
        <f>IF(ISBLANK('Set Schedules Here'!Y160),"",ROUND('Set Schedules Here'!Y160,rounding_decimal_places))</f>
        <v>2041</v>
      </c>
      <c r="AW81" s="12">
        <f>IF(ISBLANK('Set Schedules Here'!Y161),"",ROUND('Set Schedules Here'!Y161,rounding_decimal_places))</f>
        <v>0.84230799999999995</v>
      </c>
      <c r="AX81" s="12">
        <f>IF(ISBLANK('Set Schedules Here'!Z160),"",ROUND('Set Schedules Here'!Z160,rounding_decimal_places))</f>
        <v>2042</v>
      </c>
      <c r="AY81" s="12">
        <f>IF(ISBLANK('Set Schedules Here'!Z161),"",ROUND('Set Schedules Here'!Z161,rounding_decimal_places))</f>
        <v>0.87657399999999996</v>
      </c>
      <c r="AZ81" s="12">
        <f>IF(ISBLANK('Set Schedules Here'!AA160),"",ROUND('Set Schedules Here'!AA160,rounding_decimal_places))</f>
        <v>2043</v>
      </c>
      <c r="BA81" s="12">
        <f>IF(ISBLANK('Set Schedules Here'!AA161),"",ROUND('Set Schedules Here'!AA161,rounding_decimal_places))</f>
        <v>0.90466899999999995</v>
      </c>
      <c r="BB81" s="12">
        <f>IF(ISBLANK('Set Schedules Here'!AB160),"",ROUND('Set Schedules Here'!AB160,rounding_decimal_places))</f>
        <v>2044</v>
      </c>
      <c r="BC81" s="12">
        <f>IF(ISBLANK('Set Schedules Here'!AB161),"",ROUND('Set Schedules Here'!AB161,rounding_decimal_places))</f>
        <v>0.92735800000000002</v>
      </c>
      <c r="BD81" s="12">
        <f>IF(ISBLANK('Set Schedules Here'!AC160),"",ROUND('Set Schedules Here'!AC160,rounding_decimal_places))</f>
        <v>2045</v>
      </c>
      <c r="BE81" s="12">
        <f>IF(ISBLANK('Set Schedules Here'!AC161),"",ROUND('Set Schedules Here'!AC161,rounding_decimal_places))</f>
        <v>0.94545999999999997</v>
      </c>
      <c r="BF81" s="12">
        <f>IF(ISBLANK('Set Schedules Here'!AD160),"",ROUND('Set Schedules Here'!AD160,rounding_decimal_places))</f>
        <v>2046</v>
      </c>
      <c r="BG81" s="12">
        <f>IF(ISBLANK('Set Schedules Here'!AD161),"",ROUND('Set Schedules Here'!AD161,rounding_decimal_places))</f>
        <v>0.95976099999999998</v>
      </c>
      <c r="BH81" s="12">
        <f>IF(ISBLANK('Set Schedules Here'!AE160),"",ROUND('Set Schedules Here'!AE160,rounding_decimal_places))</f>
        <v>2047</v>
      </c>
      <c r="BI81" s="12">
        <f>IF(ISBLANK('Set Schedules Here'!AE161),"",ROUND('Set Schedules Here'!AE161,rounding_decimal_places))</f>
        <v>0.97097299999999997</v>
      </c>
      <c r="BJ81" s="12">
        <f>IF(ISBLANK('Set Schedules Here'!AF160),"",ROUND('Set Schedules Here'!AF160,rounding_decimal_places))</f>
        <v>2048</v>
      </c>
      <c r="BK81" s="12">
        <f>IF(ISBLANK('Set Schedules Here'!AF161),"",ROUND('Set Schedules Here'!AF161,rounding_decimal_places))</f>
        <v>0.97970999999999997</v>
      </c>
      <c r="BL81" s="12">
        <f>IF(ISBLANK('Set Schedules Here'!AG160),"",ROUND('Set Schedules Here'!AG160,rounding_decimal_places))</f>
        <v>2049</v>
      </c>
      <c r="BM81" s="12">
        <f>IF(ISBLANK('Set Schedules Here'!AG161),"",ROUND('Set Schedules Here'!AG161,rounding_decimal_places))</f>
        <v>0.98648599999999997</v>
      </c>
      <c r="BN81" s="12">
        <f>IF(ISBLANK('Set Schedules Here'!AH160),"",ROUND('Set Schedules Here'!AH160,rounding_decimal_places))</f>
        <v>2050</v>
      </c>
      <c r="BO81" s="22">
        <f>IF(ISBLANK('Set Schedules Here'!AH161),"",ROUND('Set Schedules Here'!AH161,rounding_decimal_places))</f>
        <v>0.99172199999999999</v>
      </c>
    </row>
    <row r="82" spans="1:67" x14ac:dyDescent="0.2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  <row r="83" spans="1:67" x14ac:dyDescent="0.2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2018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2019</v>
      </c>
      <c r="E83" s="12">
        <f>IF(ISBLANK('Set Schedules Here'!C165),"",ROUND('Set Schedules Here'!C165,rounding_decimal_places))</f>
        <v>0</v>
      </c>
      <c r="F83" s="12">
        <f>IF(ISBLANK('Set Schedules Here'!D164),"",ROUND('Set Schedules Here'!D164,rounding_decimal_places))</f>
        <v>2020</v>
      </c>
      <c r="G83" s="12">
        <f>IF(ISBLANK('Set Schedules Here'!D165),"",ROUND('Set Schedules Here'!D165,rounding_decimal_places))</f>
        <v>1</v>
      </c>
      <c r="H83" s="12">
        <f>IF(ISBLANK('Set Schedules Here'!E164),"",ROUND('Set Schedules Here'!E164,rounding_decimal_places))</f>
        <v>2021</v>
      </c>
      <c r="I83" s="12">
        <f>IF(ISBLANK('Set Schedules Here'!E165),"",ROUND('Set Schedules Here'!E165,rounding_decimal_places))</f>
        <v>0.41927500000000001</v>
      </c>
      <c r="J83" s="12">
        <f>IF(ISBLANK('Set Schedules Here'!F164),"",ROUND('Set Schedules Here'!F164,rounding_decimal_places))</f>
        <v>2022</v>
      </c>
      <c r="K83" s="12">
        <f>IF(ISBLANK('Set Schedules Here'!F165),"",ROUND('Set Schedules Here'!F165,rounding_decimal_places))</f>
        <v>0.175791</v>
      </c>
      <c r="L83" s="12">
        <f>IF(ISBLANK('Set Schedules Here'!G164),"",ROUND('Set Schedules Here'!G164,rounding_decimal_places))</f>
        <v>2023</v>
      </c>
      <c r="M83" s="12">
        <f>IF(ISBLANK('Set Schedules Here'!G165),"",ROUND('Set Schedules Here'!G165,rounding_decimal_places))</f>
        <v>7.3705000000000007E-2</v>
      </c>
      <c r="N83" s="12">
        <f>IF(ISBLANK('Set Schedules Here'!H164),"",ROUND('Set Schedules Here'!H164,rounding_decimal_places))</f>
        <v>2024</v>
      </c>
      <c r="O83" s="12">
        <f>IF(ISBLANK('Set Schedules Here'!H165),"",ROUND('Set Schedules Here'!H165,rounding_decimal_places))</f>
        <v>3.0903E-2</v>
      </c>
      <c r="P83" s="12">
        <f>IF(ISBLANK('Set Schedules Here'!I164),"",ROUND('Set Schedules Here'!I164,rounding_decimal_places))</f>
        <v>2025</v>
      </c>
      <c r="Q83" s="12">
        <f>IF(ISBLANK('Set Schedules Here'!I165),"",ROUND('Set Schedules Here'!I165,rounding_decimal_places))</f>
        <v>1.2957E-2</v>
      </c>
      <c r="R83" s="12">
        <f>IF(ISBLANK('Set Schedules Here'!J164),"",ROUND('Set Schedules Here'!J164,rounding_decimal_places))</f>
        <v>2026</v>
      </c>
      <c r="S83" s="12">
        <f>IF(ISBLANK('Set Schedules Here'!J165),"",ROUND('Set Schedules Here'!J165,rounding_decimal_places))</f>
        <v>5.4320000000000002E-3</v>
      </c>
      <c r="T83" s="12">
        <f>IF(ISBLANK('Set Schedules Here'!K164),"",ROUND('Set Schedules Here'!K164,rounding_decimal_places))</f>
        <v>2027</v>
      </c>
      <c r="U83" s="12">
        <f>IF(ISBLANK('Set Schedules Here'!K165),"",ROUND('Set Schedules Here'!K165,rounding_decimal_places))</f>
        <v>2.2780000000000001E-3</v>
      </c>
      <c r="V83" s="12">
        <f>IF(ISBLANK('Set Schedules Here'!L164),"",ROUND('Set Schedules Here'!L164,rounding_decimal_places))</f>
        <v>2028</v>
      </c>
      <c r="W83" s="12">
        <f>IF(ISBLANK('Set Schedules Here'!L165),"",ROUND('Set Schedules Here'!L165,rounding_decimal_places))</f>
        <v>9.5500000000000001E-4</v>
      </c>
      <c r="X83" s="12">
        <f>IF(ISBLANK('Set Schedules Here'!M164),"",ROUND('Set Schedules Here'!M164,rounding_decimal_places))</f>
        <v>2029</v>
      </c>
      <c r="Y83" s="12">
        <f>IF(ISBLANK('Set Schedules Here'!M165),"",ROUND('Set Schedules Here'!M165,rounding_decimal_places))</f>
        <v>0</v>
      </c>
      <c r="Z83" s="12">
        <f>IF(ISBLANK('Set Schedules Here'!N164),"",ROUND('Set Schedules Here'!N164,rounding_decimal_places))</f>
        <v>2050</v>
      </c>
      <c r="AA83" s="12">
        <f>IF(ISBLANK('Set Schedules Here'!N165),"",ROUND('Set Schedules Here'!N165,rounding_decimal_places))</f>
        <v>0</v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12" t="str">
        <f>IF(ISBLANK('Set Schedules Here'!AG165),"",ROUND('Set Schedules Here'!AG165,rounding_decimal_places))</f>
        <v/>
      </c>
      <c r="BN83" s="12" t="str">
        <f>IF(ISBLANK('Set Schedules Here'!AH164),"",ROUND('Set Schedules Here'!AH164,rounding_decimal_places))</f>
        <v/>
      </c>
      <c r="BO83" s="22" t="str">
        <f>IF(ISBLANK('Set Schedules Here'!AH165),"",ROUND('Set Schedules Here'!AH165,rounding_decimal_places))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4" t="s">
        <v>176</v>
      </c>
      <c r="B1" s="24"/>
      <c r="C1" s="24"/>
      <c r="D1" s="24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177</v>
      </c>
      <c r="B3">
        <v>19073</v>
      </c>
      <c r="C3">
        <v>18044</v>
      </c>
      <c r="D3">
        <v>19194</v>
      </c>
    </row>
    <row r="4" spans="1:5" x14ac:dyDescent="0.25">
      <c r="A4" t="s">
        <v>178</v>
      </c>
      <c r="B4">
        <v>19068</v>
      </c>
      <c r="C4">
        <v>19448</v>
      </c>
      <c r="D4">
        <v>19790</v>
      </c>
    </row>
    <row r="5" spans="1:5" ht="30" x14ac:dyDescent="0.25">
      <c r="A5" s="30" t="s">
        <v>179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180</v>
      </c>
    </row>
    <row r="7" spans="1:5" x14ac:dyDescent="0.25">
      <c r="D7" s="28"/>
    </row>
    <row r="8" spans="1:5" x14ac:dyDescent="0.25">
      <c r="A8" t="s">
        <v>172</v>
      </c>
      <c r="C8" s="33">
        <f>(C3-C5)/C5</f>
        <v>-7.2435738736422492E-2</v>
      </c>
      <c r="D8" s="33">
        <f>(D3-D5)/D5</f>
        <v>-3.0370476009741777E-2</v>
      </c>
    </row>
    <row r="9" spans="1:5" x14ac:dyDescent="0.25">
      <c r="A9" s="26"/>
      <c r="B9" s="27"/>
    </row>
    <row r="10" spans="1:5" x14ac:dyDescent="0.25">
      <c r="A10" s="26"/>
      <c r="B10" s="27"/>
    </row>
    <row r="11" spans="1:5" x14ac:dyDescent="0.25">
      <c r="A11" s="36" t="s">
        <v>31</v>
      </c>
      <c r="B11" s="25" t="s">
        <v>172</v>
      </c>
      <c r="C11" s="25" t="s">
        <v>173</v>
      </c>
      <c r="E11" s="1" t="s">
        <v>174</v>
      </c>
    </row>
    <row r="12" spans="1:5" x14ac:dyDescent="0.25">
      <c r="A12">
        <v>2020</v>
      </c>
      <c r="B12" s="27">
        <f>C8</f>
        <v>-7.2435738736422492E-2</v>
      </c>
      <c r="C12" s="27">
        <f>B12/B$12</f>
        <v>1</v>
      </c>
      <c r="E12" s="28">
        <f>B13/B12</f>
        <v>0.41927474668620651</v>
      </c>
    </row>
    <row r="13" spans="1:5" ht="15.75" thickBot="1" x14ac:dyDescent="0.3">
      <c r="A13" s="10">
        <v>2021</v>
      </c>
      <c r="B13" s="29">
        <f>D8</f>
        <v>-3.0370476009741777E-2</v>
      </c>
      <c r="C13" s="27">
        <f t="shared" ref="C13:C20" si="0">B13/B$12</f>
        <v>0.41927474668620651</v>
      </c>
    </row>
    <row r="14" spans="1:5" x14ac:dyDescent="0.25">
      <c r="A14">
        <v>2022</v>
      </c>
      <c r="B14" s="27">
        <f t="shared" ref="B14:B20" si="1">B13*E$12</f>
        <v>-1.2733573635723996E-2</v>
      </c>
      <c r="C14" s="27">
        <f t="shared" si="0"/>
        <v>0.17579131320878263</v>
      </c>
    </row>
    <row r="15" spans="1:5" x14ac:dyDescent="0.25">
      <c r="A15">
        <v>2023</v>
      </c>
      <c r="B15" s="27">
        <f t="shared" si="1"/>
        <v>-5.338865860528336E-3</v>
      </c>
      <c r="C15" s="27">
        <f t="shared" si="0"/>
        <v>7.3704858315247937E-2</v>
      </c>
    </row>
    <row r="16" spans="1:5" x14ac:dyDescent="0.25">
      <c r="A16">
        <v>2024</v>
      </c>
      <c r="B16" s="27">
        <f t="shared" si="1"/>
        <v>-2.2384516312646541E-3</v>
      </c>
      <c r="C16" s="27">
        <f t="shared" si="0"/>
        <v>3.0902585799668317E-2</v>
      </c>
    </row>
    <row r="17" spans="1:3" x14ac:dyDescent="0.25">
      <c r="A17">
        <v>2025</v>
      </c>
      <c r="B17" s="27">
        <f t="shared" si="1"/>
        <v>-9.3852624066781355E-4</v>
      </c>
      <c r="C17" s="27">
        <f t="shared" si="0"/>
        <v>1.2956673833104696E-2</v>
      </c>
    </row>
    <row r="18" spans="1:3" x14ac:dyDescent="0.25">
      <c r="A18">
        <v>2026</v>
      </c>
      <c r="B18" s="27">
        <f t="shared" si="1"/>
        <v>-3.9350035181435523E-4</v>
      </c>
      <c r="C18" s="27">
        <f t="shared" si="0"/>
        <v>5.4324061392707719E-3</v>
      </c>
    </row>
    <row r="19" spans="1:3" x14ac:dyDescent="0.25">
      <c r="A19">
        <v>2027</v>
      </c>
      <c r="B19" s="27">
        <f t="shared" si="1"/>
        <v>-1.6498476032789693E-4</v>
      </c>
      <c r="C19" s="27">
        <f t="shared" si="0"/>
        <v>2.2776707079393459E-3</v>
      </c>
    </row>
    <row r="20" spans="1:3" x14ac:dyDescent="0.25">
      <c r="A20">
        <v>2028</v>
      </c>
      <c r="B20" s="27">
        <f t="shared" si="1"/>
        <v>-6.9173943593563484E-5</v>
      </c>
      <c r="C20" s="27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2020-07-01T23:36:44Z</dcterms:modified>
</cp:coreProperties>
</file>