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90" windowWidth="18195" windowHeight="4020" tabRatio="776"/>
  </bookViews>
  <sheets>
    <sheet name="About" sheetId="1" r:id="rId1"/>
    <sheet name="AEO Table 4" sheetId="4" r:id="rId2"/>
    <sheet name="AEO Table 5" sheetId="5" r:id="rId3"/>
    <sheet name="District Heat" sheetId="19" r:id="rId4"/>
    <sheet name="BCEU-residential-heating" sheetId="18" r:id="rId5"/>
    <sheet name="BCEU-residential-cooling-vent" sheetId="20" r:id="rId6"/>
    <sheet name="BCEU-residential-lighting" sheetId="11" r:id="rId7"/>
    <sheet name="BCEU-residential-appliances" sheetId="12" r:id="rId8"/>
    <sheet name="BCEU-residential-other" sheetId="13" r:id="rId9"/>
    <sheet name="BCEU-commercial-heating" sheetId="21" r:id="rId10"/>
    <sheet name="BCEU-commercial-cooling-vent" sheetId="14" r:id="rId11"/>
    <sheet name="BCEU-commercial-lighting" sheetId="15" r:id="rId12"/>
    <sheet name="BCEU-commercial-appliances" sheetId="16" r:id="rId13"/>
    <sheet name="BCEU-commercial-other" sheetId="17" r:id="rId14"/>
  </sheets>
  <calcPr calcId="145621"/>
</workbook>
</file>

<file path=xl/calcChain.xml><?xml version="1.0" encoding="utf-8"?>
<calcChain xmlns="http://schemas.openxmlformats.org/spreadsheetml/2006/main">
  <c r="C2" i="14" l="1"/>
  <c r="D2" i="14"/>
  <c r="E2" i="14"/>
  <c r="F2" i="14"/>
  <c r="G2" i="14"/>
  <c r="H2" i="14"/>
  <c r="I2" i="14"/>
  <c r="J2" i="14"/>
  <c r="K2" i="14"/>
  <c r="L2" i="14"/>
  <c r="M2" i="14"/>
  <c r="N2" i="14"/>
  <c r="O2" i="14"/>
  <c r="P2" i="14"/>
  <c r="Q2" i="14"/>
  <c r="R2" i="14"/>
  <c r="S2" i="14"/>
  <c r="T2" i="14"/>
  <c r="U2" i="14"/>
  <c r="V2" i="14"/>
  <c r="W2" i="14"/>
  <c r="X2" i="14"/>
  <c r="Y2" i="14"/>
  <c r="Z2" i="14"/>
  <c r="AA2" i="14"/>
  <c r="AB2" i="14"/>
  <c r="AC2" i="14"/>
  <c r="AD2" i="14"/>
  <c r="AE2" i="14"/>
  <c r="C4" i="14"/>
  <c r="D4" i="14"/>
  <c r="E4" i="14"/>
  <c r="F4" i="14"/>
  <c r="G4" i="14"/>
  <c r="H4" i="14"/>
  <c r="I4" i="14"/>
  <c r="J4" i="14"/>
  <c r="K4" i="14"/>
  <c r="L4" i="14"/>
  <c r="M4" i="14"/>
  <c r="N4" i="14"/>
  <c r="O4" i="14"/>
  <c r="P4" i="14"/>
  <c r="Q4" i="14"/>
  <c r="R4" i="14"/>
  <c r="S4" i="14"/>
  <c r="T4" i="14"/>
  <c r="U4" i="14"/>
  <c r="V4" i="14"/>
  <c r="W4" i="14"/>
  <c r="X4" i="14"/>
  <c r="Y4" i="14"/>
  <c r="Z4" i="14"/>
  <c r="AA4" i="14"/>
  <c r="AB4" i="14"/>
  <c r="AC4" i="14"/>
  <c r="AD4" i="14"/>
  <c r="AE4" i="14"/>
  <c r="B4" i="14"/>
  <c r="B2" i="14"/>
  <c r="C2" i="21" l="1"/>
  <c r="D2" i="21"/>
  <c r="E2" i="21"/>
  <c r="F2" i="21"/>
  <c r="G2" i="21"/>
  <c r="H2" i="21"/>
  <c r="I2" i="21"/>
  <c r="J2" i="21"/>
  <c r="K2" i="21"/>
  <c r="L2" i="21"/>
  <c r="M2" i="21"/>
  <c r="N2" i="21"/>
  <c r="O2" i="21"/>
  <c r="P2" i="21"/>
  <c r="Q2" i="21"/>
  <c r="R2" i="21"/>
  <c r="S2" i="21"/>
  <c r="T2" i="21"/>
  <c r="U2" i="21"/>
  <c r="V2" i="21"/>
  <c r="W2" i="21"/>
  <c r="X2" i="21"/>
  <c r="Y2" i="21"/>
  <c r="Z2" i="21"/>
  <c r="AA2" i="21"/>
  <c r="AB2" i="21"/>
  <c r="AC2" i="21"/>
  <c r="AD2" i="21"/>
  <c r="AE2" i="21"/>
  <c r="C4" i="21"/>
  <c r="D4" i="21"/>
  <c r="E4" i="21"/>
  <c r="F4" i="21"/>
  <c r="G4" i="21"/>
  <c r="H4" i="21"/>
  <c r="I4" i="21"/>
  <c r="J4" i="21"/>
  <c r="K4" i="21"/>
  <c r="L4" i="21"/>
  <c r="M4" i="21"/>
  <c r="N4" i="21"/>
  <c r="O4" i="21"/>
  <c r="P4" i="21"/>
  <c r="Q4" i="21"/>
  <c r="R4" i="21"/>
  <c r="S4" i="21"/>
  <c r="T4" i="21"/>
  <c r="U4" i="21"/>
  <c r="V4" i="21"/>
  <c r="W4" i="21"/>
  <c r="X4" i="21"/>
  <c r="Y4" i="21"/>
  <c r="Z4" i="21"/>
  <c r="AA4" i="21"/>
  <c r="AB4" i="21"/>
  <c r="AC4" i="21"/>
  <c r="AD4" i="21"/>
  <c r="AE4" i="21"/>
  <c r="C5" i="21"/>
  <c r="D5" i="21"/>
  <c r="E5" i="21"/>
  <c r="F5" i="21"/>
  <c r="G5" i="21"/>
  <c r="H5" i="21"/>
  <c r="I5" i="21"/>
  <c r="J5" i="21"/>
  <c r="K5" i="21"/>
  <c r="L5" i="21"/>
  <c r="M5" i="21"/>
  <c r="N5" i="21"/>
  <c r="O5" i="21"/>
  <c r="P5" i="21"/>
  <c r="Q5" i="21"/>
  <c r="R5" i="21"/>
  <c r="S5" i="21"/>
  <c r="T5" i="21"/>
  <c r="U5" i="21"/>
  <c r="V5" i="21"/>
  <c r="W5" i="21"/>
  <c r="X5" i="21"/>
  <c r="Y5" i="21"/>
  <c r="Z5" i="21"/>
  <c r="AA5" i="21"/>
  <c r="AB5" i="21"/>
  <c r="AC5" i="21"/>
  <c r="AD5" i="21"/>
  <c r="AE5" i="21"/>
  <c r="C6" i="21"/>
  <c r="D6" i="21"/>
  <c r="E6" i="21"/>
  <c r="F6" i="21"/>
  <c r="G6" i="21"/>
  <c r="H6" i="21"/>
  <c r="I6" i="21"/>
  <c r="J6" i="21"/>
  <c r="K6" i="21"/>
  <c r="L6" i="21"/>
  <c r="M6" i="21"/>
  <c r="N6" i="21"/>
  <c r="O6" i="21"/>
  <c r="P6" i="21"/>
  <c r="Q6" i="21"/>
  <c r="R6" i="21"/>
  <c r="S6" i="21"/>
  <c r="T6" i="21"/>
  <c r="U6" i="21"/>
  <c r="V6" i="21"/>
  <c r="W6" i="21"/>
  <c r="X6" i="21"/>
  <c r="Y6" i="21"/>
  <c r="Z6" i="21"/>
  <c r="AA6" i="21"/>
  <c r="AB6" i="21"/>
  <c r="AC6" i="21"/>
  <c r="AD6" i="21"/>
  <c r="AE6" i="21"/>
  <c r="B6" i="21"/>
  <c r="B4" i="21"/>
  <c r="B2" i="21"/>
  <c r="B5" i="21"/>
  <c r="AE1" i="21"/>
  <c r="AD1" i="21"/>
  <c r="AC1" i="21"/>
  <c r="AB1" i="21"/>
  <c r="AA1" i="21"/>
  <c r="Z1" i="21"/>
  <c r="Y1" i="21"/>
  <c r="X1" i="21"/>
  <c r="W1" i="21"/>
  <c r="V1" i="21"/>
  <c r="U1" i="21"/>
  <c r="T1" i="21"/>
  <c r="S1" i="21"/>
  <c r="R1" i="21"/>
  <c r="Q1" i="21"/>
  <c r="P1" i="21"/>
  <c r="O1" i="21"/>
  <c r="N1" i="21"/>
  <c r="M1" i="21"/>
  <c r="L1" i="21"/>
  <c r="K1" i="21"/>
  <c r="J1" i="21"/>
  <c r="I1" i="21"/>
  <c r="H1" i="21"/>
  <c r="G1" i="21"/>
  <c r="F1" i="21"/>
  <c r="E1" i="21"/>
  <c r="D1" i="21"/>
  <c r="C1" i="21"/>
  <c r="B1" i="21"/>
  <c r="C2" i="20"/>
  <c r="D2" i="20"/>
  <c r="E2" i="20"/>
  <c r="F2" i="20"/>
  <c r="G2" i="20"/>
  <c r="H2" i="20"/>
  <c r="I2" i="20"/>
  <c r="J2" i="20"/>
  <c r="K2" i="20"/>
  <c r="L2" i="20"/>
  <c r="M2" i="20"/>
  <c r="N2" i="20"/>
  <c r="O2" i="20"/>
  <c r="P2" i="20"/>
  <c r="Q2" i="20"/>
  <c r="R2" i="20"/>
  <c r="S2" i="20"/>
  <c r="T2" i="20"/>
  <c r="U2" i="20"/>
  <c r="V2" i="20"/>
  <c r="W2" i="20"/>
  <c r="X2" i="20"/>
  <c r="Y2" i="20"/>
  <c r="Z2" i="20"/>
  <c r="AA2" i="20"/>
  <c r="AB2" i="20"/>
  <c r="AC2" i="20"/>
  <c r="AD2" i="20"/>
  <c r="AE2" i="20"/>
  <c r="C4" i="20"/>
  <c r="D4" i="20"/>
  <c r="E4" i="20"/>
  <c r="F4" i="20"/>
  <c r="G4" i="20"/>
  <c r="H4" i="20"/>
  <c r="I4" i="20"/>
  <c r="J4" i="20"/>
  <c r="K4" i="20"/>
  <c r="L4" i="20"/>
  <c r="M4" i="20"/>
  <c r="N4" i="20"/>
  <c r="O4" i="20"/>
  <c r="P4" i="20"/>
  <c r="Q4" i="20"/>
  <c r="R4" i="20"/>
  <c r="S4" i="20"/>
  <c r="T4" i="20"/>
  <c r="U4" i="20"/>
  <c r="V4" i="20"/>
  <c r="W4" i="20"/>
  <c r="X4" i="20"/>
  <c r="Y4" i="20"/>
  <c r="Z4" i="20"/>
  <c r="AA4" i="20"/>
  <c r="AB4" i="20"/>
  <c r="AC4" i="20"/>
  <c r="AD4" i="20"/>
  <c r="AE4" i="20"/>
  <c r="B4" i="20"/>
  <c r="B2" i="20"/>
  <c r="AE1" i="20"/>
  <c r="AD1" i="20"/>
  <c r="AC1" i="20"/>
  <c r="AB1" i="20"/>
  <c r="AA1" i="20"/>
  <c r="Z1" i="20"/>
  <c r="Y1" i="20"/>
  <c r="X1" i="20"/>
  <c r="W1" i="20"/>
  <c r="V1" i="20"/>
  <c r="U1" i="20"/>
  <c r="T1" i="20"/>
  <c r="S1" i="20"/>
  <c r="R1" i="20"/>
  <c r="Q1" i="20"/>
  <c r="P1" i="20"/>
  <c r="O1" i="20"/>
  <c r="N1" i="20"/>
  <c r="M1" i="20"/>
  <c r="L1" i="20"/>
  <c r="K1" i="20"/>
  <c r="J1" i="20"/>
  <c r="I1" i="20"/>
  <c r="H1" i="20"/>
  <c r="G1" i="20"/>
  <c r="F1" i="20"/>
  <c r="E1" i="20"/>
  <c r="D1" i="20"/>
  <c r="C1" i="20"/>
  <c r="B1" i="20"/>
  <c r="E8" i="19"/>
  <c r="F8" i="19" s="1"/>
  <c r="G8" i="19" s="1"/>
  <c r="H8" i="19" s="1"/>
  <c r="I8" i="19" s="1"/>
  <c r="J8" i="19" s="1"/>
  <c r="K8" i="19" s="1"/>
  <c r="L8" i="19" s="1"/>
  <c r="M8" i="19" s="1"/>
  <c r="N8" i="19" s="1"/>
  <c r="O8" i="19" s="1"/>
  <c r="P8" i="19" s="1"/>
  <c r="Q8" i="19" s="1"/>
  <c r="R8" i="19" s="1"/>
  <c r="S8" i="19" s="1"/>
  <c r="T8" i="19" s="1"/>
  <c r="U8" i="19" s="1"/>
  <c r="V8" i="19" s="1"/>
  <c r="W8" i="19" s="1"/>
  <c r="X8" i="19" s="1"/>
  <c r="Y8" i="19" s="1"/>
  <c r="Z8" i="19" s="1"/>
  <c r="AA8" i="19" s="1"/>
  <c r="AB8" i="19" s="1"/>
  <c r="AC8" i="19" s="1"/>
  <c r="AD8" i="19" s="1"/>
  <c r="AE8" i="19" s="1"/>
  <c r="D8" i="19"/>
  <c r="C8" i="19"/>
  <c r="B8" i="19"/>
  <c r="B3" i="19"/>
  <c r="D4" i="18" l="1"/>
  <c r="E4" i="18"/>
  <c r="F4" i="18"/>
  <c r="G4" i="18"/>
  <c r="H4" i="18"/>
  <c r="I4" i="18"/>
  <c r="J4" i="18"/>
  <c r="K4" i="18"/>
  <c r="L4" i="18"/>
  <c r="M4" i="18"/>
  <c r="N4" i="18"/>
  <c r="O4" i="18"/>
  <c r="P4" i="18"/>
  <c r="Q4" i="18"/>
  <c r="R4" i="18"/>
  <c r="S4" i="18"/>
  <c r="T4" i="18"/>
  <c r="U4" i="18"/>
  <c r="V4" i="18"/>
  <c r="W4" i="18"/>
  <c r="X4" i="18"/>
  <c r="Y4" i="18"/>
  <c r="Z4" i="18"/>
  <c r="AA4" i="18"/>
  <c r="AB4" i="18"/>
  <c r="AC4" i="18"/>
  <c r="AD4" i="18"/>
  <c r="AE4" i="18"/>
  <c r="C4" i="18"/>
  <c r="B4" i="18"/>
  <c r="AE2" i="18"/>
  <c r="C2" i="18"/>
  <c r="D2" i="18"/>
  <c r="E2" i="18"/>
  <c r="F2" i="18"/>
  <c r="G2" i="18"/>
  <c r="H2" i="18"/>
  <c r="I2" i="18"/>
  <c r="J2" i="18"/>
  <c r="K2" i="18"/>
  <c r="L2" i="18"/>
  <c r="M2" i="18"/>
  <c r="N2" i="18"/>
  <c r="O2" i="18"/>
  <c r="P2" i="18"/>
  <c r="Q2" i="18"/>
  <c r="R2" i="18"/>
  <c r="S2" i="18"/>
  <c r="T2" i="18"/>
  <c r="U2" i="18"/>
  <c r="V2" i="18"/>
  <c r="W2" i="18"/>
  <c r="X2" i="18"/>
  <c r="Y2" i="18"/>
  <c r="Z2" i="18"/>
  <c r="AA2" i="18"/>
  <c r="AB2" i="18"/>
  <c r="AC2" i="18"/>
  <c r="AD2" i="18"/>
  <c r="B2" i="18"/>
  <c r="AE5" i="18"/>
  <c r="AD5" i="18"/>
  <c r="AC5" i="18"/>
  <c r="AB5" i="18"/>
  <c r="AA5" i="18"/>
  <c r="Z5" i="18"/>
  <c r="Y5" i="18"/>
  <c r="X5" i="18"/>
  <c r="W5" i="18"/>
  <c r="V5" i="18"/>
  <c r="U5" i="18"/>
  <c r="T5" i="18"/>
  <c r="S5" i="18"/>
  <c r="R5" i="18"/>
  <c r="Q5" i="18"/>
  <c r="P5" i="18"/>
  <c r="O5" i="18"/>
  <c r="N5" i="18"/>
  <c r="M5" i="18"/>
  <c r="L5" i="18"/>
  <c r="K5" i="18"/>
  <c r="J5" i="18"/>
  <c r="I5" i="18"/>
  <c r="H5" i="18"/>
  <c r="G5" i="18"/>
  <c r="F5" i="18"/>
  <c r="E5" i="18"/>
  <c r="D5" i="18"/>
  <c r="C5" i="18"/>
  <c r="B5" i="18"/>
  <c r="AE1" i="18"/>
  <c r="AD1" i="18"/>
  <c r="AC1" i="18"/>
  <c r="AB1" i="18"/>
  <c r="AA1" i="18"/>
  <c r="Z1" i="18"/>
  <c r="Y1" i="18"/>
  <c r="X1" i="18"/>
  <c r="W1" i="18"/>
  <c r="V1" i="18"/>
  <c r="U1" i="18"/>
  <c r="T1" i="18"/>
  <c r="S1" i="18"/>
  <c r="R1" i="18"/>
  <c r="Q1" i="18"/>
  <c r="P1" i="18"/>
  <c r="O1" i="18"/>
  <c r="N1" i="18"/>
  <c r="M1" i="18"/>
  <c r="L1" i="18"/>
  <c r="K1" i="18"/>
  <c r="J1" i="18"/>
  <c r="I1" i="18"/>
  <c r="H1" i="18"/>
  <c r="G1" i="18"/>
  <c r="F1" i="18"/>
  <c r="E1" i="18"/>
  <c r="D1" i="18"/>
  <c r="C1" i="18"/>
  <c r="B1" i="18"/>
  <c r="E3" i="17" l="1"/>
  <c r="F3" i="17"/>
  <c r="G3" i="17"/>
  <c r="H3" i="17"/>
  <c r="I3" i="17"/>
  <c r="J3" i="17"/>
  <c r="K3" i="17"/>
  <c r="L3" i="17"/>
  <c r="M3" i="17"/>
  <c r="N3" i="17"/>
  <c r="O3" i="17"/>
  <c r="P3" i="17"/>
  <c r="Q3" i="17"/>
  <c r="R3" i="17"/>
  <c r="S3" i="17"/>
  <c r="T3" i="17"/>
  <c r="U3" i="17"/>
  <c r="V3" i="17"/>
  <c r="W3" i="17"/>
  <c r="X3" i="17"/>
  <c r="Y3" i="17"/>
  <c r="Z3" i="17"/>
  <c r="AA3" i="17"/>
  <c r="AB3" i="17"/>
  <c r="AC3" i="17"/>
  <c r="AD3" i="17"/>
  <c r="AE3" i="17"/>
  <c r="B3" i="17"/>
  <c r="C3" i="17"/>
  <c r="D3" i="17"/>
  <c r="E2" i="17" l="1"/>
  <c r="F2" i="17"/>
  <c r="G2" i="17"/>
  <c r="H2" i="17"/>
  <c r="I2" i="17"/>
  <c r="J2" i="17"/>
  <c r="K2" i="17"/>
  <c r="L2" i="17"/>
  <c r="M2" i="17"/>
  <c r="N2" i="17"/>
  <c r="O2" i="17"/>
  <c r="P2" i="17"/>
  <c r="Q2" i="17"/>
  <c r="R2" i="17"/>
  <c r="S2" i="17"/>
  <c r="T2" i="17"/>
  <c r="U2" i="17"/>
  <c r="V2" i="17"/>
  <c r="W2" i="17"/>
  <c r="X2" i="17"/>
  <c r="Y2" i="17"/>
  <c r="Z2" i="17"/>
  <c r="AA2" i="17"/>
  <c r="AB2" i="17"/>
  <c r="AC2" i="17"/>
  <c r="AD2" i="17"/>
  <c r="AE2" i="17"/>
  <c r="E4" i="17"/>
  <c r="F4" i="17"/>
  <c r="G4" i="17"/>
  <c r="H4" i="17"/>
  <c r="I4" i="17"/>
  <c r="J4" i="17"/>
  <c r="K4" i="17"/>
  <c r="L4" i="17"/>
  <c r="M4" i="17"/>
  <c r="N4" i="17"/>
  <c r="O4" i="17"/>
  <c r="P4" i="17"/>
  <c r="Q4" i="17"/>
  <c r="R4" i="17"/>
  <c r="S4" i="17"/>
  <c r="T4" i="17"/>
  <c r="U4" i="17"/>
  <c r="V4" i="17"/>
  <c r="W4" i="17"/>
  <c r="X4" i="17"/>
  <c r="Y4" i="17"/>
  <c r="Z4" i="17"/>
  <c r="AA4" i="17"/>
  <c r="AB4" i="17"/>
  <c r="AC4" i="17"/>
  <c r="AD4" i="17"/>
  <c r="AE4" i="17"/>
  <c r="E5" i="17"/>
  <c r="F5" i="17"/>
  <c r="G5" i="17"/>
  <c r="H5" i="17"/>
  <c r="I5" i="17"/>
  <c r="J5" i="17"/>
  <c r="K5" i="17"/>
  <c r="L5" i="17"/>
  <c r="M5" i="17"/>
  <c r="N5" i="17"/>
  <c r="O5" i="17"/>
  <c r="P5" i="17"/>
  <c r="Q5" i="17"/>
  <c r="R5" i="17"/>
  <c r="S5" i="17"/>
  <c r="T5" i="17"/>
  <c r="U5" i="17"/>
  <c r="V5" i="17"/>
  <c r="W5" i="17"/>
  <c r="X5" i="17"/>
  <c r="Y5" i="17"/>
  <c r="Z5" i="17"/>
  <c r="AA5" i="17"/>
  <c r="AB5" i="17"/>
  <c r="AC5" i="17"/>
  <c r="AD5" i="17"/>
  <c r="AE5" i="17"/>
  <c r="B2" i="17"/>
  <c r="C2" i="17"/>
  <c r="B4" i="17"/>
  <c r="C4" i="17"/>
  <c r="B5" i="17"/>
  <c r="C5" i="17"/>
  <c r="D5" i="17"/>
  <c r="D4" i="17"/>
  <c r="D2" i="17"/>
  <c r="AE1" i="17"/>
  <c r="AD1" i="17"/>
  <c r="AC1" i="17"/>
  <c r="AB1" i="17"/>
  <c r="AA1" i="17"/>
  <c r="Z1" i="17"/>
  <c r="Y1" i="17"/>
  <c r="X1" i="17"/>
  <c r="W1" i="17"/>
  <c r="V1" i="17"/>
  <c r="U1" i="17"/>
  <c r="T1" i="17"/>
  <c r="S1" i="17"/>
  <c r="R1" i="17"/>
  <c r="Q1" i="17"/>
  <c r="P1" i="17"/>
  <c r="O1" i="17"/>
  <c r="N1" i="17"/>
  <c r="M1" i="17"/>
  <c r="L1" i="17"/>
  <c r="K1" i="17"/>
  <c r="J1" i="17"/>
  <c r="I1" i="17"/>
  <c r="H1" i="17"/>
  <c r="G1" i="17"/>
  <c r="F1" i="17"/>
  <c r="E1" i="17"/>
  <c r="D1" i="17"/>
  <c r="C1" i="17"/>
  <c r="B1" i="17"/>
  <c r="E2" i="16"/>
  <c r="F2" i="16"/>
  <c r="G2" i="16"/>
  <c r="H2" i="16"/>
  <c r="I2" i="16"/>
  <c r="J2" i="16"/>
  <c r="K2" i="16"/>
  <c r="L2" i="16"/>
  <c r="M2" i="16"/>
  <c r="N2" i="16"/>
  <c r="O2" i="16"/>
  <c r="P2" i="16"/>
  <c r="Q2" i="16"/>
  <c r="R2" i="16"/>
  <c r="S2" i="16"/>
  <c r="T2" i="16"/>
  <c r="U2" i="16"/>
  <c r="V2" i="16"/>
  <c r="W2" i="16"/>
  <c r="X2" i="16"/>
  <c r="Y2" i="16"/>
  <c r="Z2" i="16"/>
  <c r="AA2" i="16"/>
  <c r="AB2" i="16"/>
  <c r="AC2" i="16"/>
  <c r="AD2" i="16"/>
  <c r="AE2" i="16"/>
  <c r="E4" i="16"/>
  <c r="F4" i="16"/>
  <c r="G4" i="16"/>
  <c r="H4" i="16"/>
  <c r="I4" i="16"/>
  <c r="J4" i="16"/>
  <c r="K4" i="16"/>
  <c r="L4" i="16"/>
  <c r="M4" i="16"/>
  <c r="N4" i="16"/>
  <c r="O4" i="16"/>
  <c r="P4" i="16"/>
  <c r="Q4" i="16"/>
  <c r="R4" i="16"/>
  <c r="S4" i="16"/>
  <c r="T4" i="16"/>
  <c r="U4" i="16"/>
  <c r="V4" i="16"/>
  <c r="W4" i="16"/>
  <c r="X4" i="16"/>
  <c r="Y4" i="16"/>
  <c r="Z4" i="16"/>
  <c r="AA4" i="16"/>
  <c r="AB4" i="16"/>
  <c r="AC4" i="16"/>
  <c r="AD4" i="16"/>
  <c r="AE4" i="16"/>
  <c r="E5" i="16"/>
  <c r="F5" i="16"/>
  <c r="G5" i="16"/>
  <c r="H5" i="16"/>
  <c r="I5" i="16"/>
  <c r="J5" i="16"/>
  <c r="K5" i="16"/>
  <c r="L5" i="16"/>
  <c r="M5" i="16"/>
  <c r="N5" i="16"/>
  <c r="O5" i="16"/>
  <c r="P5" i="16"/>
  <c r="Q5" i="16"/>
  <c r="R5" i="16"/>
  <c r="S5" i="16"/>
  <c r="T5" i="16"/>
  <c r="U5" i="16"/>
  <c r="V5" i="16"/>
  <c r="W5" i="16"/>
  <c r="X5" i="16"/>
  <c r="Y5" i="16"/>
  <c r="Z5" i="16"/>
  <c r="AA5" i="16"/>
  <c r="AB5" i="16"/>
  <c r="AC5" i="16"/>
  <c r="AD5" i="16"/>
  <c r="AE5" i="16"/>
  <c r="B2" i="16"/>
  <c r="B4" i="16"/>
  <c r="B5" i="16"/>
  <c r="C2" i="16"/>
  <c r="C4" i="16"/>
  <c r="C5" i="16"/>
  <c r="D5" i="16"/>
  <c r="D4" i="16"/>
  <c r="D2" i="16"/>
  <c r="AE1" i="16"/>
  <c r="AD1" i="16"/>
  <c r="AC1" i="16"/>
  <c r="AB1" i="16"/>
  <c r="AA1" i="16"/>
  <c r="Z1" i="16"/>
  <c r="Y1" i="16"/>
  <c r="X1" i="16"/>
  <c r="W1" i="16"/>
  <c r="V1" i="16"/>
  <c r="U1" i="16"/>
  <c r="T1" i="16"/>
  <c r="S1" i="16"/>
  <c r="R1" i="16"/>
  <c r="Q1" i="16"/>
  <c r="P1" i="16"/>
  <c r="O1" i="16"/>
  <c r="N1" i="16"/>
  <c r="M1" i="16"/>
  <c r="L1" i="16"/>
  <c r="K1" i="16"/>
  <c r="J1" i="16"/>
  <c r="I1" i="16"/>
  <c r="H1" i="16"/>
  <c r="G1" i="16"/>
  <c r="F1" i="16"/>
  <c r="E1" i="16"/>
  <c r="D1" i="16"/>
  <c r="C1" i="16"/>
  <c r="B1" i="16"/>
  <c r="E2" i="15"/>
  <c r="F2" i="15"/>
  <c r="G2" i="15"/>
  <c r="H2" i="15"/>
  <c r="I2" i="15"/>
  <c r="J2" i="15"/>
  <c r="K2" i="15"/>
  <c r="L2" i="15"/>
  <c r="M2" i="15"/>
  <c r="N2" i="15"/>
  <c r="O2" i="15"/>
  <c r="P2" i="15"/>
  <c r="Q2" i="15"/>
  <c r="R2" i="15"/>
  <c r="S2" i="15"/>
  <c r="T2" i="15"/>
  <c r="U2" i="15"/>
  <c r="V2" i="15"/>
  <c r="W2" i="15"/>
  <c r="X2" i="15"/>
  <c r="Y2" i="15"/>
  <c r="Z2" i="15"/>
  <c r="AA2" i="15"/>
  <c r="AB2" i="15"/>
  <c r="AC2" i="15"/>
  <c r="AD2" i="15"/>
  <c r="AE2" i="15"/>
  <c r="B2" i="15"/>
  <c r="C2" i="15"/>
  <c r="D2" i="15"/>
  <c r="AE1" i="15"/>
  <c r="AD1" i="15"/>
  <c r="AC1" i="15"/>
  <c r="AB1" i="15"/>
  <c r="AA1" i="15"/>
  <c r="Z1" i="15"/>
  <c r="Y1" i="15"/>
  <c r="X1" i="15"/>
  <c r="W1" i="15"/>
  <c r="V1" i="15"/>
  <c r="U1" i="15"/>
  <c r="T1" i="15"/>
  <c r="S1" i="15"/>
  <c r="R1" i="15"/>
  <c r="Q1" i="15"/>
  <c r="P1" i="15"/>
  <c r="O1" i="15"/>
  <c r="N1" i="15"/>
  <c r="M1" i="15"/>
  <c r="L1" i="15"/>
  <c r="K1" i="15"/>
  <c r="J1" i="15"/>
  <c r="I1" i="15"/>
  <c r="H1" i="15"/>
  <c r="G1" i="15"/>
  <c r="F1" i="15"/>
  <c r="E1" i="15"/>
  <c r="D1" i="15"/>
  <c r="C1" i="15"/>
  <c r="B1" i="15"/>
  <c r="AE1" i="14"/>
  <c r="AD1" i="14"/>
  <c r="AC1" i="14"/>
  <c r="AB1" i="14"/>
  <c r="AA1" i="14"/>
  <c r="Z1" i="14"/>
  <c r="Y1" i="14"/>
  <c r="X1" i="14"/>
  <c r="W1" i="14"/>
  <c r="V1" i="14"/>
  <c r="U1" i="14"/>
  <c r="T1" i="14"/>
  <c r="S1" i="14"/>
  <c r="R1" i="14"/>
  <c r="Q1" i="14"/>
  <c r="P1" i="14"/>
  <c r="O1" i="14"/>
  <c r="N1" i="14"/>
  <c r="M1" i="14"/>
  <c r="L1" i="14"/>
  <c r="K1" i="14"/>
  <c r="J1" i="14"/>
  <c r="I1" i="14"/>
  <c r="H1" i="14"/>
  <c r="G1" i="14"/>
  <c r="F1" i="14"/>
  <c r="E1" i="14"/>
  <c r="D1" i="14"/>
  <c r="C1" i="14"/>
  <c r="B1" i="14"/>
  <c r="E2" i="13"/>
  <c r="F2" i="13"/>
  <c r="G2" i="13"/>
  <c r="H2" i="13"/>
  <c r="I2" i="13"/>
  <c r="J2" i="13"/>
  <c r="K2" i="13"/>
  <c r="L2" i="13"/>
  <c r="M2" i="13"/>
  <c r="N2" i="13"/>
  <c r="O2" i="13"/>
  <c r="P2" i="13"/>
  <c r="Q2" i="13"/>
  <c r="R2" i="13"/>
  <c r="S2" i="13"/>
  <c r="T2" i="13"/>
  <c r="U2" i="13"/>
  <c r="V2" i="13"/>
  <c r="W2" i="13"/>
  <c r="X2" i="13"/>
  <c r="Y2" i="13"/>
  <c r="Z2" i="13"/>
  <c r="AA2" i="13"/>
  <c r="AB2" i="13"/>
  <c r="AC2" i="13"/>
  <c r="AD2" i="13"/>
  <c r="AE2" i="13"/>
  <c r="E4" i="13"/>
  <c r="F4" i="13"/>
  <c r="G4" i="13"/>
  <c r="H4" i="13"/>
  <c r="I4" i="13"/>
  <c r="J4" i="13"/>
  <c r="K4" i="13"/>
  <c r="L4" i="13"/>
  <c r="M4" i="13"/>
  <c r="N4" i="13"/>
  <c r="O4" i="13"/>
  <c r="P4" i="13"/>
  <c r="Q4" i="13"/>
  <c r="R4" i="13"/>
  <c r="S4" i="13"/>
  <c r="T4" i="13"/>
  <c r="U4" i="13"/>
  <c r="V4" i="13"/>
  <c r="W4" i="13"/>
  <c r="X4" i="13"/>
  <c r="Y4" i="13"/>
  <c r="Z4" i="13"/>
  <c r="AA4" i="13"/>
  <c r="AB4" i="13"/>
  <c r="AC4" i="13"/>
  <c r="AD4" i="13"/>
  <c r="AE4" i="13"/>
  <c r="E5" i="13"/>
  <c r="F5" i="13"/>
  <c r="G5" i="13"/>
  <c r="H5" i="13"/>
  <c r="I5" i="13"/>
  <c r="J5" i="13"/>
  <c r="K5" i="13"/>
  <c r="L5" i="13"/>
  <c r="M5" i="13"/>
  <c r="N5" i="13"/>
  <c r="O5" i="13"/>
  <c r="P5" i="13"/>
  <c r="Q5" i="13"/>
  <c r="R5" i="13"/>
  <c r="S5" i="13"/>
  <c r="T5" i="13"/>
  <c r="U5" i="13"/>
  <c r="V5" i="13"/>
  <c r="W5" i="13"/>
  <c r="X5" i="13"/>
  <c r="Y5" i="13"/>
  <c r="Z5" i="13"/>
  <c r="AA5" i="13"/>
  <c r="AB5" i="13"/>
  <c r="AC5" i="13"/>
  <c r="AD5" i="13"/>
  <c r="AE5" i="13"/>
  <c r="B2" i="13"/>
  <c r="C2" i="13"/>
  <c r="B4" i="13"/>
  <c r="C4" i="13"/>
  <c r="B5" i="13"/>
  <c r="C5" i="13"/>
  <c r="D5" i="13"/>
  <c r="D4" i="13"/>
  <c r="D2" i="13"/>
  <c r="AE1" i="13"/>
  <c r="AD1" i="13"/>
  <c r="AC1" i="13"/>
  <c r="AB1" i="13"/>
  <c r="AA1" i="13"/>
  <c r="Z1" i="13"/>
  <c r="Y1" i="13"/>
  <c r="X1" i="13"/>
  <c r="W1" i="13"/>
  <c r="V1" i="13"/>
  <c r="U1" i="13"/>
  <c r="T1" i="13"/>
  <c r="S1" i="13"/>
  <c r="R1" i="13"/>
  <c r="Q1" i="13"/>
  <c r="P1" i="13"/>
  <c r="O1" i="13"/>
  <c r="N1" i="13"/>
  <c r="M1" i="13"/>
  <c r="L1" i="13"/>
  <c r="K1" i="13"/>
  <c r="J1" i="13"/>
  <c r="I1" i="13"/>
  <c r="H1" i="13"/>
  <c r="G1" i="13"/>
  <c r="F1" i="13"/>
  <c r="E1" i="13"/>
  <c r="D1" i="13"/>
  <c r="C1" i="13"/>
  <c r="B1" i="13"/>
  <c r="D2" i="12"/>
  <c r="E2" i="12"/>
  <c r="F2" i="12"/>
  <c r="G2" i="12"/>
  <c r="H2" i="12"/>
  <c r="I2" i="12"/>
  <c r="J2" i="12"/>
  <c r="K2" i="12"/>
  <c r="L2" i="12"/>
  <c r="M2" i="12"/>
  <c r="N2" i="12"/>
  <c r="O2" i="12"/>
  <c r="P2" i="12"/>
  <c r="Q2" i="12"/>
  <c r="R2" i="12"/>
  <c r="S2" i="12"/>
  <c r="T2" i="12"/>
  <c r="U2" i="12"/>
  <c r="V2" i="12"/>
  <c r="W2" i="12"/>
  <c r="X2" i="12"/>
  <c r="Y2" i="12"/>
  <c r="Z2" i="12"/>
  <c r="AA2" i="12"/>
  <c r="AB2" i="12"/>
  <c r="AC2" i="12"/>
  <c r="AD2" i="12"/>
  <c r="AE2" i="12"/>
  <c r="D4" i="12"/>
  <c r="E4" i="12"/>
  <c r="F4" i="12"/>
  <c r="G4" i="12"/>
  <c r="H4" i="12"/>
  <c r="I4" i="12"/>
  <c r="J4" i="12"/>
  <c r="K4" i="12"/>
  <c r="L4" i="12"/>
  <c r="M4" i="12"/>
  <c r="N4" i="12"/>
  <c r="O4" i="12"/>
  <c r="P4" i="12"/>
  <c r="Q4" i="12"/>
  <c r="R4" i="12"/>
  <c r="S4" i="12"/>
  <c r="T4" i="12"/>
  <c r="U4" i="12"/>
  <c r="V4" i="12"/>
  <c r="W4" i="12"/>
  <c r="X4" i="12"/>
  <c r="Y4" i="12"/>
  <c r="Z4" i="12"/>
  <c r="AA4" i="12"/>
  <c r="AB4" i="12"/>
  <c r="AC4" i="12"/>
  <c r="AD4" i="12"/>
  <c r="AE4" i="12"/>
  <c r="D5" i="12"/>
  <c r="E5" i="12"/>
  <c r="F5" i="12"/>
  <c r="G5" i="12"/>
  <c r="H5" i="12"/>
  <c r="I5" i="12"/>
  <c r="J5" i="12"/>
  <c r="K5" i="12"/>
  <c r="L5" i="12"/>
  <c r="M5" i="12"/>
  <c r="N5" i="12"/>
  <c r="O5" i="12"/>
  <c r="P5" i="12"/>
  <c r="Q5" i="12"/>
  <c r="R5" i="12"/>
  <c r="S5" i="12"/>
  <c r="T5" i="12"/>
  <c r="U5" i="12"/>
  <c r="V5" i="12"/>
  <c r="W5" i="12"/>
  <c r="X5" i="12"/>
  <c r="Y5" i="12"/>
  <c r="Z5" i="12"/>
  <c r="AA5" i="12"/>
  <c r="AB5" i="12"/>
  <c r="AC5" i="12"/>
  <c r="AD5" i="12"/>
  <c r="AE5" i="12"/>
  <c r="C2" i="12"/>
  <c r="C4" i="12"/>
  <c r="C5" i="12"/>
  <c r="B5" i="12"/>
  <c r="B4" i="12"/>
  <c r="B2" i="12"/>
  <c r="AE1" i="12"/>
  <c r="AD1" i="12"/>
  <c r="AC1" i="12"/>
  <c r="AB1" i="12"/>
  <c r="AA1" i="12"/>
  <c r="Z1" i="12"/>
  <c r="Y1" i="12"/>
  <c r="X1" i="12"/>
  <c r="W1" i="12"/>
  <c r="V1" i="12"/>
  <c r="U1" i="12"/>
  <c r="T1" i="12"/>
  <c r="S1" i="12"/>
  <c r="R1" i="12"/>
  <c r="Q1" i="12"/>
  <c r="P1" i="12"/>
  <c r="O1" i="12"/>
  <c r="N1" i="12"/>
  <c r="M1" i="12"/>
  <c r="L1" i="12"/>
  <c r="K1" i="12"/>
  <c r="J1" i="12"/>
  <c r="I1" i="12"/>
  <c r="H1" i="12"/>
  <c r="G1" i="12"/>
  <c r="F1" i="12"/>
  <c r="E1" i="12"/>
  <c r="D1" i="12"/>
  <c r="C1" i="12"/>
  <c r="B1" i="12"/>
  <c r="D2" i="11"/>
  <c r="E2" i="11"/>
  <c r="F2" i="11"/>
  <c r="G2" i="11"/>
  <c r="H2" i="11"/>
  <c r="I2" i="11"/>
  <c r="J2" i="11"/>
  <c r="K2" i="11"/>
  <c r="L2" i="11"/>
  <c r="M2" i="11"/>
  <c r="N2" i="11"/>
  <c r="O2" i="11"/>
  <c r="P2" i="11"/>
  <c r="Q2" i="11"/>
  <c r="R2" i="11"/>
  <c r="S2" i="11"/>
  <c r="T2" i="11"/>
  <c r="U2" i="11"/>
  <c r="V2" i="11"/>
  <c r="W2" i="11"/>
  <c r="X2" i="11"/>
  <c r="Y2" i="11"/>
  <c r="Z2" i="11"/>
  <c r="AA2" i="11"/>
  <c r="AB2" i="11"/>
  <c r="AC2" i="11"/>
  <c r="AD2" i="11"/>
  <c r="AE2" i="11"/>
  <c r="C2" i="11"/>
  <c r="B2" i="11"/>
  <c r="AE1" i="11"/>
  <c r="AD1" i="11"/>
  <c r="AC1" i="11"/>
  <c r="AB1" i="11"/>
  <c r="AA1" i="11"/>
  <c r="Z1" i="11"/>
  <c r="Y1" i="11"/>
  <c r="X1" i="11"/>
  <c r="W1" i="11"/>
  <c r="V1" i="11"/>
  <c r="U1" i="11"/>
  <c r="T1" i="11"/>
  <c r="S1" i="11"/>
  <c r="R1" i="11"/>
  <c r="Q1" i="11"/>
  <c r="P1" i="11"/>
  <c r="O1" i="11"/>
  <c r="N1" i="11"/>
  <c r="M1" i="11"/>
  <c r="L1" i="11"/>
  <c r="K1" i="11"/>
  <c r="J1" i="11"/>
  <c r="I1" i="11"/>
  <c r="H1" i="11"/>
  <c r="G1" i="11"/>
  <c r="F1" i="11"/>
  <c r="E1" i="11"/>
  <c r="D1" i="11"/>
  <c r="C1" i="11"/>
  <c r="B1" i="11"/>
</calcChain>
</file>

<file path=xl/sharedStrings.xml><?xml version="1.0" encoding="utf-8"?>
<sst xmlns="http://schemas.openxmlformats.org/spreadsheetml/2006/main" count="429" uniqueCount="191">
  <si>
    <t>Sources:</t>
  </si>
  <si>
    <t>5. Commercial Sector Key Indicators and Consumption</t>
  </si>
  <si>
    <t>(quadrillion Btu, unless otherwise noted)</t>
  </si>
  <si>
    <t/>
  </si>
  <si>
    <t xml:space="preserve"> Key Indicators and Consumption</t>
  </si>
  <si>
    <t>2012-2040</t>
  </si>
  <si>
    <t>Key Indicators</t>
  </si>
  <si>
    <t xml:space="preserve"> Total Floorspace (billion square feet)</t>
  </si>
  <si>
    <t xml:space="preserve">   Surviving</t>
  </si>
  <si>
    <t xml:space="preserve">   New Additions</t>
  </si>
  <si>
    <t xml:space="preserve">     Total</t>
  </si>
  <si>
    <t xml:space="preserve"> Energy Consumption Intensity</t>
  </si>
  <si>
    <t xml:space="preserve"> (thousand Btu per square foot)</t>
  </si>
  <si>
    <t xml:space="preserve">   Delivered Energy Consumption</t>
  </si>
  <si>
    <t xml:space="preserve">   Electricity Related Losses</t>
  </si>
  <si>
    <t xml:space="preserve">   Total Energy Consumption</t>
  </si>
  <si>
    <t>Delivered Energy Consumption by Fuel</t>
  </si>
  <si>
    <t xml:space="preserve"> Purchased Electricity</t>
  </si>
  <si>
    <t xml:space="preserve">   Space Heating 1/</t>
  </si>
  <si>
    <t xml:space="preserve">   Space Cooling 1/</t>
  </si>
  <si>
    <t xml:space="preserve">   Water Heating 1/</t>
  </si>
  <si>
    <t xml:space="preserve">   Ventilation</t>
  </si>
  <si>
    <t xml:space="preserve">   Cooking</t>
  </si>
  <si>
    <t xml:space="preserve">   Lighting</t>
  </si>
  <si>
    <t xml:space="preserve">   Refrigeration</t>
  </si>
  <si>
    <t xml:space="preserve">   Office Equipment (PC)</t>
  </si>
  <si>
    <t xml:space="preserve">   Office Equipment (non-PC)</t>
  </si>
  <si>
    <t xml:space="preserve">   Other Uses 2/</t>
  </si>
  <si>
    <t xml:space="preserve">     Delivered Energy</t>
  </si>
  <si>
    <t xml:space="preserve"> Natural Gas</t>
  </si>
  <si>
    <t xml:space="preserve">   Other Uses 3/</t>
  </si>
  <si>
    <t xml:space="preserve"> Distillate Fuel Oil</t>
  </si>
  <si>
    <t xml:space="preserve">   Other Uses 4/</t>
  </si>
  <si>
    <t xml:space="preserve"> Marketed Renewables (biomass)</t>
  </si>
  <si>
    <t xml:space="preserve"> Other Fuels 5/</t>
  </si>
  <si>
    <t>Delivered Energy Consumption by End Use</t>
  </si>
  <si>
    <t xml:space="preserve">   Other Uses 6/</t>
  </si>
  <si>
    <t>Electricity Related Losses</t>
  </si>
  <si>
    <t>Total Energy Consumption by End Use</t>
  </si>
  <si>
    <t>Nonmarketed Renewable Fuels 7/</t>
  </si>
  <si>
    <t xml:space="preserve">  Solar Thermal</t>
  </si>
  <si>
    <t xml:space="preserve">  Solar Photovoltaic</t>
  </si>
  <si>
    <t xml:space="preserve">  Wind</t>
  </si>
  <si>
    <t xml:space="preserve">    Total</t>
  </si>
  <si>
    <t>Heating Degree Days</t>
  </si>
  <si>
    <t xml:space="preserve">   New England</t>
  </si>
  <si>
    <t xml:space="preserve">   Middle Atlantic</t>
  </si>
  <si>
    <t xml:space="preserve">   East North Central</t>
  </si>
  <si>
    <t xml:space="preserve">   West North Central</t>
  </si>
  <si>
    <t xml:space="preserve">   South Atlantic</t>
  </si>
  <si>
    <t xml:space="preserve">   East South Central</t>
  </si>
  <si>
    <t xml:space="preserve">   West South Central</t>
  </si>
  <si>
    <t xml:space="preserve">   Mountain</t>
  </si>
  <si>
    <t xml:space="preserve">   Pacific</t>
  </si>
  <si>
    <t xml:space="preserve">      United States</t>
  </si>
  <si>
    <t>Cooling Degree Days</t>
  </si>
  <si>
    <t xml:space="preserve">   1/ Includes fuel consumption for district services.</t>
  </si>
  <si>
    <t xml:space="preserve">   2/ Includes (but is not limited to) miscellaneous uses such as transformers, medical imaging and other medical equipment, elevators,</t>
  </si>
  <si>
    <t>escalators, off-road electric vehicles, laboratory fume hoods, laundry equipment, coffee brewers, and water services.</t>
  </si>
  <si>
    <t xml:space="preserve">   3/ Includes miscellaneous uses, such as pumps, emergency generators, combined heat and power in commercial buildings, and manufacturing</t>
  </si>
  <si>
    <t>performed in commercial buildings.</t>
  </si>
  <si>
    <t xml:space="preserve">   4/ Includes miscellaneous uses, such as cooking, emergency generators, and combined heat and power in commercial buildings.</t>
  </si>
  <si>
    <t xml:space="preserve">   5/ Includes residual fuel oil, propane, coal, motor gasoline, and kerosene.</t>
  </si>
  <si>
    <t xml:space="preserve">   6/ Includes (but is not limited to) miscellaneous uses such as transformers, medical imaging and other medical equipment, elevators,</t>
  </si>
  <si>
    <t>escalators, off-road electric vehicles, laboratory fume hoods, laundry equipment, coffee brewers, water services, pumps, emergency</t>
  </si>
  <si>
    <t>generators, combined heat and power in commercial buildings, manufacturing performed in commercial buildings, and cooking (distillate),</t>
  </si>
  <si>
    <t>plus residual fuel oil, propane, coal, motor gasoline, kerosene, and marketed renewable fuels (biomass).</t>
  </si>
  <si>
    <t xml:space="preserve">   7/ Consumption determined by using the fossil fuel equivalent of 9,716 Btu per kilowatthour.</t>
  </si>
  <si>
    <t xml:space="preserve">   Btu = British thermal unit.</t>
  </si>
  <si>
    <t xml:space="preserve">   PC = Personal computer.</t>
  </si>
  <si>
    <t xml:space="preserve">   - - = Not applicable.</t>
  </si>
  <si>
    <t xml:space="preserve">   Note:  Totals may not equal sum of components due to independent rounding.  Data for 2011 and 2012</t>
  </si>
  <si>
    <t>are model results and may differ from official EIA data reports.</t>
  </si>
  <si>
    <t xml:space="preserve">   Source:  2011 and 2012 consumption based on: U.S. Energy Information Administration (EIA),</t>
  </si>
  <si>
    <t>Monthly Energy Review, DOE/EIA-0035(2013/09) (Washington, DC, September 2013).  2011 and 2012 degree days based on</t>
  </si>
  <si>
    <t>state-level data from the National Oceanic and Atmospheric Administration's Climatic Data Center and Climate Prediction Center.</t>
  </si>
  <si>
    <t>Projections:  EIA, AEO2014 National Energy Modeling System run ref2014.d102413a.</t>
  </si>
  <si>
    <t>4. Residential Sector Key Indicators and Consumption</t>
  </si>
  <si>
    <t xml:space="preserve"> Households (millions)</t>
  </si>
  <si>
    <t xml:space="preserve">   Single-Family</t>
  </si>
  <si>
    <t xml:space="preserve">   Multifamily</t>
  </si>
  <si>
    <t xml:space="preserve">   Mobile Homes</t>
  </si>
  <si>
    <t xml:space="preserve"> Average House Square Footage</t>
  </si>
  <si>
    <t xml:space="preserve"> Energy Intensity</t>
  </si>
  <si>
    <t xml:space="preserve"> (million Btu per household)</t>
  </si>
  <si>
    <t xml:space="preserve">  Delivered Energy Consumption</t>
  </si>
  <si>
    <t xml:space="preserve">  Total Energy Consumption</t>
  </si>
  <si>
    <t xml:space="preserve">   Space Heating</t>
  </si>
  <si>
    <t xml:space="preserve">   Space Cooling</t>
  </si>
  <si>
    <t xml:space="preserve">   Water Heating</t>
  </si>
  <si>
    <t xml:space="preserve">   Clothes Dryers</t>
  </si>
  <si>
    <t xml:space="preserve">   Freezers</t>
  </si>
  <si>
    <t xml:space="preserve">   Clothes Washers 1/</t>
  </si>
  <si>
    <t xml:space="preserve">   Dishwashers 1/</t>
  </si>
  <si>
    <t xml:space="preserve">   Televisions and Related Equipment 2/</t>
  </si>
  <si>
    <t xml:space="preserve">   Computers and Related Equipment 3/</t>
  </si>
  <si>
    <t xml:space="preserve">   Furnace Fans and Boiler Circulation Pumps</t>
  </si>
  <si>
    <t xml:space="preserve">   Other Uses 5/</t>
  </si>
  <si>
    <t xml:space="preserve"> Propane</t>
  </si>
  <si>
    <t xml:space="preserve"> Marketed Renewables (wood) 7/</t>
  </si>
  <si>
    <t xml:space="preserve"> Kerosene</t>
  </si>
  <si>
    <t xml:space="preserve"> Space Heating</t>
  </si>
  <si>
    <t xml:space="preserve"> Space Cooling</t>
  </si>
  <si>
    <t xml:space="preserve"> Water Heating</t>
  </si>
  <si>
    <t xml:space="preserve"> Refrigeration</t>
  </si>
  <si>
    <t xml:space="preserve"> Cooking</t>
  </si>
  <si>
    <t xml:space="preserve"> Clothes Dryers</t>
  </si>
  <si>
    <t xml:space="preserve"> Freezers</t>
  </si>
  <si>
    <t xml:space="preserve"> Lighting</t>
  </si>
  <si>
    <t xml:space="preserve"> Clothes Washers 1/</t>
  </si>
  <si>
    <t xml:space="preserve"> Dishwashers 1/</t>
  </si>
  <si>
    <t xml:space="preserve"> Televisions and Related Equipment 2/</t>
  </si>
  <si>
    <t xml:space="preserve"> Computers and Related Equipment 3/</t>
  </si>
  <si>
    <t xml:space="preserve"> Furnace Fans and Boiler Circulation Pumps</t>
  </si>
  <si>
    <t xml:space="preserve"> Other Uses 8/</t>
  </si>
  <si>
    <t xml:space="preserve">   Delivered Energy</t>
  </si>
  <si>
    <t xml:space="preserve">   Total</t>
  </si>
  <si>
    <t>Nonmarketed Renewables 9/</t>
  </si>
  <si>
    <t xml:space="preserve">  Geothermal Heat Pumps</t>
  </si>
  <si>
    <t xml:space="preserve">  Solar Hot Water Heating</t>
  </si>
  <si>
    <t xml:space="preserve">   1/ Does not include water heating portion of load.</t>
  </si>
  <si>
    <t xml:space="preserve">   2/ Includes televisions, set-top boxes, home theater systems, DVD players, and video game consoles.</t>
  </si>
  <si>
    <t xml:space="preserve">   3/ Includes desktop and laptop computers, monitors, and networking equipment.</t>
  </si>
  <si>
    <t xml:space="preserve">   4/ Includes small electric devices, heating elements, and motors not listed above.  Electric vehicles are included in the</t>
  </si>
  <si>
    <t>transportation sector.</t>
  </si>
  <si>
    <t xml:space="preserve">   5/ Includes such appliances as outdoor grills, exterior lights, pool heaters, spa heaters, and backup electricity generators.</t>
  </si>
  <si>
    <t xml:space="preserve">   6/ Includes such appliances as pool heaters, spa heaters, and backup electricity generators.</t>
  </si>
  <si>
    <t xml:space="preserve">   7/ Includes wood used for primary and secondary heating in wood stoves or fireplaces as reported in the Residential Energy Consumption</t>
  </si>
  <si>
    <t>Survey 2009.</t>
  </si>
  <si>
    <t xml:space="preserve">   8/ Includes small electric devices, heating elements, outdoor grills, exterior lights, pool heaters, spa heaters, backup electricity</t>
  </si>
  <si>
    <t>generators, and motors not listed above.  Electric vehicles are included in the transportation sector.</t>
  </si>
  <si>
    <t xml:space="preserve">   9/ Consumption determined by using the fossil fuel equivalent of 9,716 Btu per kilowatthour.</t>
  </si>
  <si>
    <t xml:space="preserve">   Source:  2011 and 2012 consumption based on:  U.S. Energy Information Administration (EIA),</t>
  </si>
  <si>
    <t>U.S. Energy Information Administration</t>
  </si>
  <si>
    <t>Table 4</t>
  </si>
  <si>
    <t>Table 5</t>
  </si>
  <si>
    <t>Year</t>
  </si>
  <si>
    <t>electricity (BTU)</t>
  </si>
  <si>
    <t>coal (BTU)</t>
  </si>
  <si>
    <t>natural gas (BTU)</t>
  </si>
  <si>
    <t>petroleum diesel (BTU)</t>
  </si>
  <si>
    <t>BCEU BAU Components Energy Use</t>
  </si>
  <si>
    <t>heat (BTU)</t>
  </si>
  <si>
    <t>Annual Energy Outlook 2014</t>
  </si>
  <si>
    <t>http://www.eia.gov/forecasts/archive/aeo14/excel/aeotab_4.xlsx</t>
  </si>
  <si>
    <t>http://www.eia.gov/forecasts/archive/aeo14/excel/aeotab_5.xlsx</t>
  </si>
  <si>
    <t>Commercial (except heat)</t>
  </si>
  <si>
    <t>heat</t>
  </si>
  <si>
    <t>Residential (except heat)</t>
  </si>
  <si>
    <t>Euroheat &amp; Power</t>
  </si>
  <si>
    <t>n/a</t>
  </si>
  <si>
    <t>DHC &amp; Statistics: United States</t>
  </si>
  <si>
    <t>http://www.euroheat.org/United-States-156.aspx</t>
  </si>
  <si>
    <t>Total District Heat sales in 2011</t>
  </si>
  <si>
    <t>Notes:</t>
  </si>
  <si>
    <t>residential and commercial buildings.  Most district heating systems in the U.S.</t>
  </si>
  <si>
    <t>either supply universities, hospitals, or downtowns, all of which are dominated</t>
  </si>
  <si>
    <t>by commercial rather than residential buildings.  Accordingly, we assume all</t>
  </si>
  <si>
    <t>heat demand is commercial, and we scale 2011 heat demand up at the same</t>
  </si>
  <si>
    <t>rate as overall energy demand for heating purposes.</t>
  </si>
  <si>
    <t>2011 District Heat sales</t>
  </si>
  <si>
    <t>TJ</t>
  </si>
  <si>
    <t>BTU per TJ</t>
  </si>
  <si>
    <t>BTU/TJ</t>
  </si>
  <si>
    <t>BTU</t>
  </si>
  <si>
    <t>Scaled up by the rate of overall energy demand for heating in commercial buildings:</t>
  </si>
  <si>
    <t>Heat demand</t>
  </si>
  <si>
    <t>Since all of the energy use in Table 5 appears to be assigned to particular fuels</t>
  </si>
  <si>
    <t>or electricity, we assume that heat consumption is additional to the quantities</t>
  </si>
  <si>
    <t>specified in Table 5.  We assign all of it to the "heating" building component, although</t>
  </si>
  <si>
    <t>in reality, some might be used for tasks such as sterilization of hospital equipment.</t>
  </si>
  <si>
    <t>Notes on Coal</t>
  </si>
  <si>
    <t>The AEO tables do not include a breakdown of coal or where it is used.</t>
  </si>
  <si>
    <t>Table 5 (commercial buildings), footnote 5 indicates that "other fuels" includes</t>
  </si>
  <si>
    <t>coal (as well as residual fuel oil, propane, motor gasoline, and kerosene).</t>
  </si>
  <si>
    <t>Accordingly, we make the following assumptions.</t>
  </si>
  <si>
    <t>Coal is only used in commercial buildings.</t>
  </si>
  <si>
    <t>Coal is only used for "other components" (not heating, lighting, etc.)</t>
  </si>
  <si>
    <t>Coal composes the following fraction of "other fuels":</t>
  </si>
  <si>
    <t>Notes on Heat</t>
  </si>
  <si>
    <t>The AEO does not include the consumption of heat as an energy carrier</t>
  </si>
  <si>
    <t>(district heat).  We have another source that gives us overall demand for heat</t>
  </si>
  <si>
    <t>in 2011, but we don't have future projections, nor a breakdown between</t>
  </si>
  <si>
    <t>Notes on Component Categorization</t>
  </si>
  <si>
    <t>Water heaters are categorized as appliances, not as part of the "heating"</t>
  </si>
  <si>
    <t>component.  The "heating" component refers to heating of air and is affected by</t>
  </si>
  <si>
    <t>the building envelope, whereas appliances are not affected by envelope.</t>
  </si>
  <si>
    <t>The two plug load categories ("televisions and related equipment" and</t>
  </si>
  <si>
    <t>"computers and related equipment" in Table 4, "office equipment (PC)" and</t>
  </si>
  <si>
    <t>"other component" category, not to appliances.</t>
  </si>
  <si>
    <t>office equipment (non-PC)" in Table 5) are assigned to the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</si>
</sst>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"/>
    <numFmt numFmtId="165" formatCode="0.0%"/>
    <numFmt numFmtId="166" formatCode="0.000E+00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2"/>
      <color theme="4"/>
      <name val="Calibri"/>
      <family val="2"/>
      <scheme val="minor"/>
    </font>
    <font>
      <b/>
      <sz val="10"/>
      <name val="Arial"/>
      <family val="2"/>
    </font>
    <font>
      <sz val="9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C00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dashed">
        <color theme="0" tint="-0.24994659260841701"/>
      </bottom>
      <diagonal/>
    </border>
    <border>
      <left/>
      <right/>
      <top/>
      <bottom style="thin">
        <color theme="0" tint="-0.249977111117893"/>
      </bottom>
      <diagonal/>
    </border>
    <border>
      <left/>
      <right/>
      <top style="medium">
        <color theme="4"/>
      </top>
      <bottom/>
      <diagonal/>
    </border>
  </borders>
  <cellStyleXfs count="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Protection="0">
      <alignment wrapText="1"/>
    </xf>
    <xf numFmtId="0" fontId="4" fillId="0" borderId="0" applyNumberFormat="0" applyProtection="0">
      <alignment horizontal="left"/>
    </xf>
    <xf numFmtId="0" fontId="2" fillId="0" borderId="2" applyNumberFormat="0" applyFont="0" applyProtection="0">
      <alignment wrapText="1"/>
    </xf>
    <xf numFmtId="0" fontId="3" fillId="0" borderId="3" applyNumberFormat="0" applyProtection="0">
      <alignment wrapText="1"/>
    </xf>
    <xf numFmtId="0" fontId="2" fillId="0" borderId="4" applyNumberFormat="0" applyProtection="0">
      <alignment vertical="top" wrapText="1"/>
    </xf>
    <xf numFmtId="0" fontId="7" fillId="0" borderId="0" applyNumberFormat="0" applyFill="0" applyBorder="0" applyAlignment="0" applyProtection="0"/>
  </cellStyleXfs>
  <cellXfs count="50">
    <xf numFmtId="0" fontId="0" fillId="0" borderId="0" xfId="0"/>
    <xf numFmtId="0" fontId="1" fillId="0" borderId="0" xfId="0" applyFont="1"/>
    <xf numFmtId="0" fontId="2" fillId="0" borderId="0" xfId="1"/>
    <xf numFmtId="0" fontId="3" fillId="0" borderId="1" xfId="2">
      <alignment wrapText="1"/>
    </xf>
    <xf numFmtId="0" fontId="4" fillId="0" borderId="0" xfId="3">
      <alignment horizontal="left"/>
    </xf>
    <xf numFmtId="0" fontId="0" fillId="0" borderId="0" xfId="0" applyAlignment="1">
      <alignment horizontal="right"/>
    </xf>
    <xf numFmtId="0" fontId="5" fillId="0" borderId="0" xfId="0" applyFont="1"/>
    <xf numFmtId="0" fontId="5" fillId="0" borderId="0" xfId="0" applyFont="1" applyAlignment="1">
      <alignment horizontal="right"/>
    </xf>
    <xf numFmtId="0" fontId="3" fillId="0" borderId="1" xfId="2" applyAlignment="1">
      <alignment horizontal="right" wrapText="1"/>
    </xf>
    <xf numFmtId="0" fontId="2" fillId="0" borderId="2" xfId="4">
      <alignment wrapText="1"/>
    </xf>
    <xf numFmtId="0" fontId="3" fillId="0" borderId="3" xfId="5">
      <alignment wrapText="1"/>
    </xf>
    <xf numFmtId="164" fontId="2" fillId="0" borderId="2" xfId="4" applyNumberFormat="1" applyAlignment="1">
      <alignment horizontal="right" wrapText="1"/>
    </xf>
    <xf numFmtId="165" fontId="2" fillId="0" borderId="2" xfId="4" applyNumberFormat="1" applyAlignment="1">
      <alignment horizontal="right" wrapText="1"/>
    </xf>
    <xf numFmtId="164" fontId="3" fillId="0" borderId="3" xfId="5" applyNumberFormat="1" applyAlignment="1">
      <alignment horizontal="right" wrapText="1"/>
    </xf>
    <xf numFmtId="0" fontId="3" fillId="0" borderId="0" xfId="5" applyBorder="1">
      <alignment wrapText="1"/>
    </xf>
    <xf numFmtId="0" fontId="2" fillId="0" borderId="2" xfId="4" applyAlignment="1">
      <alignment horizontal="right" wrapText="1"/>
    </xf>
    <xf numFmtId="2" fontId="2" fillId="0" borderId="2" xfId="4" applyNumberFormat="1" applyAlignment="1">
      <alignment horizontal="right" wrapText="1"/>
    </xf>
    <xf numFmtId="2" fontId="3" fillId="0" borderId="3" xfId="5" applyNumberFormat="1" applyAlignment="1">
      <alignment horizontal="right" wrapText="1"/>
    </xf>
    <xf numFmtId="0" fontId="0" fillId="0" borderId="0" xfId="0" applyBorder="1"/>
    <xf numFmtId="0" fontId="2" fillId="0" borderId="4" xfId="6">
      <alignment vertical="top" wrapText="1"/>
    </xf>
    <xf numFmtId="0" fontId="6" fillId="0" borderId="0" xfId="0" applyFont="1"/>
    <xf numFmtId="2" fontId="2" fillId="0" borderId="2" xfId="1" applyNumberFormat="1" applyBorder="1" applyAlignment="1">
      <alignment wrapText="1"/>
    </xf>
    <xf numFmtId="2" fontId="2" fillId="0" borderId="2" xfId="1" applyNumberFormat="1" applyBorder="1" applyAlignment="1">
      <alignment horizontal="right" wrapText="1"/>
    </xf>
    <xf numFmtId="165" fontId="2" fillId="0" borderId="2" xfId="1" applyNumberFormat="1" applyBorder="1" applyAlignment="1">
      <alignment horizontal="right" wrapText="1"/>
    </xf>
    <xf numFmtId="2" fontId="2" fillId="0" borderId="3" xfId="1" applyNumberFormat="1" applyBorder="1" applyAlignment="1">
      <alignment wrapText="1"/>
    </xf>
    <xf numFmtId="2" fontId="2" fillId="0" borderId="3" xfId="1" applyNumberFormat="1" applyBorder="1" applyAlignment="1">
      <alignment horizontal="right" wrapText="1"/>
    </xf>
    <xf numFmtId="0" fontId="2" fillId="0" borderId="2" xfId="1" applyBorder="1" applyAlignment="1">
      <alignment wrapText="1"/>
    </xf>
    <xf numFmtId="0" fontId="2" fillId="0" borderId="2" xfId="1" applyBorder="1" applyAlignment="1">
      <alignment horizontal="right" wrapText="1"/>
    </xf>
    <xf numFmtId="3" fontId="2" fillId="0" borderId="2" xfId="1" applyNumberFormat="1" applyBorder="1" applyAlignment="1">
      <alignment wrapText="1"/>
    </xf>
    <xf numFmtId="3" fontId="2" fillId="0" borderId="2" xfId="1" applyNumberFormat="1" applyBorder="1" applyAlignment="1">
      <alignment horizontal="right" wrapText="1"/>
    </xf>
    <xf numFmtId="164" fontId="2" fillId="0" borderId="2" xfId="1" applyNumberFormat="1" applyBorder="1" applyAlignment="1">
      <alignment wrapText="1"/>
    </xf>
    <xf numFmtId="164" fontId="2" fillId="0" borderId="2" xfId="1" applyNumberFormat="1" applyBorder="1" applyAlignment="1">
      <alignment horizontal="right" wrapText="1"/>
    </xf>
    <xf numFmtId="2" fontId="3" fillId="0" borderId="3" xfId="5" applyNumberFormat="1">
      <alignment wrapText="1"/>
    </xf>
    <xf numFmtId="0" fontId="1" fillId="2" borderId="0" xfId="0" applyFont="1" applyFill="1"/>
    <xf numFmtId="0" fontId="0" fillId="0" borderId="0" xfId="0" applyFill="1"/>
    <xf numFmtId="0" fontId="0" fillId="3" borderId="0" xfId="0" applyFill="1"/>
    <xf numFmtId="0" fontId="0" fillId="0" borderId="0" xfId="0" applyAlignment="1">
      <alignment horizontal="left"/>
    </xf>
    <xf numFmtId="0" fontId="7" fillId="0" borderId="0" xfId="7"/>
    <xf numFmtId="165" fontId="2" fillId="0" borderId="3" xfId="1" applyNumberFormat="1" applyBorder="1" applyAlignment="1">
      <alignment horizontal="right" wrapText="1"/>
    </xf>
    <xf numFmtId="165" fontId="3" fillId="0" borderId="3" xfId="5" applyNumberFormat="1" applyAlignment="1">
      <alignment horizontal="right" wrapText="1"/>
    </xf>
    <xf numFmtId="0" fontId="3" fillId="0" borderId="2" xfId="4" applyFont="1">
      <alignment wrapText="1"/>
    </xf>
    <xf numFmtId="0" fontId="2" fillId="0" borderId="3" xfId="5" applyFont="1">
      <alignment wrapText="1"/>
    </xf>
    <xf numFmtId="3" fontId="2" fillId="0" borderId="3" xfId="5" applyNumberFormat="1" applyFont="1">
      <alignment wrapText="1"/>
    </xf>
    <xf numFmtId="3" fontId="2" fillId="0" borderId="3" xfId="5" applyNumberFormat="1" applyFont="1" applyAlignment="1">
      <alignment horizontal="right" wrapText="1"/>
    </xf>
    <xf numFmtId="165" fontId="2" fillId="0" borderId="3" xfId="5" applyNumberFormat="1" applyFont="1" applyAlignment="1">
      <alignment horizontal="right" wrapText="1"/>
    </xf>
    <xf numFmtId="0" fontId="2" fillId="0" borderId="4" xfId="6" applyAlignment="1">
      <alignment wrapText="1"/>
    </xf>
    <xf numFmtId="3" fontId="2" fillId="0" borderId="2" xfId="4" applyNumberFormat="1" applyAlignment="1">
      <alignment horizontal="right" wrapText="1"/>
    </xf>
    <xf numFmtId="0" fontId="0" fillId="0" borderId="0" xfId="0" applyFont="1"/>
    <xf numFmtId="11" fontId="0" fillId="0" borderId="0" xfId="0" applyNumberFormat="1"/>
    <xf numFmtId="166" fontId="0" fillId="0" borderId="0" xfId="0" applyNumberFormat="1"/>
  </cellXfs>
  <cellStyles count="8">
    <cellStyle name="Body: normal cell" xfId="4"/>
    <cellStyle name="Font: Calibri, 9pt regular" xfId="1"/>
    <cellStyle name="Footnotes: top row" xfId="6"/>
    <cellStyle name="Header: bottom row" xfId="2"/>
    <cellStyle name="Hyperlink" xfId="7" builtinId="8"/>
    <cellStyle name="Normal" xfId="0" builtinId="0"/>
    <cellStyle name="Parent row" xfId="5"/>
    <cellStyle name="Table title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euroheat.org/United-States-156.aspx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8"/>
  <sheetViews>
    <sheetView tabSelected="1" workbookViewId="0"/>
  </sheetViews>
  <sheetFormatPr defaultRowHeight="15" x14ac:dyDescent="0.25"/>
  <cols>
    <col min="1" max="1" width="12.42578125" customWidth="1"/>
    <col min="2" max="2" width="61.42578125" customWidth="1"/>
    <col min="3" max="3" width="19.28515625" customWidth="1"/>
  </cols>
  <sheetData>
    <row r="1" spans="1:2" x14ac:dyDescent="0.25">
      <c r="A1" s="1" t="s">
        <v>141</v>
      </c>
    </row>
    <row r="3" spans="1:2" x14ac:dyDescent="0.25">
      <c r="A3" s="1" t="s">
        <v>0</v>
      </c>
      <c r="B3" s="33" t="s">
        <v>148</v>
      </c>
    </row>
    <row r="4" spans="1:2" x14ac:dyDescent="0.25">
      <c r="B4" t="s">
        <v>133</v>
      </c>
    </row>
    <row r="5" spans="1:2" x14ac:dyDescent="0.25">
      <c r="B5" s="36">
        <v>2014</v>
      </c>
    </row>
    <row r="6" spans="1:2" x14ac:dyDescent="0.25">
      <c r="B6" t="s">
        <v>143</v>
      </c>
    </row>
    <row r="7" spans="1:2" x14ac:dyDescent="0.25">
      <c r="B7" s="37" t="s">
        <v>144</v>
      </c>
    </row>
    <row r="8" spans="1:2" x14ac:dyDescent="0.25">
      <c r="B8" t="s">
        <v>134</v>
      </c>
    </row>
    <row r="10" spans="1:2" x14ac:dyDescent="0.25">
      <c r="B10" s="33" t="s">
        <v>146</v>
      </c>
    </row>
    <row r="11" spans="1:2" x14ac:dyDescent="0.25">
      <c r="B11" t="s">
        <v>133</v>
      </c>
    </row>
    <row r="12" spans="1:2" x14ac:dyDescent="0.25">
      <c r="B12" s="36">
        <v>2014</v>
      </c>
    </row>
    <row r="13" spans="1:2" x14ac:dyDescent="0.25">
      <c r="B13" t="s">
        <v>143</v>
      </c>
    </row>
    <row r="14" spans="1:2" x14ac:dyDescent="0.25">
      <c r="B14" s="37" t="s">
        <v>145</v>
      </c>
    </row>
    <row r="15" spans="1:2" x14ac:dyDescent="0.25">
      <c r="B15" t="s">
        <v>135</v>
      </c>
    </row>
    <row r="17" spans="1:2" x14ac:dyDescent="0.25">
      <c r="B17" s="33" t="s">
        <v>147</v>
      </c>
    </row>
    <row r="18" spans="1:2" x14ac:dyDescent="0.25">
      <c r="B18" t="s">
        <v>149</v>
      </c>
    </row>
    <row r="19" spans="1:2" x14ac:dyDescent="0.25">
      <c r="B19" t="s">
        <v>150</v>
      </c>
    </row>
    <row r="20" spans="1:2" x14ac:dyDescent="0.25">
      <c r="B20" t="s">
        <v>151</v>
      </c>
    </row>
    <row r="21" spans="1:2" x14ac:dyDescent="0.25">
      <c r="B21" s="37" t="s">
        <v>152</v>
      </c>
    </row>
    <row r="22" spans="1:2" x14ac:dyDescent="0.25">
      <c r="B22" t="s">
        <v>153</v>
      </c>
    </row>
    <row r="24" spans="1:2" x14ac:dyDescent="0.25">
      <c r="A24" s="1" t="s">
        <v>154</v>
      </c>
    </row>
    <row r="25" spans="1:2" x14ac:dyDescent="0.25">
      <c r="A25" s="1"/>
    </row>
    <row r="26" spans="1:2" x14ac:dyDescent="0.25">
      <c r="A26" s="1" t="s">
        <v>183</v>
      </c>
    </row>
    <row r="27" spans="1:2" x14ac:dyDescent="0.25">
      <c r="A27" s="47" t="s">
        <v>184</v>
      </c>
    </row>
    <row r="28" spans="1:2" x14ac:dyDescent="0.25">
      <c r="A28" s="47" t="s">
        <v>185</v>
      </c>
    </row>
    <row r="29" spans="1:2" x14ac:dyDescent="0.25">
      <c r="A29" s="47" t="s">
        <v>186</v>
      </c>
    </row>
    <row r="30" spans="1:2" x14ac:dyDescent="0.25">
      <c r="A30" s="47"/>
    </row>
    <row r="31" spans="1:2" x14ac:dyDescent="0.25">
      <c r="A31" s="47" t="s">
        <v>187</v>
      </c>
    </row>
    <row r="32" spans="1:2" x14ac:dyDescent="0.25">
      <c r="A32" s="47" t="s">
        <v>188</v>
      </c>
    </row>
    <row r="33" spans="1:3" x14ac:dyDescent="0.25">
      <c r="A33" s="47" t="s">
        <v>190</v>
      </c>
    </row>
    <row r="34" spans="1:3" x14ac:dyDescent="0.25">
      <c r="A34" s="47" t="s">
        <v>189</v>
      </c>
    </row>
    <row r="35" spans="1:3" x14ac:dyDescent="0.25">
      <c r="A35" s="47"/>
    </row>
    <row r="36" spans="1:3" x14ac:dyDescent="0.25">
      <c r="A36" s="1" t="s">
        <v>171</v>
      </c>
    </row>
    <row r="37" spans="1:3" x14ac:dyDescent="0.25">
      <c r="A37" s="47" t="s">
        <v>172</v>
      </c>
    </row>
    <row r="38" spans="1:3" x14ac:dyDescent="0.25">
      <c r="A38" s="47" t="s">
        <v>173</v>
      </c>
    </row>
    <row r="39" spans="1:3" x14ac:dyDescent="0.25">
      <c r="A39" s="47" t="s">
        <v>174</v>
      </c>
    </row>
    <row r="40" spans="1:3" x14ac:dyDescent="0.25">
      <c r="A40" s="47" t="s">
        <v>175</v>
      </c>
    </row>
    <row r="41" spans="1:3" x14ac:dyDescent="0.25">
      <c r="A41" s="47"/>
      <c r="B41" t="s">
        <v>176</v>
      </c>
    </row>
    <row r="42" spans="1:3" x14ac:dyDescent="0.25">
      <c r="A42" s="47"/>
      <c r="B42" t="s">
        <v>177</v>
      </c>
    </row>
    <row r="43" spans="1:3" x14ac:dyDescent="0.25">
      <c r="A43" s="47"/>
      <c r="B43" t="s">
        <v>178</v>
      </c>
      <c r="C43" s="35">
        <v>0.25</v>
      </c>
    </row>
    <row r="44" spans="1:3" x14ac:dyDescent="0.25">
      <c r="A44" s="47"/>
      <c r="C44" s="34"/>
    </row>
    <row r="45" spans="1:3" x14ac:dyDescent="0.25">
      <c r="A45" s="1" t="s">
        <v>179</v>
      </c>
      <c r="C45" s="34"/>
    </row>
    <row r="46" spans="1:3" x14ac:dyDescent="0.25">
      <c r="A46" s="47" t="s">
        <v>180</v>
      </c>
    </row>
    <row r="47" spans="1:3" x14ac:dyDescent="0.25">
      <c r="A47" s="47" t="s">
        <v>181</v>
      </c>
    </row>
    <row r="48" spans="1:3" x14ac:dyDescent="0.25">
      <c r="A48" s="47" t="s">
        <v>182</v>
      </c>
    </row>
    <row r="49" spans="1:1" x14ac:dyDescent="0.25">
      <c r="A49" s="47" t="s">
        <v>155</v>
      </c>
    </row>
    <row r="50" spans="1:1" x14ac:dyDescent="0.25">
      <c r="A50" t="s">
        <v>156</v>
      </c>
    </row>
    <row r="51" spans="1:1" x14ac:dyDescent="0.25">
      <c r="A51" t="s">
        <v>157</v>
      </c>
    </row>
    <row r="52" spans="1:1" x14ac:dyDescent="0.25">
      <c r="A52" t="s">
        <v>158</v>
      </c>
    </row>
    <row r="53" spans="1:1" x14ac:dyDescent="0.25">
      <c r="A53" t="s">
        <v>159</v>
      </c>
    </row>
    <row r="55" spans="1:1" x14ac:dyDescent="0.25">
      <c r="A55" t="s">
        <v>167</v>
      </c>
    </row>
    <row r="56" spans="1:1" x14ac:dyDescent="0.25">
      <c r="A56" t="s">
        <v>168</v>
      </c>
    </row>
    <row r="57" spans="1:1" x14ac:dyDescent="0.25">
      <c r="A57" t="s">
        <v>169</v>
      </c>
    </row>
    <row r="58" spans="1:1" x14ac:dyDescent="0.25">
      <c r="A58" t="s">
        <v>170</v>
      </c>
    </row>
  </sheetData>
  <hyperlinks>
    <hyperlink ref="B21" r:id="rId1"/>
  </hyperlinks>
  <pageMargins left="0.7" right="0.7" top="0.75" bottom="0.75" header="0.3" footer="0.3"/>
  <pageSetup orientation="portrait" horizontalDpi="1200" verticalDpi="12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51"/>
  <sheetViews>
    <sheetView workbookViewId="0"/>
  </sheetViews>
  <sheetFormatPr defaultRowHeight="15" x14ac:dyDescent="0.25"/>
  <cols>
    <col min="1" max="1" width="45.7109375" customWidth="1"/>
    <col min="2" max="32" width="9.28515625" customWidth="1"/>
  </cols>
  <sheetData>
    <row r="1" spans="1:32" ht="15.75" x14ac:dyDescent="0.25">
      <c r="A1" s="4" t="s">
        <v>77</v>
      </c>
      <c r="B1" s="4"/>
      <c r="C1" s="4"/>
      <c r="D1" s="4"/>
      <c r="AF1" s="5"/>
    </row>
    <row r="2" spans="1:32" x14ac:dyDescent="0.25">
      <c r="A2" s="2" t="s">
        <v>2</v>
      </c>
      <c r="B2" s="2"/>
      <c r="C2" s="2"/>
      <c r="AF2" s="5"/>
    </row>
    <row r="3" spans="1:32" x14ac:dyDescent="0.25">
      <c r="A3" s="6" t="s">
        <v>3</v>
      </c>
      <c r="B3" s="7" t="s">
        <v>3</v>
      </c>
      <c r="C3" s="7" t="s">
        <v>3</v>
      </c>
      <c r="D3" s="7" t="s">
        <v>3</v>
      </c>
      <c r="E3" s="7" t="s">
        <v>3</v>
      </c>
      <c r="F3" s="7" t="s">
        <v>3</v>
      </c>
      <c r="G3" s="7" t="s">
        <v>3</v>
      </c>
      <c r="H3" s="7" t="s">
        <v>3</v>
      </c>
      <c r="I3" s="7" t="s">
        <v>3</v>
      </c>
      <c r="J3" s="7" t="s">
        <v>3</v>
      </c>
      <c r="K3" s="7" t="s">
        <v>3</v>
      </c>
      <c r="L3" s="7" t="s">
        <v>3</v>
      </c>
      <c r="M3" s="7" t="s">
        <v>3</v>
      </c>
      <c r="N3" s="7" t="s">
        <v>3</v>
      </c>
      <c r="O3" s="7" t="s">
        <v>3</v>
      </c>
      <c r="P3" s="7" t="s">
        <v>3</v>
      </c>
      <c r="Q3" s="7" t="s">
        <v>3</v>
      </c>
      <c r="R3" s="7" t="s">
        <v>3</v>
      </c>
      <c r="S3" s="7" t="s">
        <v>3</v>
      </c>
      <c r="T3" s="7" t="s">
        <v>3</v>
      </c>
      <c r="U3" s="7" t="s">
        <v>3</v>
      </c>
      <c r="V3" s="7" t="s">
        <v>3</v>
      </c>
      <c r="W3" s="7" t="s">
        <v>3</v>
      </c>
      <c r="X3" s="7" t="s">
        <v>3</v>
      </c>
      <c r="Y3" s="7" t="s">
        <v>3</v>
      </c>
      <c r="Z3" s="7" t="s">
        <v>3</v>
      </c>
      <c r="AA3" s="7" t="s">
        <v>3</v>
      </c>
      <c r="AB3" s="7" t="s">
        <v>3</v>
      </c>
      <c r="AC3" s="7" t="s">
        <v>3</v>
      </c>
      <c r="AD3" s="7" t="s">
        <v>3</v>
      </c>
      <c r="AE3" s="7" t="s">
        <v>3</v>
      </c>
      <c r="AF3" s="7"/>
    </row>
    <row r="4" spans="1:32" ht="15.75" thickBot="1" x14ac:dyDescent="0.3">
      <c r="A4" s="3" t="s">
        <v>4</v>
      </c>
      <c r="B4" s="3">
        <v>2011</v>
      </c>
      <c r="C4" s="3">
        <v>2012</v>
      </c>
      <c r="D4" s="3">
        <v>2013</v>
      </c>
      <c r="E4" s="3">
        <v>2014</v>
      </c>
      <c r="F4" s="3">
        <v>2015</v>
      </c>
      <c r="G4" s="3">
        <v>2016</v>
      </c>
      <c r="H4" s="3">
        <v>2017</v>
      </c>
      <c r="I4" s="3">
        <v>2018</v>
      </c>
      <c r="J4" s="3">
        <v>2019</v>
      </c>
      <c r="K4" s="3">
        <v>2020</v>
      </c>
      <c r="L4" s="3">
        <v>2021</v>
      </c>
      <c r="M4" s="3">
        <v>2022</v>
      </c>
      <c r="N4" s="3">
        <v>2023</v>
      </c>
      <c r="O4" s="3">
        <v>2024</v>
      </c>
      <c r="P4" s="3">
        <v>2025</v>
      </c>
      <c r="Q4" s="3">
        <v>2026</v>
      </c>
      <c r="R4" s="3">
        <v>2027</v>
      </c>
      <c r="S4" s="3">
        <v>2028</v>
      </c>
      <c r="T4" s="3">
        <v>2029</v>
      </c>
      <c r="U4" s="3">
        <v>2030</v>
      </c>
      <c r="V4" s="3">
        <v>2031</v>
      </c>
      <c r="W4" s="3">
        <v>2032</v>
      </c>
      <c r="X4" s="3">
        <v>2033</v>
      </c>
      <c r="Y4" s="3">
        <v>2034</v>
      </c>
      <c r="Z4" s="3">
        <v>2035</v>
      </c>
      <c r="AA4" s="3">
        <v>2036</v>
      </c>
      <c r="AB4" s="3">
        <v>2037</v>
      </c>
      <c r="AC4" s="3">
        <v>2038</v>
      </c>
      <c r="AD4" s="3">
        <v>2039</v>
      </c>
      <c r="AE4" s="3">
        <v>2040</v>
      </c>
      <c r="AF4" s="8" t="s">
        <v>5</v>
      </c>
    </row>
    <row r="5" spans="1:32" ht="15.75" thickTop="1" x14ac:dyDescent="0.25">
      <c r="A5" s="9"/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</row>
    <row r="6" spans="1:32" x14ac:dyDescent="0.25">
      <c r="A6" s="10" t="s">
        <v>6</v>
      </c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</row>
    <row r="7" spans="1:32" x14ac:dyDescent="0.25">
      <c r="A7" s="9" t="s">
        <v>78</v>
      </c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</row>
    <row r="8" spans="1:32" x14ac:dyDescent="0.25">
      <c r="A8" s="9" t="s">
        <v>79</v>
      </c>
      <c r="B8" s="21">
        <v>78.986275000000006</v>
      </c>
      <c r="C8" s="21">
        <v>79.284317000000001</v>
      </c>
      <c r="D8" s="21">
        <v>79.696213</v>
      </c>
      <c r="E8" s="21">
        <v>80.298148999999995</v>
      </c>
      <c r="F8" s="21">
        <v>81.206581</v>
      </c>
      <c r="G8" s="21">
        <v>82.148383999999993</v>
      </c>
      <c r="H8" s="21">
        <v>83.058639999999997</v>
      </c>
      <c r="I8" s="21">
        <v>83.951072999999994</v>
      </c>
      <c r="J8" s="21">
        <v>84.841621000000004</v>
      </c>
      <c r="K8" s="21">
        <v>85.713097000000005</v>
      </c>
      <c r="L8" s="21">
        <v>86.544280999999998</v>
      </c>
      <c r="M8" s="21">
        <v>87.34787</v>
      </c>
      <c r="N8" s="22">
        <v>88.138122999999993</v>
      </c>
      <c r="O8" s="22">
        <v>88.927825999999996</v>
      </c>
      <c r="P8" s="22">
        <v>89.733536000000001</v>
      </c>
      <c r="Q8" s="22">
        <v>90.534531000000001</v>
      </c>
      <c r="R8" s="22">
        <v>91.318939</v>
      </c>
      <c r="S8" s="22">
        <v>92.068854999999999</v>
      </c>
      <c r="T8" s="22">
        <v>92.814087000000001</v>
      </c>
      <c r="U8" s="22">
        <v>93.555961999999994</v>
      </c>
      <c r="V8" s="22">
        <v>94.279251000000002</v>
      </c>
      <c r="W8" s="22">
        <v>94.951187000000004</v>
      </c>
      <c r="X8" s="22">
        <v>95.618033999999994</v>
      </c>
      <c r="Y8" s="22">
        <v>96.294235</v>
      </c>
      <c r="Z8" s="22">
        <v>96.987388999999993</v>
      </c>
      <c r="AA8" s="22">
        <v>97.674637000000004</v>
      </c>
      <c r="AB8" s="22">
        <v>98.356880000000004</v>
      </c>
      <c r="AC8" s="22">
        <v>99.037696999999994</v>
      </c>
      <c r="AD8" s="22">
        <v>99.704284999999999</v>
      </c>
      <c r="AE8" s="22">
        <v>100.37367999999999</v>
      </c>
      <c r="AF8" s="23">
        <v>8.4589999999999995E-3</v>
      </c>
    </row>
    <row r="9" spans="1:32" x14ac:dyDescent="0.25">
      <c r="A9" s="9" t="s">
        <v>80</v>
      </c>
      <c r="B9" s="21">
        <v>28.133452999999999</v>
      </c>
      <c r="C9" s="21">
        <v>28.239785999999999</v>
      </c>
      <c r="D9" s="21">
        <v>28.436271999999999</v>
      </c>
      <c r="E9" s="21">
        <v>28.685381</v>
      </c>
      <c r="F9" s="21">
        <v>28.962713000000001</v>
      </c>
      <c r="G9" s="21">
        <v>29.260584000000001</v>
      </c>
      <c r="H9" s="21">
        <v>29.565031000000001</v>
      </c>
      <c r="I9" s="21">
        <v>29.883050999999998</v>
      </c>
      <c r="J9" s="21">
        <v>30.21594</v>
      </c>
      <c r="K9" s="21">
        <v>30.546143000000001</v>
      </c>
      <c r="L9" s="21">
        <v>30.866385999999999</v>
      </c>
      <c r="M9" s="21">
        <v>31.187487000000001</v>
      </c>
      <c r="N9" s="22">
        <v>31.512512000000001</v>
      </c>
      <c r="O9" s="22">
        <v>31.840444999999999</v>
      </c>
      <c r="P9" s="22">
        <v>32.178677</v>
      </c>
      <c r="Q9" s="22">
        <v>32.534298</v>
      </c>
      <c r="R9" s="22">
        <v>32.888877999999998</v>
      </c>
      <c r="S9" s="22">
        <v>33.247298999999998</v>
      </c>
      <c r="T9" s="22">
        <v>33.611446000000001</v>
      </c>
      <c r="U9" s="22">
        <v>33.98386</v>
      </c>
      <c r="V9" s="22">
        <v>34.355392000000002</v>
      </c>
      <c r="W9" s="22">
        <v>34.726405999999997</v>
      </c>
      <c r="X9" s="22">
        <v>35.094130999999997</v>
      </c>
      <c r="Y9" s="22">
        <v>35.459656000000003</v>
      </c>
      <c r="Z9" s="22">
        <v>35.822186000000002</v>
      </c>
      <c r="AA9" s="22">
        <v>36.183804000000002</v>
      </c>
      <c r="AB9" s="22">
        <v>36.544410999999997</v>
      </c>
      <c r="AC9" s="22">
        <v>36.903328000000002</v>
      </c>
      <c r="AD9" s="22">
        <v>37.257980000000003</v>
      </c>
      <c r="AE9" s="22">
        <v>37.608955000000002</v>
      </c>
      <c r="AF9" s="23">
        <v>1.0285000000000001E-2</v>
      </c>
    </row>
    <row r="10" spans="1:32" x14ac:dyDescent="0.25">
      <c r="A10" s="9" t="s">
        <v>81</v>
      </c>
      <c r="B10" s="21">
        <v>6.5768820000000003</v>
      </c>
      <c r="C10" s="21">
        <v>6.4086020000000001</v>
      </c>
      <c r="D10" s="21">
        <v>6.253781</v>
      </c>
      <c r="E10" s="21">
        <v>6.1195849999999998</v>
      </c>
      <c r="F10" s="21">
        <v>6.0181339999999999</v>
      </c>
      <c r="G10" s="21">
        <v>5.9373899999999997</v>
      </c>
      <c r="H10" s="21">
        <v>5.8678819999999998</v>
      </c>
      <c r="I10" s="21">
        <v>5.8076090000000002</v>
      </c>
      <c r="J10" s="21">
        <v>5.7542140000000002</v>
      </c>
      <c r="K10" s="21">
        <v>5.7028100000000004</v>
      </c>
      <c r="L10" s="21">
        <v>5.6496469999999999</v>
      </c>
      <c r="M10" s="21">
        <v>5.598319</v>
      </c>
      <c r="N10" s="22">
        <v>5.5500309999999997</v>
      </c>
      <c r="O10" s="22">
        <v>5.5049729999999997</v>
      </c>
      <c r="P10" s="22">
        <v>5.4645440000000001</v>
      </c>
      <c r="Q10" s="22">
        <v>5.4276629999999999</v>
      </c>
      <c r="R10" s="22">
        <v>5.3925879999999999</v>
      </c>
      <c r="S10" s="22">
        <v>5.3587550000000004</v>
      </c>
      <c r="T10" s="22">
        <v>5.3252360000000003</v>
      </c>
      <c r="U10" s="22">
        <v>5.2926279999999997</v>
      </c>
      <c r="V10" s="22">
        <v>5.2604829999999998</v>
      </c>
      <c r="W10" s="22">
        <v>5.2293960000000004</v>
      </c>
      <c r="X10" s="22">
        <v>5.1994020000000001</v>
      </c>
      <c r="Y10" s="22">
        <v>5.1710200000000004</v>
      </c>
      <c r="Z10" s="22">
        <v>5.1442629999999996</v>
      </c>
      <c r="AA10" s="22">
        <v>5.1192859999999998</v>
      </c>
      <c r="AB10" s="22">
        <v>5.0957739999999996</v>
      </c>
      <c r="AC10" s="22">
        <v>5.0733540000000001</v>
      </c>
      <c r="AD10" s="22">
        <v>5.0517779999999997</v>
      </c>
      <c r="AE10" s="22">
        <v>5.0316460000000003</v>
      </c>
      <c r="AF10" s="23">
        <v>-8.6020000000000003E-3</v>
      </c>
    </row>
    <row r="11" spans="1:32" s="14" customFormat="1" ht="12" x14ac:dyDescent="0.2">
      <c r="A11" s="10" t="s">
        <v>10</v>
      </c>
      <c r="B11" s="24">
        <v>113.696609</v>
      </c>
      <c r="C11" s="24">
        <v>113.93270099999999</v>
      </c>
      <c r="D11" s="24">
        <v>114.386269</v>
      </c>
      <c r="E11" s="24">
        <v>115.103111</v>
      </c>
      <c r="F11" s="24">
        <v>116.187431</v>
      </c>
      <c r="G11" s="24">
        <v>117.34635900000001</v>
      </c>
      <c r="H11" s="24">
        <v>118.49155399999999</v>
      </c>
      <c r="I11" s="24">
        <v>119.64173099999999</v>
      </c>
      <c r="J11" s="24">
        <v>120.811775</v>
      </c>
      <c r="K11" s="24">
        <v>121.962051</v>
      </c>
      <c r="L11" s="24">
        <v>123.060318</v>
      </c>
      <c r="M11" s="24">
        <v>124.133675</v>
      </c>
      <c r="N11" s="25">
        <v>125.20066799999999</v>
      </c>
      <c r="O11" s="25">
        <v>126.273247</v>
      </c>
      <c r="P11" s="25">
        <v>127.376762</v>
      </c>
      <c r="Q11" s="25">
        <v>128.49648999999999</v>
      </c>
      <c r="R11" s="25">
        <v>129.600403</v>
      </c>
      <c r="S11" s="25">
        <v>130.67491100000001</v>
      </c>
      <c r="T11" s="25">
        <v>131.750778</v>
      </c>
      <c r="U11" s="25">
        <v>132.832458</v>
      </c>
      <c r="V11" s="25">
        <v>133.895126</v>
      </c>
      <c r="W11" s="25">
        <v>134.90699799999999</v>
      </c>
      <c r="X11" s="25">
        <v>135.91156000000001</v>
      </c>
      <c r="Y11" s="25">
        <v>136.92491100000001</v>
      </c>
      <c r="Z11" s="25">
        <v>137.95382699999999</v>
      </c>
      <c r="AA11" s="25">
        <v>138.97773699999999</v>
      </c>
      <c r="AB11" s="25">
        <v>139.99707000000001</v>
      </c>
      <c r="AC11" s="25">
        <v>141.014374</v>
      </c>
      <c r="AD11" s="25">
        <v>142.014038</v>
      </c>
      <c r="AE11" s="25">
        <v>143.01428200000001</v>
      </c>
      <c r="AF11" s="38">
        <v>8.1519999999999995E-3</v>
      </c>
    </row>
    <row r="12" spans="1:32" x14ac:dyDescent="0.25">
      <c r="A12" s="9"/>
      <c r="B12" s="26"/>
      <c r="C12" s="26"/>
      <c r="D12" s="26"/>
      <c r="E12" s="26"/>
      <c r="F12" s="26"/>
      <c r="G12" s="26"/>
      <c r="H12" s="26"/>
      <c r="I12" s="26"/>
      <c r="J12" s="26"/>
      <c r="K12" s="26"/>
      <c r="L12" s="26"/>
      <c r="M12" s="26"/>
      <c r="N12" s="27"/>
      <c r="O12" s="27"/>
      <c r="P12" s="27"/>
      <c r="Q12" s="27"/>
      <c r="R12" s="27"/>
      <c r="S12" s="27"/>
      <c r="T12" s="27"/>
      <c r="U12" s="27"/>
      <c r="V12" s="27"/>
      <c r="W12" s="27"/>
      <c r="X12" s="27"/>
      <c r="Y12" s="27"/>
      <c r="Z12" s="27"/>
      <c r="AA12" s="27"/>
      <c r="AB12" s="27"/>
      <c r="AC12" s="27"/>
      <c r="AD12" s="27"/>
      <c r="AE12" s="27"/>
      <c r="AF12" s="23"/>
    </row>
    <row r="13" spans="1:32" x14ac:dyDescent="0.25">
      <c r="A13" s="9" t="s">
        <v>82</v>
      </c>
      <c r="B13" s="28">
        <v>1661.5974120000001</v>
      </c>
      <c r="C13" s="28">
        <v>1670.0896</v>
      </c>
      <c r="D13" s="28">
        <v>1678.1750489999999</v>
      </c>
      <c r="E13" s="28">
        <v>1686.392578</v>
      </c>
      <c r="F13" s="28">
        <v>1695.30249</v>
      </c>
      <c r="G13" s="28">
        <v>1703.962769</v>
      </c>
      <c r="H13" s="28">
        <v>1712.275513</v>
      </c>
      <c r="I13" s="28">
        <v>1720.2524410000001</v>
      </c>
      <c r="J13" s="28">
        <v>1727.9697269999999</v>
      </c>
      <c r="K13" s="28">
        <v>1735.5345460000001</v>
      </c>
      <c r="L13" s="28">
        <v>1742.9479980000001</v>
      </c>
      <c r="M13" s="28">
        <v>1750.156616</v>
      </c>
      <c r="N13" s="29">
        <v>1757.1929929999999</v>
      </c>
      <c r="O13" s="29">
        <v>1764.1141359999999</v>
      </c>
      <c r="P13" s="29">
        <v>1770.923462</v>
      </c>
      <c r="Q13" s="29">
        <v>1777.498413</v>
      </c>
      <c r="R13" s="29">
        <v>1783.948486</v>
      </c>
      <c r="S13" s="29">
        <v>1790.175659</v>
      </c>
      <c r="T13" s="29">
        <v>1796.286499</v>
      </c>
      <c r="U13" s="29">
        <v>1802.268188</v>
      </c>
      <c r="V13" s="29">
        <v>1808.138794</v>
      </c>
      <c r="W13" s="29">
        <v>1813.770996</v>
      </c>
      <c r="X13" s="29">
        <v>1819.358154</v>
      </c>
      <c r="Y13" s="29">
        <v>1824.9486079999999</v>
      </c>
      <c r="Z13" s="29">
        <v>1830.575439</v>
      </c>
      <c r="AA13" s="29">
        <v>1836.1414789999999</v>
      </c>
      <c r="AB13" s="29">
        <v>1841.652466</v>
      </c>
      <c r="AC13" s="29">
        <v>1847.131226</v>
      </c>
      <c r="AD13" s="29">
        <v>1852.5469969999999</v>
      </c>
      <c r="AE13" s="29">
        <v>1857.958374</v>
      </c>
      <c r="AF13" s="23">
        <v>3.8140000000000001E-3</v>
      </c>
    </row>
    <row r="14" spans="1:32" x14ac:dyDescent="0.25">
      <c r="A14" s="9"/>
      <c r="B14" s="26"/>
      <c r="C14" s="26"/>
      <c r="D14" s="26"/>
      <c r="E14" s="26"/>
      <c r="F14" s="26"/>
      <c r="G14" s="26"/>
      <c r="H14" s="26"/>
      <c r="I14" s="26"/>
      <c r="J14" s="26"/>
      <c r="K14" s="26"/>
      <c r="L14" s="26"/>
      <c r="M14" s="26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  <c r="AE14" s="27"/>
      <c r="AF14" s="23"/>
    </row>
    <row r="15" spans="1:32" x14ac:dyDescent="0.25">
      <c r="A15" s="10" t="s">
        <v>83</v>
      </c>
      <c r="B15" s="26"/>
      <c r="C15" s="26"/>
      <c r="D15" s="26"/>
      <c r="E15" s="26"/>
      <c r="F15" s="26"/>
      <c r="G15" s="26"/>
      <c r="H15" s="26"/>
      <c r="I15" s="26"/>
      <c r="J15" s="26"/>
      <c r="K15" s="26"/>
      <c r="L15" s="26"/>
      <c r="M15" s="26"/>
      <c r="N15" s="27"/>
      <c r="O15" s="27"/>
      <c r="P15" s="27"/>
      <c r="Q15" s="27"/>
      <c r="R15" s="27"/>
      <c r="S15" s="27"/>
      <c r="T15" s="27"/>
      <c r="U15" s="27"/>
      <c r="V15" s="27"/>
      <c r="W15" s="27"/>
      <c r="X15" s="27"/>
      <c r="Y15" s="27"/>
      <c r="Z15" s="27"/>
      <c r="AA15" s="27"/>
      <c r="AB15" s="27"/>
      <c r="AC15" s="27"/>
      <c r="AD15" s="27"/>
      <c r="AE15" s="27"/>
      <c r="AF15" s="23"/>
    </row>
    <row r="16" spans="1:32" x14ac:dyDescent="0.25">
      <c r="A16" s="9" t="s">
        <v>84</v>
      </c>
      <c r="B16" s="26"/>
      <c r="C16" s="26"/>
      <c r="D16" s="26"/>
      <c r="E16" s="26"/>
      <c r="F16" s="26"/>
      <c r="G16" s="26"/>
      <c r="H16" s="26"/>
      <c r="I16" s="26"/>
      <c r="J16" s="26"/>
      <c r="K16" s="26"/>
      <c r="L16" s="26"/>
      <c r="M16" s="26"/>
      <c r="N16" s="27"/>
      <c r="O16" s="27"/>
      <c r="P16" s="27"/>
      <c r="Q16" s="27"/>
      <c r="R16" s="27"/>
      <c r="S16" s="27"/>
      <c r="T16" s="27"/>
      <c r="U16" s="27"/>
      <c r="V16" s="27"/>
      <c r="W16" s="27"/>
      <c r="X16" s="27"/>
      <c r="Y16" s="27"/>
      <c r="Z16" s="27"/>
      <c r="AA16" s="27"/>
      <c r="AB16" s="27"/>
      <c r="AC16" s="27"/>
      <c r="AD16" s="27"/>
      <c r="AE16" s="27"/>
      <c r="AF16" s="23"/>
    </row>
    <row r="17" spans="1:32" x14ac:dyDescent="0.25">
      <c r="A17" s="9" t="s">
        <v>85</v>
      </c>
      <c r="B17" s="30">
        <v>99.039085</v>
      </c>
      <c r="C17" s="30">
        <v>91.472260000000006</v>
      </c>
      <c r="D17" s="30">
        <v>98.411552</v>
      </c>
      <c r="E17" s="30">
        <v>95.784653000000006</v>
      </c>
      <c r="F17" s="30">
        <v>93.045021000000006</v>
      </c>
      <c r="G17" s="30">
        <v>92.073562999999993</v>
      </c>
      <c r="H17" s="30">
        <v>91.212729999999993</v>
      </c>
      <c r="I17" s="30">
        <v>90.219100999999995</v>
      </c>
      <c r="J17" s="30">
        <v>89.283257000000006</v>
      </c>
      <c r="K17" s="30">
        <v>88.076804999999993</v>
      </c>
      <c r="L17" s="30">
        <v>87.237342999999996</v>
      </c>
      <c r="M17" s="30">
        <v>86.554351999999994</v>
      </c>
      <c r="N17" s="31">
        <v>85.919083000000001</v>
      </c>
      <c r="O17" s="31">
        <v>85.276649000000006</v>
      </c>
      <c r="P17" s="31">
        <v>84.577774000000005</v>
      </c>
      <c r="Q17" s="31">
        <v>83.947174000000004</v>
      </c>
      <c r="R17" s="31">
        <v>83.350989999999996</v>
      </c>
      <c r="S17" s="31">
        <v>82.783721999999997</v>
      </c>
      <c r="T17" s="31">
        <v>82.206444000000005</v>
      </c>
      <c r="U17" s="31">
        <v>81.535697999999996</v>
      </c>
      <c r="V17" s="31">
        <v>80.905593999999994</v>
      </c>
      <c r="W17" s="31">
        <v>80.345382999999998</v>
      </c>
      <c r="X17" s="31">
        <v>79.824241999999998</v>
      </c>
      <c r="Y17" s="31">
        <v>79.278983999999994</v>
      </c>
      <c r="Z17" s="31">
        <v>78.736464999999995</v>
      </c>
      <c r="AA17" s="31">
        <v>78.183327000000006</v>
      </c>
      <c r="AB17" s="31">
        <v>77.692749000000006</v>
      </c>
      <c r="AC17" s="31">
        <v>77.273308</v>
      </c>
      <c r="AD17" s="31">
        <v>76.872467</v>
      </c>
      <c r="AE17" s="31">
        <v>76.473823999999993</v>
      </c>
      <c r="AF17" s="23">
        <v>-6.3759999999999997E-3</v>
      </c>
    </row>
    <row r="18" spans="1:32" x14ac:dyDescent="0.25">
      <c r="A18" s="9" t="s">
        <v>86</v>
      </c>
      <c r="B18" s="30">
        <v>188.15167199999999</v>
      </c>
      <c r="C18" s="30">
        <v>176.410706</v>
      </c>
      <c r="D18" s="30">
        <v>183.572632</v>
      </c>
      <c r="E18" s="30">
        <v>180.08557099999999</v>
      </c>
      <c r="F18" s="30">
        <v>176.86814899999999</v>
      </c>
      <c r="G18" s="30">
        <v>173.97387699999999</v>
      </c>
      <c r="H18" s="30">
        <v>172.319931</v>
      </c>
      <c r="I18" s="30">
        <v>170.957581</v>
      </c>
      <c r="J18" s="30">
        <v>169.67053200000001</v>
      </c>
      <c r="K18" s="30">
        <v>167.12780799999999</v>
      </c>
      <c r="L18" s="30">
        <v>165.69201699999999</v>
      </c>
      <c r="M18" s="30">
        <v>164.51689099999999</v>
      </c>
      <c r="N18" s="31">
        <v>163.52960200000001</v>
      </c>
      <c r="O18" s="31">
        <v>162.62323000000001</v>
      </c>
      <c r="P18" s="31">
        <v>161.588898</v>
      </c>
      <c r="Q18" s="31">
        <v>160.473389</v>
      </c>
      <c r="R18" s="31">
        <v>159.50119000000001</v>
      </c>
      <c r="S18" s="31">
        <v>158.62127699999999</v>
      </c>
      <c r="T18" s="31">
        <v>157.81057699999999</v>
      </c>
      <c r="U18" s="31">
        <v>156.823959</v>
      </c>
      <c r="V18" s="31">
        <v>155.82266200000001</v>
      </c>
      <c r="W18" s="31">
        <v>154.91575599999999</v>
      </c>
      <c r="X18" s="31">
        <v>154.236908</v>
      </c>
      <c r="Y18" s="31">
        <v>153.575928</v>
      </c>
      <c r="Z18" s="31">
        <v>152.84884600000001</v>
      </c>
      <c r="AA18" s="31">
        <v>152.134918</v>
      </c>
      <c r="AB18" s="31">
        <v>151.503998</v>
      </c>
      <c r="AC18" s="31">
        <v>151.03201300000001</v>
      </c>
      <c r="AD18" s="31">
        <v>150.60043300000001</v>
      </c>
      <c r="AE18" s="31">
        <v>150.21644599999999</v>
      </c>
      <c r="AF18" s="23">
        <v>-5.7239999999999999E-3</v>
      </c>
    </row>
    <row r="19" spans="1:32" x14ac:dyDescent="0.25">
      <c r="A19" s="9" t="s">
        <v>12</v>
      </c>
      <c r="B19" s="26"/>
      <c r="C19" s="26"/>
      <c r="D19" s="26"/>
      <c r="E19" s="26"/>
      <c r="F19" s="26"/>
      <c r="G19" s="26"/>
      <c r="H19" s="26"/>
      <c r="I19" s="26"/>
      <c r="J19" s="26"/>
      <c r="K19" s="26"/>
      <c r="L19" s="26"/>
      <c r="M19" s="26"/>
      <c r="N19" s="27"/>
      <c r="O19" s="27"/>
      <c r="P19" s="27"/>
      <c r="Q19" s="27"/>
      <c r="R19" s="27"/>
      <c r="S19" s="27"/>
      <c r="T19" s="27"/>
      <c r="U19" s="27"/>
      <c r="V19" s="27"/>
      <c r="W19" s="27"/>
      <c r="X19" s="27"/>
      <c r="Y19" s="27"/>
      <c r="Z19" s="27"/>
      <c r="AA19" s="27"/>
      <c r="AB19" s="27"/>
      <c r="AC19" s="27"/>
      <c r="AD19" s="27"/>
      <c r="AE19" s="27"/>
      <c r="AF19" s="23"/>
    </row>
    <row r="20" spans="1:32" x14ac:dyDescent="0.25">
      <c r="A20" s="9" t="s">
        <v>85</v>
      </c>
      <c r="B20" s="30">
        <v>59.60474</v>
      </c>
      <c r="C20" s="30">
        <v>54.770865999999998</v>
      </c>
      <c r="D20" s="30">
        <v>58.642006000000002</v>
      </c>
      <c r="E20" s="30">
        <v>56.798549999999999</v>
      </c>
      <c r="F20" s="30">
        <v>54.884025999999999</v>
      </c>
      <c r="G20" s="30">
        <v>54.034962</v>
      </c>
      <c r="H20" s="30">
        <v>53.269894000000001</v>
      </c>
      <c r="I20" s="30">
        <v>52.445270999999998</v>
      </c>
      <c r="J20" s="30">
        <v>51.669455999999997</v>
      </c>
      <c r="K20" s="30">
        <v>50.749091999999997</v>
      </c>
      <c r="L20" s="30">
        <v>50.051605000000002</v>
      </c>
      <c r="M20" s="30">
        <v>49.455204000000002</v>
      </c>
      <c r="N20" s="31">
        <v>48.895640999999998</v>
      </c>
      <c r="O20" s="31">
        <v>48.339641999999998</v>
      </c>
      <c r="P20" s="31">
        <v>47.759135999999998</v>
      </c>
      <c r="Q20" s="31">
        <v>47.227707000000002</v>
      </c>
      <c r="R20" s="31">
        <v>46.722754999999999</v>
      </c>
      <c r="S20" s="31">
        <v>46.243350999999997</v>
      </c>
      <c r="T20" s="31">
        <v>45.764664000000003</v>
      </c>
      <c r="U20" s="31">
        <v>45.240603999999998</v>
      </c>
      <c r="V20" s="31">
        <v>44.745232000000001</v>
      </c>
      <c r="W20" s="31">
        <v>44.297423999999999</v>
      </c>
      <c r="X20" s="31">
        <v>43.874946999999999</v>
      </c>
      <c r="Y20" s="31">
        <v>43.441761</v>
      </c>
      <c r="Z20" s="31">
        <v>43.011868</v>
      </c>
      <c r="AA20" s="31">
        <v>42.580227000000001</v>
      </c>
      <c r="AB20" s="31">
        <v>42.186432000000003</v>
      </c>
      <c r="AC20" s="31">
        <v>41.834229000000001</v>
      </c>
      <c r="AD20" s="31">
        <v>41.495556000000001</v>
      </c>
      <c r="AE20" s="31">
        <v>41.160136999999999</v>
      </c>
      <c r="AF20" s="23">
        <v>-1.0151E-2</v>
      </c>
    </row>
    <row r="21" spans="1:32" x14ac:dyDescent="0.25">
      <c r="A21" s="9" t="s">
        <v>86</v>
      </c>
      <c r="B21" s="30">
        <v>113.23541299999999</v>
      </c>
      <c r="C21" s="30">
        <v>105.629486</v>
      </c>
      <c r="D21" s="30">
        <v>109.388245</v>
      </c>
      <c r="E21" s="30">
        <v>106.78746</v>
      </c>
      <c r="F21" s="30">
        <v>104.328369</v>
      </c>
      <c r="G21" s="30">
        <v>102.09957900000001</v>
      </c>
      <c r="H21" s="30">
        <v>100.63797</v>
      </c>
      <c r="I21" s="30">
        <v>99.379356000000001</v>
      </c>
      <c r="J21" s="30">
        <v>98.190689000000006</v>
      </c>
      <c r="K21" s="30">
        <v>96.297600000000003</v>
      </c>
      <c r="L21" s="30">
        <v>95.064239999999998</v>
      </c>
      <c r="M21" s="30">
        <v>94.001244</v>
      </c>
      <c r="N21" s="31">
        <v>93.062973</v>
      </c>
      <c r="O21" s="31">
        <v>92.184073999999995</v>
      </c>
      <c r="P21" s="31">
        <v>91.245552000000004</v>
      </c>
      <c r="Q21" s="31">
        <v>90.280463999999995</v>
      </c>
      <c r="R21" s="31">
        <v>89.409073000000006</v>
      </c>
      <c r="S21" s="31">
        <v>88.606544</v>
      </c>
      <c r="T21" s="31">
        <v>87.853790000000004</v>
      </c>
      <c r="U21" s="31">
        <v>87.014770999999996</v>
      </c>
      <c r="V21" s="31">
        <v>86.178482000000002</v>
      </c>
      <c r="W21" s="31">
        <v>85.410872999999995</v>
      </c>
      <c r="X21" s="31">
        <v>84.775452000000001</v>
      </c>
      <c r="Y21" s="31">
        <v>84.153564000000003</v>
      </c>
      <c r="Z21" s="31">
        <v>83.497703999999999</v>
      </c>
      <c r="AA21" s="31">
        <v>82.855766000000003</v>
      </c>
      <c r="AB21" s="31">
        <v>82.265251000000006</v>
      </c>
      <c r="AC21" s="31">
        <v>81.765716999999995</v>
      </c>
      <c r="AD21" s="31">
        <v>81.293716000000003</v>
      </c>
      <c r="AE21" s="31">
        <v>80.850273000000001</v>
      </c>
      <c r="AF21" s="23">
        <v>-9.502E-3</v>
      </c>
    </row>
    <row r="22" spans="1:32" x14ac:dyDescent="0.25">
      <c r="A22" s="9"/>
      <c r="B22" s="26"/>
      <c r="C22" s="26"/>
      <c r="D22" s="26"/>
      <c r="E22" s="26"/>
      <c r="F22" s="26"/>
      <c r="G22" s="26"/>
      <c r="H22" s="26"/>
      <c r="I22" s="26"/>
      <c r="J22" s="26"/>
      <c r="K22" s="26"/>
      <c r="L22" s="26"/>
      <c r="M22" s="26"/>
      <c r="N22" s="27"/>
      <c r="O22" s="27"/>
      <c r="P22" s="27"/>
      <c r="Q22" s="27"/>
      <c r="R22" s="27"/>
      <c r="S22" s="27"/>
      <c r="T22" s="27"/>
      <c r="U22" s="27"/>
      <c r="V22" s="27"/>
      <c r="W22" s="27"/>
      <c r="X22" s="27"/>
      <c r="Y22" s="27"/>
      <c r="Z22" s="27"/>
      <c r="AA22" s="27"/>
      <c r="AB22" s="27"/>
      <c r="AC22" s="27"/>
      <c r="AD22" s="27"/>
      <c r="AE22" s="27"/>
      <c r="AF22" s="23"/>
    </row>
    <row r="23" spans="1:32" x14ac:dyDescent="0.25">
      <c r="A23" s="10" t="s">
        <v>16</v>
      </c>
      <c r="B23" s="26"/>
      <c r="C23" s="26"/>
      <c r="D23" s="26"/>
      <c r="E23" s="26"/>
      <c r="F23" s="26"/>
      <c r="G23" s="26"/>
      <c r="H23" s="26"/>
      <c r="I23" s="26"/>
      <c r="J23" s="26"/>
      <c r="K23" s="26"/>
      <c r="L23" s="26"/>
      <c r="M23" s="26"/>
      <c r="N23" s="27"/>
      <c r="O23" s="27"/>
      <c r="P23" s="27"/>
      <c r="Q23" s="27"/>
      <c r="R23" s="27"/>
      <c r="S23" s="27"/>
      <c r="T23" s="27"/>
      <c r="U23" s="27"/>
      <c r="V23" s="27"/>
      <c r="W23" s="27"/>
      <c r="X23" s="27"/>
      <c r="Y23" s="27"/>
      <c r="Z23" s="27"/>
      <c r="AA23" s="27"/>
      <c r="AB23" s="27"/>
      <c r="AC23" s="27"/>
      <c r="AD23" s="27"/>
      <c r="AE23" s="27"/>
      <c r="AF23" s="23"/>
    </row>
    <row r="24" spans="1:32" x14ac:dyDescent="0.25">
      <c r="A24" s="9" t="s">
        <v>17</v>
      </c>
      <c r="B24" s="26"/>
      <c r="C24" s="26"/>
      <c r="D24" s="26"/>
      <c r="E24" s="26"/>
      <c r="F24" s="26"/>
      <c r="G24" s="26"/>
      <c r="H24" s="26"/>
      <c r="I24" s="26"/>
      <c r="J24" s="26"/>
      <c r="K24" s="26"/>
      <c r="L24" s="26"/>
      <c r="M24" s="26"/>
      <c r="N24" s="27"/>
      <c r="O24" s="27"/>
      <c r="P24" s="27"/>
      <c r="Q24" s="27"/>
      <c r="R24" s="27"/>
      <c r="S24" s="27"/>
      <c r="T24" s="27"/>
      <c r="U24" s="27"/>
      <c r="V24" s="27"/>
      <c r="W24" s="27"/>
      <c r="X24" s="27"/>
      <c r="Y24" s="27"/>
      <c r="Z24" s="27"/>
      <c r="AA24" s="27"/>
      <c r="AB24" s="27"/>
      <c r="AC24" s="27"/>
      <c r="AD24" s="27"/>
      <c r="AE24" s="27"/>
      <c r="AF24" s="23"/>
    </row>
    <row r="25" spans="1:32" x14ac:dyDescent="0.25">
      <c r="A25" s="9" t="s">
        <v>87</v>
      </c>
      <c r="B25" s="21">
        <v>0.37431599999999998</v>
      </c>
      <c r="C25" s="21">
        <v>0.28766999999999998</v>
      </c>
      <c r="D25" s="21">
        <v>0.39120300000000002</v>
      </c>
      <c r="E25" s="21">
        <v>0.37507200000000002</v>
      </c>
      <c r="F25" s="21">
        <v>0.35586800000000002</v>
      </c>
      <c r="G25" s="21">
        <v>0.35461100000000001</v>
      </c>
      <c r="H25" s="21">
        <v>0.35332799999999998</v>
      </c>
      <c r="I25" s="21">
        <v>0.35199000000000003</v>
      </c>
      <c r="J25" s="21">
        <v>0.35078900000000002</v>
      </c>
      <c r="K25" s="21">
        <v>0.350018</v>
      </c>
      <c r="L25" s="21">
        <v>0.34959699999999999</v>
      </c>
      <c r="M25" s="21">
        <v>0.34935500000000003</v>
      </c>
      <c r="N25" s="22">
        <v>0.34906399999999999</v>
      </c>
      <c r="O25" s="22">
        <v>0.348053</v>
      </c>
      <c r="P25" s="22">
        <v>0.346829</v>
      </c>
      <c r="Q25" s="22">
        <v>0.34575800000000001</v>
      </c>
      <c r="R25" s="22">
        <v>0.344578</v>
      </c>
      <c r="S25" s="22">
        <v>0.34330699999999997</v>
      </c>
      <c r="T25" s="22">
        <v>0.34199499999999999</v>
      </c>
      <c r="U25" s="22">
        <v>0.34055000000000002</v>
      </c>
      <c r="V25" s="22">
        <v>0.33893200000000001</v>
      </c>
      <c r="W25" s="22">
        <v>0.33719399999999999</v>
      </c>
      <c r="X25" s="22">
        <v>0.33562199999999998</v>
      </c>
      <c r="Y25" s="22">
        <v>0.33391100000000001</v>
      </c>
      <c r="Z25" s="22">
        <v>0.33205000000000001</v>
      </c>
      <c r="AA25" s="22">
        <v>0.33003300000000002</v>
      </c>
      <c r="AB25" s="22">
        <v>0.32816200000000001</v>
      </c>
      <c r="AC25" s="22">
        <v>0.32644200000000001</v>
      </c>
      <c r="AD25" s="22">
        <v>0.32473999999999997</v>
      </c>
      <c r="AE25" s="22">
        <v>0.32287399999999999</v>
      </c>
      <c r="AF25" s="23">
        <v>4.1320000000000003E-3</v>
      </c>
    </row>
    <row r="26" spans="1:32" x14ac:dyDescent="0.25">
      <c r="A26" s="9" t="s">
        <v>88</v>
      </c>
      <c r="B26" s="21">
        <v>0.82708599999999999</v>
      </c>
      <c r="C26" s="21">
        <v>0.85380599999999995</v>
      </c>
      <c r="D26" s="21">
        <v>0.69982999999999995</v>
      </c>
      <c r="E26" s="21">
        <v>0.74806099999999998</v>
      </c>
      <c r="F26" s="21">
        <v>0.82296499999999995</v>
      </c>
      <c r="G26" s="21">
        <v>0.83228500000000005</v>
      </c>
      <c r="H26" s="21">
        <v>0.84532099999999999</v>
      </c>
      <c r="I26" s="21">
        <v>0.85791899999999999</v>
      </c>
      <c r="J26" s="21">
        <v>0.87233099999999997</v>
      </c>
      <c r="K26" s="21">
        <v>0.88810500000000003</v>
      </c>
      <c r="L26" s="21">
        <v>0.90499499999999999</v>
      </c>
      <c r="M26" s="21">
        <v>0.92305000000000004</v>
      </c>
      <c r="N26" s="22">
        <v>0.94152199999999997</v>
      </c>
      <c r="O26" s="22">
        <v>0.95847400000000005</v>
      </c>
      <c r="P26" s="22">
        <v>0.97562300000000002</v>
      </c>
      <c r="Q26" s="22">
        <v>0.993641</v>
      </c>
      <c r="R26" s="22">
        <v>1.011455</v>
      </c>
      <c r="S26" s="22">
        <v>1.0299560000000001</v>
      </c>
      <c r="T26" s="22">
        <v>1.048559</v>
      </c>
      <c r="U26" s="22">
        <v>1.066975</v>
      </c>
      <c r="V26" s="22">
        <v>1.0852470000000001</v>
      </c>
      <c r="W26" s="22">
        <v>1.103529</v>
      </c>
      <c r="X26" s="22">
        <v>1.1225419999999999</v>
      </c>
      <c r="Y26" s="22">
        <v>1.141165</v>
      </c>
      <c r="Z26" s="22">
        <v>1.1596200000000001</v>
      </c>
      <c r="AA26" s="22">
        <v>1.177278</v>
      </c>
      <c r="AB26" s="22">
        <v>1.195092</v>
      </c>
      <c r="AC26" s="22">
        <v>1.21411</v>
      </c>
      <c r="AD26" s="22">
        <v>1.233627</v>
      </c>
      <c r="AE26" s="22">
        <v>1.2522930000000001</v>
      </c>
      <c r="AF26" s="23">
        <v>1.3774E-2</v>
      </c>
    </row>
    <row r="27" spans="1:32" x14ac:dyDescent="0.25">
      <c r="A27" s="9" t="s">
        <v>89</v>
      </c>
      <c r="B27" s="21">
        <v>0.43712200000000001</v>
      </c>
      <c r="C27" s="21">
        <v>0.445077</v>
      </c>
      <c r="D27" s="21">
        <v>0.45150800000000002</v>
      </c>
      <c r="E27" s="21">
        <v>0.45994299999999999</v>
      </c>
      <c r="F27" s="21">
        <v>0.46065</v>
      </c>
      <c r="G27" s="21">
        <v>0.463418</v>
      </c>
      <c r="H27" s="21">
        <v>0.46636499999999997</v>
      </c>
      <c r="I27" s="21">
        <v>0.46880100000000002</v>
      </c>
      <c r="J27" s="21">
        <v>0.47140199999999999</v>
      </c>
      <c r="K27" s="21">
        <v>0.47446500000000003</v>
      </c>
      <c r="L27" s="21">
        <v>0.47812399999999999</v>
      </c>
      <c r="M27" s="21">
        <v>0.48211799999999999</v>
      </c>
      <c r="N27" s="22">
        <v>0.48594900000000002</v>
      </c>
      <c r="O27" s="22">
        <v>0.48855799999999999</v>
      </c>
      <c r="P27" s="22">
        <v>0.49104300000000001</v>
      </c>
      <c r="Q27" s="22">
        <v>0.49356299999999997</v>
      </c>
      <c r="R27" s="22">
        <v>0.49578</v>
      </c>
      <c r="S27" s="22">
        <v>0.49777399999999999</v>
      </c>
      <c r="T27" s="22">
        <v>0.49958399999999997</v>
      </c>
      <c r="U27" s="22">
        <v>0.50100999999999996</v>
      </c>
      <c r="V27" s="22">
        <v>0.50196600000000002</v>
      </c>
      <c r="W27" s="22">
        <v>0.50277099999999997</v>
      </c>
      <c r="X27" s="22">
        <v>0.50333399999999995</v>
      </c>
      <c r="Y27" s="22">
        <v>0.50351400000000002</v>
      </c>
      <c r="Z27" s="22">
        <v>0.50321700000000003</v>
      </c>
      <c r="AA27" s="22">
        <v>0.50268900000000005</v>
      </c>
      <c r="AB27" s="22">
        <v>0.50239800000000001</v>
      </c>
      <c r="AC27" s="22">
        <v>0.50287199999999999</v>
      </c>
      <c r="AD27" s="22">
        <v>0.503996</v>
      </c>
      <c r="AE27" s="22">
        <v>0.50572600000000001</v>
      </c>
      <c r="AF27" s="23">
        <v>4.5729999999999998E-3</v>
      </c>
    </row>
    <row r="28" spans="1:32" x14ac:dyDescent="0.25">
      <c r="A28" s="9" t="s">
        <v>24</v>
      </c>
      <c r="B28" s="21">
        <v>0.37790699999999999</v>
      </c>
      <c r="C28" s="21">
        <v>0.37903999999999999</v>
      </c>
      <c r="D28" s="21">
        <v>0.37874000000000002</v>
      </c>
      <c r="E28" s="21">
        <v>0.37731500000000001</v>
      </c>
      <c r="F28" s="21">
        <v>0.37693700000000002</v>
      </c>
      <c r="G28" s="21">
        <v>0.37662400000000001</v>
      </c>
      <c r="H28" s="21">
        <v>0.37611499999999998</v>
      </c>
      <c r="I28" s="21">
        <v>0.37574400000000002</v>
      </c>
      <c r="J28" s="21">
        <v>0.37557699999999999</v>
      </c>
      <c r="K28" s="21">
        <v>0.37551299999999999</v>
      </c>
      <c r="L28" s="21">
        <v>0.37546099999999999</v>
      </c>
      <c r="M28" s="21">
        <v>0.37550299999999998</v>
      </c>
      <c r="N28" s="22">
        <v>0.37569900000000001</v>
      </c>
      <c r="O28" s="22">
        <v>0.37610399999999999</v>
      </c>
      <c r="P28" s="22">
        <v>0.37684800000000002</v>
      </c>
      <c r="Q28" s="22">
        <v>0.37787199999999999</v>
      </c>
      <c r="R28" s="22">
        <v>0.37909799999999999</v>
      </c>
      <c r="S28" s="22">
        <v>0.38048799999999999</v>
      </c>
      <c r="T28" s="22">
        <v>0.382137</v>
      </c>
      <c r="U28" s="22">
        <v>0.38406200000000001</v>
      </c>
      <c r="V28" s="22">
        <v>0.38618200000000003</v>
      </c>
      <c r="W28" s="22">
        <v>0.38840999999999998</v>
      </c>
      <c r="X28" s="22">
        <v>0.39088600000000001</v>
      </c>
      <c r="Y28" s="22">
        <v>0.39367000000000002</v>
      </c>
      <c r="Z28" s="22">
        <v>0.39679799999999998</v>
      </c>
      <c r="AA28" s="22">
        <v>0.40018900000000002</v>
      </c>
      <c r="AB28" s="22">
        <v>0.40358899999999998</v>
      </c>
      <c r="AC28" s="22">
        <v>0.40700399999999998</v>
      </c>
      <c r="AD28" s="22">
        <v>0.41037600000000002</v>
      </c>
      <c r="AE28" s="22">
        <v>0.41375600000000001</v>
      </c>
      <c r="AF28" s="23">
        <v>3.1350000000000002E-3</v>
      </c>
    </row>
    <row r="29" spans="1:32" x14ac:dyDescent="0.25">
      <c r="A29" s="9" t="s">
        <v>22</v>
      </c>
      <c r="B29" s="21">
        <v>0.105281</v>
      </c>
      <c r="C29" s="21">
        <v>0.106018</v>
      </c>
      <c r="D29" s="21">
        <v>0.10648199999999999</v>
      </c>
      <c r="E29" s="21">
        <v>0.10756300000000001</v>
      </c>
      <c r="F29" s="21">
        <v>0.109099</v>
      </c>
      <c r="G29" s="21">
        <v>0.110724</v>
      </c>
      <c r="H29" s="21">
        <v>0.11232200000000001</v>
      </c>
      <c r="I29" s="21">
        <v>0.113917</v>
      </c>
      <c r="J29" s="21">
        <v>0.11553099999999999</v>
      </c>
      <c r="K29" s="21">
        <v>0.117116</v>
      </c>
      <c r="L29" s="21">
        <v>0.118634</v>
      </c>
      <c r="M29" s="21">
        <v>0.120118</v>
      </c>
      <c r="N29" s="22">
        <v>0.121591</v>
      </c>
      <c r="O29" s="22">
        <v>0.123067</v>
      </c>
      <c r="P29" s="22">
        <v>0.12457799999999999</v>
      </c>
      <c r="Q29" s="22">
        <v>0.126106</v>
      </c>
      <c r="R29" s="22">
        <v>0.127609</v>
      </c>
      <c r="S29" s="22">
        <v>0.12907399999999999</v>
      </c>
      <c r="T29" s="22">
        <v>0.13053899999999999</v>
      </c>
      <c r="U29" s="22">
        <v>0.13200799999999999</v>
      </c>
      <c r="V29" s="22">
        <v>0.13345199999999999</v>
      </c>
      <c r="W29" s="22">
        <v>0.13483300000000001</v>
      </c>
      <c r="X29" s="22">
        <v>0.13620599999999999</v>
      </c>
      <c r="Y29" s="22">
        <v>0.13758899999999999</v>
      </c>
      <c r="Z29" s="22">
        <v>0.138992</v>
      </c>
      <c r="AA29" s="22">
        <v>0.14038800000000001</v>
      </c>
      <c r="AB29" s="22">
        <v>0.14177899999999999</v>
      </c>
      <c r="AC29" s="22">
        <v>0.14316799999999999</v>
      </c>
      <c r="AD29" s="22">
        <v>0.144535</v>
      </c>
      <c r="AE29" s="22">
        <v>0.145903</v>
      </c>
      <c r="AF29" s="23">
        <v>1.1469999999999999E-2</v>
      </c>
    </row>
    <row r="30" spans="1:32" x14ac:dyDescent="0.25">
      <c r="A30" s="9" t="s">
        <v>90</v>
      </c>
      <c r="B30" s="21">
        <v>0.198571</v>
      </c>
      <c r="C30" s="21">
        <v>0.20005300000000001</v>
      </c>
      <c r="D30" s="21">
        <v>0.20167399999999999</v>
      </c>
      <c r="E30" s="21">
        <v>0.2036</v>
      </c>
      <c r="F30" s="21">
        <v>0.20485800000000001</v>
      </c>
      <c r="G30" s="21">
        <v>0.20611199999999999</v>
      </c>
      <c r="H30" s="21">
        <v>0.20736199999999999</v>
      </c>
      <c r="I30" s="21">
        <v>0.208566</v>
      </c>
      <c r="J30" s="21">
        <v>0.20983099999999999</v>
      </c>
      <c r="K30" s="21">
        <v>0.21132000000000001</v>
      </c>
      <c r="L30" s="21">
        <v>0.21290000000000001</v>
      </c>
      <c r="M30" s="21">
        <v>0.214778</v>
      </c>
      <c r="N30" s="22">
        <v>0.21673899999999999</v>
      </c>
      <c r="O30" s="22">
        <v>0.21838099999999999</v>
      </c>
      <c r="P30" s="22">
        <v>0.220084</v>
      </c>
      <c r="Q30" s="22">
        <v>0.22192400000000001</v>
      </c>
      <c r="R30" s="22">
        <v>0.22378600000000001</v>
      </c>
      <c r="S30" s="22">
        <v>0.22573299999999999</v>
      </c>
      <c r="T30" s="22">
        <v>0.227823</v>
      </c>
      <c r="U30" s="22">
        <v>0.230013</v>
      </c>
      <c r="V30" s="22">
        <v>0.23209099999999999</v>
      </c>
      <c r="W30" s="22">
        <v>0.23419999999999999</v>
      </c>
      <c r="X30" s="22">
        <v>0.236482</v>
      </c>
      <c r="Y30" s="22">
        <v>0.23877899999999999</v>
      </c>
      <c r="Z30" s="22">
        <v>0.24099799999999999</v>
      </c>
      <c r="AA30" s="22">
        <v>0.24312</v>
      </c>
      <c r="AB30" s="22">
        <v>0.24526100000000001</v>
      </c>
      <c r="AC30" s="22">
        <v>0.24755099999999999</v>
      </c>
      <c r="AD30" s="22">
        <v>0.249804</v>
      </c>
      <c r="AE30" s="22">
        <v>0.25195899999999999</v>
      </c>
      <c r="AF30" s="23">
        <v>8.2730000000000008E-3</v>
      </c>
    </row>
    <row r="31" spans="1:32" x14ac:dyDescent="0.25">
      <c r="A31" s="9" t="s">
        <v>91</v>
      </c>
      <c r="B31" s="21">
        <v>7.9626000000000002E-2</v>
      </c>
      <c r="C31" s="21">
        <v>8.0282999999999993E-2</v>
      </c>
      <c r="D31" s="21">
        <v>8.0637E-2</v>
      </c>
      <c r="E31" s="21">
        <v>8.0331E-2</v>
      </c>
      <c r="F31" s="21">
        <v>8.0264000000000002E-2</v>
      </c>
      <c r="G31" s="21">
        <v>8.0227999999999994E-2</v>
      </c>
      <c r="H31" s="21">
        <v>8.0153000000000002E-2</v>
      </c>
      <c r="I31" s="21">
        <v>8.0043000000000003E-2</v>
      </c>
      <c r="J31" s="21">
        <v>7.9907000000000006E-2</v>
      </c>
      <c r="K31" s="21">
        <v>7.9727999999999993E-2</v>
      </c>
      <c r="L31" s="21">
        <v>7.9491999999999993E-2</v>
      </c>
      <c r="M31" s="21">
        <v>7.9255000000000006E-2</v>
      </c>
      <c r="N31" s="22">
        <v>7.9024999999999998E-2</v>
      </c>
      <c r="O31" s="22">
        <v>7.8814999999999996E-2</v>
      </c>
      <c r="P31" s="22">
        <v>7.8634999999999997E-2</v>
      </c>
      <c r="Q31" s="22">
        <v>7.8469999999999998E-2</v>
      </c>
      <c r="R31" s="22">
        <v>7.8313999999999995E-2</v>
      </c>
      <c r="S31" s="22">
        <v>7.8158000000000005E-2</v>
      </c>
      <c r="T31" s="22">
        <v>7.8021999999999994E-2</v>
      </c>
      <c r="U31" s="22">
        <v>7.7917E-2</v>
      </c>
      <c r="V31" s="22">
        <v>7.7828999999999995E-2</v>
      </c>
      <c r="W31" s="22">
        <v>7.7741000000000005E-2</v>
      </c>
      <c r="X31" s="22">
        <v>7.7687000000000006E-2</v>
      </c>
      <c r="Y31" s="22">
        <v>7.7676999999999996E-2</v>
      </c>
      <c r="Z31" s="22">
        <v>7.7727000000000004E-2</v>
      </c>
      <c r="AA31" s="22">
        <v>7.782E-2</v>
      </c>
      <c r="AB31" s="22">
        <v>7.7965999999999994E-2</v>
      </c>
      <c r="AC31" s="22">
        <v>7.8171000000000004E-2</v>
      </c>
      <c r="AD31" s="22">
        <v>7.8428999999999999E-2</v>
      </c>
      <c r="AE31" s="22">
        <v>7.8753000000000004E-2</v>
      </c>
      <c r="AF31" s="23">
        <v>-6.87E-4</v>
      </c>
    </row>
    <row r="32" spans="1:32" x14ac:dyDescent="0.25">
      <c r="A32" s="9" t="s">
        <v>23</v>
      </c>
      <c r="B32" s="21">
        <v>0.63835299999999995</v>
      </c>
      <c r="C32" s="21">
        <v>0.63532100000000002</v>
      </c>
      <c r="D32" s="21">
        <v>0.58934600000000004</v>
      </c>
      <c r="E32" s="21">
        <v>0.51282499999999998</v>
      </c>
      <c r="F32" s="21">
        <v>0.498996</v>
      </c>
      <c r="G32" s="21">
        <v>0.49440299999999998</v>
      </c>
      <c r="H32" s="21">
        <v>0.49300300000000002</v>
      </c>
      <c r="I32" s="21">
        <v>0.492396</v>
      </c>
      <c r="J32" s="21">
        <v>0.49139899999999997</v>
      </c>
      <c r="K32" s="21">
        <v>0.43620599999999998</v>
      </c>
      <c r="L32" s="21">
        <v>0.41835800000000001</v>
      </c>
      <c r="M32" s="21">
        <v>0.41042699999999999</v>
      </c>
      <c r="N32" s="22">
        <v>0.40487200000000001</v>
      </c>
      <c r="O32" s="22">
        <v>0.40151999999999999</v>
      </c>
      <c r="P32" s="22">
        <v>0.39062000000000002</v>
      </c>
      <c r="Q32" s="22">
        <v>0.38216</v>
      </c>
      <c r="R32" s="22">
        <v>0.37526700000000002</v>
      </c>
      <c r="S32" s="22">
        <v>0.36974499999999999</v>
      </c>
      <c r="T32" s="22">
        <v>0.36521100000000001</v>
      </c>
      <c r="U32" s="22">
        <v>0.34983500000000001</v>
      </c>
      <c r="V32" s="22">
        <v>0.33607500000000001</v>
      </c>
      <c r="W32" s="22">
        <v>0.32439899999999999</v>
      </c>
      <c r="X32" s="22">
        <v>0.31476799999999999</v>
      </c>
      <c r="Y32" s="22">
        <v>0.30646400000000001</v>
      </c>
      <c r="Z32" s="22">
        <v>0.29919800000000002</v>
      </c>
      <c r="AA32" s="22">
        <v>0.29281400000000002</v>
      </c>
      <c r="AB32" s="22">
        <v>0.28728900000000002</v>
      </c>
      <c r="AC32" s="22">
        <v>0.28268300000000002</v>
      </c>
      <c r="AD32" s="22">
        <v>0.27877800000000003</v>
      </c>
      <c r="AE32" s="22">
        <v>0.27627400000000002</v>
      </c>
      <c r="AF32" s="23">
        <v>-2.9302999999999999E-2</v>
      </c>
    </row>
    <row r="33" spans="1:32" x14ac:dyDescent="0.25">
      <c r="A33" s="9" t="s">
        <v>92</v>
      </c>
      <c r="B33" s="21">
        <v>3.1628999999999997E-2</v>
      </c>
      <c r="C33" s="21">
        <v>3.1566999999999998E-2</v>
      </c>
      <c r="D33" s="21">
        <v>3.1111E-2</v>
      </c>
      <c r="E33" s="21">
        <v>3.1095999999999999E-2</v>
      </c>
      <c r="F33" s="21">
        <v>3.0263000000000002E-2</v>
      </c>
      <c r="G33" s="21">
        <v>2.9437999999999999E-2</v>
      </c>
      <c r="H33" s="21">
        <v>2.8614000000000001E-2</v>
      </c>
      <c r="I33" s="21">
        <v>2.7754000000000001E-2</v>
      </c>
      <c r="J33" s="21">
        <v>2.6880999999999999E-2</v>
      </c>
      <c r="K33" s="21">
        <v>2.5973E-2</v>
      </c>
      <c r="L33" s="21">
        <v>2.4996999999999998E-2</v>
      </c>
      <c r="M33" s="21">
        <v>2.4136999999999999E-2</v>
      </c>
      <c r="N33" s="22">
        <v>2.3383000000000001E-2</v>
      </c>
      <c r="O33" s="22">
        <v>2.2721000000000002E-2</v>
      </c>
      <c r="P33" s="22">
        <v>2.2155999999999999E-2</v>
      </c>
      <c r="Q33" s="22">
        <v>2.1693E-2</v>
      </c>
      <c r="R33" s="22">
        <v>2.1356E-2</v>
      </c>
      <c r="S33" s="22">
        <v>2.1179E-2</v>
      </c>
      <c r="T33" s="22">
        <v>2.1031000000000001E-2</v>
      </c>
      <c r="U33" s="22">
        <v>2.0947E-2</v>
      </c>
      <c r="V33" s="22">
        <v>2.094E-2</v>
      </c>
      <c r="W33" s="22">
        <v>2.1003000000000001E-2</v>
      </c>
      <c r="X33" s="22">
        <v>2.1125000000000001E-2</v>
      </c>
      <c r="Y33" s="22">
        <v>2.1287E-2</v>
      </c>
      <c r="Z33" s="22">
        <v>2.147E-2</v>
      </c>
      <c r="AA33" s="22">
        <v>2.1659000000000001E-2</v>
      </c>
      <c r="AB33" s="22">
        <v>2.1850999999999999E-2</v>
      </c>
      <c r="AC33" s="22">
        <v>2.2041999999999999E-2</v>
      </c>
      <c r="AD33" s="22">
        <v>2.2231000000000001E-2</v>
      </c>
      <c r="AE33" s="22">
        <v>2.2419999999999999E-2</v>
      </c>
      <c r="AF33" s="23">
        <v>-1.2146000000000001E-2</v>
      </c>
    </row>
    <row r="34" spans="1:32" x14ac:dyDescent="0.25">
      <c r="A34" s="9" t="s">
        <v>93</v>
      </c>
      <c r="B34" s="21">
        <v>9.9588999999999997E-2</v>
      </c>
      <c r="C34" s="21">
        <v>9.9885000000000002E-2</v>
      </c>
      <c r="D34" s="21">
        <v>9.9085999999999994E-2</v>
      </c>
      <c r="E34" s="21">
        <v>9.8725999999999994E-2</v>
      </c>
      <c r="F34" s="21">
        <v>9.8664000000000002E-2</v>
      </c>
      <c r="G34" s="21">
        <v>9.8611000000000004E-2</v>
      </c>
      <c r="H34" s="21">
        <v>9.8506999999999997E-2</v>
      </c>
      <c r="I34" s="21">
        <v>9.8340999999999998E-2</v>
      </c>
      <c r="J34" s="21">
        <v>9.8125000000000004E-2</v>
      </c>
      <c r="K34" s="21">
        <v>9.7799999999999998E-2</v>
      </c>
      <c r="L34" s="21">
        <v>9.7311999999999996E-2</v>
      </c>
      <c r="M34" s="21">
        <v>9.7043000000000004E-2</v>
      </c>
      <c r="N34" s="22">
        <v>9.7008999999999998E-2</v>
      </c>
      <c r="O34" s="22">
        <v>9.7206000000000001E-2</v>
      </c>
      <c r="P34" s="22">
        <v>9.7684999999999994E-2</v>
      </c>
      <c r="Q34" s="22">
        <v>9.8457000000000003E-2</v>
      </c>
      <c r="R34" s="22">
        <v>9.9543999999999994E-2</v>
      </c>
      <c r="S34" s="22">
        <v>0.100975</v>
      </c>
      <c r="T34" s="22">
        <v>0.102465</v>
      </c>
      <c r="U34" s="22">
        <v>0.104022</v>
      </c>
      <c r="V34" s="22">
        <v>0.10560600000000001</v>
      </c>
      <c r="W34" s="22">
        <v>0.10716299999999999</v>
      </c>
      <c r="X34" s="22">
        <v>0.108724</v>
      </c>
      <c r="Y34" s="22">
        <v>0.11029600000000001</v>
      </c>
      <c r="Z34" s="22">
        <v>0.111884</v>
      </c>
      <c r="AA34" s="22">
        <v>0.113464</v>
      </c>
      <c r="AB34" s="22">
        <v>0.115037</v>
      </c>
      <c r="AC34" s="22">
        <v>0.116606</v>
      </c>
      <c r="AD34" s="22">
        <v>0.118154</v>
      </c>
      <c r="AE34" s="22">
        <v>0.1197</v>
      </c>
      <c r="AF34" s="23">
        <v>6.4840000000000002E-3</v>
      </c>
    </row>
    <row r="35" spans="1:32" x14ac:dyDescent="0.25">
      <c r="A35" s="9" t="s">
        <v>94</v>
      </c>
      <c r="B35" s="21">
        <v>0.33408399999999999</v>
      </c>
      <c r="C35" s="21">
        <v>0.33331100000000002</v>
      </c>
      <c r="D35" s="21">
        <v>0.33166200000000001</v>
      </c>
      <c r="E35" s="21">
        <v>0.33065800000000001</v>
      </c>
      <c r="F35" s="21">
        <v>0.32941999999999999</v>
      </c>
      <c r="G35" s="21">
        <v>0.32855099999999998</v>
      </c>
      <c r="H35" s="21">
        <v>0.32797999999999999</v>
      </c>
      <c r="I35" s="21">
        <v>0.32736900000000002</v>
      </c>
      <c r="J35" s="21">
        <v>0.326988</v>
      </c>
      <c r="K35" s="21">
        <v>0.32728299999999999</v>
      </c>
      <c r="L35" s="21">
        <v>0.328046</v>
      </c>
      <c r="M35" s="21">
        <v>0.32950699999999999</v>
      </c>
      <c r="N35" s="22">
        <v>0.33134599999999997</v>
      </c>
      <c r="O35" s="22">
        <v>0.33295000000000002</v>
      </c>
      <c r="P35" s="22">
        <v>0.33494699999999999</v>
      </c>
      <c r="Q35" s="22">
        <v>0.33740199999999998</v>
      </c>
      <c r="R35" s="22">
        <v>0.340119</v>
      </c>
      <c r="S35" s="22">
        <v>0.34322599999999998</v>
      </c>
      <c r="T35" s="22">
        <v>0.34669</v>
      </c>
      <c r="U35" s="22">
        <v>0.35036</v>
      </c>
      <c r="V35" s="22">
        <v>0.35405999999999999</v>
      </c>
      <c r="W35" s="22">
        <v>0.35798600000000003</v>
      </c>
      <c r="X35" s="22">
        <v>0.36237999999999998</v>
      </c>
      <c r="Y35" s="22">
        <v>0.36676500000000001</v>
      </c>
      <c r="Z35" s="22">
        <v>0.37098100000000001</v>
      </c>
      <c r="AA35" s="22">
        <v>0.37496800000000002</v>
      </c>
      <c r="AB35" s="22">
        <v>0.37872499999999998</v>
      </c>
      <c r="AC35" s="22">
        <v>0.38242199999999998</v>
      </c>
      <c r="AD35" s="22">
        <v>0.385681</v>
      </c>
      <c r="AE35" s="22">
        <v>0.38829999999999998</v>
      </c>
      <c r="AF35" s="23">
        <v>5.4679999999999998E-3</v>
      </c>
    </row>
    <row r="36" spans="1:32" x14ac:dyDescent="0.25">
      <c r="A36" s="9" t="s">
        <v>95</v>
      </c>
      <c r="B36" s="21">
        <v>0.12784400000000001</v>
      </c>
      <c r="C36" s="21">
        <v>0.124845</v>
      </c>
      <c r="D36" s="21">
        <v>0.121391</v>
      </c>
      <c r="E36" s="21">
        <v>0.118085</v>
      </c>
      <c r="F36" s="21">
        <v>0.11465599999999999</v>
      </c>
      <c r="G36" s="21">
        <v>0.111288</v>
      </c>
      <c r="H36" s="21">
        <v>0.107936</v>
      </c>
      <c r="I36" s="21">
        <v>0.104531</v>
      </c>
      <c r="J36" s="21">
        <v>0.10116600000000001</v>
      </c>
      <c r="K36" s="21">
        <v>9.7959000000000004E-2</v>
      </c>
      <c r="L36" s="21">
        <v>9.4877000000000003E-2</v>
      </c>
      <c r="M36" s="21">
        <v>9.1957999999999998E-2</v>
      </c>
      <c r="N36" s="22">
        <v>8.9146000000000003E-2</v>
      </c>
      <c r="O36" s="22">
        <v>8.6287000000000003E-2</v>
      </c>
      <c r="P36" s="22">
        <v>8.3530999999999994E-2</v>
      </c>
      <c r="Q36" s="22">
        <v>8.0929000000000001E-2</v>
      </c>
      <c r="R36" s="22">
        <v>7.8423000000000007E-2</v>
      </c>
      <c r="S36" s="22">
        <v>7.6027999999999998E-2</v>
      </c>
      <c r="T36" s="22">
        <v>7.3765999999999998E-2</v>
      </c>
      <c r="U36" s="22">
        <v>7.1593000000000004E-2</v>
      </c>
      <c r="V36" s="22">
        <v>6.9471000000000005E-2</v>
      </c>
      <c r="W36" s="22">
        <v>6.7454E-2</v>
      </c>
      <c r="X36" s="22">
        <v>6.5573000000000006E-2</v>
      </c>
      <c r="Y36" s="22">
        <v>6.3746999999999998E-2</v>
      </c>
      <c r="Z36" s="22">
        <v>6.1940000000000002E-2</v>
      </c>
      <c r="AA36" s="22">
        <v>6.0124999999999998E-2</v>
      </c>
      <c r="AB36" s="22">
        <v>5.8313999999999998E-2</v>
      </c>
      <c r="AC36" s="22">
        <v>5.6529000000000003E-2</v>
      </c>
      <c r="AD36" s="22">
        <v>5.4688000000000001E-2</v>
      </c>
      <c r="AE36" s="22">
        <v>5.2770999999999998E-2</v>
      </c>
      <c r="AF36" s="23">
        <v>-3.0286E-2</v>
      </c>
    </row>
    <row r="37" spans="1:32" x14ac:dyDescent="0.25">
      <c r="A37" s="9" t="s">
        <v>96</v>
      </c>
      <c r="B37" s="21">
        <v>0.11804000000000001</v>
      </c>
      <c r="C37" s="21">
        <v>9.4499E-2</v>
      </c>
      <c r="D37" s="21">
        <v>0.122738</v>
      </c>
      <c r="E37" s="21">
        <v>0.11836000000000001</v>
      </c>
      <c r="F37" s="21">
        <v>0.113596</v>
      </c>
      <c r="G37" s="21">
        <v>0.114181</v>
      </c>
      <c r="H37" s="21">
        <v>0.114576</v>
      </c>
      <c r="I37" s="21">
        <v>0.114625</v>
      </c>
      <c r="J37" s="21">
        <v>0.114703</v>
      </c>
      <c r="K37" s="21">
        <v>0.115033</v>
      </c>
      <c r="L37" s="21">
        <v>0.115344</v>
      </c>
      <c r="M37" s="21">
        <v>0.115664</v>
      </c>
      <c r="N37" s="22">
        <v>0.11595800000000001</v>
      </c>
      <c r="O37" s="22">
        <v>0.116213</v>
      </c>
      <c r="P37" s="22">
        <v>0.116506</v>
      </c>
      <c r="Q37" s="22">
        <v>0.116873</v>
      </c>
      <c r="R37" s="22">
        <v>0.117243</v>
      </c>
      <c r="S37" s="22">
        <v>0.117552</v>
      </c>
      <c r="T37" s="22">
        <v>0.117754</v>
      </c>
      <c r="U37" s="22">
        <v>0.117882</v>
      </c>
      <c r="V37" s="22">
        <v>0.11804099999999999</v>
      </c>
      <c r="W37" s="22">
        <v>0.11823</v>
      </c>
      <c r="X37" s="22">
        <v>0.11837</v>
      </c>
      <c r="Y37" s="22">
        <v>0.118395</v>
      </c>
      <c r="Z37" s="22">
        <v>0.118399</v>
      </c>
      <c r="AA37" s="22">
        <v>0.11833200000000001</v>
      </c>
      <c r="AB37" s="22">
        <v>0.11833399999999999</v>
      </c>
      <c r="AC37" s="22">
        <v>0.11840000000000001</v>
      </c>
      <c r="AD37" s="22">
        <v>0.11838600000000001</v>
      </c>
      <c r="AE37" s="22">
        <v>0.118285</v>
      </c>
      <c r="AF37" s="23">
        <v>8.0499999999999999E-3</v>
      </c>
    </row>
    <row r="38" spans="1:32" x14ac:dyDescent="0.25">
      <c r="A38" s="9" t="s">
        <v>32</v>
      </c>
      <c r="B38" s="21">
        <v>1.1051420000000001</v>
      </c>
      <c r="C38" s="21">
        <v>1.0187409999999999</v>
      </c>
      <c r="D38" s="21">
        <v>1.1016790000000001</v>
      </c>
      <c r="E38" s="21">
        <v>1.123272</v>
      </c>
      <c r="F38" s="21">
        <v>1.1481209999999999</v>
      </c>
      <c r="G38" s="21">
        <v>1.163238</v>
      </c>
      <c r="H38" s="21">
        <v>1.185487</v>
      </c>
      <c r="I38" s="21">
        <v>1.204529</v>
      </c>
      <c r="J38" s="21">
        <v>1.2230380000000001</v>
      </c>
      <c r="K38" s="21">
        <v>1.242232</v>
      </c>
      <c r="L38" s="21">
        <v>1.260087</v>
      </c>
      <c r="M38" s="21">
        <v>1.27955</v>
      </c>
      <c r="N38" s="22">
        <v>1.300406</v>
      </c>
      <c r="O38" s="22">
        <v>1.322063</v>
      </c>
      <c r="P38" s="22">
        <v>1.3448169999999999</v>
      </c>
      <c r="Q38" s="22">
        <v>1.36799</v>
      </c>
      <c r="R38" s="22">
        <v>1.3905419999999999</v>
      </c>
      <c r="S38" s="22">
        <v>1.413008</v>
      </c>
      <c r="T38" s="22">
        <v>1.435907</v>
      </c>
      <c r="U38" s="22">
        <v>1.4596690000000001</v>
      </c>
      <c r="V38" s="22">
        <v>1.4818119999999999</v>
      </c>
      <c r="W38" s="22">
        <v>1.504321</v>
      </c>
      <c r="X38" s="22">
        <v>1.5278449999999999</v>
      </c>
      <c r="Y38" s="22">
        <v>1.551817</v>
      </c>
      <c r="Z38" s="22">
        <v>1.575928</v>
      </c>
      <c r="AA38" s="22">
        <v>1.6002639999999999</v>
      </c>
      <c r="AB38" s="22">
        <v>1.6253679999999999</v>
      </c>
      <c r="AC38" s="22">
        <v>1.6514120000000001</v>
      </c>
      <c r="AD38" s="22">
        <v>1.677316</v>
      </c>
      <c r="AE38" s="22">
        <v>1.70329</v>
      </c>
      <c r="AF38" s="23">
        <v>1.8526000000000001E-2</v>
      </c>
    </row>
    <row r="39" spans="1:32" x14ac:dyDescent="0.25">
      <c r="A39" s="9" t="s">
        <v>28</v>
      </c>
      <c r="B39" s="21">
        <v>4.85459</v>
      </c>
      <c r="C39" s="21">
        <v>4.6901149999999996</v>
      </c>
      <c r="D39" s="21">
        <v>4.7070860000000003</v>
      </c>
      <c r="E39" s="21">
        <v>4.6849059999999998</v>
      </c>
      <c r="F39" s="21">
        <v>4.7443549999999997</v>
      </c>
      <c r="G39" s="21">
        <v>4.7637109999999998</v>
      </c>
      <c r="H39" s="21">
        <v>4.7970689999999996</v>
      </c>
      <c r="I39" s="21">
        <v>4.826524</v>
      </c>
      <c r="J39" s="21">
        <v>4.8576670000000002</v>
      </c>
      <c r="K39" s="21">
        <v>4.8387510000000002</v>
      </c>
      <c r="L39" s="21">
        <v>4.8582210000000003</v>
      </c>
      <c r="M39" s="21">
        <v>4.8924640000000004</v>
      </c>
      <c r="N39" s="22">
        <v>4.9317080000000004</v>
      </c>
      <c r="O39" s="22">
        <v>4.9704119999999996</v>
      </c>
      <c r="P39" s="22">
        <v>5.0039009999999999</v>
      </c>
      <c r="Q39" s="22">
        <v>5.0428379999999997</v>
      </c>
      <c r="R39" s="22">
        <v>5.0831150000000003</v>
      </c>
      <c r="S39" s="22">
        <v>5.1262040000000004</v>
      </c>
      <c r="T39" s="22">
        <v>5.1714830000000003</v>
      </c>
      <c r="U39" s="22">
        <v>5.2068430000000001</v>
      </c>
      <c r="V39" s="22">
        <v>5.2417030000000002</v>
      </c>
      <c r="W39" s="22">
        <v>5.2792339999999998</v>
      </c>
      <c r="X39" s="22">
        <v>5.321542</v>
      </c>
      <c r="Y39" s="22">
        <v>5.3650770000000003</v>
      </c>
      <c r="Z39" s="22">
        <v>5.4092019999999996</v>
      </c>
      <c r="AA39" s="22">
        <v>5.453144</v>
      </c>
      <c r="AB39" s="22">
        <v>5.4991649999999996</v>
      </c>
      <c r="AC39" s="22">
        <v>5.5494120000000002</v>
      </c>
      <c r="AD39" s="22">
        <v>5.6007410000000002</v>
      </c>
      <c r="AE39" s="22">
        <v>5.6523029999999999</v>
      </c>
      <c r="AF39" s="23">
        <v>6.6870000000000002E-3</v>
      </c>
    </row>
    <row r="40" spans="1:32" x14ac:dyDescent="0.25">
      <c r="A40" s="9"/>
      <c r="B40" s="26"/>
      <c r="C40" s="26"/>
      <c r="D40" s="26"/>
      <c r="E40" s="26"/>
      <c r="F40" s="26"/>
      <c r="G40" s="26"/>
      <c r="H40" s="26"/>
      <c r="I40" s="26"/>
      <c r="J40" s="26"/>
      <c r="K40" s="26"/>
      <c r="L40" s="26"/>
      <c r="M40" s="26"/>
      <c r="N40" s="27"/>
      <c r="O40" s="27"/>
      <c r="P40" s="27"/>
      <c r="Q40" s="27"/>
      <c r="R40" s="27"/>
      <c r="S40" s="27"/>
      <c r="T40" s="27"/>
      <c r="U40" s="27"/>
      <c r="V40" s="27"/>
      <c r="W40" s="27"/>
      <c r="X40" s="27"/>
      <c r="Y40" s="27"/>
      <c r="Z40" s="27"/>
      <c r="AA40" s="27"/>
      <c r="AB40" s="27"/>
      <c r="AC40" s="27"/>
      <c r="AD40" s="27"/>
      <c r="AE40" s="27"/>
      <c r="AF40" s="23"/>
    </row>
    <row r="41" spans="1:32" x14ac:dyDescent="0.25">
      <c r="A41" s="10" t="s">
        <v>29</v>
      </c>
      <c r="B41" s="26"/>
      <c r="C41" s="26"/>
      <c r="D41" s="26"/>
      <c r="E41" s="26"/>
      <c r="F41" s="26"/>
      <c r="G41" s="26"/>
      <c r="H41" s="26"/>
      <c r="I41" s="26"/>
      <c r="J41" s="26"/>
      <c r="K41" s="26"/>
      <c r="L41" s="26"/>
      <c r="M41" s="26"/>
      <c r="N41" s="27"/>
      <c r="O41" s="27"/>
      <c r="P41" s="27"/>
      <c r="Q41" s="27"/>
      <c r="R41" s="27"/>
      <c r="S41" s="27"/>
      <c r="T41" s="27"/>
      <c r="U41" s="27"/>
      <c r="V41" s="27"/>
      <c r="W41" s="27"/>
      <c r="X41" s="27"/>
      <c r="Y41" s="27"/>
      <c r="Z41" s="27"/>
      <c r="AA41" s="27"/>
      <c r="AB41" s="27"/>
      <c r="AC41" s="27"/>
      <c r="AD41" s="27"/>
      <c r="AE41" s="27"/>
      <c r="AF41" s="23"/>
    </row>
    <row r="42" spans="1:32" x14ac:dyDescent="0.25">
      <c r="A42" s="9" t="s">
        <v>87</v>
      </c>
      <c r="B42" s="21">
        <v>3.0893359999999999</v>
      </c>
      <c r="C42" s="21">
        <v>2.5098720000000001</v>
      </c>
      <c r="D42" s="21">
        <v>3.1771389999999999</v>
      </c>
      <c r="E42" s="21">
        <v>3.0273219999999998</v>
      </c>
      <c r="F42" s="21">
        <v>2.870689</v>
      </c>
      <c r="G42" s="21">
        <v>2.872636</v>
      </c>
      <c r="H42" s="21">
        <v>2.867753</v>
      </c>
      <c r="I42" s="21">
        <v>2.8506119999999999</v>
      </c>
      <c r="J42" s="21">
        <v>2.8335279999999998</v>
      </c>
      <c r="K42" s="21">
        <v>2.8237290000000002</v>
      </c>
      <c r="L42" s="21">
        <v>2.8128850000000001</v>
      </c>
      <c r="M42" s="21">
        <v>2.8016809999999999</v>
      </c>
      <c r="N42" s="22">
        <v>2.7889020000000002</v>
      </c>
      <c r="O42" s="22">
        <v>2.7744369999999998</v>
      </c>
      <c r="P42" s="22">
        <v>2.7605819999999999</v>
      </c>
      <c r="Q42" s="22">
        <v>2.7492230000000002</v>
      </c>
      <c r="R42" s="22">
        <v>2.738194</v>
      </c>
      <c r="S42" s="22">
        <v>2.7257250000000002</v>
      </c>
      <c r="T42" s="22">
        <v>2.7103320000000002</v>
      </c>
      <c r="U42" s="22">
        <v>2.69312</v>
      </c>
      <c r="V42" s="22">
        <v>2.678213</v>
      </c>
      <c r="W42" s="22">
        <v>2.6646839999999998</v>
      </c>
      <c r="X42" s="22">
        <v>2.650801</v>
      </c>
      <c r="Y42" s="22">
        <v>2.6338949999999999</v>
      </c>
      <c r="Z42" s="22">
        <v>2.6173099999999998</v>
      </c>
      <c r="AA42" s="22">
        <v>2.599065</v>
      </c>
      <c r="AB42" s="22">
        <v>2.5837080000000001</v>
      </c>
      <c r="AC42" s="22">
        <v>2.5703269999999998</v>
      </c>
      <c r="AD42" s="22">
        <v>2.55497</v>
      </c>
      <c r="AE42" s="22">
        <v>2.53756</v>
      </c>
      <c r="AF42" s="23">
        <v>3.9199999999999999E-4</v>
      </c>
    </row>
    <row r="43" spans="1:32" x14ac:dyDescent="0.25">
      <c r="A43" s="9" t="s">
        <v>88</v>
      </c>
      <c r="B43" s="21">
        <v>2.2401999999999998E-2</v>
      </c>
      <c r="C43" s="21">
        <v>2.3157000000000001E-2</v>
      </c>
      <c r="D43" s="21">
        <v>1.9608E-2</v>
      </c>
      <c r="E43" s="21">
        <v>2.0517000000000001E-2</v>
      </c>
      <c r="F43" s="21">
        <v>2.2030999999999999E-2</v>
      </c>
      <c r="G43" s="21">
        <v>2.2251E-2</v>
      </c>
      <c r="H43" s="21">
        <v>2.2425E-2</v>
      </c>
      <c r="I43" s="21">
        <v>2.2492999999999999E-2</v>
      </c>
      <c r="J43" s="21">
        <v>2.2574E-2</v>
      </c>
      <c r="K43" s="21">
        <v>2.2488999999999999E-2</v>
      </c>
      <c r="L43" s="21">
        <v>2.2398999999999999E-2</v>
      </c>
      <c r="M43" s="21">
        <v>2.2301000000000001E-2</v>
      </c>
      <c r="N43" s="22">
        <v>2.2179000000000001E-2</v>
      </c>
      <c r="O43" s="22">
        <v>2.2037000000000001E-2</v>
      </c>
      <c r="P43" s="22">
        <v>2.1885000000000002E-2</v>
      </c>
      <c r="Q43" s="22">
        <v>2.1745E-2</v>
      </c>
      <c r="R43" s="22">
        <v>2.1600999999999999E-2</v>
      </c>
      <c r="S43" s="22">
        <v>2.1457E-2</v>
      </c>
      <c r="T43" s="22">
        <v>2.1284999999999998E-2</v>
      </c>
      <c r="U43" s="22">
        <v>2.1101999999999999E-2</v>
      </c>
      <c r="V43" s="22">
        <v>2.0931999999999999E-2</v>
      </c>
      <c r="W43" s="22">
        <v>2.0771999999999999E-2</v>
      </c>
      <c r="X43" s="22">
        <v>2.0614E-2</v>
      </c>
      <c r="Y43" s="22">
        <v>2.0461E-2</v>
      </c>
      <c r="Z43" s="22">
        <v>2.0320000000000001E-2</v>
      </c>
      <c r="AA43" s="22">
        <v>2.0178000000000001E-2</v>
      </c>
      <c r="AB43" s="22">
        <v>2.0063999999999999E-2</v>
      </c>
      <c r="AC43" s="22">
        <v>1.9968E-2</v>
      </c>
      <c r="AD43" s="22">
        <v>1.9885E-2</v>
      </c>
      <c r="AE43" s="22">
        <v>1.9793000000000002E-2</v>
      </c>
      <c r="AF43" s="23">
        <v>-5.5909999999999996E-3</v>
      </c>
    </row>
    <row r="44" spans="1:32" x14ac:dyDescent="0.25">
      <c r="A44" s="9" t="s">
        <v>89</v>
      </c>
      <c r="B44" s="21">
        <v>1.1998230000000001</v>
      </c>
      <c r="C44" s="21">
        <v>1.2186950000000001</v>
      </c>
      <c r="D44" s="21">
        <v>1.21506</v>
      </c>
      <c r="E44" s="21">
        <v>1.2188330000000001</v>
      </c>
      <c r="F44" s="21">
        <v>1.2050989999999999</v>
      </c>
      <c r="G44" s="21">
        <v>1.208469</v>
      </c>
      <c r="H44" s="21">
        <v>1.210394</v>
      </c>
      <c r="I44" s="21">
        <v>1.2076290000000001</v>
      </c>
      <c r="J44" s="21">
        <v>1.2063619999999999</v>
      </c>
      <c r="K44" s="21">
        <v>1.208537</v>
      </c>
      <c r="L44" s="21">
        <v>1.210577</v>
      </c>
      <c r="M44" s="21">
        <v>1.213087</v>
      </c>
      <c r="N44" s="22">
        <v>1.215703</v>
      </c>
      <c r="O44" s="22">
        <v>1.218229</v>
      </c>
      <c r="P44" s="22">
        <v>1.2195640000000001</v>
      </c>
      <c r="Q44" s="22">
        <v>1.22132</v>
      </c>
      <c r="R44" s="22">
        <v>1.222655</v>
      </c>
      <c r="S44" s="22">
        <v>1.2227440000000001</v>
      </c>
      <c r="T44" s="22">
        <v>1.2210760000000001</v>
      </c>
      <c r="U44" s="22">
        <v>1.217849</v>
      </c>
      <c r="V44" s="22">
        <v>1.2143040000000001</v>
      </c>
      <c r="W44" s="22">
        <v>1.2103060000000001</v>
      </c>
      <c r="X44" s="22">
        <v>1.204974</v>
      </c>
      <c r="Y44" s="22">
        <v>1.197074</v>
      </c>
      <c r="Z44" s="22">
        <v>1.1885269999999999</v>
      </c>
      <c r="AA44" s="22">
        <v>1.1791</v>
      </c>
      <c r="AB44" s="22">
        <v>1.1712279999999999</v>
      </c>
      <c r="AC44" s="22">
        <v>1.16543</v>
      </c>
      <c r="AD44" s="22">
        <v>1.1604779999999999</v>
      </c>
      <c r="AE44" s="22">
        <v>1.156533</v>
      </c>
      <c r="AF44" s="23">
        <v>-1.8680000000000001E-3</v>
      </c>
    </row>
    <row r="45" spans="1:32" x14ac:dyDescent="0.25">
      <c r="A45" s="9" t="s">
        <v>22</v>
      </c>
      <c r="B45" s="21">
        <v>0.20971300000000001</v>
      </c>
      <c r="C45" s="21">
        <v>0.20968400000000001</v>
      </c>
      <c r="D45" s="21">
        <v>0.20866100000000001</v>
      </c>
      <c r="E45" s="21">
        <v>0.208455</v>
      </c>
      <c r="F45" s="21">
        <v>0.208651</v>
      </c>
      <c r="G45" s="21">
        <v>0.20891100000000001</v>
      </c>
      <c r="H45" s="21">
        <v>0.20915800000000001</v>
      </c>
      <c r="I45" s="21">
        <v>0.20940900000000001</v>
      </c>
      <c r="J45" s="21">
        <v>0.20968100000000001</v>
      </c>
      <c r="K45" s="21">
        <v>0.209926</v>
      </c>
      <c r="L45" s="21">
        <v>0.21010300000000001</v>
      </c>
      <c r="M45" s="21">
        <v>0.210253</v>
      </c>
      <c r="N45" s="22">
        <v>0.21040200000000001</v>
      </c>
      <c r="O45" s="22">
        <v>0.210563</v>
      </c>
      <c r="P45" s="22">
        <v>0.210762</v>
      </c>
      <c r="Q45" s="22">
        <v>0.210976</v>
      </c>
      <c r="R45" s="22">
        <v>0.21129600000000001</v>
      </c>
      <c r="S45" s="22">
        <v>0.21169399999999999</v>
      </c>
      <c r="T45" s="22">
        <v>0.21221300000000001</v>
      </c>
      <c r="U45" s="22">
        <v>0.21285899999999999</v>
      </c>
      <c r="V45" s="22">
        <v>0.21360699999999999</v>
      </c>
      <c r="W45" s="22">
        <v>0.21429100000000001</v>
      </c>
      <c r="X45" s="22">
        <v>0.214971</v>
      </c>
      <c r="Y45" s="22">
        <v>0.21566199999999999</v>
      </c>
      <c r="Z45" s="22">
        <v>0.21637700000000001</v>
      </c>
      <c r="AA45" s="22">
        <v>0.217085</v>
      </c>
      <c r="AB45" s="22">
        <v>0.21778800000000001</v>
      </c>
      <c r="AC45" s="22">
        <v>0.21848999999999999</v>
      </c>
      <c r="AD45" s="22">
        <v>0.21917300000000001</v>
      </c>
      <c r="AE45" s="22">
        <v>0.21986</v>
      </c>
      <c r="AF45" s="23">
        <v>1.694E-3</v>
      </c>
    </row>
    <row r="46" spans="1:32" x14ac:dyDescent="0.25">
      <c r="A46" s="9" t="s">
        <v>90</v>
      </c>
      <c r="B46" s="21">
        <v>4.9576000000000002E-2</v>
      </c>
      <c r="C46" s="21">
        <v>5.0469E-2</v>
      </c>
      <c r="D46" s="21">
        <v>5.0931999999999998E-2</v>
      </c>
      <c r="E46" s="21">
        <v>5.1256999999999997E-2</v>
      </c>
      <c r="F46" s="21">
        <v>5.1721999999999997E-2</v>
      </c>
      <c r="G46" s="21">
        <v>5.2440000000000001E-2</v>
      </c>
      <c r="H46" s="21">
        <v>5.3040999999999998E-2</v>
      </c>
      <c r="I46" s="21">
        <v>5.3432E-2</v>
      </c>
      <c r="J46" s="21">
        <v>5.3821000000000001E-2</v>
      </c>
      <c r="K46" s="21">
        <v>5.4331999999999998E-2</v>
      </c>
      <c r="L46" s="21">
        <v>5.4816999999999998E-2</v>
      </c>
      <c r="M46" s="21">
        <v>5.5280999999999997E-2</v>
      </c>
      <c r="N46" s="22">
        <v>5.5705999999999999E-2</v>
      </c>
      <c r="O46" s="22">
        <v>5.6085000000000003E-2</v>
      </c>
      <c r="P46" s="22">
        <v>5.6467999999999997E-2</v>
      </c>
      <c r="Q46" s="22">
        <v>5.6881000000000001E-2</v>
      </c>
      <c r="R46" s="22">
        <v>5.7283000000000001E-2</v>
      </c>
      <c r="S46" s="22">
        <v>5.7641999999999999E-2</v>
      </c>
      <c r="T46" s="22">
        <v>5.7938000000000003E-2</v>
      </c>
      <c r="U46" s="22">
        <v>5.8194999999999997E-2</v>
      </c>
      <c r="V46" s="22">
        <v>5.8483E-2</v>
      </c>
      <c r="W46" s="22">
        <v>5.8798000000000003E-2</v>
      </c>
      <c r="X46" s="22">
        <v>5.9110000000000003E-2</v>
      </c>
      <c r="Y46" s="22">
        <v>5.9326999999999998E-2</v>
      </c>
      <c r="Z46" s="22">
        <v>5.9565E-2</v>
      </c>
      <c r="AA46" s="22">
        <v>5.9790999999999997E-2</v>
      </c>
      <c r="AB46" s="22">
        <v>6.0093000000000001E-2</v>
      </c>
      <c r="AC46" s="22">
        <v>6.0456999999999997E-2</v>
      </c>
      <c r="AD46" s="22">
        <v>6.0783999999999998E-2</v>
      </c>
      <c r="AE46" s="22">
        <v>6.1062999999999999E-2</v>
      </c>
      <c r="AF46" s="23">
        <v>6.829E-3</v>
      </c>
    </row>
    <row r="47" spans="1:32" x14ac:dyDescent="0.25">
      <c r="A47" s="9" t="s">
        <v>97</v>
      </c>
      <c r="B47" s="21">
        <v>0.24676100000000001</v>
      </c>
      <c r="C47" s="21">
        <v>0.24853700000000001</v>
      </c>
      <c r="D47" s="21">
        <v>0.24802199999999999</v>
      </c>
      <c r="E47" s="21">
        <v>0.24610499999999999</v>
      </c>
      <c r="F47" s="21">
        <v>0.24453900000000001</v>
      </c>
      <c r="G47" s="21">
        <v>0.24396000000000001</v>
      </c>
      <c r="H47" s="21">
        <v>0.242975</v>
      </c>
      <c r="I47" s="21">
        <v>0.24115</v>
      </c>
      <c r="J47" s="21">
        <v>0.23933099999999999</v>
      </c>
      <c r="K47" s="21">
        <v>0.23808099999999999</v>
      </c>
      <c r="L47" s="21">
        <v>0.23680799999999999</v>
      </c>
      <c r="M47" s="21">
        <v>0.23555899999999999</v>
      </c>
      <c r="N47" s="22">
        <v>0.23425000000000001</v>
      </c>
      <c r="O47" s="22">
        <v>0.232817</v>
      </c>
      <c r="P47" s="22">
        <v>0.231403</v>
      </c>
      <c r="Q47" s="22">
        <v>0.23013500000000001</v>
      </c>
      <c r="R47" s="22">
        <v>0.22891400000000001</v>
      </c>
      <c r="S47" s="22">
        <v>0.22764499999999999</v>
      </c>
      <c r="T47" s="22">
        <v>0.226188</v>
      </c>
      <c r="U47" s="22">
        <v>0.22462799999999999</v>
      </c>
      <c r="V47" s="22">
        <v>0.22325500000000001</v>
      </c>
      <c r="W47" s="22">
        <v>0.22214600000000001</v>
      </c>
      <c r="X47" s="22">
        <v>0.22100800000000001</v>
      </c>
      <c r="Y47" s="22">
        <v>0.21954299999999999</v>
      </c>
      <c r="Z47" s="22">
        <v>0.21806</v>
      </c>
      <c r="AA47" s="22">
        <v>0.21651400000000001</v>
      </c>
      <c r="AB47" s="22">
        <v>0.21518499999999999</v>
      </c>
      <c r="AC47" s="22">
        <v>0.214035</v>
      </c>
      <c r="AD47" s="22">
        <v>0.212759</v>
      </c>
      <c r="AE47" s="22">
        <v>0.21132000000000001</v>
      </c>
      <c r="AF47" s="23">
        <v>-5.777E-3</v>
      </c>
    </row>
    <row r="48" spans="1:32" x14ac:dyDescent="0.25">
      <c r="A48" s="9" t="s">
        <v>28</v>
      </c>
      <c r="B48" s="21">
        <v>4.8176100000000002</v>
      </c>
      <c r="C48" s="21">
        <v>4.2604139999999999</v>
      </c>
      <c r="D48" s="21">
        <v>4.919422</v>
      </c>
      <c r="E48" s="21">
        <v>4.7724880000000001</v>
      </c>
      <c r="F48" s="21">
        <v>4.6027329999999997</v>
      </c>
      <c r="G48" s="21">
        <v>4.6086669999999996</v>
      </c>
      <c r="H48" s="21">
        <v>4.6057459999999999</v>
      </c>
      <c r="I48" s="21">
        <v>4.584727</v>
      </c>
      <c r="J48" s="21">
        <v>4.5652970000000002</v>
      </c>
      <c r="K48" s="21">
        <v>4.5570950000000003</v>
      </c>
      <c r="L48" s="21">
        <v>4.5475899999999996</v>
      </c>
      <c r="M48" s="21">
        <v>4.5381619999999998</v>
      </c>
      <c r="N48" s="22">
        <v>4.5271420000000004</v>
      </c>
      <c r="O48" s="22">
        <v>4.5141689999999999</v>
      </c>
      <c r="P48" s="22">
        <v>4.5006640000000004</v>
      </c>
      <c r="Q48" s="22">
        <v>4.4902800000000003</v>
      </c>
      <c r="R48" s="22">
        <v>4.4799429999999996</v>
      </c>
      <c r="S48" s="22">
        <v>4.466907</v>
      </c>
      <c r="T48" s="22">
        <v>4.4490340000000002</v>
      </c>
      <c r="U48" s="22">
        <v>4.4277519999999999</v>
      </c>
      <c r="V48" s="22">
        <v>4.4087930000000002</v>
      </c>
      <c r="W48" s="22">
        <v>4.3909979999999997</v>
      </c>
      <c r="X48" s="22">
        <v>4.3714779999999998</v>
      </c>
      <c r="Y48" s="22">
        <v>4.3459620000000001</v>
      </c>
      <c r="Z48" s="22">
        <v>4.3201590000000003</v>
      </c>
      <c r="AA48" s="22">
        <v>4.2917329999999998</v>
      </c>
      <c r="AB48" s="22">
        <v>4.2680670000000003</v>
      </c>
      <c r="AC48" s="22">
        <v>4.2487079999999997</v>
      </c>
      <c r="AD48" s="22">
        <v>4.2280480000000003</v>
      </c>
      <c r="AE48" s="22">
        <v>4.2061289999999998</v>
      </c>
      <c r="AF48" s="23">
        <v>-4.5800000000000002E-4</v>
      </c>
    </row>
    <row r="49" spans="1:32" x14ac:dyDescent="0.25">
      <c r="A49" s="9"/>
      <c r="B49" s="26"/>
      <c r="C49" s="26"/>
      <c r="D49" s="26"/>
      <c r="E49" s="26"/>
      <c r="F49" s="26"/>
      <c r="G49" s="26"/>
      <c r="H49" s="26"/>
      <c r="I49" s="26"/>
      <c r="J49" s="26"/>
      <c r="K49" s="26"/>
      <c r="L49" s="26"/>
      <c r="M49" s="26"/>
      <c r="N49" s="27"/>
      <c r="O49" s="27"/>
      <c r="P49" s="27"/>
      <c r="Q49" s="27"/>
      <c r="R49" s="27"/>
      <c r="S49" s="27"/>
      <c r="T49" s="27"/>
      <c r="U49" s="27"/>
      <c r="V49" s="27"/>
      <c r="W49" s="27"/>
      <c r="X49" s="27"/>
      <c r="Y49" s="27"/>
      <c r="Z49" s="27"/>
      <c r="AA49" s="27"/>
      <c r="AB49" s="27"/>
      <c r="AC49" s="27"/>
      <c r="AD49" s="27"/>
      <c r="AE49" s="27"/>
      <c r="AF49" s="23"/>
    </row>
    <row r="50" spans="1:32" x14ac:dyDescent="0.25">
      <c r="A50" s="10" t="s">
        <v>31</v>
      </c>
      <c r="B50" s="26"/>
      <c r="C50" s="26"/>
      <c r="D50" s="26"/>
      <c r="E50" s="26"/>
      <c r="F50" s="26"/>
      <c r="G50" s="26"/>
      <c r="H50" s="26"/>
      <c r="I50" s="26"/>
      <c r="J50" s="26"/>
      <c r="K50" s="26"/>
      <c r="L50" s="26"/>
      <c r="M50" s="26"/>
      <c r="N50" s="27"/>
      <c r="O50" s="27"/>
      <c r="P50" s="27"/>
      <c r="Q50" s="27"/>
      <c r="R50" s="27"/>
      <c r="S50" s="27"/>
      <c r="T50" s="27"/>
      <c r="U50" s="27"/>
      <c r="V50" s="27"/>
      <c r="W50" s="27"/>
      <c r="X50" s="27"/>
      <c r="Y50" s="27"/>
      <c r="Z50" s="27"/>
      <c r="AA50" s="27"/>
      <c r="AB50" s="27"/>
      <c r="AC50" s="27"/>
      <c r="AD50" s="27"/>
      <c r="AE50" s="27"/>
      <c r="AF50" s="23"/>
    </row>
    <row r="51" spans="1:32" x14ac:dyDescent="0.25">
      <c r="A51" s="9" t="s">
        <v>87</v>
      </c>
      <c r="B51" s="21">
        <v>0.45935300000000001</v>
      </c>
      <c r="C51" s="21">
        <v>0.443855</v>
      </c>
      <c r="D51" s="21">
        <v>0.48948199999999997</v>
      </c>
      <c r="E51" s="21">
        <v>0.487759</v>
      </c>
      <c r="F51" s="21">
        <v>0.45097500000000001</v>
      </c>
      <c r="G51" s="21">
        <v>0.446627</v>
      </c>
      <c r="H51" s="21">
        <v>0.44107499999999999</v>
      </c>
      <c r="I51" s="21">
        <v>0.43429800000000002</v>
      </c>
      <c r="J51" s="21">
        <v>0.42635600000000001</v>
      </c>
      <c r="K51" s="21">
        <v>0.41804999999999998</v>
      </c>
      <c r="L51" s="21">
        <v>0.40971600000000002</v>
      </c>
      <c r="M51" s="21">
        <v>0.40155299999999999</v>
      </c>
      <c r="N51" s="22">
        <v>0.39360499999999998</v>
      </c>
      <c r="O51" s="22">
        <v>0.38594099999999998</v>
      </c>
      <c r="P51" s="22">
        <v>0.37840299999999999</v>
      </c>
      <c r="Q51" s="22">
        <v>0.37119099999999999</v>
      </c>
      <c r="R51" s="22">
        <v>0.36399999999999999</v>
      </c>
      <c r="S51" s="22">
        <v>0.35704999999999998</v>
      </c>
      <c r="T51" s="22">
        <v>0.35016599999999998</v>
      </c>
      <c r="U51" s="22">
        <v>0.34350999999999998</v>
      </c>
      <c r="V51" s="22">
        <v>0.33714699999999997</v>
      </c>
      <c r="W51" s="22">
        <v>0.33089800000000003</v>
      </c>
      <c r="X51" s="22">
        <v>0.32490799999999997</v>
      </c>
      <c r="Y51" s="22">
        <v>0.31912200000000002</v>
      </c>
      <c r="Z51" s="22">
        <v>0.31369399999999997</v>
      </c>
      <c r="AA51" s="22">
        <v>0.30843399999999999</v>
      </c>
      <c r="AB51" s="22">
        <v>0.30345699999999998</v>
      </c>
      <c r="AC51" s="22">
        <v>0.29865599999999998</v>
      </c>
      <c r="AD51" s="22">
        <v>0.29394399999999998</v>
      </c>
      <c r="AE51" s="22">
        <v>0.289358</v>
      </c>
      <c r="AF51" s="23">
        <v>-1.5164E-2</v>
      </c>
    </row>
    <row r="52" spans="1:32" x14ac:dyDescent="0.25">
      <c r="A52" s="9" t="s">
        <v>89</v>
      </c>
      <c r="B52" s="21">
        <v>5.9193999999999997E-2</v>
      </c>
      <c r="C52" s="21">
        <v>5.5737000000000002E-2</v>
      </c>
      <c r="D52" s="21">
        <v>5.2067000000000002E-2</v>
      </c>
      <c r="E52" s="21">
        <v>4.9384999999999998E-2</v>
      </c>
      <c r="F52" s="21">
        <v>4.6296999999999998E-2</v>
      </c>
      <c r="G52" s="21">
        <v>4.3625999999999998E-2</v>
      </c>
      <c r="H52" s="21">
        <v>4.1069000000000001E-2</v>
      </c>
      <c r="I52" s="21">
        <v>3.8632E-2</v>
      </c>
      <c r="J52" s="21">
        <v>3.6353999999999997E-2</v>
      </c>
      <c r="K52" s="21">
        <v>3.4250999999999997E-2</v>
      </c>
      <c r="L52" s="21">
        <v>3.2368000000000001E-2</v>
      </c>
      <c r="M52" s="21">
        <v>3.0724000000000001E-2</v>
      </c>
      <c r="N52" s="22">
        <v>2.9352E-2</v>
      </c>
      <c r="O52" s="22">
        <v>2.8271000000000001E-2</v>
      </c>
      <c r="P52" s="22">
        <v>2.7161000000000001E-2</v>
      </c>
      <c r="Q52" s="22">
        <v>2.6081E-2</v>
      </c>
      <c r="R52" s="22">
        <v>2.5031999999999999E-2</v>
      </c>
      <c r="S52" s="22">
        <v>2.4032999999999999E-2</v>
      </c>
      <c r="T52" s="22">
        <v>2.3085999999999999E-2</v>
      </c>
      <c r="U52" s="22">
        <v>2.2196E-2</v>
      </c>
      <c r="V52" s="22">
        <v>2.1353E-2</v>
      </c>
      <c r="W52" s="22">
        <v>2.0549000000000001E-2</v>
      </c>
      <c r="X52" s="22">
        <v>1.9779999999999999E-2</v>
      </c>
      <c r="Y52" s="22">
        <v>1.9047000000000001E-2</v>
      </c>
      <c r="Z52" s="22">
        <v>1.8357999999999999E-2</v>
      </c>
      <c r="AA52" s="22">
        <v>1.7713E-2</v>
      </c>
      <c r="AB52" s="22">
        <v>1.7115999999999999E-2</v>
      </c>
      <c r="AC52" s="22">
        <v>1.6573999999999998E-2</v>
      </c>
      <c r="AD52" s="22">
        <v>1.6084000000000001E-2</v>
      </c>
      <c r="AE52" s="22">
        <v>1.5649E-2</v>
      </c>
      <c r="AF52" s="23">
        <v>-4.4351000000000002E-2</v>
      </c>
    </row>
    <row r="53" spans="1:32" x14ac:dyDescent="0.25">
      <c r="A53" s="9" t="s">
        <v>36</v>
      </c>
      <c r="B53" s="21">
        <v>7.1130000000000004E-3</v>
      </c>
      <c r="C53" s="21">
        <v>6.9940000000000002E-3</v>
      </c>
      <c r="D53" s="21">
        <v>6.9100000000000003E-3</v>
      </c>
      <c r="E53" s="21">
        <v>6.9080000000000001E-3</v>
      </c>
      <c r="F53" s="21">
        <v>6.9259999999999999E-3</v>
      </c>
      <c r="G53" s="21">
        <v>6.9369999999999996E-3</v>
      </c>
      <c r="H53" s="21">
        <v>6.9290000000000003E-3</v>
      </c>
      <c r="I53" s="21">
        <v>6.901E-3</v>
      </c>
      <c r="J53" s="21">
        <v>6.8570000000000002E-3</v>
      </c>
      <c r="K53" s="21">
        <v>6.8060000000000004E-3</v>
      </c>
      <c r="L53" s="21">
        <v>6.7549999999999997E-3</v>
      </c>
      <c r="M53" s="21">
        <v>6.705E-3</v>
      </c>
      <c r="N53" s="22">
        <v>6.6559999999999996E-3</v>
      </c>
      <c r="O53" s="22">
        <v>6.6090000000000003E-3</v>
      </c>
      <c r="P53" s="22">
        <v>6.5630000000000003E-3</v>
      </c>
      <c r="Q53" s="22">
        <v>6.5209999999999999E-3</v>
      </c>
      <c r="R53" s="22">
        <v>6.4780000000000003E-3</v>
      </c>
      <c r="S53" s="22">
        <v>6.4380000000000001E-3</v>
      </c>
      <c r="T53" s="22">
        <v>6.3990000000000002E-3</v>
      </c>
      <c r="U53" s="22">
        <v>6.3610000000000003E-3</v>
      </c>
      <c r="V53" s="22">
        <v>6.3229999999999996E-3</v>
      </c>
      <c r="W53" s="22">
        <v>6.2849999999999998E-3</v>
      </c>
      <c r="X53" s="22">
        <v>6.2469999999999999E-3</v>
      </c>
      <c r="Y53" s="22">
        <v>6.2069999999999998E-3</v>
      </c>
      <c r="Z53" s="22">
        <v>6.169E-3</v>
      </c>
      <c r="AA53" s="22">
        <v>6.1339999999999997E-3</v>
      </c>
      <c r="AB53" s="22">
        <v>6.0980000000000001E-3</v>
      </c>
      <c r="AC53" s="22">
        <v>6.0629999999999998E-3</v>
      </c>
      <c r="AD53" s="22">
        <v>6.0270000000000002E-3</v>
      </c>
      <c r="AE53" s="22">
        <v>5.9890000000000004E-3</v>
      </c>
      <c r="AF53" s="23">
        <v>-5.5269999999999998E-3</v>
      </c>
    </row>
    <row r="54" spans="1:32" x14ac:dyDescent="0.25">
      <c r="A54" s="9" t="s">
        <v>28</v>
      </c>
      <c r="B54" s="21">
        <v>0.52566000000000002</v>
      </c>
      <c r="C54" s="21">
        <v>0.50658599999999998</v>
      </c>
      <c r="D54" s="21">
        <v>0.54845900000000003</v>
      </c>
      <c r="E54" s="21">
        <v>0.54405199999999998</v>
      </c>
      <c r="F54" s="21">
        <v>0.50419800000000004</v>
      </c>
      <c r="G54" s="21">
        <v>0.49719000000000002</v>
      </c>
      <c r="H54" s="21">
        <v>0.48907400000000001</v>
      </c>
      <c r="I54" s="21">
        <v>0.47982999999999998</v>
      </c>
      <c r="J54" s="21">
        <v>0.46956700000000001</v>
      </c>
      <c r="K54" s="21">
        <v>0.45910800000000002</v>
      </c>
      <c r="L54" s="21">
        <v>0.44883899999999999</v>
      </c>
      <c r="M54" s="21">
        <v>0.43898300000000001</v>
      </c>
      <c r="N54" s="22">
        <v>0.42961300000000002</v>
      </c>
      <c r="O54" s="22">
        <v>0.420821</v>
      </c>
      <c r="P54" s="22">
        <v>0.41212700000000002</v>
      </c>
      <c r="Q54" s="22">
        <v>0.40379300000000001</v>
      </c>
      <c r="R54" s="22">
        <v>0.395511</v>
      </c>
      <c r="S54" s="22">
        <v>0.387521</v>
      </c>
      <c r="T54" s="22">
        <v>0.37965199999999999</v>
      </c>
      <c r="U54" s="22">
        <v>0.37206699999999998</v>
      </c>
      <c r="V54" s="22">
        <v>0.36482399999999998</v>
      </c>
      <c r="W54" s="22">
        <v>0.35773199999999999</v>
      </c>
      <c r="X54" s="22">
        <v>0.350935</v>
      </c>
      <c r="Y54" s="22">
        <v>0.34437600000000002</v>
      </c>
      <c r="Z54" s="22">
        <v>0.33822200000000002</v>
      </c>
      <c r="AA54" s="22">
        <v>0.33228099999999999</v>
      </c>
      <c r="AB54" s="22">
        <v>0.32667200000000002</v>
      </c>
      <c r="AC54" s="22">
        <v>0.321293</v>
      </c>
      <c r="AD54" s="22">
        <v>0.316054</v>
      </c>
      <c r="AE54" s="22">
        <v>0.31099599999999999</v>
      </c>
      <c r="AF54" s="23">
        <v>-1.7274999999999999E-2</v>
      </c>
    </row>
    <row r="55" spans="1:32" x14ac:dyDescent="0.25">
      <c r="A55" s="9"/>
      <c r="B55" s="26"/>
      <c r="C55" s="26"/>
      <c r="D55" s="26"/>
      <c r="E55" s="26"/>
      <c r="F55" s="26"/>
      <c r="G55" s="26"/>
      <c r="H55" s="26"/>
      <c r="I55" s="26"/>
      <c r="J55" s="26"/>
      <c r="K55" s="26"/>
      <c r="L55" s="26"/>
      <c r="M55" s="26"/>
      <c r="N55" s="27"/>
      <c r="O55" s="27"/>
      <c r="P55" s="27"/>
      <c r="Q55" s="27"/>
      <c r="R55" s="27"/>
      <c r="S55" s="27"/>
      <c r="T55" s="27"/>
      <c r="U55" s="27"/>
      <c r="V55" s="27"/>
      <c r="W55" s="27"/>
      <c r="X55" s="27"/>
      <c r="Y55" s="27"/>
      <c r="Z55" s="27"/>
      <c r="AA55" s="27"/>
      <c r="AB55" s="27"/>
      <c r="AC55" s="27"/>
      <c r="AD55" s="27"/>
      <c r="AE55" s="27"/>
      <c r="AF55" s="23"/>
    </row>
    <row r="56" spans="1:32" x14ac:dyDescent="0.25">
      <c r="A56" s="10" t="s">
        <v>98</v>
      </c>
      <c r="B56" s="26"/>
      <c r="C56" s="26"/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7"/>
      <c r="O56" s="27"/>
      <c r="P56" s="27"/>
      <c r="Q56" s="27"/>
      <c r="R56" s="27"/>
      <c r="S56" s="27"/>
      <c r="T56" s="27"/>
      <c r="U56" s="27"/>
      <c r="V56" s="27"/>
      <c r="W56" s="27"/>
      <c r="X56" s="27"/>
      <c r="Y56" s="27"/>
      <c r="Z56" s="27"/>
      <c r="AA56" s="27"/>
      <c r="AB56" s="27"/>
      <c r="AC56" s="27"/>
      <c r="AD56" s="27"/>
      <c r="AE56" s="27"/>
      <c r="AF56" s="23"/>
    </row>
    <row r="57" spans="1:32" x14ac:dyDescent="0.25">
      <c r="A57" s="9" t="s">
        <v>87</v>
      </c>
      <c r="B57" s="21">
        <v>0.36563099999999998</v>
      </c>
      <c r="C57" s="21">
        <v>0.36799999999999999</v>
      </c>
      <c r="D57" s="21">
        <v>0.36507200000000001</v>
      </c>
      <c r="E57" s="21">
        <v>0.34295700000000001</v>
      </c>
      <c r="F57" s="21">
        <v>0.32539800000000002</v>
      </c>
      <c r="G57" s="21">
        <v>0.32178499999999999</v>
      </c>
      <c r="H57" s="21">
        <v>0.317079</v>
      </c>
      <c r="I57" s="21">
        <v>0.31200600000000001</v>
      </c>
      <c r="J57" s="21">
        <v>0.30713800000000002</v>
      </c>
      <c r="K57" s="21">
        <v>0.30252699999999999</v>
      </c>
      <c r="L57" s="21">
        <v>0.29805799999999999</v>
      </c>
      <c r="M57" s="21">
        <v>0.29370200000000002</v>
      </c>
      <c r="N57" s="22">
        <v>0.28955599999999998</v>
      </c>
      <c r="O57" s="22">
        <v>0.28556900000000002</v>
      </c>
      <c r="P57" s="22">
        <v>0.28169100000000002</v>
      </c>
      <c r="Q57" s="22">
        <v>0.27796700000000002</v>
      </c>
      <c r="R57" s="22">
        <v>0.274397</v>
      </c>
      <c r="S57" s="22">
        <v>0.27096900000000002</v>
      </c>
      <c r="T57" s="22">
        <v>0.26767400000000002</v>
      </c>
      <c r="U57" s="22">
        <v>0.26451799999999998</v>
      </c>
      <c r="V57" s="22">
        <v>0.261459</v>
      </c>
      <c r="W57" s="22">
        <v>0.25838100000000003</v>
      </c>
      <c r="X57" s="22">
        <v>0.255386</v>
      </c>
      <c r="Y57" s="22">
        <v>0.25233299999999997</v>
      </c>
      <c r="Z57" s="22">
        <v>0.24950600000000001</v>
      </c>
      <c r="AA57" s="22">
        <v>0.246754</v>
      </c>
      <c r="AB57" s="22">
        <v>0.24414</v>
      </c>
      <c r="AC57" s="22">
        <v>0.24157500000000001</v>
      </c>
      <c r="AD57" s="22">
        <v>0.239036</v>
      </c>
      <c r="AE57" s="22">
        <v>0.23649000000000001</v>
      </c>
      <c r="AF57" s="23">
        <v>-1.5668000000000001E-2</v>
      </c>
    </row>
    <row r="58" spans="1:32" x14ac:dyDescent="0.25">
      <c r="A58" s="9" t="s">
        <v>89</v>
      </c>
      <c r="B58" s="21">
        <v>7.1582000000000007E-2</v>
      </c>
      <c r="C58" s="21">
        <v>6.9583999999999993E-2</v>
      </c>
      <c r="D58" s="21">
        <v>6.5370999999999999E-2</v>
      </c>
      <c r="E58" s="21">
        <v>6.2761999999999998E-2</v>
      </c>
      <c r="F58" s="21">
        <v>5.9757999999999999E-2</v>
      </c>
      <c r="G58" s="21">
        <v>5.7341999999999997E-2</v>
      </c>
      <c r="H58" s="21">
        <v>5.5021E-2</v>
      </c>
      <c r="I58" s="21">
        <v>5.2828E-2</v>
      </c>
      <c r="J58" s="21">
        <v>5.0873000000000002E-2</v>
      </c>
      <c r="K58" s="21">
        <v>4.9132000000000002E-2</v>
      </c>
      <c r="L58" s="21">
        <v>4.7516999999999997E-2</v>
      </c>
      <c r="M58" s="21">
        <v>4.6043000000000001E-2</v>
      </c>
      <c r="N58" s="22">
        <v>4.4746000000000001E-2</v>
      </c>
      <c r="O58" s="22">
        <v>4.3646999999999998E-2</v>
      </c>
      <c r="P58" s="22">
        <v>4.2442000000000001E-2</v>
      </c>
      <c r="Q58" s="22">
        <v>4.1202999999999997E-2</v>
      </c>
      <c r="R58" s="22">
        <v>3.9953000000000002E-2</v>
      </c>
      <c r="S58" s="22">
        <v>3.8712000000000003E-2</v>
      </c>
      <c r="T58" s="22">
        <v>3.7498999999999998E-2</v>
      </c>
      <c r="U58" s="22">
        <v>3.6324000000000002E-2</v>
      </c>
      <c r="V58" s="22">
        <v>3.5187000000000003E-2</v>
      </c>
      <c r="W58" s="22">
        <v>3.4078999999999998E-2</v>
      </c>
      <c r="X58" s="22">
        <v>3.3008000000000003E-2</v>
      </c>
      <c r="Y58" s="22">
        <v>3.1967000000000002E-2</v>
      </c>
      <c r="Z58" s="22">
        <v>3.0988000000000002E-2</v>
      </c>
      <c r="AA58" s="22">
        <v>3.0071000000000001E-2</v>
      </c>
      <c r="AB58" s="22">
        <v>2.9229999999999999E-2</v>
      </c>
      <c r="AC58" s="22">
        <v>2.8472999999999998E-2</v>
      </c>
      <c r="AD58" s="22">
        <v>2.7799999999999998E-2</v>
      </c>
      <c r="AE58" s="22">
        <v>2.7212E-2</v>
      </c>
      <c r="AF58" s="23">
        <v>-3.2974999999999997E-2</v>
      </c>
    </row>
    <row r="59" spans="1:32" x14ac:dyDescent="0.25">
      <c r="A59" s="9" t="s">
        <v>22</v>
      </c>
      <c r="B59" s="21">
        <v>2.9448999999999999E-2</v>
      </c>
      <c r="C59" s="21">
        <v>2.9227E-2</v>
      </c>
      <c r="D59" s="21">
        <v>2.8742E-2</v>
      </c>
      <c r="E59" s="21">
        <v>2.8364E-2</v>
      </c>
      <c r="F59" s="21">
        <v>2.8034E-2</v>
      </c>
      <c r="G59" s="21">
        <v>2.7723000000000001E-2</v>
      </c>
      <c r="H59" s="21">
        <v>2.7417E-2</v>
      </c>
      <c r="I59" s="21">
        <v>2.7119000000000001E-2</v>
      </c>
      <c r="J59" s="21">
        <v>2.6828000000000001E-2</v>
      </c>
      <c r="K59" s="21">
        <v>2.6533000000000001E-2</v>
      </c>
      <c r="L59" s="21">
        <v>2.6224999999999998E-2</v>
      </c>
      <c r="M59" s="21">
        <v>2.5916999999999999E-2</v>
      </c>
      <c r="N59" s="22">
        <v>2.5611999999999999E-2</v>
      </c>
      <c r="O59" s="22">
        <v>2.5309000000000002E-2</v>
      </c>
      <c r="P59" s="22">
        <v>2.5009E-2</v>
      </c>
      <c r="Q59" s="22">
        <v>2.4705000000000001E-2</v>
      </c>
      <c r="R59" s="22">
        <v>2.4441999999999998E-2</v>
      </c>
      <c r="S59" s="22">
        <v>2.4211E-2</v>
      </c>
      <c r="T59" s="22">
        <v>2.4011000000000001E-2</v>
      </c>
      <c r="U59" s="22">
        <v>2.3845999999999999E-2</v>
      </c>
      <c r="V59" s="22">
        <v>2.3719E-2</v>
      </c>
      <c r="W59" s="22">
        <v>2.3584999999999998E-2</v>
      </c>
      <c r="X59" s="22">
        <v>2.3448E-2</v>
      </c>
      <c r="Y59" s="22">
        <v>2.3310999999999998E-2</v>
      </c>
      <c r="Z59" s="22">
        <v>2.3174E-2</v>
      </c>
      <c r="AA59" s="22">
        <v>2.3036000000000001E-2</v>
      </c>
      <c r="AB59" s="22">
        <v>2.2897000000000001E-2</v>
      </c>
      <c r="AC59" s="22">
        <v>2.2756999999999999E-2</v>
      </c>
      <c r="AD59" s="22">
        <v>2.2615E-2</v>
      </c>
      <c r="AE59" s="22">
        <v>2.2473E-2</v>
      </c>
      <c r="AF59" s="23">
        <v>-9.3419999999999996E-3</v>
      </c>
    </row>
    <row r="60" spans="1:32" x14ac:dyDescent="0.25">
      <c r="A60" s="9" t="s">
        <v>36</v>
      </c>
      <c r="B60" s="21">
        <v>3.9688000000000001E-2</v>
      </c>
      <c r="C60" s="21">
        <v>4.0439999999999997E-2</v>
      </c>
      <c r="D60" s="21">
        <v>4.1051999999999998E-2</v>
      </c>
      <c r="E60" s="21">
        <v>4.1867000000000001E-2</v>
      </c>
      <c r="F60" s="21">
        <v>4.2804000000000002E-2</v>
      </c>
      <c r="G60" s="21">
        <v>4.3686000000000003E-2</v>
      </c>
      <c r="H60" s="21">
        <v>4.4437999999999998E-2</v>
      </c>
      <c r="I60" s="21">
        <v>4.5135000000000002E-2</v>
      </c>
      <c r="J60" s="21">
        <v>4.5855E-2</v>
      </c>
      <c r="K60" s="21">
        <v>4.6605000000000001E-2</v>
      </c>
      <c r="L60" s="21">
        <v>4.7341000000000001E-2</v>
      </c>
      <c r="M60" s="21">
        <v>4.8071000000000003E-2</v>
      </c>
      <c r="N60" s="22">
        <v>4.8809999999999999E-2</v>
      </c>
      <c r="O60" s="22">
        <v>4.9557999999999998E-2</v>
      </c>
      <c r="P60" s="22">
        <v>5.0316E-2</v>
      </c>
      <c r="Q60" s="22">
        <v>5.1078999999999999E-2</v>
      </c>
      <c r="R60" s="22">
        <v>5.1843E-2</v>
      </c>
      <c r="S60" s="22">
        <v>5.2602999999999997E-2</v>
      </c>
      <c r="T60" s="22">
        <v>5.3367999999999999E-2</v>
      </c>
      <c r="U60" s="22">
        <v>5.4139E-2</v>
      </c>
      <c r="V60" s="22">
        <v>5.4905000000000002E-2</v>
      </c>
      <c r="W60" s="22">
        <v>5.5648000000000003E-2</v>
      </c>
      <c r="X60" s="22">
        <v>5.6388000000000001E-2</v>
      </c>
      <c r="Y60" s="22">
        <v>5.7111000000000002E-2</v>
      </c>
      <c r="Z60" s="22">
        <v>5.7860000000000002E-2</v>
      </c>
      <c r="AA60" s="22">
        <v>5.8619999999999998E-2</v>
      </c>
      <c r="AB60" s="22">
        <v>5.9396999999999998E-2</v>
      </c>
      <c r="AC60" s="22">
        <v>6.0186999999999997E-2</v>
      </c>
      <c r="AD60" s="22">
        <v>6.0970999999999997E-2</v>
      </c>
      <c r="AE60" s="22">
        <v>6.1749999999999999E-2</v>
      </c>
      <c r="AF60" s="23">
        <v>1.5232000000000001E-2</v>
      </c>
    </row>
    <row r="61" spans="1:32" x14ac:dyDescent="0.25">
      <c r="A61" s="9" t="s">
        <v>28</v>
      </c>
      <c r="B61" s="21">
        <v>0.50634999999999997</v>
      </c>
      <c r="C61" s="21">
        <v>0.50725100000000001</v>
      </c>
      <c r="D61" s="21">
        <v>0.50023700000000004</v>
      </c>
      <c r="E61" s="21">
        <v>0.47594999999999998</v>
      </c>
      <c r="F61" s="21">
        <v>0.45599299999999998</v>
      </c>
      <c r="G61" s="21">
        <v>0.45053599999999999</v>
      </c>
      <c r="H61" s="21">
        <v>0.44395499999999999</v>
      </c>
      <c r="I61" s="21">
        <v>0.43708900000000001</v>
      </c>
      <c r="J61" s="21">
        <v>0.43069400000000002</v>
      </c>
      <c r="K61" s="21">
        <v>0.42479699999999998</v>
      </c>
      <c r="L61" s="21">
        <v>0.41914099999999999</v>
      </c>
      <c r="M61" s="21">
        <v>0.41373300000000002</v>
      </c>
      <c r="N61" s="22">
        <v>0.40872399999999998</v>
      </c>
      <c r="O61" s="22">
        <v>0.40408500000000003</v>
      </c>
      <c r="P61" s="22">
        <v>0.39945700000000001</v>
      </c>
      <c r="Q61" s="22">
        <v>0.39495400000000003</v>
      </c>
      <c r="R61" s="22">
        <v>0.39063500000000001</v>
      </c>
      <c r="S61" s="22">
        <v>0.38649499999999998</v>
      </c>
      <c r="T61" s="22">
        <v>0.382552</v>
      </c>
      <c r="U61" s="22">
        <v>0.378826</v>
      </c>
      <c r="V61" s="22">
        <v>0.37526999999999999</v>
      </c>
      <c r="W61" s="22">
        <v>0.37169200000000002</v>
      </c>
      <c r="X61" s="22">
        <v>0.36823099999999998</v>
      </c>
      <c r="Y61" s="22">
        <v>0.36472300000000002</v>
      </c>
      <c r="Z61" s="22">
        <v>0.36152800000000002</v>
      </c>
      <c r="AA61" s="22">
        <v>0.35848099999999999</v>
      </c>
      <c r="AB61" s="22">
        <v>0.35566300000000001</v>
      </c>
      <c r="AC61" s="22">
        <v>0.352993</v>
      </c>
      <c r="AD61" s="22">
        <v>0.35042200000000001</v>
      </c>
      <c r="AE61" s="22">
        <v>0.34792499999999998</v>
      </c>
      <c r="AF61" s="23">
        <v>-1.3375E-2</v>
      </c>
    </row>
    <row r="62" spans="1:32" x14ac:dyDescent="0.25">
      <c r="A62" s="9"/>
      <c r="B62" s="26"/>
      <c r="C62" s="26"/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7"/>
      <c r="O62" s="27"/>
      <c r="P62" s="27"/>
      <c r="Q62" s="27"/>
      <c r="R62" s="27"/>
      <c r="S62" s="27"/>
      <c r="T62" s="27"/>
      <c r="U62" s="27"/>
      <c r="V62" s="27"/>
      <c r="W62" s="27"/>
      <c r="X62" s="27"/>
      <c r="Y62" s="27"/>
      <c r="Z62" s="27"/>
      <c r="AA62" s="27"/>
      <c r="AB62" s="27"/>
      <c r="AC62" s="27"/>
      <c r="AD62" s="27"/>
      <c r="AE62" s="27"/>
      <c r="AF62" s="23"/>
    </row>
    <row r="63" spans="1:32" x14ac:dyDescent="0.25">
      <c r="A63" s="9" t="s">
        <v>99</v>
      </c>
      <c r="B63" s="21">
        <v>0.53766800000000003</v>
      </c>
      <c r="C63" s="21">
        <v>0.45158500000000001</v>
      </c>
      <c r="D63" s="21">
        <v>0.57629699999999995</v>
      </c>
      <c r="E63" s="21">
        <v>0.54230599999999995</v>
      </c>
      <c r="F63" s="21">
        <v>0.49865300000000001</v>
      </c>
      <c r="G63" s="21">
        <v>0.47988500000000001</v>
      </c>
      <c r="H63" s="21">
        <v>0.46771099999999999</v>
      </c>
      <c r="I63" s="21">
        <v>0.461478</v>
      </c>
      <c r="J63" s="21">
        <v>0.45900400000000002</v>
      </c>
      <c r="K63" s="21">
        <v>0.45812399999999998</v>
      </c>
      <c r="L63" s="21">
        <v>0.457596</v>
      </c>
      <c r="M63" s="21">
        <v>0.456986</v>
      </c>
      <c r="N63" s="22">
        <v>0.45604</v>
      </c>
      <c r="O63" s="22">
        <v>0.45485100000000001</v>
      </c>
      <c r="P63" s="22">
        <v>0.45334400000000002</v>
      </c>
      <c r="Q63" s="22">
        <v>0.451372</v>
      </c>
      <c r="R63" s="22">
        <v>0.44950499999999999</v>
      </c>
      <c r="S63" s="22">
        <v>0.44708199999999998</v>
      </c>
      <c r="T63" s="22">
        <v>0.44455600000000001</v>
      </c>
      <c r="U63" s="22">
        <v>0.44167400000000001</v>
      </c>
      <c r="V63" s="22">
        <v>0.438913</v>
      </c>
      <c r="W63" s="22">
        <v>0.436197</v>
      </c>
      <c r="X63" s="22">
        <v>0.43361100000000002</v>
      </c>
      <c r="Y63" s="22">
        <v>0.43194900000000003</v>
      </c>
      <c r="Z63" s="22">
        <v>0.429761</v>
      </c>
      <c r="AA63" s="22">
        <v>0.427035</v>
      </c>
      <c r="AB63" s="22">
        <v>0.42417500000000002</v>
      </c>
      <c r="AC63" s="22">
        <v>0.42128199999999999</v>
      </c>
      <c r="AD63" s="22">
        <v>0.418798</v>
      </c>
      <c r="AE63" s="22">
        <v>0.41664600000000002</v>
      </c>
      <c r="AF63" s="23">
        <v>-2.872E-3</v>
      </c>
    </row>
    <row r="64" spans="1:32" x14ac:dyDescent="0.25">
      <c r="A64" s="9" t="s">
        <v>100</v>
      </c>
      <c r="B64" s="21">
        <v>1.8530000000000001E-2</v>
      </c>
      <c r="C64" s="21">
        <v>5.7299999999999999E-3</v>
      </c>
      <c r="D64" s="21">
        <v>5.4279999999999997E-3</v>
      </c>
      <c r="E64" s="21">
        <v>5.4099999999999999E-3</v>
      </c>
      <c r="F64" s="21">
        <v>4.731E-3</v>
      </c>
      <c r="G64" s="21">
        <v>4.509E-3</v>
      </c>
      <c r="H64" s="21">
        <v>4.3839999999999999E-3</v>
      </c>
      <c r="I64" s="21">
        <v>4.3200000000000001E-3</v>
      </c>
      <c r="J64" s="21">
        <v>4.2399999999999998E-3</v>
      </c>
      <c r="K64" s="21">
        <v>4.1539999999999997E-3</v>
      </c>
      <c r="L64" s="21">
        <v>4.0670000000000003E-3</v>
      </c>
      <c r="M64" s="21">
        <v>3.9820000000000003E-3</v>
      </c>
      <c r="N64" s="22">
        <v>3.901E-3</v>
      </c>
      <c r="O64" s="22">
        <v>3.823E-3</v>
      </c>
      <c r="P64" s="22">
        <v>3.7490000000000002E-3</v>
      </c>
      <c r="Q64" s="22">
        <v>3.6809999999999998E-3</v>
      </c>
      <c r="R64" s="22">
        <v>3.6129999999999999E-3</v>
      </c>
      <c r="S64" s="22">
        <v>3.5500000000000002E-3</v>
      </c>
      <c r="T64" s="22">
        <v>3.4870000000000001E-3</v>
      </c>
      <c r="U64" s="22">
        <v>3.4259999999999998E-3</v>
      </c>
      <c r="V64" s="22">
        <v>3.3649999999999999E-3</v>
      </c>
      <c r="W64" s="22">
        <v>3.3019999999999998E-3</v>
      </c>
      <c r="X64" s="22">
        <v>3.241E-3</v>
      </c>
      <c r="Y64" s="22">
        <v>3.1809999999999998E-3</v>
      </c>
      <c r="Z64" s="22">
        <v>3.124E-3</v>
      </c>
      <c r="AA64" s="22">
        <v>3.068E-3</v>
      </c>
      <c r="AB64" s="22">
        <v>3.0140000000000002E-3</v>
      </c>
      <c r="AC64" s="22">
        <v>2.96E-3</v>
      </c>
      <c r="AD64" s="22">
        <v>2.9060000000000002E-3</v>
      </c>
      <c r="AE64" s="22">
        <v>2.8519999999999999E-3</v>
      </c>
      <c r="AF64" s="23">
        <v>-2.461E-2</v>
      </c>
    </row>
    <row r="65" spans="1:32" x14ac:dyDescent="0.25">
      <c r="A65" s="9"/>
      <c r="B65" s="26"/>
      <c r="C65" s="26"/>
      <c r="D65" s="26"/>
      <c r="E65" s="26"/>
      <c r="F65" s="26"/>
      <c r="G65" s="26"/>
      <c r="H65" s="26"/>
      <c r="I65" s="26"/>
      <c r="J65" s="26"/>
      <c r="K65" s="26"/>
      <c r="L65" s="26"/>
      <c r="M65" s="26"/>
      <c r="N65" s="27"/>
      <c r="O65" s="27"/>
      <c r="P65" s="27"/>
      <c r="Q65" s="27"/>
      <c r="R65" s="27"/>
      <c r="S65" s="27"/>
      <c r="T65" s="27"/>
      <c r="U65" s="27"/>
      <c r="V65" s="27"/>
      <c r="W65" s="27"/>
      <c r="X65" s="27"/>
      <c r="Y65" s="27"/>
      <c r="Z65" s="27"/>
      <c r="AA65" s="27"/>
      <c r="AB65" s="27"/>
      <c r="AC65" s="27"/>
      <c r="AD65" s="27"/>
      <c r="AE65" s="27"/>
      <c r="AF65" s="23"/>
    </row>
    <row r="66" spans="1:32" x14ac:dyDescent="0.25">
      <c r="A66" s="10" t="s">
        <v>35</v>
      </c>
      <c r="B66" s="26"/>
      <c r="C66" s="26"/>
      <c r="D66" s="26"/>
      <c r="E66" s="26"/>
      <c r="F66" s="26"/>
      <c r="G66" s="26"/>
      <c r="H66" s="26"/>
      <c r="I66" s="26"/>
      <c r="J66" s="26"/>
      <c r="K66" s="26"/>
      <c r="L66" s="26"/>
      <c r="M66" s="26"/>
      <c r="N66" s="27"/>
      <c r="O66" s="27"/>
      <c r="P66" s="27"/>
      <c r="Q66" s="27"/>
      <c r="R66" s="27"/>
      <c r="S66" s="27"/>
      <c r="T66" s="27"/>
      <c r="U66" s="27"/>
      <c r="V66" s="27"/>
      <c r="W66" s="27"/>
      <c r="X66" s="27"/>
      <c r="Y66" s="27"/>
      <c r="Z66" s="27"/>
      <c r="AA66" s="27"/>
      <c r="AB66" s="27"/>
      <c r="AC66" s="27"/>
      <c r="AD66" s="27"/>
      <c r="AE66" s="27"/>
      <c r="AF66" s="23"/>
    </row>
    <row r="67" spans="1:32" x14ac:dyDescent="0.25">
      <c r="A67" s="9" t="s">
        <v>101</v>
      </c>
      <c r="B67" s="21">
        <v>4.8448330000000004</v>
      </c>
      <c r="C67" s="21">
        <v>4.0667119999999999</v>
      </c>
      <c r="D67" s="21">
        <v>5.0046200000000001</v>
      </c>
      <c r="E67" s="21">
        <v>4.7808260000000002</v>
      </c>
      <c r="F67" s="21">
        <v>4.5063139999999997</v>
      </c>
      <c r="G67" s="21">
        <v>4.4800519999999997</v>
      </c>
      <c r="H67" s="21">
        <v>4.4513290000000003</v>
      </c>
      <c r="I67" s="21">
        <v>4.4147049999999997</v>
      </c>
      <c r="J67" s="21">
        <v>4.3810549999999999</v>
      </c>
      <c r="K67" s="21">
        <v>4.3566019999999996</v>
      </c>
      <c r="L67" s="21">
        <v>4.3319190000000001</v>
      </c>
      <c r="M67" s="21">
        <v>4.3072590000000002</v>
      </c>
      <c r="N67" s="22">
        <v>4.281066</v>
      </c>
      <c r="O67" s="22">
        <v>4.252675</v>
      </c>
      <c r="P67" s="22">
        <v>4.2245980000000003</v>
      </c>
      <c r="Q67" s="22">
        <v>4.199192</v>
      </c>
      <c r="R67" s="22">
        <v>4.1742879999999998</v>
      </c>
      <c r="S67" s="22">
        <v>4.1476819999999996</v>
      </c>
      <c r="T67" s="22">
        <v>4.1182090000000002</v>
      </c>
      <c r="U67" s="22">
        <v>4.0867969999999998</v>
      </c>
      <c r="V67" s="22">
        <v>4.0580270000000001</v>
      </c>
      <c r="W67" s="22">
        <v>4.0306559999999996</v>
      </c>
      <c r="X67" s="22">
        <v>4.0035689999999997</v>
      </c>
      <c r="Y67" s="22">
        <v>3.9743909999999998</v>
      </c>
      <c r="Z67" s="22">
        <v>3.9454449999999999</v>
      </c>
      <c r="AA67" s="22">
        <v>3.91439</v>
      </c>
      <c r="AB67" s="22">
        <v>3.8866559999999999</v>
      </c>
      <c r="AC67" s="22">
        <v>3.861243</v>
      </c>
      <c r="AD67" s="22">
        <v>3.8343940000000001</v>
      </c>
      <c r="AE67" s="22">
        <v>3.8057799999999999</v>
      </c>
      <c r="AF67" s="23">
        <v>-2.366E-3</v>
      </c>
    </row>
    <row r="68" spans="1:32" x14ac:dyDescent="0.25">
      <c r="A68" s="9" t="s">
        <v>102</v>
      </c>
      <c r="B68" s="21">
        <v>0.84948800000000002</v>
      </c>
      <c r="C68" s="21">
        <v>0.87696300000000005</v>
      </c>
      <c r="D68" s="21">
        <v>0.71943800000000002</v>
      </c>
      <c r="E68" s="21">
        <v>0.76857699999999995</v>
      </c>
      <c r="F68" s="21">
        <v>0.84499599999999997</v>
      </c>
      <c r="G68" s="21">
        <v>0.85453599999999996</v>
      </c>
      <c r="H68" s="21">
        <v>0.86774600000000002</v>
      </c>
      <c r="I68" s="21">
        <v>0.88041199999999997</v>
      </c>
      <c r="J68" s="21">
        <v>0.89490599999999998</v>
      </c>
      <c r="K68" s="21">
        <v>0.91059400000000001</v>
      </c>
      <c r="L68" s="21">
        <v>0.92739300000000002</v>
      </c>
      <c r="M68" s="21">
        <v>0.94535100000000005</v>
      </c>
      <c r="N68" s="22">
        <v>0.96370100000000003</v>
      </c>
      <c r="O68" s="22">
        <v>0.98051100000000002</v>
      </c>
      <c r="P68" s="22">
        <v>0.99750899999999998</v>
      </c>
      <c r="Q68" s="22">
        <v>1.0153859999999999</v>
      </c>
      <c r="R68" s="22">
        <v>1.033056</v>
      </c>
      <c r="S68" s="22">
        <v>1.0514129999999999</v>
      </c>
      <c r="T68" s="22">
        <v>1.069844</v>
      </c>
      <c r="U68" s="22">
        <v>1.088076</v>
      </c>
      <c r="V68" s="22">
        <v>1.1061799999999999</v>
      </c>
      <c r="W68" s="22">
        <v>1.1243019999999999</v>
      </c>
      <c r="X68" s="22">
        <v>1.1431549999999999</v>
      </c>
      <c r="Y68" s="22">
        <v>1.161626</v>
      </c>
      <c r="Z68" s="22">
        <v>1.17994</v>
      </c>
      <c r="AA68" s="22">
        <v>1.1974560000000001</v>
      </c>
      <c r="AB68" s="22">
        <v>1.2151559999999999</v>
      </c>
      <c r="AC68" s="22">
        <v>1.234078</v>
      </c>
      <c r="AD68" s="22">
        <v>1.253512</v>
      </c>
      <c r="AE68" s="22">
        <v>1.2720849999999999</v>
      </c>
      <c r="AF68" s="23">
        <v>1.3372E-2</v>
      </c>
    </row>
    <row r="69" spans="1:32" x14ac:dyDescent="0.25">
      <c r="A69" s="9" t="s">
        <v>103</v>
      </c>
      <c r="B69" s="21">
        <v>1.7677210000000001</v>
      </c>
      <c r="C69" s="21">
        <v>1.789093</v>
      </c>
      <c r="D69" s="21">
        <v>1.7840069999999999</v>
      </c>
      <c r="E69" s="21">
        <v>1.790923</v>
      </c>
      <c r="F69" s="21">
        <v>1.771803</v>
      </c>
      <c r="G69" s="21">
        <v>1.7728539999999999</v>
      </c>
      <c r="H69" s="21">
        <v>1.7728489999999999</v>
      </c>
      <c r="I69" s="21">
        <v>1.7678910000000001</v>
      </c>
      <c r="J69" s="21">
        <v>1.7649919999999999</v>
      </c>
      <c r="K69" s="21">
        <v>1.7663850000000001</v>
      </c>
      <c r="L69" s="21">
        <v>1.7685850000000001</v>
      </c>
      <c r="M69" s="21">
        <v>1.771973</v>
      </c>
      <c r="N69" s="22">
        <v>1.775749</v>
      </c>
      <c r="O69" s="22">
        <v>1.778705</v>
      </c>
      <c r="P69" s="22">
        <v>1.7802089999999999</v>
      </c>
      <c r="Q69" s="22">
        <v>1.7821659999999999</v>
      </c>
      <c r="R69" s="22">
        <v>1.7834190000000001</v>
      </c>
      <c r="S69" s="22">
        <v>1.7832619999999999</v>
      </c>
      <c r="T69" s="22">
        <v>1.7812460000000001</v>
      </c>
      <c r="U69" s="22">
        <v>1.777379</v>
      </c>
      <c r="V69" s="22">
        <v>1.77281</v>
      </c>
      <c r="W69" s="22">
        <v>1.7677039999999999</v>
      </c>
      <c r="X69" s="22">
        <v>1.761096</v>
      </c>
      <c r="Y69" s="22">
        <v>1.7516020000000001</v>
      </c>
      <c r="Z69" s="22">
        <v>1.74109</v>
      </c>
      <c r="AA69" s="22">
        <v>1.729573</v>
      </c>
      <c r="AB69" s="22">
        <v>1.7199709999999999</v>
      </c>
      <c r="AC69" s="22">
        <v>1.713349</v>
      </c>
      <c r="AD69" s="22">
        <v>1.708358</v>
      </c>
      <c r="AE69" s="22">
        <v>1.70512</v>
      </c>
      <c r="AF69" s="23">
        <v>-1.7149999999999999E-3</v>
      </c>
    </row>
    <row r="70" spans="1:32" x14ac:dyDescent="0.25">
      <c r="A70" s="9" t="s">
        <v>104</v>
      </c>
      <c r="B70" s="21">
        <v>0.37790699999999999</v>
      </c>
      <c r="C70" s="21">
        <v>0.37903999999999999</v>
      </c>
      <c r="D70" s="21">
        <v>0.37874000000000002</v>
      </c>
      <c r="E70" s="21">
        <v>0.37731500000000001</v>
      </c>
      <c r="F70" s="21">
        <v>0.37693700000000002</v>
      </c>
      <c r="G70" s="21">
        <v>0.37662400000000001</v>
      </c>
      <c r="H70" s="21">
        <v>0.37611499999999998</v>
      </c>
      <c r="I70" s="21">
        <v>0.37574400000000002</v>
      </c>
      <c r="J70" s="21">
        <v>0.37557699999999999</v>
      </c>
      <c r="K70" s="21">
        <v>0.37551299999999999</v>
      </c>
      <c r="L70" s="21">
        <v>0.37546099999999999</v>
      </c>
      <c r="M70" s="21">
        <v>0.37550299999999998</v>
      </c>
      <c r="N70" s="22">
        <v>0.37569900000000001</v>
      </c>
      <c r="O70" s="22">
        <v>0.37610399999999999</v>
      </c>
      <c r="P70" s="22">
        <v>0.37684800000000002</v>
      </c>
      <c r="Q70" s="22">
        <v>0.37787199999999999</v>
      </c>
      <c r="R70" s="22">
        <v>0.37909799999999999</v>
      </c>
      <c r="S70" s="22">
        <v>0.38048799999999999</v>
      </c>
      <c r="T70" s="22">
        <v>0.382137</v>
      </c>
      <c r="U70" s="22">
        <v>0.38406200000000001</v>
      </c>
      <c r="V70" s="22">
        <v>0.38618200000000003</v>
      </c>
      <c r="W70" s="22">
        <v>0.38840999999999998</v>
      </c>
      <c r="X70" s="22">
        <v>0.39088600000000001</v>
      </c>
      <c r="Y70" s="22">
        <v>0.39367000000000002</v>
      </c>
      <c r="Z70" s="22">
        <v>0.39679799999999998</v>
      </c>
      <c r="AA70" s="22">
        <v>0.40018900000000002</v>
      </c>
      <c r="AB70" s="22">
        <v>0.40358899999999998</v>
      </c>
      <c r="AC70" s="22">
        <v>0.40700399999999998</v>
      </c>
      <c r="AD70" s="22">
        <v>0.41037600000000002</v>
      </c>
      <c r="AE70" s="22">
        <v>0.41375600000000001</v>
      </c>
      <c r="AF70" s="23">
        <v>3.1350000000000002E-3</v>
      </c>
    </row>
    <row r="71" spans="1:32" x14ac:dyDescent="0.25">
      <c r="A71" s="9" t="s">
        <v>105</v>
      </c>
      <c r="B71" s="21">
        <v>0.344443</v>
      </c>
      <c r="C71" s="21">
        <v>0.34492899999999999</v>
      </c>
      <c r="D71" s="21">
        <v>0.343885</v>
      </c>
      <c r="E71" s="21">
        <v>0.34438200000000002</v>
      </c>
      <c r="F71" s="21">
        <v>0.34578399999999998</v>
      </c>
      <c r="G71" s="21">
        <v>0.347358</v>
      </c>
      <c r="H71" s="21">
        <v>0.34889700000000001</v>
      </c>
      <c r="I71" s="21">
        <v>0.35044599999999998</v>
      </c>
      <c r="J71" s="21">
        <v>0.35204000000000002</v>
      </c>
      <c r="K71" s="21">
        <v>0.353574</v>
      </c>
      <c r="L71" s="21">
        <v>0.35496299999999997</v>
      </c>
      <c r="M71" s="21">
        <v>0.35628900000000002</v>
      </c>
      <c r="N71" s="22">
        <v>0.35760500000000001</v>
      </c>
      <c r="O71" s="22">
        <v>0.35893999999999998</v>
      </c>
      <c r="P71" s="22">
        <v>0.36034899999999997</v>
      </c>
      <c r="Q71" s="22">
        <v>0.36178700000000003</v>
      </c>
      <c r="R71" s="22">
        <v>0.363348</v>
      </c>
      <c r="S71" s="22">
        <v>0.364979</v>
      </c>
      <c r="T71" s="22">
        <v>0.36676300000000001</v>
      </c>
      <c r="U71" s="22">
        <v>0.36871300000000001</v>
      </c>
      <c r="V71" s="22">
        <v>0.370778</v>
      </c>
      <c r="W71" s="22">
        <v>0.37270999999999999</v>
      </c>
      <c r="X71" s="22">
        <v>0.37462499999999999</v>
      </c>
      <c r="Y71" s="22">
        <v>0.37656299999999998</v>
      </c>
      <c r="Z71" s="22">
        <v>0.37854300000000002</v>
      </c>
      <c r="AA71" s="22">
        <v>0.38050899999999999</v>
      </c>
      <c r="AB71" s="22">
        <v>0.38246400000000003</v>
      </c>
      <c r="AC71" s="22">
        <v>0.38441500000000001</v>
      </c>
      <c r="AD71" s="22">
        <v>0.38632300000000003</v>
      </c>
      <c r="AE71" s="22">
        <v>0.388235</v>
      </c>
      <c r="AF71" s="23">
        <v>4.2329999999999998E-3</v>
      </c>
    </row>
    <row r="72" spans="1:32" x14ac:dyDescent="0.25">
      <c r="A72" s="9" t="s">
        <v>106</v>
      </c>
      <c r="B72" s="21">
        <v>0.24814700000000001</v>
      </c>
      <c r="C72" s="21">
        <v>0.25052200000000002</v>
      </c>
      <c r="D72" s="21">
        <v>0.25260500000000002</v>
      </c>
      <c r="E72" s="21">
        <v>0.254857</v>
      </c>
      <c r="F72" s="21">
        <v>0.25657999999999997</v>
      </c>
      <c r="G72" s="21">
        <v>0.258552</v>
      </c>
      <c r="H72" s="21">
        <v>0.260403</v>
      </c>
      <c r="I72" s="21">
        <v>0.26199800000000001</v>
      </c>
      <c r="J72" s="21">
        <v>0.263652</v>
      </c>
      <c r="K72" s="21">
        <v>0.265652</v>
      </c>
      <c r="L72" s="21">
        <v>0.26771699999999998</v>
      </c>
      <c r="M72" s="21">
        <v>0.27005899999999999</v>
      </c>
      <c r="N72" s="22">
        <v>0.27244499999999999</v>
      </c>
      <c r="O72" s="22">
        <v>0.27446599999999999</v>
      </c>
      <c r="P72" s="22">
        <v>0.27655200000000002</v>
      </c>
      <c r="Q72" s="22">
        <v>0.278804</v>
      </c>
      <c r="R72" s="22">
        <v>0.28106999999999999</v>
      </c>
      <c r="S72" s="22">
        <v>0.28337400000000001</v>
      </c>
      <c r="T72" s="22">
        <v>0.28576099999999999</v>
      </c>
      <c r="U72" s="22">
        <v>0.28820899999999999</v>
      </c>
      <c r="V72" s="22">
        <v>0.29057300000000003</v>
      </c>
      <c r="W72" s="22">
        <v>0.29299799999999998</v>
      </c>
      <c r="X72" s="22">
        <v>0.29559299999999999</v>
      </c>
      <c r="Y72" s="22">
        <v>0.29810599999999998</v>
      </c>
      <c r="Z72" s="22">
        <v>0.30056300000000002</v>
      </c>
      <c r="AA72" s="22">
        <v>0.30291099999999999</v>
      </c>
      <c r="AB72" s="22">
        <v>0.30535400000000001</v>
      </c>
      <c r="AC72" s="22">
        <v>0.308008</v>
      </c>
      <c r="AD72" s="22">
        <v>0.310587</v>
      </c>
      <c r="AE72" s="22">
        <v>0.313023</v>
      </c>
      <c r="AF72" s="23">
        <v>7.986E-3</v>
      </c>
    </row>
    <row r="73" spans="1:32" x14ac:dyDescent="0.25">
      <c r="A73" s="9" t="s">
        <v>107</v>
      </c>
      <c r="B73" s="21">
        <v>7.9626000000000002E-2</v>
      </c>
      <c r="C73" s="21">
        <v>8.0282999999999993E-2</v>
      </c>
      <c r="D73" s="21">
        <v>8.0637E-2</v>
      </c>
      <c r="E73" s="21">
        <v>8.0331E-2</v>
      </c>
      <c r="F73" s="21">
        <v>8.0264000000000002E-2</v>
      </c>
      <c r="G73" s="21">
        <v>8.0227999999999994E-2</v>
      </c>
      <c r="H73" s="21">
        <v>8.0153000000000002E-2</v>
      </c>
      <c r="I73" s="21">
        <v>8.0043000000000003E-2</v>
      </c>
      <c r="J73" s="21">
        <v>7.9907000000000006E-2</v>
      </c>
      <c r="K73" s="21">
        <v>7.9727999999999993E-2</v>
      </c>
      <c r="L73" s="21">
        <v>7.9491999999999993E-2</v>
      </c>
      <c r="M73" s="21">
        <v>7.9255000000000006E-2</v>
      </c>
      <c r="N73" s="22">
        <v>7.9024999999999998E-2</v>
      </c>
      <c r="O73" s="22">
        <v>7.8814999999999996E-2</v>
      </c>
      <c r="P73" s="22">
        <v>7.8634999999999997E-2</v>
      </c>
      <c r="Q73" s="22">
        <v>7.8469999999999998E-2</v>
      </c>
      <c r="R73" s="22">
        <v>7.8313999999999995E-2</v>
      </c>
      <c r="S73" s="22">
        <v>7.8158000000000005E-2</v>
      </c>
      <c r="T73" s="22">
        <v>7.8021999999999994E-2</v>
      </c>
      <c r="U73" s="22">
        <v>7.7917E-2</v>
      </c>
      <c r="V73" s="22">
        <v>7.7828999999999995E-2</v>
      </c>
      <c r="W73" s="22">
        <v>7.7741000000000005E-2</v>
      </c>
      <c r="X73" s="22">
        <v>7.7687000000000006E-2</v>
      </c>
      <c r="Y73" s="22">
        <v>7.7676999999999996E-2</v>
      </c>
      <c r="Z73" s="22">
        <v>7.7727000000000004E-2</v>
      </c>
      <c r="AA73" s="22">
        <v>7.782E-2</v>
      </c>
      <c r="AB73" s="22">
        <v>7.7965999999999994E-2</v>
      </c>
      <c r="AC73" s="22">
        <v>7.8171000000000004E-2</v>
      </c>
      <c r="AD73" s="22">
        <v>7.8428999999999999E-2</v>
      </c>
      <c r="AE73" s="22">
        <v>7.8753000000000004E-2</v>
      </c>
      <c r="AF73" s="23">
        <v>-6.87E-4</v>
      </c>
    </row>
    <row r="74" spans="1:32" x14ac:dyDescent="0.25">
      <c r="A74" s="9" t="s">
        <v>108</v>
      </c>
      <c r="B74" s="21">
        <v>0.63835299999999995</v>
      </c>
      <c r="C74" s="21">
        <v>0.63532100000000002</v>
      </c>
      <c r="D74" s="21">
        <v>0.58934600000000004</v>
      </c>
      <c r="E74" s="21">
        <v>0.51282499999999998</v>
      </c>
      <c r="F74" s="21">
        <v>0.498996</v>
      </c>
      <c r="G74" s="21">
        <v>0.49440299999999998</v>
      </c>
      <c r="H74" s="21">
        <v>0.49300300000000002</v>
      </c>
      <c r="I74" s="21">
        <v>0.492396</v>
      </c>
      <c r="J74" s="21">
        <v>0.49139899999999997</v>
      </c>
      <c r="K74" s="21">
        <v>0.43620599999999998</v>
      </c>
      <c r="L74" s="21">
        <v>0.41835800000000001</v>
      </c>
      <c r="M74" s="21">
        <v>0.41042699999999999</v>
      </c>
      <c r="N74" s="22">
        <v>0.40487200000000001</v>
      </c>
      <c r="O74" s="22">
        <v>0.40151999999999999</v>
      </c>
      <c r="P74" s="22">
        <v>0.39062000000000002</v>
      </c>
      <c r="Q74" s="22">
        <v>0.38216</v>
      </c>
      <c r="R74" s="22">
        <v>0.37526700000000002</v>
      </c>
      <c r="S74" s="22">
        <v>0.36974499999999999</v>
      </c>
      <c r="T74" s="22">
        <v>0.36521100000000001</v>
      </c>
      <c r="U74" s="22">
        <v>0.34983500000000001</v>
      </c>
      <c r="V74" s="22">
        <v>0.33607500000000001</v>
      </c>
      <c r="W74" s="22">
        <v>0.32439899999999999</v>
      </c>
      <c r="X74" s="22">
        <v>0.31476799999999999</v>
      </c>
      <c r="Y74" s="22">
        <v>0.30646400000000001</v>
      </c>
      <c r="Z74" s="22">
        <v>0.29919800000000002</v>
      </c>
      <c r="AA74" s="22">
        <v>0.29281400000000002</v>
      </c>
      <c r="AB74" s="22">
        <v>0.28728900000000002</v>
      </c>
      <c r="AC74" s="22">
        <v>0.28268300000000002</v>
      </c>
      <c r="AD74" s="22">
        <v>0.27877800000000003</v>
      </c>
      <c r="AE74" s="22">
        <v>0.27627400000000002</v>
      </c>
      <c r="AF74" s="23">
        <v>-2.9302999999999999E-2</v>
      </c>
    </row>
    <row r="75" spans="1:32" x14ac:dyDescent="0.25">
      <c r="A75" s="9" t="s">
        <v>109</v>
      </c>
      <c r="B75" s="21">
        <v>3.1628999999999997E-2</v>
      </c>
      <c r="C75" s="21">
        <v>3.1566999999999998E-2</v>
      </c>
      <c r="D75" s="21">
        <v>3.1111E-2</v>
      </c>
      <c r="E75" s="21">
        <v>3.1095999999999999E-2</v>
      </c>
      <c r="F75" s="21">
        <v>3.0263000000000002E-2</v>
      </c>
      <c r="G75" s="21">
        <v>2.9437999999999999E-2</v>
      </c>
      <c r="H75" s="21">
        <v>2.8614000000000001E-2</v>
      </c>
      <c r="I75" s="21">
        <v>2.7754000000000001E-2</v>
      </c>
      <c r="J75" s="21">
        <v>2.6880999999999999E-2</v>
      </c>
      <c r="K75" s="21">
        <v>2.5973E-2</v>
      </c>
      <c r="L75" s="21">
        <v>2.4996999999999998E-2</v>
      </c>
      <c r="M75" s="21">
        <v>2.4136999999999999E-2</v>
      </c>
      <c r="N75" s="22">
        <v>2.3383000000000001E-2</v>
      </c>
      <c r="O75" s="22">
        <v>2.2721000000000002E-2</v>
      </c>
      <c r="P75" s="22">
        <v>2.2155999999999999E-2</v>
      </c>
      <c r="Q75" s="22">
        <v>2.1693E-2</v>
      </c>
      <c r="R75" s="22">
        <v>2.1356E-2</v>
      </c>
      <c r="S75" s="22">
        <v>2.1179E-2</v>
      </c>
      <c r="T75" s="22">
        <v>2.1031000000000001E-2</v>
      </c>
      <c r="U75" s="22">
        <v>2.0947E-2</v>
      </c>
      <c r="V75" s="22">
        <v>2.094E-2</v>
      </c>
      <c r="W75" s="22">
        <v>2.1003000000000001E-2</v>
      </c>
      <c r="X75" s="22">
        <v>2.1125000000000001E-2</v>
      </c>
      <c r="Y75" s="22">
        <v>2.1287E-2</v>
      </c>
      <c r="Z75" s="22">
        <v>2.147E-2</v>
      </c>
      <c r="AA75" s="22">
        <v>2.1659000000000001E-2</v>
      </c>
      <c r="AB75" s="22">
        <v>2.1850999999999999E-2</v>
      </c>
      <c r="AC75" s="22">
        <v>2.2041999999999999E-2</v>
      </c>
      <c r="AD75" s="22">
        <v>2.2231000000000001E-2</v>
      </c>
      <c r="AE75" s="22">
        <v>2.2419999999999999E-2</v>
      </c>
      <c r="AF75" s="23">
        <v>-1.2146000000000001E-2</v>
      </c>
    </row>
    <row r="76" spans="1:32" x14ac:dyDescent="0.25">
      <c r="A76" s="9" t="s">
        <v>110</v>
      </c>
      <c r="B76" s="21">
        <v>9.9588999999999997E-2</v>
      </c>
      <c r="C76" s="21">
        <v>9.9885000000000002E-2</v>
      </c>
      <c r="D76" s="21">
        <v>9.9085999999999994E-2</v>
      </c>
      <c r="E76" s="21">
        <v>9.8725999999999994E-2</v>
      </c>
      <c r="F76" s="21">
        <v>9.8664000000000002E-2</v>
      </c>
      <c r="G76" s="21">
        <v>9.8611000000000004E-2</v>
      </c>
      <c r="H76" s="21">
        <v>9.8506999999999997E-2</v>
      </c>
      <c r="I76" s="21">
        <v>9.8340999999999998E-2</v>
      </c>
      <c r="J76" s="21">
        <v>9.8125000000000004E-2</v>
      </c>
      <c r="K76" s="21">
        <v>9.7799999999999998E-2</v>
      </c>
      <c r="L76" s="21">
        <v>9.7311999999999996E-2</v>
      </c>
      <c r="M76" s="21">
        <v>9.7043000000000004E-2</v>
      </c>
      <c r="N76" s="22">
        <v>9.7008999999999998E-2</v>
      </c>
      <c r="O76" s="22">
        <v>9.7206000000000001E-2</v>
      </c>
      <c r="P76" s="22">
        <v>9.7684999999999994E-2</v>
      </c>
      <c r="Q76" s="22">
        <v>9.8457000000000003E-2</v>
      </c>
      <c r="R76" s="22">
        <v>9.9543999999999994E-2</v>
      </c>
      <c r="S76" s="22">
        <v>0.100975</v>
      </c>
      <c r="T76" s="22">
        <v>0.102465</v>
      </c>
      <c r="U76" s="22">
        <v>0.104022</v>
      </c>
      <c r="V76" s="22">
        <v>0.10560600000000001</v>
      </c>
      <c r="W76" s="22">
        <v>0.10716299999999999</v>
      </c>
      <c r="X76" s="22">
        <v>0.108724</v>
      </c>
      <c r="Y76" s="22">
        <v>0.11029600000000001</v>
      </c>
      <c r="Z76" s="22">
        <v>0.111884</v>
      </c>
      <c r="AA76" s="22">
        <v>0.113464</v>
      </c>
      <c r="AB76" s="22">
        <v>0.115037</v>
      </c>
      <c r="AC76" s="22">
        <v>0.116606</v>
      </c>
      <c r="AD76" s="22">
        <v>0.118154</v>
      </c>
      <c r="AE76" s="22">
        <v>0.1197</v>
      </c>
      <c r="AF76" s="23">
        <v>6.4840000000000002E-3</v>
      </c>
    </row>
    <row r="77" spans="1:32" x14ac:dyDescent="0.25">
      <c r="A77" s="9" t="s">
        <v>111</v>
      </c>
      <c r="B77" s="21">
        <v>0.33408399999999999</v>
      </c>
      <c r="C77" s="21">
        <v>0.33331100000000002</v>
      </c>
      <c r="D77" s="21">
        <v>0.33166200000000001</v>
      </c>
      <c r="E77" s="21">
        <v>0.33065800000000001</v>
      </c>
      <c r="F77" s="21">
        <v>0.32941999999999999</v>
      </c>
      <c r="G77" s="21">
        <v>0.32855099999999998</v>
      </c>
      <c r="H77" s="21">
        <v>0.32797999999999999</v>
      </c>
      <c r="I77" s="21">
        <v>0.32736900000000002</v>
      </c>
      <c r="J77" s="21">
        <v>0.326988</v>
      </c>
      <c r="K77" s="21">
        <v>0.32728299999999999</v>
      </c>
      <c r="L77" s="21">
        <v>0.328046</v>
      </c>
      <c r="M77" s="21">
        <v>0.32950699999999999</v>
      </c>
      <c r="N77" s="22">
        <v>0.33134599999999997</v>
      </c>
      <c r="O77" s="22">
        <v>0.33295000000000002</v>
      </c>
      <c r="P77" s="22">
        <v>0.33494699999999999</v>
      </c>
      <c r="Q77" s="22">
        <v>0.33740199999999998</v>
      </c>
      <c r="R77" s="22">
        <v>0.340119</v>
      </c>
      <c r="S77" s="22">
        <v>0.34322599999999998</v>
      </c>
      <c r="T77" s="22">
        <v>0.34669</v>
      </c>
      <c r="U77" s="22">
        <v>0.35036</v>
      </c>
      <c r="V77" s="22">
        <v>0.35405999999999999</v>
      </c>
      <c r="W77" s="22">
        <v>0.35798600000000003</v>
      </c>
      <c r="X77" s="22">
        <v>0.36237999999999998</v>
      </c>
      <c r="Y77" s="22">
        <v>0.36676500000000001</v>
      </c>
      <c r="Z77" s="22">
        <v>0.37098100000000001</v>
      </c>
      <c r="AA77" s="22">
        <v>0.37496800000000002</v>
      </c>
      <c r="AB77" s="22">
        <v>0.37872499999999998</v>
      </c>
      <c r="AC77" s="22">
        <v>0.38242199999999998</v>
      </c>
      <c r="AD77" s="22">
        <v>0.385681</v>
      </c>
      <c r="AE77" s="22">
        <v>0.38829999999999998</v>
      </c>
      <c r="AF77" s="23">
        <v>5.4679999999999998E-3</v>
      </c>
    </row>
    <row r="78" spans="1:32" x14ac:dyDescent="0.25">
      <c r="A78" s="9" t="s">
        <v>112</v>
      </c>
      <c r="B78" s="21">
        <v>0.12784400000000001</v>
      </c>
      <c r="C78" s="21">
        <v>0.124845</v>
      </c>
      <c r="D78" s="21">
        <v>0.121391</v>
      </c>
      <c r="E78" s="21">
        <v>0.118085</v>
      </c>
      <c r="F78" s="21">
        <v>0.11465599999999999</v>
      </c>
      <c r="G78" s="21">
        <v>0.111288</v>
      </c>
      <c r="H78" s="21">
        <v>0.107936</v>
      </c>
      <c r="I78" s="21">
        <v>0.104531</v>
      </c>
      <c r="J78" s="21">
        <v>0.10116600000000001</v>
      </c>
      <c r="K78" s="21">
        <v>9.7959000000000004E-2</v>
      </c>
      <c r="L78" s="21">
        <v>9.4877000000000003E-2</v>
      </c>
      <c r="M78" s="21">
        <v>9.1957999999999998E-2</v>
      </c>
      <c r="N78" s="22">
        <v>8.9146000000000003E-2</v>
      </c>
      <c r="O78" s="22">
        <v>8.6287000000000003E-2</v>
      </c>
      <c r="P78" s="22">
        <v>8.3530999999999994E-2</v>
      </c>
      <c r="Q78" s="22">
        <v>8.0929000000000001E-2</v>
      </c>
      <c r="R78" s="22">
        <v>7.8423000000000007E-2</v>
      </c>
      <c r="S78" s="22">
        <v>7.6027999999999998E-2</v>
      </c>
      <c r="T78" s="22">
        <v>7.3765999999999998E-2</v>
      </c>
      <c r="U78" s="22">
        <v>7.1593000000000004E-2</v>
      </c>
      <c r="V78" s="22">
        <v>6.9471000000000005E-2</v>
      </c>
      <c r="W78" s="22">
        <v>6.7454E-2</v>
      </c>
      <c r="X78" s="22">
        <v>6.5573000000000006E-2</v>
      </c>
      <c r="Y78" s="22">
        <v>6.3746999999999998E-2</v>
      </c>
      <c r="Z78" s="22">
        <v>6.1940000000000002E-2</v>
      </c>
      <c r="AA78" s="22">
        <v>6.0124999999999998E-2</v>
      </c>
      <c r="AB78" s="22">
        <v>5.8313999999999998E-2</v>
      </c>
      <c r="AC78" s="22">
        <v>5.6529000000000003E-2</v>
      </c>
      <c r="AD78" s="22">
        <v>5.4688000000000001E-2</v>
      </c>
      <c r="AE78" s="22">
        <v>5.2770999999999998E-2</v>
      </c>
      <c r="AF78" s="23">
        <v>-3.0286E-2</v>
      </c>
    </row>
    <row r="79" spans="1:32" x14ac:dyDescent="0.25">
      <c r="A79" s="9" t="s">
        <v>113</v>
      </c>
      <c r="B79" s="21">
        <v>0.11804000000000001</v>
      </c>
      <c r="C79" s="21">
        <v>9.4499E-2</v>
      </c>
      <c r="D79" s="21">
        <v>0.122738</v>
      </c>
      <c r="E79" s="21">
        <v>0.11836000000000001</v>
      </c>
      <c r="F79" s="21">
        <v>0.113596</v>
      </c>
      <c r="G79" s="21">
        <v>0.114181</v>
      </c>
      <c r="H79" s="21">
        <v>0.114576</v>
      </c>
      <c r="I79" s="21">
        <v>0.114625</v>
      </c>
      <c r="J79" s="21">
        <v>0.114703</v>
      </c>
      <c r="K79" s="21">
        <v>0.115033</v>
      </c>
      <c r="L79" s="21">
        <v>0.115344</v>
      </c>
      <c r="M79" s="21">
        <v>0.115664</v>
      </c>
      <c r="N79" s="22">
        <v>0.11595800000000001</v>
      </c>
      <c r="O79" s="22">
        <v>0.116213</v>
      </c>
      <c r="P79" s="22">
        <v>0.116506</v>
      </c>
      <c r="Q79" s="22">
        <v>0.116873</v>
      </c>
      <c r="R79" s="22">
        <v>0.117243</v>
      </c>
      <c r="S79" s="22">
        <v>0.117552</v>
      </c>
      <c r="T79" s="22">
        <v>0.117754</v>
      </c>
      <c r="U79" s="22">
        <v>0.117882</v>
      </c>
      <c r="V79" s="22">
        <v>0.11804099999999999</v>
      </c>
      <c r="W79" s="22">
        <v>0.11823</v>
      </c>
      <c r="X79" s="22">
        <v>0.11837</v>
      </c>
      <c r="Y79" s="22">
        <v>0.118395</v>
      </c>
      <c r="Z79" s="22">
        <v>0.118399</v>
      </c>
      <c r="AA79" s="22">
        <v>0.11833200000000001</v>
      </c>
      <c r="AB79" s="22">
        <v>0.11833399999999999</v>
      </c>
      <c r="AC79" s="22">
        <v>0.11840000000000001</v>
      </c>
      <c r="AD79" s="22">
        <v>0.11838600000000001</v>
      </c>
      <c r="AE79" s="22">
        <v>0.118285</v>
      </c>
      <c r="AF79" s="23">
        <v>8.0499999999999999E-3</v>
      </c>
    </row>
    <row r="80" spans="1:32" x14ac:dyDescent="0.25">
      <c r="A80" s="9" t="s">
        <v>114</v>
      </c>
      <c r="B80" s="21">
        <v>1.398703</v>
      </c>
      <c r="C80" s="21">
        <v>1.3147120000000001</v>
      </c>
      <c r="D80" s="21">
        <v>1.3976630000000001</v>
      </c>
      <c r="E80" s="21">
        <v>1.4181520000000001</v>
      </c>
      <c r="F80" s="21">
        <v>1.4423900000000001</v>
      </c>
      <c r="G80" s="21">
        <v>1.457821</v>
      </c>
      <c r="H80" s="21">
        <v>1.4798279999999999</v>
      </c>
      <c r="I80" s="21">
        <v>1.4977149999999999</v>
      </c>
      <c r="J80" s="21">
        <v>1.51508</v>
      </c>
      <c r="K80" s="21">
        <v>1.5337240000000001</v>
      </c>
      <c r="L80" s="21">
        <v>1.550991</v>
      </c>
      <c r="M80" s="21">
        <v>1.569885</v>
      </c>
      <c r="N80" s="22">
        <v>1.590122</v>
      </c>
      <c r="O80" s="22">
        <v>1.611048</v>
      </c>
      <c r="P80" s="22">
        <v>1.6330979999999999</v>
      </c>
      <c r="Q80" s="22">
        <v>1.655726</v>
      </c>
      <c r="R80" s="22">
        <v>1.6777759999999999</v>
      </c>
      <c r="S80" s="22">
        <v>1.699694</v>
      </c>
      <c r="T80" s="22">
        <v>1.721862</v>
      </c>
      <c r="U80" s="22">
        <v>1.744796</v>
      </c>
      <c r="V80" s="22">
        <v>1.7662949999999999</v>
      </c>
      <c r="W80" s="22">
        <v>1.7884</v>
      </c>
      <c r="X80" s="22">
        <v>1.811488</v>
      </c>
      <c r="Y80" s="22">
        <v>1.8346769999999999</v>
      </c>
      <c r="Z80" s="22">
        <v>1.858017</v>
      </c>
      <c r="AA80" s="22">
        <v>1.881532</v>
      </c>
      <c r="AB80" s="22">
        <v>1.9060490000000001</v>
      </c>
      <c r="AC80" s="22">
        <v>1.9316979999999999</v>
      </c>
      <c r="AD80" s="22">
        <v>1.9570730000000001</v>
      </c>
      <c r="AE80" s="22">
        <v>1.9823489999999999</v>
      </c>
      <c r="AF80" s="23">
        <v>1.4775E-2</v>
      </c>
    </row>
    <row r="81" spans="1:32" x14ac:dyDescent="0.25">
      <c r="A81" s="9" t="s">
        <v>115</v>
      </c>
      <c r="B81" s="21">
        <v>11.260408999999999</v>
      </c>
      <c r="C81" s="21">
        <v>10.42168</v>
      </c>
      <c r="D81" s="21">
        <v>11.256929</v>
      </c>
      <c r="E81" s="21">
        <v>11.025111000000001</v>
      </c>
      <c r="F81" s="21">
        <v>10.810661</v>
      </c>
      <c r="G81" s="21">
        <v>10.804497</v>
      </c>
      <c r="H81" s="21">
        <v>10.807938</v>
      </c>
      <c r="I81" s="21">
        <v>10.79397</v>
      </c>
      <c r="J81" s="21">
        <v>10.786469</v>
      </c>
      <c r="K81" s="21">
        <v>10.742025999999999</v>
      </c>
      <c r="L81" s="21">
        <v>10.735455</v>
      </c>
      <c r="M81" s="21">
        <v>10.74431</v>
      </c>
      <c r="N81" s="22">
        <v>10.757126</v>
      </c>
      <c r="O81" s="22">
        <v>10.768160999999999</v>
      </c>
      <c r="P81" s="22">
        <v>10.773243000000001</v>
      </c>
      <c r="Q81" s="22">
        <v>10.786918</v>
      </c>
      <c r="R81" s="22">
        <v>10.802320999999999</v>
      </c>
      <c r="S81" s="22">
        <v>10.817757</v>
      </c>
      <c r="T81" s="22">
        <v>10.830762</v>
      </c>
      <c r="U81" s="22">
        <v>10.830589</v>
      </c>
      <c r="V81" s="22">
        <v>10.832865999999999</v>
      </c>
      <c r="W81" s="22">
        <v>10.839157</v>
      </c>
      <c r="X81" s="22">
        <v>10.849038999999999</v>
      </c>
      <c r="Y81" s="22">
        <v>10.855268000000001</v>
      </c>
      <c r="Z81" s="22">
        <v>10.861997000000001</v>
      </c>
      <c r="AA81" s="22">
        <v>10.865740000000001</v>
      </c>
      <c r="AB81" s="22">
        <v>10.876756</v>
      </c>
      <c r="AC81" s="22">
        <v>10.896646</v>
      </c>
      <c r="AD81" s="22">
        <v>10.916969999999999</v>
      </c>
      <c r="AE81" s="22">
        <v>10.936849</v>
      </c>
      <c r="AF81" s="23">
        <v>1.725E-3</v>
      </c>
    </row>
    <row r="82" spans="1:32" x14ac:dyDescent="0.25">
      <c r="A82" s="9"/>
      <c r="B82" s="26"/>
      <c r="C82" s="26"/>
      <c r="D82" s="26"/>
      <c r="E82" s="26"/>
      <c r="F82" s="26"/>
      <c r="G82" s="26"/>
      <c r="H82" s="26"/>
      <c r="I82" s="26"/>
      <c r="J82" s="26"/>
      <c r="K82" s="26"/>
      <c r="L82" s="26"/>
      <c r="M82" s="26"/>
      <c r="N82" s="27"/>
      <c r="O82" s="27"/>
      <c r="P82" s="27"/>
      <c r="Q82" s="27"/>
      <c r="R82" s="27"/>
      <c r="S82" s="27"/>
      <c r="T82" s="27"/>
      <c r="U82" s="27"/>
      <c r="V82" s="27"/>
      <c r="W82" s="27"/>
      <c r="X82" s="27"/>
      <c r="Y82" s="27"/>
      <c r="Z82" s="27"/>
      <c r="AA82" s="27"/>
      <c r="AB82" s="27"/>
      <c r="AC82" s="27"/>
      <c r="AD82" s="27"/>
      <c r="AE82" s="27"/>
      <c r="AF82" s="23"/>
    </row>
    <row r="83" spans="1:32" x14ac:dyDescent="0.25">
      <c r="A83" s="9" t="s">
        <v>37</v>
      </c>
      <c r="B83" s="21">
        <v>10.131798</v>
      </c>
      <c r="C83" s="21">
        <v>9.6772650000000002</v>
      </c>
      <c r="D83" s="21">
        <v>9.7412589999999994</v>
      </c>
      <c r="E83" s="21">
        <v>9.7032989999999995</v>
      </c>
      <c r="F83" s="21">
        <v>9.7391939999999995</v>
      </c>
      <c r="G83" s="21">
        <v>9.6107030000000009</v>
      </c>
      <c r="H83" s="21">
        <v>9.6105180000000008</v>
      </c>
      <c r="I83" s="21">
        <v>9.6596899999999994</v>
      </c>
      <c r="J83" s="21">
        <v>9.7117299999999993</v>
      </c>
      <c r="K83" s="21">
        <v>9.6412230000000001</v>
      </c>
      <c r="L83" s="21">
        <v>9.6546559999999992</v>
      </c>
      <c r="M83" s="21">
        <v>9.6777759999999997</v>
      </c>
      <c r="N83" s="22">
        <v>9.7168890000000001</v>
      </c>
      <c r="O83" s="22">
        <v>9.7668049999999997</v>
      </c>
      <c r="P83" s="22">
        <v>9.8094280000000005</v>
      </c>
      <c r="Q83" s="22">
        <v>9.8333490000000001</v>
      </c>
      <c r="R83" s="22">
        <v>9.869097</v>
      </c>
      <c r="S83" s="22">
        <v>9.9100660000000005</v>
      </c>
      <c r="T83" s="22">
        <v>9.9609020000000008</v>
      </c>
      <c r="U83" s="22">
        <v>10.000724999999999</v>
      </c>
      <c r="V83" s="22">
        <v>10.031032</v>
      </c>
      <c r="W83" s="22">
        <v>10.060065</v>
      </c>
      <c r="X83" s="22">
        <v>10.113543</v>
      </c>
      <c r="Y83" s="22">
        <v>10.173102</v>
      </c>
      <c r="Z83" s="22">
        <v>10.224086</v>
      </c>
      <c r="AA83" s="22">
        <v>10.277626</v>
      </c>
      <c r="AB83" s="22">
        <v>10.333358</v>
      </c>
      <c r="AC83" s="22">
        <v>10.401038</v>
      </c>
      <c r="AD83" s="22">
        <v>10.470407</v>
      </c>
      <c r="AE83" s="22">
        <v>10.546246999999999</v>
      </c>
      <c r="AF83" s="23">
        <v>3.0760000000000002E-3</v>
      </c>
    </row>
    <row r="84" spans="1:32" x14ac:dyDescent="0.25">
      <c r="A84" s="9"/>
      <c r="B84" s="26"/>
      <c r="C84" s="26"/>
      <c r="D84" s="26"/>
      <c r="E84" s="26"/>
      <c r="F84" s="26"/>
      <c r="G84" s="26"/>
      <c r="H84" s="26"/>
      <c r="I84" s="26"/>
      <c r="J84" s="26"/>
      <c r="K84" s="26"/>
      <c r="L84" s="26"/>
      <c r="M84" s="26"/>
      <c r="N84" s="27"/>
      <c r="O84" s="27"/>
      <c r="P84" s="27"/>
      <c r="Q84" s="27"/>
      <c r="R84" s="27"/>
      <c r="S84" s="27"/>
      <c r="T84" s="27"/>
      <c r="U84" s="27"/>
      <c r="V84" s="27"/>
      <c r="W84" s="27"/>
      <c r="X84" s="27"/>
      <c r="Y84" s="27"/>
      <c r="Z84" s="27"/>
      <c r="AA84" s="27"/>
      <c r="AB84" s="27"/>
      <c r="AC84" s="27"/>
      <c r="AD84" s="27"/>
      <c r="AE84" s="27"/>
      <c r="AF84" s="23"/>
    </row>
    <row r="85" spans="1:32" x14ac:dyDescent="0.25">
      <c r="A85" s="10" t="s">
        <v>38</v>
      </c>
      <c r="B85" s="26"/>
      <c r="C85" s="26"/>
      <c r="D85" s="26"/>
      <c r="E85" s="26"/>
      <c r="F85" s="26"/>
      <c r="G85" s="26"/>
      <c r="H85" s="26"/>
      <c r="I85" s="26"/>
      <c r="J85" s="26"/>
      <c r="K85" s="26"/>
      <c r="L85" s="26"/>
      <c r="M85" s="26"/>
      <c r="N85" s="27"/>
      <c r="O85" s="27"/>
      <c r="P85" s="27"/>
      <c r="Q85" s="27"/>
      <c r="R85" s="27"/>
      <c r="S85" s="27"/>
      <c r="T85" s="27"/>
      <c r="U85" s="27"/>
      <c r="V85" s="27"/>
      <c r="W85" s="27"/>
      <c r="X85" s="27"/>
      <c r="Y85" s="27"/>
      <c r="Z85" s="27"/>
      <c r="AA85" s="27"/>
      <c r="AB85" s="27"/>
      <c r="AC85" s="27"/>
      <c r="AD85" s="27"/>
      <c r="AE85" s="27"/>
      <c r="AF85" s="23"/>
    </row>
    <row r="86" spans="1:32" x14ac:dyDescent="0.25">
      <c r="A86" s="9" t="s">
        <v>101</v>
      </c>
      <c r="B86" s="21">
        <v>5.6260519999999996</v>
      </c>
      <c r="C86" s="21">
        <v>4.6602699999999997</v>
      </c>
      <c r="D86" s="21">
        <v>5.8142100000000001</v>
      </c>
      <c r="E86" s="21">
        <v>5.5576689999999997</v>
      </c>
      <c r="F86" s="21">
        <v>5.2368370000000004</v>
      </c>
      <c r="G86" s="21">
        <v>5.1954719999999996</v>
      </c>
      <c r="H86" s="21">
        <v>5.159192</v>
      </c>
      <c r="I86" s="21">
        <v>5.1191700000000004</v>
      </c>
      <c r="J86" s="21">
        <v>5.0823729999999996</v>
      </c>
      <c r="K86" s="21">
        <v>5.0540130000000003</v>
      </c>
      <c r="L86" s="21">
        <v>5.0266669999999998</v>
      </c>
      <c r="M86" s="21">
        <v>4.9983180000000003</v>
      </c>
      <c r="N86" s="22">
        <v>4.9688220000000003</v>
      </c>
      <c r="O86" s="22">
        <v>4.9365940000000004</v>
      </c>
      <c r="P86" s="22">
        <v>4.9045069999999997</v>
      </c>
      <c r="Q86" s="22">
        <v>4.8734080000000004</v>
      </c>
      <c r="R86" s="22">
        <v>4.8433029999999997</v>
      </c>
      <c r="S86" s="22">
        <v>4.8113679999999999</v>
      </c>
      <c r="T86" s="22">
        <v>4.7769329999999997</v>
      </c>
      <c r="U86" s="22">
        <v>4.740888</v>
      </c>
      <c r="V86" s="22">
        <v>4.706639</v>
      </c>
      <c r="W86" s="22">
        <v>4.6732110000000002</v>
      </c>
      <c r="X86" s="22">
        <v>4.6414150000000003</v>
      </c>
      <c r="Y86" s="22">
        <v>4.6075439999999999</v>
      </c>
      <c r="Z86" s="22">
        <v>4.5730620000000002</v>
      </c>
      <c r="AA86" s="22">
        <v>4.5364089999999999</v>
      </c>
      <c r="AB86" s="22">
        <v>4.503298</v>
      </c>
      <c r="AC86" s="22">
        <v>4.4730800000000004</v>
      </c>
      <c r="AD86" s="22">
        <v>4.4414860000000003</v>
      </c>
      <c r="AE86" s="22">
        <v>4.4082090000000003</v>
      </c>
      <c r="AF86" s="23">
        <v>-1.9840000000000001E-3</v>
      </c>
    </row>
    <row r="87" spans="1:32" ht="15" customHeight="1" x14ac:dyDescent="0.25">
      <c r="A87" s="9" t="s">
        <v>102</v>
      </c>
      <c r="B87" s="21">
        <v>2.575663</v>
      </c>
      <c r="C87" s="21">
        <v>2.638649</v>
      </c>
      <c r="D87" s="21">
        <v>2.167729</v>
      </c>
      <c r="E87" s="21">
        <v>2.317949</v>
      </c>
      <c r="F87" s="21">
        <v>2.5343770000000001</v>
      </c>
      <c r="G87" s="21">
        <v>2.5336560000000001</v>
      </c>
      <c r="H87" s="21">
        <v>2.5612750000000002</v>
      </c>
      <c r="I87" s="21">
        <v>2.5974300000000001</v>
      </c>
      <c r="J87" s="21">
        <v>2.6389209999999999</v>
      </c>
      <c r="K87" s="21">
        <v>2.680145</v>
      </c>
      <c r="L87" s="21">
        <v>2.725873</v>
      </c>
      <c r="M87" s="21">
        <v>2.7712349999999999</v>
      </c>
      <c r="N87" s="22">
        <v>2.8187720000000001</v>
      </c>
      <c r="O87" s="22">
        <v>2.8639030000000001</v>
      </c>
      <c r="P87" s="22">
        <v>2.9100769999999998</v>
      </c>
      <c r="Q87" s="22">
        <v>2.95295</v>
      </c>
      <c r="R87" s="22">
        <v>2.9968430000000001</v>
      </c>
      <c r="S87" s="22">
        <v>3.0425409999999999</v>
      </c>
      <c r="T87" s="22">
        <v>3.089496</v>
      </c>
      <c r="U87" s="22">
        <v>3.1374019999999998</v>
      </c>
      <c r="V87" s="22">
        <v>3.1830150000000001</v>
      </c>
      <c r="W87" s="22">
        <v>3.2271779999999999</v>
      </c>
      <c r="X87" s="22">
        <v>3.2765360000000001</v>
      </c>
      <c r="Y87" s="22">
        <v>3.3254709999999998</v>
      </c>
      <c r="Z87" s="22">
        <v>3.3717700000000002</v>
      </c>
      <c r="AA87" s="22">
        <v>3.41629</v>
      </c>
      <c r="AB87" s="22">
        <v>3.460826</v>
      </c>
      <c r="AC87" s="22">
        <v>3.509636</v>
      </c>
      <c r="AD87" s="22">
        <v>3.5597379999999998</v>
      </c>
      <c r="AE87" s="22">
        <v>3.6086529999999999</v>
      </c>
      <c r="AF87" s="23">
        <v>1.1244000000000001E-2</v>
      </c>
    </row>
    <row r="88" spans="1:32" ht="15" customHeight="1" x14ac:dyDescent="0.25">
      <c r="A88" s="9" t="s">
        <v>103</v>
      </c>
      <c r="B88" s="21">
        <v>2.680018</v>
      </c>
      <c r="C88" s="21">
        <v>2.7074340000000001</v>
      </c>
      <c r="D88" s="21">
        <v>2.718397</v>
      </c>
      <c r="E88" s="21">
        <v>2.7435480000000001</v>
      </c>
      <c r="F88" s="21">
        <v>2.7174230000000001</v>
      </c>
      <c r="G88" s="21">
        <v>2.7077930000000001</v>
      </c>
      <c r="H88" s="21">
        <v>2.7071710000000002</v>
      </c>
      <c r="I88" s="21">
        <v>2.7061380000000002</v>
      </c>
      <c r="J88" s="21">
        <v>2.7074470000000002</v>
      </c>
      <c r="K88" s="21">
        <v>2.7117589999999998</v>
      </c>
      <c r="L88" s="21">
        <v>2.7187519999999998</v>
      </c>
      <c r="M88" s="21">
        <v>2.7256499999999999</v>
      </c>
      <c r="N88" s="22">
        <v>2.7332079999999999</v>
      </c>
      <c r="O88" s="22">
        <v>2.7387160000000002</v>
      </c>
      <c r="P88" s="22">
        <v>2.7428270000000001</v>
      </c>
      <c r="Q88" s="22">
        <v>2.744596</v>
      </c>
      <c r="R88" s="22">
        <v>2.7459980000000002</v>
      </c>
      <c r="S88" s="22">
        <v>2.7455669999999999</v>
      </c>
      <c r="T88" s="22">
        <v>2.743506</v>
      </c>
      <c r="U88" s="22">
        <v>2.7396630000000002</v>
      </c>
      <c r="V88" s="22">
        <v>2.7334200000000002</v>
      </c>
      <c r="W88" s="22">
        <v>2.7257790000000002</v>
      </c>
      <c r="X88" s="22">
        <v>2.7176770000000001</v>
      </c>
      <c r="Y88" s="22">
        <v>2.7063510000000002</v>
      </c>
      <c r="Z88" s="22">
        <v>2.6922350000000002</v>
      </c>
      <c r="AA88" s="22">
        <v>2.6769980000000002</v>
      </c>
      <c r="AB88" s="22">
        <v>2.6640160000000002</v>
      </c>
      <c r="AC88" s="22">
        <v>2.6558609999999998</v>
      </c>
      <c r="AD88" s="22">
        <v>2.650563</v>
      </c>
      <c r="AE88" s="22">
        <v>2.64872</v>
      </c>
      <c r="AF88" s="23">
        <v>-7.8299999999999995E-4</v>
      </c>
    </row>
    <row r="89" spans="1:32" ht="15" customHeight="1" x14ac:dyDescent="0.25">
      <c r="A89" s="9" t="s">
        <v>104</v>
      </c>
      <c r="B89" s="21">
        <v>1.16662</v>
      </c>
      <c r="C89" s="21">
        <v>1.161127</v>
      </c>
      <c r="D89" s="21">
        <v>1.1625369999999999</v>
      </c>
      <c r="E89" s="21">
        <v>1.158803</v>
      </c>
      <c r="F89" s="21">
        <v>1.150711</v>
      </c>
      <c r="G89" s="21">
        <v>1.136455</v>
      </c>
      <c r="H89" s="21">
        <v>1.1296299999999999</v>
      </c>
      <c r="I89" s="21">
        <v>1.1277489999999999</v>
      </c>
      <c r="J89" s="21">
        <v>1.126452</v>
      </c>
      <c r="K89" s="21">
        <v>1.123723</v>
      </c>
      <c r="L89" s="21">
        <v>1.121607</v>
      </c>
      <c r="M89" s="21">
        <v>1.1182840000000001</v>
      </c>
      <c r="N89" s="22">
        <v>1.115934</v>
      </c>
      <c r="O89" s="22">
        <v>1.1151439999999999</v>
      </c>
      <c r="P89" s="22">
        <v>1.115604</v>
      </c>
      <c r="Q89" s="22">
        <v>1.1147089999999999</v>
      </c>
      <c r="R89" s="22">
        <v>1.1151340000000001</v>
      </c>
      <c r="S89" s="22">
        <v>1.1160540000000001</v>
      </c>
      <c r="T89" s="22">
        <v>1.11818</v>
      </c>
      <c r="U89" s="22">
        <v>1.121726</v>
      </c>
      <c r="V89" s="22">
        <v>1.1252180000000001</v>
      </c>
      <c r="W89" s="22">
        <v>1.1285609999999999</v>
      </c>
      <c r="X89" s="22">
        <v>1.1337600000000001</v>
      </c>
      <c r="Y89" s="22">
        <v>1.140136</v>
      </c>
      <c r="Z89" s="22">
        <v>1.1467970000000001</v>
      </c>
      <c r="AA89" s="22">
        <v>1.154431</v>
      </c>
      <c r="AB89" s="22">
        <v>1.161964</v>
      </c>
      <c r="AC89" s="22">
        <v>1.169835</v>
      </c>
      <c r="AD89" s="22">
        <v>1.1775599999999999</v>
      </c>
      <c r="AE89" s="22">
        <v>1.185754</v>
      </c>
      <c r="AF89" s="23">
        <v>7.5000000000000002E-4</v>
      </c>
    </row>
    <row r="90" spans="1:32" ht="15" customHeight="1" x14ac:dyDescent="0.25">
      <c r="A90" s="9" t="s">
        <v>105</v>
      </c>
      <c r="B90" s="21">
        <v>0.56416900000000003</v>
      </c>
      <c r="C90" s="21">
        <v>0.56367900000000004</v>
      </c>
      <c r="D90" s="21">
        <v>0.564249</v>
      </c>
      <c r="E90" s="21">
        <v>0.567164</v>
      </c>
      <c r="F90" s="21">
        <v>0.56974199999999997</v>
      </c>
      <c r="G90" s="21">
        <v>0.57074100000000005</v>
      </c>
      <c r="H90" s="21">
        <v>0.57392399999999999</v>
      </c>
      <c r="I90" s="21">
        <v>0.57843699999999998</v>
      </c>
      <c r="J90" s="21">
        <v>0.58301599999999998</v>
      </c>
      <c r="K90" s="21">
        <v>0.58692800000000001</v>
      </c>
      <c r="L90" s="21">
        <v>0.59072199999999997</v>
      </c>
      <c r="M90" s="21">
        <v>0.59389499999999995</v>
      </c>
      <c r="N90" s="22">
        <v>0.59717500000000001</v>
      </c>
      <c r="O90" s="22">
        <v>0.60076499999999999</v>
      </c>
      <c r="P90" s="22">
        <v>0.60456600000000005</v>
      </c>
      <c r="Q90" s="22">
        <v>0.60768900000000003</v>
      </c>
      <c r="R90" s="22">
        <v>0.61110699999999996</v>
      </c>
      <c r="S90" s="22">
        <v>0.61450800000000005</v>
      </c>
      <c r="T90" s="22">
        <v>0.618197</v>
      </c>
      <c r="U90" s="22">
        <v>0.62226000000000004</v>
      </c>
      <c r="V90" s="22">
        <v>0.62616499999999997</v>
      </c>
      <c r="W90" s="22">
        <v>0.62964699999999996</v>
      </c>
      <c r="X90" s="22">
        <v>0.63348300000000002</v>
      </c>
      <c r="Y90" s="22">
        <v>0.63745499999999999</v>
      </c>
      <c r="Z90" s="22">
        <v>0.64125500000000002</v>
      </c>
      <c r="AA90" s="22">
        <v>0.64510100000000004</v>
      </c>
      <c r="AB90" s="22">
        <v>0.64887799999999995</v>
      </c>
      <c r="AC90" s="22">
        <v>0.65274900000000002</v>
      </c>
      <c r="AD90" s="22">
        <v>0.65652600000000005</v>
      </c>
      <c r="AE90" s="22">
        <v>0.66046499999999997</v>
      </c>
      <c r="AF90" s="23">
        <v>5.6750000000000004E-3</v>
      </c>
    </row>
    <row r="91" spans="1:32" ht="15" customHeight="1" x14ac:dyDescent="0.25">
      <c r="A91" s="9" t="s">
        <v>106</v>
      </c>
      <c r="B91" s="21">
        <v>0.66257600000000005</v>
      </c>
      <c r="C91" s="21">
        <v>0.66329700000000003</v>
      </c>
      <c r="D91" s="21">
        <v>0.66996699999999998</v>
      </c>
      <c r="E91" s="21">
        <v>0.67654999999999998</v>
      </c>
      <c r="F91" s="21">
        <v>0.67711200000000005</v>
      </c>
      <c r="G91" s="21">
        <v>0.67437800000000003</v>
      </c>
      <c r="H91" s="21">
        <v>0.67583499999999996</v>
      </c>
      <c r="I91" s="21">
        <v>0.67941600000000002</v>
      </c>
      <c r="J91" s="21">
        <v>0.68315899999999996</v>
      </c>
      <c r="K91" s="21">
        <v>0.68670699999999996</v>
      </c>
      <c r="L91" s="21">
        <v>0.69080900000000001</v>
      </c>
      <c r="M91" s="21">
        <v>0.69491099999999995</v>
      </c>
      <c r="N91" s="22">
        <v>0.69948299999999997</v>
      </c>
      <c r="O91" s="22">
        <v>0.70358299999999996</v>
      </c>
      <c r="P91" s="22">
        <v>0.70799500000000004</v>
      </c>
      <c r="Q91" s="22">
        <v>0.71154700000000004</v>
      </c>
      <c r="R91" s="22">
        <v>0.715561</v>
      </c>
      <c r="S91" s="22">
        <v>0.71976499999999999</v>
      </c>
      <c r="T91" s="22">
        <v>0.72457499999999997</v>
      </c>
      <c r="U91" s="22">
        <v>0.729993</v>
      </c>
      <c r="V91" s="22">
        <v>0.73472400000000004</v>
      </c>
      <c r="W91" s="22">
        <v>0.73928899999999997</v>
      </c>
      <c r="X91" s="22">
        <v>0.74502500000000005</v>
      </c>
      <c r="Y91" s="22">
        <v>0.75087099999999996</v>
      </c>
      <c r="Z91" s="22">
        <v>0.756081</v>
      </c>
      <c r="AA91" s="22">
        <v>0.76112400000000002</v>
      </c>
      <c r="AB91" s="22">
        <v>0.76621799999999995</v>
      </c>
      <c r="AC91" s="22">
        <v>0.77198199999999995</v>
      </c>
      <c r="AD91" s="22">
        <v>0.77758799999999995</v>
      </c>
      <c r="AE91" s="22">
        <v>0.78313600000000005</v>
      </c>
      <c r="AF91" s="23">
        <v>5.9490000000000003E-3</v>
      </c>
    </row>
    <row r="92" spans="1:32" ht="15" customHeight="1" x14ac:dyDescent="0.25">
      <c r="A92" s="9" t="s">
        <v>107</v>
      </c>
      <c r="B92" s="21">
        <v>0.245808</v>
      </c>
      <c r="C92" s="21">
        <v>0.24593200000000001</v>
      </c>
      <c r="D92" s="21">
        <v>0.24751300000000001</v>
      </c>
      <c r="E92" s="21">
        <v>0.24671100000000001</v>
      </c>
      <c r="F92" s="21">
        <v>0.245028</v>
      </c>
      <c r="G92" s="21">
        <v>0.24208499999999999</v>
      </c>
      <c r="H92" s="21">
        <v>0.240732</v>
      </c>
      <c r="I92" s="21">
        <v>0.24023800000000001</v>
      </c>
      <c r="J92" s="21">
        <v>0.23966299999999999</v>
      </c>
      <c r="K92" s="21">
        <v>0.23858699999999999</v>
      </c>
      <c r="L92" s="21">
        <v>0.23746600000000001</v>
      </c>
      <c r="M92" s="21">
        <v>0.23602799999999999</v>
      </c>
      <c r="N92" s="22">
        <v>0.23472699999999999</v>
      </c>
      <c r="O92" s="22">
        <v>0.233684</v>
      </c>
      <c r="P92" s="22">
        <v>0.23278699999999999</v>
      </c>
      <c r="Q92" s="22">
        <v>0.231484</v>
      </c>
      <c r="R92" s="22">
        <v>0.23036400000000001</v>
      </c>
      <c r="S92" s="22">
        <v>0.22925300000000001</v>
      </c>
      <c r="T92" s="22">
        <v>0.228301</v>
      </c>
      <c r="U92" s="22">
        <v>0.22756999999999999</v>
      </c>
      <c r="V92" s="22">
        <v>0.22677</v>
      </c>
      <c r="W92" s="22">
        <v>0.225885</v>
      </c>
      <c r="X92" s="22">
        <v>0.22533</v>
      </c>
      <c r="Y92" s="22">
        <v>0.224966</v>
      </c>
      <c r="Z92" s="22">
        <v>0.22464100000000001</v>
      </c>
      <c r="AA92" s="22">
        <v>0.22448899999999999</v>
      </c>
      <c r="AB92" s="22">
        <v>0.22447</v>
      </c>
      <c r="AC92" s="22">
        <v>0.224685</v>
      </c>
      <c r="AD92" s="22">
        <v>0.225051</v>
      </c>
      <c r="AE92" s="22">
        <v>0.225691</v>
      </c>
      <c r="AF92" s="23">
        <v>-3.0630000000000002E-3</v>
      </c>
    </row>
    <row r="93" spans="1:32" ht="15" customHeight="1" x14ac:dyDescent="0.25">
      <c r="A93" s="9" t="s">
        <v>108</v>
      </c>
      <c r="B93" s="21">
        <v>1.970631</v>
      </c>
      <c r="C93" s="21">
        <v>1.9461980000000001</v>
      </c>
      <c r="D93" s="21">
        <v>1.8089900000000001</v>
      </c>
      <c r="E93" s="21">
        <v>1.57498</v>
      </c>
      <c r="F93" s="21">
        <v>1.5233319999999999</v>
      </c>
      <c r="G93" s="21">
        <v>1.4918530000000001</v>
      </c>
      <c r="H93" s="21">
        <v>1.4806919999999999</v>
      </c>
      <c r="I93" s="21">
        <v>1.477867</v>
      </c>
      <c r="J93" s="21">
        <v>1.473832</v>
      </c>
      <c r="K93" s="21">
        <v>1.305347</v>
      </c>
      <c r="L93" s="21">
        <v>1.2497529999999999</v>
      </c>
      <c r="M93" s="21">
        <v>1.2222919999999999</v>
      </c>
      <c r="N93" s="22">
        <v>1.2025870000000001</v>
      </c>
      <c r="O93" s="22">
        <v>1.1905019999999999</v>
      </c>
      <c r="P93" s="22">
        <v>1.156374</v>
      </c>
      <c r="Q93" s="22">
        <v>1.1273569999999999</v>
      </c>
      <c r="R93" s="22">
        <v>1.1038650000000001</v>
      </c>
      <c r="S93" s="22">
        <v>1.0845419999999999</v>
      </c>
      <c r="T93" s="22">
        <v>1.0686500000000001</v>
      </c>
      <c r="U93" s="22">
        <v>1.0217590000000001</v>
      </c>
      <c r="V93" s="22">
        <v>0.97921999999999998</v>
      </c>
      <c r="W93" s="22">
        <v>0.94257000000000002</v>
      </c>
      <c r="X93" s="22">
        <v>0.91298199999999996</v>
      </c>
      <c r="Y93" s="22">
        <v>0.88757299999999995</v>
      </c>
      <c r="Z93" s="22">
        <v>0.86472099999999996</v>
      </c>
      <c r="AA93" s="22">
        <v>0.84468399999999999</v>
      </c>
      <c r="AB93" s="22">
        <v>0.82712699999999995</v>
      </c>
      <c r="AC93" s="22">
        <v>0.81250299999999998</v>
      </c>
      <c r="AD93" s="22">
        <v>0.79994299999999996</v>
      </c>
      <c r="AE93" s="22">
        <v>0.79175399999999996</v>
      </c>
      <c r="AF93" s="23">
        <v>-3.1609999999999999E-2</v>
      </c>
    </row>
    <row r="94" spans="1:32" ht="15" customHeight="1" x14ac:dyDescent="0.25">
      <c r="A94" s="9" t="s">
        <v>109</v>
      </c>
      <c r="B94" s="21">
        <v>9.7642000000000007E-2</v>
      </c>
      <c r="C94" s="21">
        <v>9.6700999999999995E-2</v>
      </c>
      <c r="D94" s="21">
        <v>9.5494999999999997E-2</v>
      </c>
      <c r="E94" s="21">
        <v>9.5501000000000003E-2</v>
      </c>
      <c r="F94" s="21">
        <v>9.2385999999999996E-2</v>
      </c>
      <c r="G94" s="21">
        <v>8.8828000000000004E-2</v>
      </c>
      <c r="H94" s="21">
        <v>8.5940000000000003E-2</v>
      </c>
      <c r="I94" s="21">
        <v>8.3298999999999998E-2</v>
      </c>
      <c r="J94" s="21">
        <v>8.0621999999999999E-2</v>
      </c>
      <c r="K94" s="21">
        <v>7.7723E-2</v>
      </c>
      <c r="L94" s="21">
        <v>7.4673000000000003E-2</v>
      </c>
      <c r="M94" s="21">
        <v>7.1883000000000002E-2</v>
      </c>
      <c r="N94" s="22">
        <v>6.9454000000000002E-2</v>
      </c>
      <c r="O94" s="22">
        <v>6.7367999999999997E-2</v>
      </c>
      <c r="P94" s="22">
        <v>6.5588999999999995E-2</v>
      </c>
      <c r="Q94" s="22">
        <v>6.3992999999999994E-2</v>
      </c>
      <c r="R94" s="22">
        <v>6.2820000000000001E-2</v>
      </c>
      <c r="S94" s="22">
        <v>6.2122999999999998E-2</v>
      </c>
      <c r="T94" s="22">
        <v>6.1539999999999997E-2</v>
      </c>
      <c r="U94" s="22">
        <v>6.1179999999999998E-2</v>
      </c>
      <c r="V94" s="22">
        <v>6.1012999999999998E-2</v>
      </c>
      <c r="W94" s="22">
        <v>6.1025000000000003E-2</v>
      </c>
      <c r="X94" s="22">
        <v>6.1273000000000001E-2</v>
      </c>
      <c r="Y94" s="22">
        <v>6.1650000000000003E-2</v>
      </c>
      <c r="Z94" s="22">
        <v>6.2051000000000002E-2</v>
      </c>
      <c r="AA94" s="22">
        <v>6.2481000000000002E-2</v>
      </c>
      <c r="AB94" s="22">
        <v>6.2909000000000007E-2</v>
      </c>
      <c r="AC94" s="22">
        <v>6.3354999999999995E-2</v>
      </c>
      <c r="AD94" s="22">
        <v>6.3791E-2</v>
      </c>
      <c r="AE94" s="22">
        <v>6.4252000000000004E-2</v>
      </c>
      <c r="AF94" s="23">
        <v>-1.4494E-2</v>
      </c>
    </row>
    <row r="95" spans="1:32" ht="15" customHeight="1" x14ac:dyDescent="0.25">
      <c r="A95" s="9" t="s">
        <v>110</v>
      </c>
      <c r="B95" s="21">
        <v>0.30743700000000002</v>
      </c>
      <c r="C95" s="21">
        <v>0.305981</v>
      </c>
      <c r="D95" s="21">
        <v>0.30414200000000002</v>
      </c>
      <c r="E95" s="21">
        <v>0.303205</v>
      </c>
      <c r="F95" s="21">
        <v>0.30120000000000002</v>
      </c>
      <c r="G95" s="21">
        <v>0.29755799999999999</v>
      </c>
      <c r="H95" s="21">
        <v>0.29585800000000001</v>
      </c>
      <c r="I95" s="21">
        <v>0.29515799999999998</v>
      </c>
      <c r="J95" s="21">
        <v>0.29430099999999998</v>
      </c>
      <c r="K95" s="21">
        <v>0.29266599999999998</v>
      </c>
      <c r="L95" s="21">
        <v>0.29069699999999998</v>
      </c>
      <c r="M95" s="21">
        <v>0.28900500000000001</v>
      </c>
      <c r="N95" s="22">
        <v>0.28814400000000001</v>
      </c>
      <c r="O95" s="22">
        <v>0.28821400000000003</v>
      </c>
      <c r="P95" s="22">
        <v>0.28918199999999999</v>
      </c>
      <c r="Q95" s="22">
        <v>0.29044500000000001</v>
      </c>
      <c r="R95" s="22">
        <v>0.29281400000000002</v>
      </c>
      <c r="S95" s="22">
        <v>0.296182</v>
      </c>
      <c r="T95" s="22">
        <v>0.29982500000000001</v>
      </c>
      <c r="U95" s="22">
        <v>0.303815</v>
      </c>
      <c r="V95" s="22">
        <v>0.307703</v>
      </c>
      <c r="W95" s="22">
        <v>0.31137199999999998</v>
      </c>
      <c r="X95" s="22">
        <v>0.31535200000000002</v>
      </c>
      <c r="Y95" s="22">
        <v>0.319436</v>
      </c>
      <c r="Z95" s="22">
        <v>0.32335799999999998</v>
      </c>
      <c r="AA95" s="22">
        <v>0.32731100000000002</v>
      </c>
      <c r="AB95" s="22">
        <v>0.33119999999999999</v>
      </c>
      <c r="AC95" s="22">
        <v>0.33515499999999998</v>
      </c>
      <c r="AD95" s="22">
        <v>0.33903800000000001</v>
      </c>
      <c r="AE95" s="22">
        <v>0.34304099999999998</v>
      </c>
      <c r="AF95" s="23">
        <v>4.0920000000000002E-3</v>
      </c>
    </row>
    <row r="96" spans="1:32" ht="15" customHeight="1" x14ac:dyDescent="0.25">
      <c r="A96" s="9" t="s">
        <v>111</v>
      </c>
      <c r="B96" s="21">
        <v>1.031336</v>
      </c>
      <c r="C96" s="21">
        <v>1.0210429999999999</v>
      </c>
      <c r="D96" s="21">
        <v>1.018032</v>
      </c>
      <c r="E96" s="21">
        <v>1.0155110000000001</v>
      </c>
      <c r="F96" s="21">
        <v>1.005652</v>
      </c>
      <c r="G96" s="21">
        <v>0.991398</v>
      </c>
      <c r="H96" s="21">
        <v>0.98506099999999996</v>
      </c>
      <c r="I96" s="21">
        <v>0.98255700000000001</v>
      </c>
      <c r="J96" s="21">
        <v>0.98072099999999995</v>
      </c>
      <c r="K96" s="21">
        <v>0.97939600000000004</v>
      </c>
      <c r="L96" s="21">
        <v>0.97996499999999997</v>
      </c>
      <c r="M96" s="21">
        <v>0.98130499999999998</v>
      </c>
      <c r="N96" s="22">
        <v>0.98419299999999998</v>
      </c>
      <c r="O96" s="22">
        <v>0.98719299999999999</v>
      </c>
      <c r="P96" s="22">
        <v>0.99156299999999997</v>
      </c>
      <c r="Q96" s="22">
        <v>0.99532299999999996</v>
      </c>
      <c r="R96" s="22">
        <v>1.0004770000000001</v>
      </c>
      <c r="S96" s="22">
        <v>1.006758</v>
      </c>
      <c r="T96" s="22">
        <v>1.0144569999999999</v>
      </c>
      <c r="U96" s="22">
        <v>1.0232920000000001</v>
      </c>
      <c r="V96" s="22">
        <v>1.031625</v>
      </c>
      <c r="W96" s="22">
        <v>1.04016</v>
      </c>
      <c r="X96" s="22">
        <v>1.05108</v>
      </c>
      <c r="Y96" s="22">
        <v>1.0622130000000001</v>
      </c>
      <c r="Z96" s="22">
        <v>1.072184</v>
      </c>
      <c r="AA96" s="22">
        <v>1.0816760000000001</v>
      </c>
      <c r="AB96" s="22">
        <v>1.0903780000000001</v>
      </c>
      <c r="AC96" s="22">
        <v>1.09918</v>
      </c>
      <c r="AD96" s="22">
        <v>1.1066990000000001</v>
      </c>
      <c r="AE96" s="22">
        <v>1.1128020000000001</v>
      </c>
      <c r="AF96" s="23">
        <v>3.078E-3</v>
      </c>
    </row>
    <row r="97" spans="1:32" ht="15" customHeight="1" x14ac:dyDescent="0.25">
      <c r="A97" s="9" t="s">
        <v>112</v>
      </c>
      <c r="B97" s="21">
        <v>0.39466099999999998</v>
      </c>
      <c r="C97" s="21">
        <v>0.38244099999999998</v>
      </c>
      <c r="D97" s="21">
        <v>0.37260799999999999</v>
      </c>
      <c r="E97" s="21">
        <v>0.36266100000000001</v>
      </c>
      <c r="F97" s="21">
        <v>0.35002100000000003</v>
      </c>
      <c r="G97" s="21">
        <v>0.33581100000000003</v>
      </c>
      <c r="H97" s="21">
        <v>0.32417699999999999</v>
      </c>
      <c r="I97" s="21">
        <v>0.31373600000000001</v>
      </c>
      <c r="J97" s="21">
        <v>0.30342200000000003</v>
      </c>
      <c r="K97" s="21">
        <v>0.29314400000000002</v>
      </c>
      <c r="L97" s="21">
        <v>0.28342400000000001</v>
      </c>
      <c r="M97" s="21">
        <v>0.27385900000000002</v>
      </c>
      <c r="N97" s="22">
        <v>0.264789</v>
      </c>
      <c r="O97" s="22">
        <v>0.25584099999999999</v>
      </c>
      <c r="P97" s="22">
        <v>0.247283</v>
      </c>
      <c r="Q97" s="22">
        <v>0.238737</v>
      </c>
      <c r="R97" s="22">
        <v>0.230684</v>
      </c>
      <c r="S97" s="22">
        <v>0.22300600000000001</v>
      </c>
      <c r="T97" s="22">
        <v>0.21584700000000001</v>
      </c>
      <c r="U97" s="22">
        <v>0.20910100000000001</v>
      </c>
      <c r="V97" s="22">
        <v>0.20241600000000001</v>
      </c>
      <c r="W97" s="22">
        <v>0.195995</v>
      </c>
      <c r="X97" s="22">
        <v>0.190194</v>
      </c>
      <c r="Y97" s="22">
        <v>0.18462200000000001</v>
      </c>
      <c r="Z97" s="22">
        <v>0.17901500000000001</v>
      </c>
      <c r="AA97" s="22">
        <v>0.17344200000000001</v>
      </c>
      <c r="AB97" s="22">
        <v>0.16789100000000001</v>
      </c>
      <c r="AC97" s="22">
        <v>0.16248000000000001</v>
      </c>
      <c r="AD97" s="22">
        <v>0.15692600000000001</v>
      </c>
      <c r="AE97" s="22">
        <v>0.15123200000000001</v>
      </c>
      <c r="AF97" s="23">
        <v>-3.2591000000000002E-2</v>
      </c>
    </row>
    <row r="98" spans="1:32" ht="15" customHeight="1" x14ac:dyDescent="0.25">
      <c r="A98" s="9" t="s">
        <v>113</v>
      </c>
      <c r="B98" s="21">
        <v>0.36439500000000002</v>
      </c>
      <c r="C98" s="21">
        <v>0.28948099999999999</v>
      </c>
      <c r="D98" s="21">
        <v>0.37674299999999999</v>
      </c>
      <c r="E98" s="21">
        <v>0.36350399999999999</v>
      </c>
      <c r="F98" s="21">
        <v>0.34678599999999998</v>
      </c>
      <c r="G98" s="21">
        <v>0.34453899999999998</v>
      </c>
      <c r="H98" s="21">
        <v>0.34412100000000001</v>
      </c>
      <c r="I98" s="21">
        <v>0.344032</v>
      </c>
      <c r="J98" s="21">
        <v>0.34402300000000002</v>
      </c>
      <c r="K98" s="21">
        <v>0.34423599999999999</v>
      </c>
      <c r="L98" s="21">
        <v>0.34456599999999998</v>
      </c>
      <c r="M98" s="21">
        <v>0.34445999999999999</v>
      </c>
      <c r="N98" s="22">
        <v>0.34442899999999999</v>
      </c>
      <c r="O98" s="22">
        <v>0.34457100000000002</v>
      </c>
      <c r="P98" s="22">
        <v>0.34489900000000001</v>
      </c>
      <c r="Q98" s="22">
        <v>0.34477200000000002</v>
      </c>
      <c r="R98" s="22">
        <v>0.34487400000000001</v>
      </c>
      <c r="S98" s="22">
        <v>0.34480699999999997</v>
      </c>
      <c r="T98" s="22">
        <v>0.34456300000000001</v>
      </c>
      <c r="U98" s="22">
        <v>0.34429799999999999</v>
      </c>
      <c r="V98" s="22">
        <v>0.34393499999999999</v>
      </c>
      <c r="W98" s="22">
        <v>0.343528</v>
      </c>
      <c r="X98" s="22">
        <v>0.34333000000000002</v>
      </c>
      <c r="Y98" s="22">
        <v>0.342891</v>
      </c>
      <c r="Z98" s="22">
        <v>0.34218900000000002</v>
      </c>
      <c r="AA98" s="22">
        <v>0.34135399999999999</v>
      </c>
      <c r="AB98" s="22">
        <v>0.340694</v>
      </c>
      <c r="AC98" s="22">
        <v>0.340312</v>
      </c>
      <c r="AD98" s="22">
        <v>0.33970499999999998</v>
      </c>
      <c r="AE98" s="22">
        <v>0.33898400000000001</v>
      </c>
      <c r="AF98" s="23">
        <v>5.6540000000000002E-3</v>
      </c>
    </row>
    <row r="99" spans="1:32" ht="15" customHeight="1" x14ac:dyDescent="0.25">
      <c r="A99" s="9" t="s">
        <v>114</v>
      </c>
      <c r="B99" s="21">
        <v>3.7051949999999998</v>
      </c>
      <c r="C99" s="21">
        <v>3.4167130000000001</v>
      </c>
      <c r="D99" s="21">
        <v>3.677575</v>
      </c>
      <c r="E99" s="21">
        <v>3.7446549999999998</v>
      </c>
      <c r="F99" s="21">
        <v>3.7992490000000001</v>
      </c>
      <c r="G99" s="21">
        <v>3.8046329999999999</v>
      </c>
      <c r="H99" s="21">
        <v>3.8548499999999999</v>
      </c>
      <c r="I99" s="21">
        <v>3.9084300000000001</v>
      </c>
      <c r="J99" s="21">
        <v>3.960248</v>
      </c>
      <c r="K99" s="21">
        <v>4.0088739999999996</v>
      </c>
      <c r="L99" s="21">
        <v>4.0551389999999996</v>
      </c>
      <c r="M99" s="21">
        <v>4.1009599999999997</v>
      </c>
      <c r="N99" s="22">
        <v>4.1522969999999999</v>
      </c>
      <c r="O99" s="22">
        <v>4.2088859999999997</v>
      </c>
      <c r="P99" s="22">
        <v>4.2694169999999998</v>
      </c>
      <c r="Q99" s="22">
        <v>4.3232569999999999</v>
      </c>
      <c r="R99" s="22">
        <v>4.3775750000000002</v>
      </c>
      <c r="S99" s="22">
        <v>4.4313450000000003</v>
      </c>
      <c r="T99" s="22">
        <v>4.4875939999999996</v>
      </c>
      <c r="U99" s="22">
        <v>4.5483659999999997</v>
      </c>
      <c r="V99" s="22">
        <v>4.6020339999999997</v>
      </c>
      <c r="W99" s="22">
        <v>4.6550209999999996</v>
      </c>
      <c r="X99" s="22">
        <v>4.7151430000000003</v>
      </c>
      <c r="Y99" s="22">
        <v>4.7771869999999996</v>
      </c>
      <c r="Z99" s="22">
        <v>4.8367230000000001</v>
      </c>
      <c r="AA99" s="22">
        <v>4.8975739999999996</v>
      </c>
      <c r="AB99" s="22">
        <v>4.9602430000000002</v>
      </c>
      <c r="AC99" s="22">
        <v>5.0268730000000001</v>
      </c>
      <c r="AD99" s="22">
        <v>5.0927619999999996</v>
      </c>
      <c r="AE99" s="22">
        <v>5.1604020000000004</v>
      </c>
      <c r="AF99" s="23">
        <v>1.4834999999999999E-2</v>
      </c>
    </row>
    <row r="100" spans="1:32" s="10" customFormat="1" ht="15" customHeight="1" x14ac:dyDescent="0.2">
      <c r="A100" s="10" t="s">
        <v>116</v>
      </c>
      <c r="B100" s="32">
        <v>21.392208</v>
      </c>
      <c r="C100" s="32">
        <v>20.098946000000002</v>
      </c>
      <c r="D100" s="32">
        <v>20.998187999999999</v>
      </c>
      <c r="E100" s="32">
        <v>20.728408999999999</v>
      </c>
      <c r="F100" s="32">
        <v>20.549854</v>
      </c>
      <c r="G100" s="32">
        <v>20.415199000000001</v>
      </c>
      <c r="H100" s="32">
        <v>20.418457</v>
      </c>
      <c r="I100" s="32">
        <v>20.453658999999998</v>
      </c>
      <c r="J100" s="32">
        <v>20.498199</v>
      </c>
      <c r="K100" s="32">
        <v>20.383248999999999</v>
      </c>
      <c r="L100" s="32">
        <v>20.39011</v>
      </c>
      <c r="M100" s="32">
        <v>20.422087000000001</v>
      </c>
      <c r="N100" s="17">
        <v>20.474014</v>
      </c>
      <c r="O100" s="17">
        <v>20.534966000000001</v>
      </c>
      <c r="P100" s="17">
        <v>20.582671999999999</v>
      </c>
      <c r="Q100" s="17">
        <v>20.620266000000001</v>
      </c>
      <c r="R100" s="17">
        <v>20.671417000000002</v>
      </c>
      <c r="S100" s="17">
        <v>20.727820999999999</v>
      </c>
      <c r="T100" s="17">
        <v>20.791664000000001</v>
      </c>
      <c r="U100" s="17">
        <v>20.831313999999999</v>
      </c>
      <c r="V100" s="17">
        <v>20.863897000000001</v>
      </c>
      <c r="W100" s="17">
        <v>20.899222999999999</v>
      </c>
      <c r="X100" s="17">
        <v>20.962582000000001</v>
      </c>
      <c r="Y100" s="17">
        <v>21.028369999999999</v>
      </c>
      <c r="Z100" s="17">
        <v>21.086082000000001</v>
      </c>
      <c r="AA100" s="17">
        <v>21.143366</v>
      </c>
      <c r="AB100" s="17">
        <v>21.210114000000001</v>
      </c>
      <c r="AC100" s="17">
        <v>21.297684</v>
      </c>
      <c r="AD100" s="17">
        <v>21.387377000000001</v>
      </c>
      <c r="AE100" s="17">
        <v>21.483097000000001</v>
      </c>
      <c r="AF100" s="39">
        <v>2.3809999999999999E-3</v>
      </c>
    </row>
    <row r="101" spans="1:32" s="18" customFormat="1" ht="15" customHeight="1" x14ac:dyDescent="0.25">
      <c r="A101" s="9"/>
      <c r="B101" s="26"/>
      <c r="C101" s="26"/>
      <c r="D101" s="26"/>
      <c r="E101" s="26"/>
      <c r="F101" s="26"/>
      <c r="G101" s="26"/>
      <c r="H101" s="26"/>
      <c r="I101" s="26"/>
      <c r="J101" s="26"/>
      <c r="K101" s="26"/>
      <c r="L101" s="26"/>
      <c r="M101" s="26"/>
      <c r="N101" s="27"/>
      <c r="O101" s="27"/>
      <c r="P101" s="27"/>
      <c r="Q101" s="27"/>
      <c r="R101" s="27"/>
      <c r="S101" s="27"/>
      <c r="T101" s="27"/>
      <c r="U101" s="27"/>
      <c r="V101" s="27"/>
      <c r="W101" s="27"/>
      <c r="X101" s="27"/>
      <c r="Y101" s="27"/>
      <c r="Z101" s="27"/>
      <c r="AA101" s="27"/>
      <c r="AB101" s="27"/>
      <c r="AC101" s="27"/>
      <c r="AD101" s="27"/>
      <c r="AE101" s="27"/>
      <c r="AF101" s="23"/>
    </row>
    <row r="102" spans="1:32" s="18" customFormat="1" ht="15" customHeight="1" x14ac:dyDescent="0.25">
      <c r="A102" s="40" t="s">
        <v>117</v>
      </c>
      <c r="B102" s="26"/>
      <c r="C102" s="26"/>
      <c r="D102" s="26"/>
      <c r="E102" s="26"/>
      <c r="F102" s="26"/>
      <c r="G102" s="26"/>
      <c r="H102" s="26"/>
      <c r="I102" s="26"/>
      <c r="J102" s="26"/>
      <c r="K102" s="26"/>
      <c r="L102" s="26"/>
      <c r="M102" s="26"/>
      <c r="N102" s="27"/>
      <c r="O102" s="27"/>
      <c r="P102" s="27"/>
      <c r="Q102" s="27"/>
      <c r="R102" s="27"/>
      <c r="S102" s="27"/>
      <c r="T102" s="27"/>
      <c r="U102" s="27"/>
      <c r="V102" s="27"/>
      <c r="W102" s="27"/>
      <c r="X102" s="27"/>
      <c r="Y102" s="27"/>
      <c r="Z102" s="27"/>
      <c r="AA102" s="27"/>
      <c r="AB102" s="27"/>
      <c r="AC102" s="27"/>
      <c r="AD102" s="27"/>
      <c r="AE102" s="27"/>
      <c r="AF102" s="23"/>
    </row>
    <row r="103" spans="1:32" s="18" customFormat="1" x14ac:dyDescent="0.25">
      <c r="A103" s="9" t="s">
        <v>118</v>
      </c>
      <c r="B103" s="21">
        <v>1.0892000000000001E-2</v>
      </c>
      <c r="C103" s="21">
        <v>1.0586E-2</v>
      </c>
      <c r="D103" s="21">
        <v>1.1776999999999999E-2</v>
      </c>
      <c r="E103" s="21">
        <v>1.3166000000000001E-2</v>
      </c>
      <c r="F103" s="21">
        <v>1.4688E-2</v>
      </c>
      <c r="G103" s="21">
        <v>1.6147999999999999E-2</v>
      </c>
      <c r="H103" s="21">
        <v>1.7385999999999999E-2</v>
      </c>
      <c r="I103" s="21">
        <v>1.8352E-2</v>
      </c>
      <c r="J103" s="21">
        <v>1.915E-2</v>
      </c>
      <c r="K103" s="21">
        <v>1.9826E-2</v>
      </c>
      <c r="L103" s="21">
        <v>2.0369999999999999E-2</v>
      </c>
      <c r="M103" s="21">
        <v>2.0813000000000002E-2</v>
      </c>
      <c r="N103" s="22">
        <v>2.1187999999999999E-2</v>
      </c>
      <c r="O103" s="22">
        <v>2.1513999999999998E-2</v>
      </c>
      <c r="P103" s="22">
        <v>2.1811000000000001E-2</v>
      </c>
      <c r="Q103" s="22">
        <v>2.2085E-2</v>
      </c>
      <c r="R103" s="22">
        <v>2.2329999999999999E-2</v>
      </c>
      <c r="S103" s="22">
        <v>2.2551000000000002E-2</v>
      </c>
      <c r="T103" s="22">
        <v>2.2751E-2</v>
      </c>
      <c r="U103" s="22">
        <v>2.2950000000000002E-2</v>
      </c>
      <c r="V103" s="22">
        <v>2.3148999999999999E-2</v>
      </c>
      <c r="W103" s="22">
        <v>2.3331999999999999E-2</v>
      </c>
      <c r="X103" s="22">
        <v>2.3524E-2</v>
      </c>
      <c r="Y103" s="22">
        <v>2.3739E-2</v>
      </c>
      <c r="Z103" s="22">
        <v>2.3990000000000001E-2</v>
      </c>
      <c r="AA103" s="22">
        <v>2.427E-2</v>
      </c>
      <c r="AB103" s="22">
        <v>2.4577000000000002E-2</v>
      </c>
      <c r="AC103" s="22">
        <v>2.4906999999999999E-2</v>
      </c>
      <c r="AD103" s="22">
        <v>2.5266E-2</v>
      </c>
      <c r="AE103" s="22">
        <v>2.5647E-2</v>
      </c>
      <c r="AF103" s="23">
        <v>3.2106999999999997E-2</v>
      </c>
    </row>
    <row r="104" spans="1:32" s="18" customFormat="1" x14ac:dyDescent="0.25">
      <c r="A104" s="9" t="s">
        <v>119</v>
      </c>
      <c r="B104" s="21">
        <v>4.7939999999999997E-3</v>
      </c>
      <c r="C104" s="21">
        <v>6.0470000000000003E-3</v>
      </c>
      <c r="D104" s="21">
        <v>7.273E-3</v>
      </c>
      <c r="E104" s="21">
        <v>8.5679999999999992E-3</v>
      </c>
      <c r="F104" s="21">
        <v>9.8549999999999992E-3</v>
      </c>
      <c r="G104" s="21">
        <v>1.1131E-2</v>
      </c>
      <c r="H104" s="21">
        <v>1.1115E-2</v>
      </c>
      <c r="I104" s="21">
        <v>1.1106E-2</v>
      </c>
      <c r="J104" s="21">
        <v>1.1096999999999999E-2</v>
      </c>
      <c r="K104" s="21">
        <v>1.111E-2</v>
      </c>
      <c r="L104" s="21">
        <v>1.1121000000000001E-2</v>
      </c>
      <c r="M104" s="21">
        <v>1.1129999999999999E-2</v>
      </c>
      <c r="N104" s="22">
        <v>1.1138E-2</v>
      </c>
      <c r="O104" s="22">
        <v>1.1145E-2</v>
      </c>
      <c r="P104" s="22">
        <v>1.1153E-2</v>
      </c>
      <c r="Q104" s="22">
        <v>1.1162E-2</v>
      </c>
      <c r="R104" s="22">
        <v>1.1172E-2</v>
      </c>
      <c r="S104" s="22">
        <v>1.1183E-2</v>
      </c>
      <c r="T104" s="22">
        <v>1.1194000000000001E-2</v>
      </c>
      <c r="U104" s="22">
        <v>1.1258000000000001E-2</v>
      </c>
      <c r="V104" s="22">
        <v>1.1313999999999999E-2</v>
      </c>
      <c r="W104" s="22">
        <v>1.1368E-2</v>
      </c>
      <c r="X104" s="22">
        <v>1.1424999999999999E-2</v>
      </c>
      <c r="Y104" s="22">
        <v>1.1483999999999999E-2</v>
      </c>
      <c r="Z104" s="22">
        <v>1.1545E-2</v>
      </c>
      <c r="AA104" s="22">
        <v>1.1606999999999999E-2</v>
      </c>
      <c r="AB104" s="22">
        <v>1.167E-2</v>
      </c>
      <c r="AC104" s="22">
        <v>1.1733E-2</v>
      </c>
      <c r="AD104" s="22">
        <v>1.1797E-2</v>
      </c>
      <c r="AE104" s="22">
        <v>1.1861E-2</v>
      </c>
      <c r="AF104" s="23">
        <v>2.4351000000000001E-2</v>
      </c>
    </row>
    <row r="105" spans="1:32" s="18" customFormat="1" x14ac:dyDescent="0.25">
      <c r="A105" s="9" t="s">
        <v>41</v>
      </c>
      <c r="B105" s="21">
        <v>1.5768000000000001E-2</v>
      </c>
      <c r="C105" s="21">
        <v>2.4117E-2</v>
      </c>
      <c r="D105" s="21">
        <v>3.2174000000000001E-2</v>
      </c>
      <c r="E105" s="21">
        <v>4.4563999999999999E-2</v>
      </c>
      <c r="F105" s="21">
        <v>6.6061999999999996E-2</v>
      </c>
      <c r="G105" s="21">
        <v>9.1437000000000004E-2</v>
      </c>
      <c r="H105" s="21">
        <v>9.2058000000000001E-2</v>
      </c>
      <c r="I105" s="21">
        <v>9.2900999999999997E-2</v>
      </c>
      <c r="J105" s="21">
        <v>9.4309000000000004E-2</v>
      </c>
      <c r="K105" s="21">
        <v>9.6735000000000002E-2</v>
      </c>
      <c r="L105" s="21">
        <v>9.9640000000000006E-2</v>
      </c>
      <c r="M105" s="21">
        <v>0.102952</v>
      </c>
      <c r="N105" s="22">
        <v>0.106639</v>
      </c>
      <c r="O105" s="22">
        <v>0.110904</v>
      </c>
      <c r="P105" s="22">
        <v>0.115691</v>
      </c>
      <c r="Q105" s="22">
        <v>0.120825</v>
      </c>
      <c r="R105" s="22">
        <v>0.12625</v>
      </c>
      <c r="S105" s="22">
        <v>0.13214200000000001</v>
      </c>
      <c r="T105" s="22">
        <v>0.138234</v>
      </c>
      <c r="U105" s="22">
        <v>0.14494299999999999</v>
      </c>
      <c r="V105" s="22">
        <v>0.15185599999999999</v>
      </c>
      <c r="W105" s="22">
        <v>0.15873799999999999</v>
      </c>
      <c r="X105" s="22">
        <v>0.165661</v>
      </c>
      <c r="Y105" s="22">
        <v>0.173431</v>
      </c>
      <c r="Z105" s="22">
        <v>0.18159900000000001</v>
      </c>
      <c r="AA105" s="22">
        <v>0.189942</v>
      </c>
      <c r="AB105" s="22">
        <v>0.198464</v>
      </c>
      <c r="AC105" s="22">
        <v>0.20705899999999999</v>
      </c>
      <c r="AD105" s="22">
        <v>0.21577399999999999</v>
      </c>
      <c r="AE105" s="22">
        <v>0.22465099999999999</v>
      </c>
      <c r="AF105" s="23">
        <v>8.2962999999999995E-2</v>
      </c>
    </row>
    <row r="106" spans="1:32" s="18" customFormat="1" x14ac:dyDescent="0.25">
      <c r="A106" s="9" t="s">
        <v>42</v>
      </c>
      <c r="B106" s="21">
        <v>5.7700000000000004E-4</v>
      </c>
      <c r="C106" s="21">
        <v>7.2400000000000003E-4</v>
      </c>
      <c r="D106" s="21">
        <v>1.2080000000000001E-3</v>
      </c>
      <c r="E106" s="21">
        <v>2.7950000000000002E-3</v>
      </c>
      <c r="F106" s="21">
        <v>5.6470000000000001E-3</v>
      </c>
      <c r="G106" s="21">
        <v>7.9830000000000005E-3</v>
      </c>
      <c r="H106" s="21">
        <v>7.9830000000000005E-3</v>
      </c>
      <c r="I106" s="21">
        <v>7.9830000000000005E-3</v>
      </c>
      <c r="J106" s="21">
        <v>7.9830000000000005E-3</v>
      </c>
      <c r="K106" s="21">
        <v>7.9830000000000005E-3</v>
      </c>
      <c r="L106" s="21">
        <v>7.9830000000000005E-3</v>
      </c>
      <c r="M106" s="21">
        <v>7.9830000000000005E-3</v>
      </c>
      <c r="N106" s="22">
        <v>7.9830000000000005E-3</v>
      </c>
      <c r="O106" s="22">
        <v>7.9830000000000005E-3</v>
      </c>
      <c r="P106" s="22">
        <v>7.9830000000000005E-3</v>
      </c>
      <c r="Q106" s="22">
        <v>7.9830000000000005E-3</v>
      </c>
      <c r="R106" s="22">
        <v>7.9830000000000005E-3</v>
      </c>
      <c r="S106" s="22">
        <v>7.9830000000000005E-3</v>
      </c>
      <c r="T106" s="22">
        <v>7.9830000000000005E-3</v>
      </c>
      <c r="U106" s="22">
        <v>7.9830000000000005E-3</v>
      </c>
      <c r="V106" s="22">
        <v>7.9839999999999998E-3</v>
      </c>
      <c r="W106" s="22">
        <v>7.9869999999999993E-3</v>
      </c>
      <c r="X106" s="22">
        <v>7.9920000000000008E-3</v>
      </c>
      <c r="Y106" s="22">
        <v>8.0000000000000002E-3</v>
      </c>
      <c r="Z106" s="22">
        <v>8.0180000000000008E-3</v>
      </c>
      <c r="AA106" s="22">
        <v>8.0359999999999997E-3</v>
      </c>
      <c r="AB106" s="22">
        <v>8.0590000000000002E-3</v>
      </c>
      <c r="AC106" s="22">
        <v>8.0829999999999999E-3</v>
      </c>
      <c r="AD106" s="22">
        <v>8.1670000000000006E-3</v>
      </c>
      <c r="AE106" s="22">
        <v>8.2620000000000002E-3</v>
      </c>
      <c r="AF106" s="23">
        <v>9.0856999999999993E-2</v>
      </c>
    </row>
    <row r="107" spans="1:32" s="14" customFormat="1" ht="12" x14ac:dyDescent="0.2">
      <c r="A107" s="10" t="s">
        <v>43</v>
      </c>
      <c r="B107" s="32">
        <v>3.2031999999999998E-2</v>
      </c>
      <c r="C107" s="32">
        <v>4.1473999999999997E-2</v>
      </c>
      <c r="D107" s="32">
        <v>5.2431999999999999E-2</v>
      </c>
      <c r="E107" s="32">
        <v>6.9093000000000002E-2</v>
      </c>
      <c r="F107" s="32">
        <v>9.6252000000000004E-2</v>
      </c>
      <c r="G107" s="32">
        <v>0.12669900000000001</v>
      </c>
      <c r="H107" s="32">
        <v>0.12854099999999999</v>
      </c>
      <c r="I107" s="32">
        <v>0.13034100000000001</v>
      </c>
      <c r="J107" s="32">
        <v>0.13253899999999999</v>
      </c>
      <c r="K107" s="32">
        <v>0.135653</v>
      </c>
      <c r="L107" s="32">
        <v>0.13911299999999999</v>
      </c>
      <c r="M107" s="32">
        <v>0.142877</v>
      </c>
      <c r="N107" s="17">
        <v>0.14694699999999999</v>
      </c>
      <c r="O107" s="17">
        <v>0.15154599999999999</v>
      </c>
      <c r="P107" s="17">
        <v>0.156638</v>
      </c>
      <c r="Q107" s="17">
        <v>0.162055</v>
      </c>
      <c r="R107" s="17">
        <v>0.167736</v>
      </c>
      <c r="S107" s="17">
        <v>0.17385900000000001</v>
      </c>
      <c r="T107" s="17">
        <v>0.18016199999999999</v>
      </c>
      <c r="U107" s="17">
        <v>0.18713299999999999</v>
      </c>
      <c r="V107" s="17">
        <v>0.194303</v>
      </c>
      <c r="W107" s="17">
        <v>0.20142599999999999</v>
      </c>
      <c r="X107" s="17">
        <v>0.20860200000000001</v>
      </c>
      <c r="Y107" s="17">
        <v>0.21665300000000001</v>
      </c>
      <c r="Z107" s="17">
        <v>0.22515099999999999</v>
      </c>
      <c r="AA107" s="17">
        <v>0.23385500000000001</v>
      </c>
      <c r="AB107" s="17">
        <v>0.24277099999999999</v>
      </c>
      <c r="AC107" s="17">
        <v>0.25178200000000001</v>
      </c>
      <c r="AD107" s="17">
        <v>0.26100299999999999</v>
      </c>
      <c r="AE107" s="17">
        <v>0.27041999999999999</v>
      </c>
      <c r="AF107" s="39">
        <v>6.9252999999999995E-2</v>
      </c>
    </row>
    <row r="108" spans="1:32" x14ac:dyDescent="0.25">
      <c r="A108" s="9"/>
      <c r="B108" s="26"/>
      <c r="C108" s="26"/>
      <c r="D108" s="26"/>
      <c r="E108" s="26"/>
      <c r="F108" s="26"/>
      <c r="G108" s="26"/>
      <c r="H108" s="26"/>
      <c r="I108" s="26"/>
      <c r="J108" s="26"/>
      <c r="K108" s="26"/>
      <c r="L108" s="26"/>
      <c r="M108" s="26"/>
      <c r="N108" s="27"/>
      <c r="O108" s="27"/>
      <c r="P108" s="27"/>
      <c r="Q108" s="27"/>
      <c r="R108" s="27"/>
      <c r="S108" s="27"/>
      <c r="T108" s="27"/>
      <c r="U108" s="27"/>
      <c r="V108" s="27"/>
      <c r="W108" s="27"/>
      <c r="X108" s="27"/>
      <c r="Y108" s="27"/>
      <c r="Z108" s="27"/>
      <c r="AA108" s="27"/>
      <c r="AB108" s="27"/>
      <c r="AC108" s="27"/>
      <c r="AD108" s="27"/>
      <c r="AE108" s="27"/>
      <c r="AF108" s="23"/>
    </row>
    <row r="109" spans="1:32" x14ac:dyDescent="0.25">
      <c r="A109" s="10" t="s">
        <v>44</v>
      </c>
      <c r="B109" s="26"/>
      <c r="C109" s="26"/>
      <c r="D109" s="26"/>
      <c r="E109" s="26"/>
      <c r="F109" s="26"/>
      <c r="G109" s="26"/>
      <c r="H109" s="26"/>
      <c r="I109" s="26"/>
      <c r="J109" s="26"/>
      <c r="K109" s="26"/>
      <c r="L109" s="26"/>
      <c r="M109" s="26"/>
      <c r="N109" s="27"/>
      <c r="O109" s="27"/>
      <c r="P109" s="27"/>
      <c r="Q109" s="27"/>
      <c r="R109" s="27"/>
      <c r="S109" s="27"/>
      <c r="T109" s="27"/>
      <c r="U109" s="27"/>
      <c r="V109" s="27"/>
      <c r="W109" s="27"/>
      <c r="X109" s="27"/>
      <c r="Y109" s="27"/>
      <c r="Z109" s="27"/>
      <c r="AA109" s="27"/>
      <c r="AB109" s="27"/>
      <c r="AC109" s="27"/>
      <c r="AD109" s="27"/>
      <c r="AE109" s="27"/>
      <c r="AF109" s="23"/>
    </row>
    <row r="110" spans="1:32" x14ac:dyDescent="0.25">
      <c r="A110" s="9" t="s">
        <v>45</v>
      </c>
      <c r="B110" s="28">
        <v>6082</v>
      </c>
      <c r="C110" s="28">
        <v>5541</v>
      </c>
      <c r="D110" s="28">
        <v>6287</v>
      </c>
      <c r="E110" s="28">
        <v>6377</v>
      </c>
      <c r="F110" s="28">
        <v>6115</v>
      </c>
      <c r="G110" s="28">
        <v>6101</v>
      </c>
      <c r="H110" s="28">
        <v>6087</v>
      </c>
      <c r="I110" s="28">
        <v>6073</v>
      </c>
      <c r="J110" s="28">
        <v>6059</v>
      </c>
      <c r="K110" s="28">
        <v>6045</v>
      </c>
      <c r="L110" s="28">
        <v>6031</v>
      </c>
      <c r="M110" s="28">
        <v>6017</v>
      </c>
      <c r="N110" s="29">
        <v>6003</v>
      </c>
      <c r="O110" s="29">
        <v>5989</v>
      </c>
      <c r="P110" s="29">
        <v>5975</v>
      </c>
      <c r="Q110" s="29">
        <v>5961</v>
      </c>
      <c r="R110" s="29">
        <v>5947</v>
      </c>
      <c r="S110" s="29">
        <v>5933</v>
      </c>
      <c r="T110" s="29">
        <v>5919</v>
      </c>
      <c r="U110" s="29">
        <v>5905</v>
      </c>
      <c r="V110" s="29">
        <v>5891</v>
      </c>
      <c r="W110" s="29">
        <v>5877</v>
      </c>
      <c r="X110" s="29">
        <v>5863</v>
      </c>
      <c r="Y110" s="29">
        <v>5849</v>
      </c>
      <c r="Z110" s="29">
        <v>5835</v>
      </c>
      <c r="AA110" s="29">
        <v>5820</v>
      </c>
      <c r="AB110" s="29">
        <v>5806</v>
      </c>
      <c r="AC110" s="29">
        <v>5792</v>
      </c>
      <c r="AD110" s="29">
        <v>5777</v>
      </c>
      <c r="AE110" s="29">
        <v>5763</v>
      </c>
      <c r="AF110" s="23">
        <v>1.4040000000000001E-3</v>
      </c>
    </row>
    <row r="111" spans="1:32" x14ac:dyDescent="0.25">
      <c r="A111" s="9" t="s">
        <v>46</v>
      </c>
      <c r="B111" s="28">
        <v>5405</v>
      </c>
      <c r="C111" s="28">
        <v>4886</v>
      </c>
      <c r="D111" s="28">
        <v>5667</v>
      </c>
      <c r="E111" s="28">
        <v>5680</v>
      </c>
      <c r="F111" s="28">
        <v>5384</v>
      </c>
      <c r="G111" s="28">
        <v>5369</v>
      </c>
      <c r="H111" s="28">
        <v>5353</v>
      </c>
      <c r="I111" s="28">
        <v>5338</v>
      </c>
      <c r="J111" s="28">
        <v>5322</v>
      </c>
      <c r="K111" s="28">
        <v>5307</v>
      </c>
      <c r="L111" s="28">
        <v>5291</v>
      </c>
      <c r="M111" s="28">
        <v>5276</v>
      </c>
      <c r="N111" s="29">
        <v>5260</v>
      </c>
      <c r="O111" s="29">
        <v>5245</v>
      </c>
      <c r="P111" s="29">
        <v>5229</v>
      </c>
      <c r="Q111" s="29">
        <v>5214</v>
      </c>
      <c r="R111" s="29">
        <v>5198</v>
      </c>
      <c r="S111" s="29">
        <v>5183</v>
      </c>
      <c r="T111" s="29">
        <v>5167</v>
      </c>
      <c r="U111" s="29">
        <v>5152</v>
      </c>
      <c r="V111" s="29">
        <v>5137</v>
      </c>
      <c r="W111" s="29">
        <v>5121</v>
      </c>
      <c r="X111" s="29">
        <v>5106</v>
      </c>
      <c r="Y111" s="29">
        <v>5091</v>
      </c>
      <c r="Z111" s="29">
        <v>5076</v>
      </c>
      <c r="AA111" s="29">
        <v>5060</v>
      </c>
      <c r="AB111" s="29">
        <v>5045</v>
      </c>
      <c r="AC111" s="29">
        <v>5030</v>
      </c>
      <c r="AD111" s="29">
        <v>5015</v>
      </c>
      <c r="AE111" s="29">
        <v>5000</v>
      </c>
      <c r="AF111" s="23">
        <v>8.2399999999999997E-4</v>
      </c>
    </row>
    <row r="112" spans="1:32" x14ac:dyDescent="0.25">
      <c r="A112" s="9" t="s">
        <v>47</v>
      </c>
      <c r="B112" s="28">
        <v>6163</v>
      </c>
      <c r="C112" s="28">
        <v>5350</v>
      </c>
      <c r="D112" s="28">
        <v>6416</v>
      </c>
      <c r="E112" s="28">
        <v>6216</v>
      </c>
      <c r="F112" s="28">
        <v>5999</v>
      </c>
      <c r="G112" s="28">
        <v>5986</v>
      </c>
      <c r="H112" s="28">
        <v>5972</v>
      </c>
      <c r="I112" s="28">
        <v>5959</v>
      </c>
      <c r="J112" s="28">
        <v>5946</v>
      </c>
      <c r="K112" s="28">
        <v>5933</v>
      </c>
      <c r="L112" s="28">
        <v>5920</v>
      </c>
      <c r="M112" s="28">
        <v>5907</v>
      </c>
      <c r="N112" s="29">
        <v>5894</v>
      </c>
      <c r="O112" s="29">
        <v>5880</v>
      </c>
      <c r="P112" s="29">
        <v>5867</v>
      </c>
      <c r="Q112" s="29">
        <v>5854</v>
      </c>
      <c r="R112" s="29">
        <v>5841</v>
      </c>
      <c r="S112" s="29">
        <v>5828</v>
      </c>
      <c r="T112" s="29">
        <v>5815</v>
      </c>
      <c r="U112" s="29">
        <v>5801</v>
      </c>
      <c r="V112" s="29">
        <v>5788</v>
      </c>
      <c r="W112" s="29">
        <v>5775</v>
      </c>
      <c r="X112" s="29">
        <v>5762</v>
      </c>
      <c r="Y112" s="29">
        <v>5749</v>
      </c>
      <c r="Z112" s="29">
        <v>5735</v>
      </c>
      <c r="AA112" s="29">
        <v>5722</v>
      </c>
      <c r="AB112" s="29">
        <v>5709</v>
      </c>
      <c r="AC112" s="29">
        <v>5696</v>
      </c>
      <c r="AD112" s="29">
        <v>5682</v>
      </c>
      <c r="AE112" s="29">
        <v>5669</v>
      </c>
      <c r="AF112" s="23">
        <v>2.0709999999999999E-3</v>
      </c>
    </row>
    <row r="113" spans="1:32" x14ac:dyDescent="0.25">
      <c r="A113" s="9" t="s">
        <v>48</v>
      </c>
      <c r="B113" s="28">
        <v>6635</v>
      </c>
      <c r="C113" s="28">
        <v>5537</v>
      </c>
      <c r="D113" s="28">
        <v>6890</v>
      </c>
      <c r="E113" s="28">
        <v>6406</v>
      </c>
      <c r="F113" s="28">
        <v>6278</v>
      </c>
      <c r="G113" s="28">
        <v>6268</v>
      </c>
      <c r="H113" s="28">
        <v>6258</v>
      </c>
      <c r="I113" s="28">
        <v>6247</v>
      </c>
      <c r="J113" s="28">
        <v>6237</v>
      </c>
      <c r="K113" s="28">
        <v>6226</v>
      </c>
      <c r="L113" s="28">
        <v>6215</v>
      </c>
      <c r="M113" s="28">
        <v>6204</v>
      </c>
      <c r="N113" s="29">
        <v>6193</v>
      </c>
      <c r="O113" s="29">
        <v>6181</v>
      </c>
      <c r="P113" s="29">
        <v>6170</v>
      </c>
      <c r="Q113" s="29">
        <v>6158</v>
      </c>
      <c r="R113" s="29">
        <v>6147</v>
      </c>
      <c r="S113" s="29">
        <v>6135</v>
      </c>
      <c r="T113" s="29">
        <v>6123</v>
      </c>
      <c r="U113" s="29">
        <v>6112</v>
      </c>
      <c r="V113" s="29">
        <v>6100</v>
      </c>
      <c r="W113" s="29">
        <v>6088</v>
      </c>
      <c r="X113" s="29">
        <v>6076</v>
      </c>
      <c r="Y113" s="29">
        <v>6064</v>
      </c>
      <c r="Z113" s="29">
        <v>6053</v>
      </c>
      <c r="AA113" s="29">
        <v>6041</v>
      </c>
      <c r="AB113" s="29">
        <v>6029</v>
      </c>
      <c r="AC113" s="29">
        <v>6016</v>
      </c>
      <c r="AD113" s="29">
        <v>6004</v>
      </c>
      <c r="AE113" s="29">
        <v>5992</v>
      </c>
      <c r="AF113" s="23">
        <v>2.8240000000000001E-3</v>
      </c>
    </row>
    <row r="114" spans="1:32" x14ac:dyDescent="0.25">
      <c r="A114" s="9" t="s">
        <v>49</v>
      </c>
      <c r="B114" s="28">
        <v>2568</v>
      </c>
      <c r="C114" s="28">
        <v>2297</v>
      </c>
      <c r="D114" s="28">
        <v>2754</v>
      </c>
      <c r="E114" s="28">
        <v>2713</v>
      </c>
      <c r="F114" s="28">
        <v>2624</v>
      </c>
      <c r="G114" s="28">
        <v>2617</v>
      </c>
      <c r="H114" s="28">
        <v>2610</v>
      </c>
      <c r="I114" s="28">
        <v>2603</v>
      </c>
      <c r="J114" s="28">
        <v>2596</v>
      </c>
      <c r="K114" s="28">
        <v>2588</v>
      </c>
      <c r="L114" s="28">
        <v>2581</v>
      </c>
      <c r="M114" s="28">
        <v>2573</v>
      </c>
      <c r="N114" s="29">
        <v>2566</v>
      </c>
      <c r="O114" s="29">
        <v>2559</v>
      </c>
      <c r="P114" s="29">
        <v>2551</v>
      </c>
      <c r="Q114" s="29">
        <v>2544</v>
      </c>
      <c r="R114" s="29">
        <v>2537</v>
      </c>
      <c r="S114" s="29">
        <v>2530</v>
      </c>
      <c r="T114" s="29">
        <v>2523</v>
      </c>
      <c r="U114" s="29">
        <v>2516</v>
      </c>
      <c r="V114" s="29">
        <v>2509</v>
      </c>
      <c r="W114" s="29">
        <v>2502</v>
      </c>
      <c r="X114" s="29">
        <v>2495</v>
      </c>
      <c r="Y114" s="29">
        <v>2488</v>
      </c>
      <c r="Z114" s="29">
        <v>2481</v>
      </c>
      <c r="AA114" s="29">
        <v>2474</v>
      </c>
      <c r="AB114" s="29">
        <v>2468</v>
      </c>
      <c r="AC114" s="29">
        <v>2461</v>
      </c>
      <c r="AD114" s="29">
        <v>2455</v>
      </c>
      <c r="AE114" s="29">
        <v>2448</v>
      </c>
      <c r="AF114" s="23">
        <v>2.2759999999999998E-3</v>
      </c>
    </row>
    <row r="115" spans="1:32" x14ac:dyDescent="0.25">
      <c r="A115" s="9" t="s">
        <v>50</v>
      </c>
      <c r="B115" s="28">
        <v>3358</v>
      </c>
      <c r="C115" s="28">
        <v>2896</v>
      </c>
      <c r="D115" s="28">
        <v>3584</v>
      </c>
      <c r="E115" s="28">
        <v>3448</v>
      </c>
      <c r="F115" s="28">
        <v>3298</v>
      </c>
      <c r="G115" s="28">
        <v>3290</v>
      </c>
      <c r="H115" s="28">
        <v>3282</v>
      </c>
      <c r="I115" s="28">
        <v>3274</v>
      </c>
      <c r="J115" s="28">
        <v>3266</v>
      </c>
      <c r="K115" s="28">
        <v>3258</v>
      </c>
      <c r="L115" s="28">
        <v>3250</v>
      </c>
      <c r="M115" s="28">
        <v>3242</v>
      </c>
      <c r="N115" s="29">
        <v>3234</v>
      </c>
      <c r="O115" s="29">
        <v>3226</v>
      </c>
      <c r="P115" s="29">
        <v>3218</v>
      </c>
      <c r="Q115" s="29">
        <v>3209</v>
      </c>
      <c r="R115" s="29">
        <v>3201</v>
      </c>
      <c r="S115" s="29">
        <v>3193</v>
      </c>
      <c r="T115" s="29">
        <v>3185</v>
      </c>
      <c r="U115" s="29">
        <v>3177</v>
      </c>
      <c r="V115" s="29">
        <v>3168</v>
      </c>
      <c r="W115" s="29">
        <v>3160</v>
      </c>
      <c r="X115" s="29">
        <v>3152</v>
      </c>
      <c r="Y115" s="29">
        <v>3143</v>
      </c>
      <c r="Z115" s="29">
        <v>3135</v>
      </c>
      <c r="AA115" s="29">
        <v>3126</v>
      </c>
      <c r="AB115" s="29">
        <v>3118</v>
      </c>
      <c r="AC115" s="29">
        <v>3109</v>
      </c>
      <c r="AD115" s="29">
        <v>3101</v>
      </c>
      <c r="AE115" s="29">
        <v>3093</v>
      </c>
      <c r="AF115" s="23">
        <v>2.3530000000000001E-3</v>
      </c>
    </row>
    <row r="116" spans="1:32" x14ac:dyDescent="0.25">
      <c r="A116" s="9" t="s">
        <v>51</v>
      </c>
      <c r="B116" s="28">
        <v>2145</v>
      </c>
      <c r="C116" s="28">
        <v>1683</v>
      </c>
      <c r="D116" s="28">
        <v>2156</v>
      </c>
      <c r="E116" s="28">
        <v>2085</v>
      </c>
      <c r="F116" s="28">
        <v>1979</v>
      </c>
      <c r="G116" s="28">
        <v>1968</v>
      </c>
      <c r="H116" s="28">
        <v>1957</v>
      </c>
      <c r="I116" s="28">
        <v>1946</v>
      </c>
      <c r="J116" s="28">
        <v>1935</v>
      </c>
      <c r="K116" s="28">
        <v>1924</v>
      </c>
      <c r="L116" s="28">
        <v>1914</v>
      </c>
      <c r="M116" s="28">
        <v>1903</v>
      </c>
      <c r="N116" s="29">
        <v>1892</v>
      </c>
      <c r="O116" s="29">
        <v>1881</v>
      </c>
      <c r="P116" s="29">
        <v>1870</v>
      </c>
      <c r="Q116" s="29">
        <v>1859</v>
      </c>
      <c r="R116" s="29">
        <v>1848</v>
      </c>
      <c r="S116" s="29">
        <v>1837</v>
      </c>
      <c r="T116" s="29">
        <v>1826</v>
      </c>
      <c r="U116" s="29">
        <v>1815</v>
      </c>
      <c r="V116" s="29">
        <v>1805</v>
      </c>
      <c r="W116" s="29">
        <v>1794</v>
      </c>
      <c r="X116" s="29">
        <v>1783</v>
      </c>
      <c r="Y116" s="29">
        <v>1772</v>
      </c>
      <c r="Z116" s="29">
        <v>1761</v>
      </c>
      <c r="AA116" s="29">
        <v>1750</v>
      </c>
      <c r="AB116" s="29">
        <v>1739</v>
      </c>
      <c r="AC116" s="29">
        <v>1729</v>
      </c>
      <c r="AD116" s="29">
        <v>1718</v>
      </c>
      <c r="AE116" s="29">
        <v>1707</v>
      </c>
      <c r="AF116" s="23">
        <v>5.0600000000000005E-4</v>
      </c>
    </row>
    <row r="117" spans="1:32" x14ac:dyDescent="0.25">
      <c r="A117" s="9" t="s">
        <v>52</v>
      </c>
      <c r="B117" s="28">
        <v>5223</v>
      </c>
      <c r="C117" s="28">
        <v>4445</v>
      </c>
      <c r="D117" s="28">
        <v>5064</v>
      </c>
      <c r="E117" s="28">
        <v>4758</v>
      </c>
      <c r="F117" s="28">
        <v>4722</v>
      </c>
      <c r="G117" s="28">
        <v>4711</v>
      </c>
      <c r="H117" s="28">
        <v>4699</v>
      </c>
      <c r="I117" s="28">
        <v>4687</v>
      </c>
      <c r="J117" s="28">
        <v>4674</v>
      </c>
      <c r="K117" s="28">
        <v>4660</v>
      </c>
      <c r="L117" s="28">
        <v>4646</v>
      </c>
      <c r="M117" s="28">
        <v>4632</v>
      </c>
      <c r="N117" s="29">
        <v>4616</v>
      </c>
      <c r="O117" s="29">
        <v>4601</v>
      </c>
      <c r="P117" s="29">
        <v>4586</v>
      </c>
      <c r="Q117" s="29">
        <v>4570</v>
      </c>
      <c r="R117" s="29">
        <v>4555</v>
      </c>
      <c r="S117" s="29">
        <v>4540</v>
      </c>
      <c r="T117" s="29">
        <v>4524</v>
      </c>
      <c r="U117" s="29">
        <v>4508</v>
      </c>
      <c r="V117" s="29">
        <v>4492</v>
      </c>
      <c r="W117" s="29">
        <v>4477</v>
      </c>
      <c r="X117" s="29">
        <v>4461</v>
      </c>
      <c r="Y117" s="29">
        <v>4444</v>
      </c>
      <c r="Z117" s="29">
        <v>4428</v>
      </c>
      <c r="AA117" s="29">
        <v>4412</v>
      </c>
      <c r="AB117" s="29">
        <v>4396</v>
      </c>
      <c r="AC117" s="29">
        <v>4379</v>
      </c>
      <c r="AD117" s="29">
        <v>4363</v>
      </c>
      <c r="AE117" s="29">
        <v>4347</v>
      </c>
      <c r="AF117" s="23">
        <v>-7.9600000000000005E-4</v>
      </c>
    </row>
    <row r="118" spans="1:32" x14ac:dyDescent="0.25">
      <c r="A118" s="9" t="s">
        <v>53</v>
      </c>
      <c r="B118" s="28">
        <v>3532</v>
      </c>
      <c r="C118" s="28">
        <v>3150</v>
      </c>
      <c r="D118" s="28">
        <v>3102</v>
      </c>
      <c r="E118" s="28">
        <v>3116</v>
      </c>
      <c r="F118" s="28">
        <v>3218</v>
      </c>
      <c r="G118" s="28">
        <v>3223</v>
      </c>
      <c r="H118" s="28">
        <v>3229</v>
      </c>
      <c r="I118" s="28">
        <v>3234</v>
      </c>
      <c r="J118" s="28">
        <v>3239</v>
      </c>
      <c r="K118" s="28">
        <v>3244</v>
      </c>
      <c r="L118" s="28">
        <v>3249</v>
      </c>
      <c r="M118" s="28">
        <v>3254</v>
      </c>
      <c r="N118" s="29">
        <v>3258</v>
      </c>
      <c r="O118" s="29">
        <v>3263</v>
      </c>
      <c r="P118" s="29">
        <v>3267</v>
      </c>
      <c r="Q118" s="29">
        <v>3272</v>
      </c>
      <c r="R118" s="29">
        <v>3277</v>
      </c>
      <c r="S118" s="29">
        <v>3281</v>
      </c>
      <c r="T118" s="29">
        <v>3286</v>
      </c>
      <c r="U118" s="29">
        <v>3290</v>
      </c>
      <c r="V118" s="29">
        <v>3295</v>
      </c>
      <c r="W118" s="29">
        <v>3300</v>
      </c>
      <c r="X118" s="29">
        <v>3305</v>
      </c>
      <c r="Y118" s="29">
        <v>3309</v>
      </c>
      <c r="Z118" s="29">
        <v>3314</v>
      </c>
      <c r="AA118" s="29">
        <v>3319</v>
      </c>
      <c r="AB118" s="29">
        <v>3324</v>
      </c>
      <c r="AC118" s="29">
        <v>3329</v>
      </c>
      <c r="AD118" s="29">
        <v>3334</v>
      </c>
      <c r="AE118" s="29">
        <v>3339</v>
      </c>
      <c r="AF118" s="23">
        <v>2.0830000000000002E-3</v>
      </c>
    </row>
    <row r="119" spans="1:32" ht="15" customHeight="1" x14ac:dyDescent="0.25">
      <c r="A119" s="41" t="s">
        <v>54</v>
      </c>
      <c r="B119" s="42">
        <v>4257.6396480000003</v>
      </c>
      <c r="C119" s="42">
        <v>3712.0510250000002</v>
      </c>
      <c r="D119" s="42">
        <v>4313.8779299999997</v>
      </c>
      <c r="E119" s="42">
        <v>4207.3159180000002</v>
      </c>
      <c r="F119" s="42">
        <v>4085.9526369999999</v>
      </c>
      <c r="G119" s="42">
        <v>4071.9189449999999</v>
      </c>
      <c r="H119" s="42">
        <v>4057.7509770000001</v>
      </c>
      <c r="I119" s="42">
        <v>4043.709961</v>
      </c>
      <c r="J119" s="42">
        <v>4029.6364749999998</v>
      </c>
      <c r="K119" s="42">
        <v>4015.4521479999999</v>
      </c>
      <c r="L119" s="42">
        <v>4001.5751949999999</v>
      </c>
      <c r="M119" s="42">
        <v>3987.5834960000002</v>
      </c>
      <c r="N119" s="43">
        <v>3973.4265140000002</v>
      </c>
      <c r="O119" s="43">
        <v>3959.5078119999998</v>
      </c>
      <c r="P119" s="43">
        <v>3945.3781739999999</v>
      </c>
      <c r="Q119" s="43">
        <v>3931.6171880000002</v>
      </c>
      <c r="R119" s="43">
        <v>3918.0024410000001</v>
      </c>
      <c r="S119" s="43">
        <v>3904.357422</v>
      </c>
      <c r="T119" s="43">
        <v>3890.7451169999999</v>
      </c>
      <c r="U119" s="43">
        <v>3877.0732419999999</v>
      </c>
      <c r="V119" s="43">
        <v>3863.7624510000001</v>
      </c>
      <c r="W119" s="43">
        <v>3850.4057619999999</v>
      </c>
      <c r="X119" s="43">
        <v>3837.1303710000002</v>
      </c>
      <c r="Y119" s="43">
        <v>3823.5913089999999</v>
      </c>
      <c r="Z119" s="43">
        <v>3810.336182</v>
      </c>
      <c r="AA119" s="43">
        <v>3796.9682619999999</v>
      </c>
      <c r="AB119" s="43">
        <v>3784.0429690000001</v>
      </c>
      <c r="AC119" s="43">
        <v>3770.836182</v>
      </c>
      <c r="AD119" s="43">
        <v>3757.756836</v>
      </c>
      <c r="AE119" s="43">
        <v>3744.6064449999999</v>
      </c>
      <c r="AF119" s="44">
        <v>3.1199999999999999E-4</v>
      </c>
    </row>
    <row r="120" spans="1:32" ht="15" customHeight="1" x14ac:dyDescent="0.25">
      <c r="A120" s="9"/>
      <c r="B120" s="28"/>
      <c r="C120" s="28"/>
      <c r="D120" s="28"/>
      <c r="E120" s="28"/>
      <c r="F120" s="28"/>
      <c r="G120" s="28"/>
      <c r="H120" s="28"/>
      <c r="I120" s="28"/>
      <c r="J120" s="28"/>
      <c r="K120" s="28"/>
      <c r="L120" s="28"/>
      <c r="M120" s="28"/>
      <c r="N120" s="29"/>
      <c r="O120" s="29"/>
      <c r="P120" s="29"/>
      <c r="Q120" s="29"/>
      <c r="R120" s="29"/>
      <c r="S120" s="29"/>
      <c r="T120" s="29"/>
      <c r="U120" s="29"/>
      <c r="V120" s="29"/>
      <c r="W120" s="29"/>
      <c r="X120" s="29"/>
      <c r="Y120" s="29"/>
      <c r="Z120" s="29"/>
      <c r="AA120" s="29"/>
      <c r="AB120" s="29"/>
      <c r="AC120" s="29"/>
      <c r="AD120" s="29"/>
      <c r="AE120" s="29"/>
      <c r="AF120" s="23"/>
    </row>
    <row r="121" spans="1:32" ht="15" customHeight="1" x14ac:dyDescent="0.25">
      <c r="A121" s="10" t="s">
        <v>55</v>
      </c>
      <c r="B121" s="28"/>
      <c r="C121" s="28"/>
      <c r="D121" s="28"/>
      <c r="E121" s="28"/>
      <c r="F121" s="28"/>
      <c r="G121" s="28"/>
      <c r="H121" s="28"/>
      <c r="I121" s="28"/>
      <c r="J121" s="28"/>
      <c r="K121" s="28"/>
      <c r="L121" s="28"/>
      <c r="M121" s="28"/>
      <c r="N121" s="29"/>
      <c r="O121" s="29"/>
      <c r="P121" s="29"/>
      <c r="Q121" s="29"/>
      <c r="R121" s="29"/>
      <c r="S121" s="29"/>
      <c r="T121" s="29"/>
      <c r="U121" s="29"/>
      <c r="V121" s="29"/>
      <c r="W121" s="29"/>
      <c r="X121" s="29"/>
      <c r="Y121" s="29"/>
      <c r="Z121" s="29"/>
      <c r="AA121" s="29"/>
      <c r="AB121" s="29"/>
      <c r="AC121" s="29"/>
      <c r="AD121" s="29"/>
      <c r="AE121" s="29"/>
      <c r="AF121" s="23"/>
    </row>
    <row r="122" spans="1:32" ht="15" customHeight="1" x14ac:dyDescent="0.25">
      <c r="A122" s="9" t="s">
        <v>45</v>
      </c>
      <c r="B122" s="28">
        <v>568</v>
      </c>
      <c r="C122" s="28">
        <v>592</v>
      </c>
      <c r="D122" s="28">
        <v>554</v>
      </c>
      <c r="E122" s="28">
        <v>491</v>
      </c>
      <c r="F122" s="28">
        <v>546</v>
      </c>
      <c r="G122" s="28">
        <v>550</v>
      </c>
      <c r="H122" s="28">
        <v>554</v>
      </c>
      <c r="I122" s="28">
        <v>558</v>
      </c>
      <c r="J122" s="28">
        <v>561</v>
      </c>
      <c r="K122" s="28">
        <v>565</v>
      </c>
      <c r="L122" s="28">
        <v>569</v>
      </c>
      <c r="M122" s="28">
        <v>572</v>
      </c>
      <c r="N122" s="29">
        <v>576</v>
      </c>
      <c r="O122" s="29">
        <v>579</v>
      </c>
      <c r="P122" s="29">
        <v>583</v>
      </c>
      <c r="Q122" s="29">
        <v>587</v>
      </c>
      <c r="R122" s="29">
        <v>590</v>
      </c>
      <c r="S122" s="29">
        <v>594</v>
      </c>
      <c r="T122" s="29">
        <v>598</v>
      </c>
      <c r="U122" s="29">
        <v>601</v>
      </c>
      <c r="V122" s="29">
        <v>605</v>
      </c>
      <c r="W122" s="29">
        <v>609</v>
      </c>
      <c r="X122" s="29">
        <v>613</v>
      </c>
      <c r="Y122" s="29">
        <v>616</v>
      </c>
      <c r="Z122" s="29">
        <v>620</v>
      </c>
      <c r="AA122" s="29">
        <v>624</v>
      </c>
      <c r="AB122" s="29">
        <v>627</v>
      </c>
      <c r="AC122" s="29">
        <v>631</v>
      </c>
      <c r="AD122" s="29">
        <v>635</v>
      </c>
      <c r="AE122" s="29">
        <v>638</v>
      </c>
      <c r="AF122" s="23">
        <v>2.676E-3</v>
      </c>
    </row>
    <row r="123" spans="1:32" ht="15" customHeight="1" x14ac:dyDescent="0.25">
      <c r="A123" s="9" t="s">
        <v>46</v>
      </c>
      <c r="B123" s="28">
        <v>885</v>
      </c>
      <c r="C123" s="28">
        <v>863</v>
      </c>
      <c r="D123" s="28">
        <v>763</v>
      </c>
      <c r="E123" s="28">
        <v>718</v>
      </c>
      <c r="F123" s="28">
        <v>821</v>
      </c>
      <c r="G123" s="28">
        <v>827</v>
      </c>
      <c r="H123" s="28">
        <v>832</v>
      </c>
      <c r="I123" s="28">
        <v>838</v>
      </c>
      <c r="J123" s="28">
        <v>843</v>
      </c>
      <c r="K123" s="28">
        <v>848</v>
      </c>
      <c r="L123" s="28">
        <v>854</v>
      </c>
      <c r="M123" s="28">
        <v>859</v>
      </c>
      <c r="N123" s="29">
        <v>865</v>
      </c>
      <c r="O123" s="29">
        <v>870</v>
      </c>
      <c r="P123" s="29">
        <v>875</v>
      </c>
      <c r="Q123" s="29">
        <v>881</v>
      </c>
      <c r="R123" s="29">
        <v>886</v>
      </c>
      <c r="S123" s="29">
        <v>892</v>
      </c>
      <c r="T123" s="29">
        <v>897</v>
      </c>
      <c r="U123" s="29">
        <v>903</v>
      </c>
      <c r="V123" s="29">
        <v>908</v>
      </c>
      <c r="W123" s="29">
        <v>913</v>
      </c>
      <c r="X123" s="29">
        <v>919</v>
      </c>
      <c r="Y123" s="29">
        <v>924</v>
      </c>
      <c r="Z123" s="29">
        <v>929</v>
      </c>
      <c r="AA123" s="29">
        <v>935</v>
      </c>
      <c r="AB123" s="29">
        <v>940</v>
      </c>
      <c r="AC123" s="29">
        <v>945</v>
      </c>
      <c r="AD123" s="29">
        <v>951</v>
      </c>
      <c r="AE123" s="29">
        <v>956</v>
      </c>
      <c r="AF123" s="23">
        <v>3.6619999999999999E-3</v>
      </c>
    </row>
    <row r="124" spans="1:32" ht="15" customHeight="1" x14ac:dyDescent="0.25">
      <c r="A124" s="9" t="s">
        <v>47</v>
      </c>
      <c r="B124" s="28">
        <v>855</v>
      </c>
      <c r="C124" s="28">
        <v>982</v>
      </c>
      <c r="D124" s="28">
        <v>690</v>
      </c>
      <c r="E124" s="28">
        <v>766</v>
      </c>
      <c r="F124" s="28">
        <v>814</v>
      </c>
      <c r="G124" s="28">
        <v>816</v>
      </c>
      <c r="H124" s="28">
        <v>818</v>
      </c>
      <c r="I124" s="28">
        <v>820</v>
      </c>
      <c r="J124" s="28">
        <v>822</v>
      </c>
      <c r="K124" s="28">
        <v>825</v>
      </c>
      <c r="L124" s="28">
        <v>827</v>
      </c>
      <c r="M124" s="28">
        <v>829</v>
      </c>
      <c r="N124" s="29">
        <v>831</v>
      </c>
      <c r="O124" s="29">
        <v>833</v>
      </c>
      <c r="P124" s="29">
        <v>835</v>
      </c>
      <c r="Q124" s="29">
        <v>837</v>
      </c>
      <c r="R124" s="29">
        <v>839</v>
      </c>
      <c r="S124" s="29">
        <v>841</v>
      </c>
      <c r="T124" s="29">
        <v>843</v>
      </c>
      <c r="U124" s="29">
        <v>846</v>
      </c>
      <c r="V124" s="29">
        <v>848</v>
      </c>
      <c r="W124" s="29">
        <v>850</v>
      </c>
      <c r="X124" s="29">
        <v>852</v>
      </c>
      <c r="Y124" s="29">
        <v>854</v>
      </c>
      <c r="Z124" s="29">
        <v>856</v>
      </c>
      <c r="AA124" s="29">
        <v>858</v>
      </c>
      <c r="AB124" s="29">
        <v>860</v>
      </c>
      <c r="AC124" s="29">
        <v>863</v>
      </c>
      <c r="AD124" s="29">
        <v>865</v>
      </c>
      <c r="AE124" s="29">
        <v>867</v>
      </c>
      <c r="AF124" s="23">
        <v>-4.4380000000000001E-3</v>
      </c>
    </row>
    <row r="125" spans="1:32" ht="15" customHeight="1" x14ac:dyDescent="0.25">
      <c r="A125" s="9" t="s">
        <v>48</v>
      </c>
      <c r="B125" s="28">
        <v>1064</v>
      </c>
      <c r="C125" s="28">
        <v>1231</v>
      </c>
      <c r="D125" s="28">
        <v>868</v>
      </c>
      <c r="E125" s="28">
        <v>977</v>
      </c>
      <c r="F125" s="28">
        <v>1016</v>
      </c>
      <c r="G125" s="28">
        <v>1017</v>
      </c>
      <c r="H125" s="28">
        <v>1019</v>
      </c>
      <c r="I125" s="28">
        <v>1020</v>
      </c>
      <c r="J125" s="28">
        <v>1022</v>
      </c>
      <c r="K125" s="28">
        <v>1024</v>
      </c>
      <c r="L125" s="28">
        <v>1025</v>
      </c>
      <c r="M125" s="28">
        <v>1027</v>
      </c>
      <c r="N125" s="29">
        <v>1029</v>
      </c>
      <c r="O125" s="29">
        <v>1030</v>
      </c>
      <c r="P125" s="29">
        <v>1032</v>
      </c>
      <c r="Q125" s="29">
        <v>1034</v>
      </c>
      <c r="R125" s="29">
        <v>1036</v>
      </c>
      <c r="S125" s="29">
        <v>1038</v>
      </c>
      <c r="T125" s="29">
        <v>1040</v>
      </c>
      <c r="U125" s="29">
        <v>1041</v>
      </c>
      <c r="V125" s="29">
        <v>1043</v>
      </c>
      <c r="W125" s="29">
        <v>1045</v>
      </c>
      <c r="X125" s="29">
        <v>1047</v>
      </c>
      <c r="Y125" s="29">
        <v>1049</v>
      </c>
      <c r="Z125" s="29">
        <v>1051</v>
      </c>
      <c r="AA125" s="29">
        <v>1053</v>
      </c>
      <c r="AB125" s="29">
        <v>1055</v>
      </c>
      <c r="AC125" s="29">
        <v>1057</v>
      </c>
      <c r="AD125" s="29">
        <v>1059</v>
      </c>
      <c r="AE125" s="29">
        <v>1061</v>
      </c>
      <c r="AF125" s="23">
        <v>-5.2940000000000001E-3</v>
      </c>
    </row>
    <row r="126" spans="1:32" ht="15" customHeight="1" x14ac:dyDescent="0.25">
      <c r="A126" s="9" t="s">
        <v>49</v>
      </c>
      <c r="B126" s="28">
        <v>2267</v>
      </c>
      <c r="C126" s="28">
        <v>2184</v>
      </c>
      <c r="D126" s="28">
        <v>2010</v>
      </c>
      <c r="E126" s="28">
        <v>2086</v>
      </c>
      <c r="F126" s="28">
        <v>2172</v>
      </c>
      <c r="G126" s="28">
        <v>2179</v>
      </c>
      <c r="H126" s="28">
        <v>2186</v>
      </c>
      <c r="I126" s="28">
        <v>2193</v>
      </c>
      <c r="J126" s="28">
        <v>2201</v>
      </c>
      <c r="K126" s="28">
        <v>2208</v>
      </c>
      <c r="L126" s="28">
        <v>2215</v>
      </c>
      <c r="M126" s="28">
        <v>2222</v>
      </c>
      <c r="N126" s="29">
        <v>2229</v>
      </c>
      <c r="O126" s="29">
        <v>2237</v>
      </c>
      <c r="P126" s="29">
        <v>2244</v>
      </c>
      <c r="Q126" s="29">
        <v>2251</v>
      </c>
      <c r="R126" s="29">
        <v>2258</v>
      </c>
      <c r="S126" s="29">
        <v>2266</v>
      </c>
      <c r="T126" s="29">
        <v>2273</v>
      </c>
      <c r="U126" s="29">
        <v>2280</v>
      </c>
      <c r="V126" s="29">
        <v>2287</v>
      </c>
      <c r="W126" s="29">
        <v>2294</v>
      </c>
      <c r="X126" s="29">
        <v>2301</v>
      </c>
      <c r="Y126" s="29">
        <v>2308</v>
      </c>
      <c r="Z126" s="29">
        <v>2316</v>
      </c>
      <c r="AA126" s="29">
        <v>2323</v>
      </c>
      <c r="AB126" s="29">
        <v>2330</v>
      </c>
      <c r="AC126" s="29">
        <v>2336</v>
      </c>
      <c r="AD126" s="29">
        <v>2343</v>
      </c>
      <c r="AE126" s="29">
        <v>2350</v>
      </c>
      <c r="AF126" s="23">
        <v>2.6199999999999999E-3</v>
      </c>
    </row>
    <row r="127" spans="1:32" ht="15" customHeight="1" x14ac:dyDescent="0.25">
      <c r="A127" s="9" t="s">
        <v>50</v>
      </c>
      <c r="B127" s="28">
        <v>1740</v>
      </c>
      <c r="C127" s="28">
        <v>1780</v>
      </c>
      <c r="D127" s="28">
        <v>1471</v>
      </c>
      <c r="E127" s="28">
        <v>1637</v>
      </c>
      <c r="F127" s="28">
        <v>1761</v>
      </c>
      <c r="G127" s="28">
        <v>1768</v>
      </c>
      <c r="H127" s="28">
        <v>1775</v>
      </c>
      <c r="I127" s="28">
        <v>1781</v>
      </c>
      <c r="J127" s="28">
        <v>1788</v>
      </c>
      <c r="K127" s="28">
        <v>1795</v>
      </c>
      <c r="L127" s="28">
        <v>1802</v>
      </c>
      <c r="M127" s="28">
        <v>1808</v>
      </c>
      <c r="N127" s="29">
        <v>1815</v>
      </c>
      <c r="O127" s="29">
        <v>1822</v>
      </c>
      <c r="P127" s="29">
        <v>1829</v>
      </c>
      <c r="Q127" s="29">
        <v>1836</v>
      </c>
      <c r="R127" s="29">
        <v>1842</v>
      </c>
      <c r="S127" s="29">
        <v>1849</v>
      </c>
      <c r="T127" s="29">
        <v>1856</v>
      </c>
      <c r="U127" s="29">
        <v>1863</v>
      </c>
      <c r="V127" s="29">
        <v>1870</v>
      </c>
      <c r="W127" s="29">
        <v>1876</v>
      </c>
      <c r="X127" s="29">
        <v>1883</v>
      </c>
      <c r="Y127" s="29">
        <v>1890</v>
      </c>
      <c r="Z127" s="29">
        <v>1897</v>
      </c>
      <c r="AA127" s="29">
        <v>1904</v>
      </c>
      <c r="AB127" s="29">
        <v>1911</v>
      </c>
      <c r="AC127" s="29">
        <v>1917</v>
      </c>
      <c r="AD127" s="29">
        <v>1924</v>
      </c>
      <c r="AE127" s="29">
        <v>1931</v>
      </c>
      <c r="AF127" s="23">
        <v>2.9120000000000001E-3</v>
      </c>
    </row>
    <row r="128" spans="1:32" ht="15" customHeight="1" x14ac:dyDescent="0.25">
      <c r="A128" s="9" t="s">
        <v>51</v>
      </c>
      <c r="B128" s="28">
        <v>3067</v>
      </c>
      <c r="C128" s="28">
        <v>2903</v>
      </c>
      <c r="D128" s="28">
        <v>2494</v>
      </c>
      <c r="E128" s="28">
        <v>2621</v>
      </c>
      <c r="F128" s="28">
        <v>2811</v>
      </c>
      <c r="G128" s="28">
        <v>2825</v>
      </c>
      <c r="H128" s="28">
        <v>2839</v>
      </c>
      <c r="I128" s="28">
        <v>2852</v>
      </c>
      <c r="J128" s="28">
        <v>2866</v>
      </c>
      <c r="K128" s="28">
        <v>2880</v>
      </c>
      <c r="L128" s="28">
        <v>2894</v>
      </c>
      <c r="M128" s="28">
        <v>2907</v>
      </c>
      <c r="N128" s="29">
        <v>2921</v>
      </c>
      <c r="O128" s="29">
        <v>2935</v>
      </c>
      <c r="P128" s="29">
        <v>2948</v>
      </c>
      <c r="Q128" s="29">
        <v>2962</v>
      </c>
      <c r="R128" s="29">
        <v>2976</v>
      </c>
      <c r="S128" s="29">
        <v>2990</v>
      </c>
      <c r="T128" s="29">
        <v>3004</v>
      </c>
      <c r="U128" s="29">
        <v>3017</v>
      </c>
      <c r="V128" s="29">
        <v>3031</v>
      </c>
      <c r="W128" s="29">
        <v>3045</v>
      </c>
      <c r="X128" s="29">
        <v>3059</v>
      </c>
      <c r="Y128" s="29">
        <v>3072</v>
      </c>
      <c r="Z128" s="29">
        <v>3086</v>
      </c>
      <c r="AA128" s="29">
        <v>3100</v>
      </c>
      <c r="AB128" s="29">
        <v>3114</v>
      </c>
      <c r="AC128" s="29">
        <v>3127</v>
      </c>
      <c r="AD128" s="29">
        <v>3141</v>
      </c>
      <c r="AE128" s="29">
        <v>3155</v>
      </c>
      <c r="AF128" s="23">
        <v>2.977E-3</v>
      </c>
    </row>
    <row r="129" spans="1:32" ht="15" customHeight="1" x14ac:dyDescent="0.25">
      <c r="A129" s="9" t="s">
        <v>52</v>
      </c>
      <c r="B129" s="28">
        <v>1506</v>
      </c>
      <c r="C129" s="28">
        <v>1664</v>
      </c>
      <c r="D129" s="28">
        <v>1611</v>
      </c>
      <c r="E129" s="28">
        <v>1564</v>
      </c>
      <c r="F129" s="28">
        <v>1612</v>
      </c>
      <c r="G129" s="28">
        <v>1621</v>
      </c>
      <c r="H129" s="28">
        <v>1631</v>
      </c>
      <c r="I129" s="28">
        <v>1640</v>
      </c>
      <c r="J129" s="28">
        <v>1651</v>
      </c>
      <c r="K129" s="28">
        <v>1661</v>
      </c>
      <c r="L129" s="28">
        <v>1672</v>
      </c>
      <c r="M129" s="28">
        <v>1684</v>
      </c>
      <c r="N129" s="29">
        <v>1695</v>
      </c>
      <c r="O129" s="29">
        <v>1707</v>
      </c>
      <c r="P129" s="29">
        <v>1719</v>
      </c>
      <c r="Q129" s="29">
        <v>1731</v>
      </c>
      <c r="R129" s="29">
        <v>1743</v>
      </c>
      <c r="S129" s="29">
        <v>1755</v>
      </c>
      <c r="T129" s="29">
        <v>1767</v>
      </c>
      <c r="U129" s="29">
        <v>1779</v>
      </c>
      <c r="V129" s="29">
        <v>1791</v>
      </c>
      <c r="W129" s="29">
        <v>1804</v>
      </c>
      <c r="X129" s="29">
        <v>1816</v>
      </c>
      <c r="Y129" s="29">
        <v>1829</v>
      </c>
      <c r="Z129" s="29">
        <v>1841</v>
      </c>
      <c r="AA129" s="29">
        <v>1854</v>
      </c>
      <c r="AB129" s="29">
        <v>1867</v>
      </c>
      <c r="AC129" s="29">
        <v>1880</v>
      </c>
      <c r="AD129" s="29">
        <v>1893</v>
      </c>
      <c r="AE129" s="29">
        <v>1905</v>
      </c>
      <c r="AF129" s="23">
        <v>4.8419999999999999E-3</v>
      </c>
    </row>
    <row r="130" spans="1:32" ht="15" customHeight="1" x14ac:dyDescent="0.25">
      <c r="A130" s="9" t="s">
        <v>53</v>
      </c>
      <c r="B130" s="28">
        <v>767</v>
      </c>
      <c r="C130" s="28">
        <v>917</v>
      </c>
      <c r="D130" s="28">
        <v>963</v>
      </c>
      <c r="E130" s="28">
        <v>878</v>
      </c>
      <c r="F130" s="28">
        <v>860</v>
      </c>
      <c r="G130" s="28">
        <v>860</v>
      </c>
      <c r="H130" s="28">
        <v>860</v>
      </c>
      <c r="I130" s="28">
        <v>860</v>
      </c>
      <c r="J130" s="28">
        <v>860</v>
      </c>
      <c r="K130" s="28">
        <v>860</v>
      </c>
      <c r="L130" s="28">
        <v>860</v>
      </c>
      <c r="M130" s="28">
        <v>860</v>
      </c>
      <c r="N130" s="29">
        <v>860</v>
      </c>
      <c r="O130" s="29">
        <v>860</v>
      </c>
      <c r="P130" s="29">
        <v>861</v>
      </c>
      <c r="Q130" s="29">
        <v>861</v>
      </c>
      <c r="R130" s="29">
        <v>861</v>
      </c>
      <c r="S130" s="29">
        <v>861</v>
      </c>
      <c r="T130" s="29">
        <v>861</v>
      </c>
      <c r="U130" s="29">
        <v>861</v>
      </c>
      <c r="V130" s="29">
        <v>861</v>
      </c>
      <c r="W130" s="29">
        <v>861</v>
      </c>
      <c r="X130" s="29">
        <v>861</v>
      </c>
      <c r="Y130" s="29">
        <v>861</v>
      </c>
      <c r="Z130" s="29">
        <v>861</v>
      </c>
      <c r="AA130" s="29">
        <v>861</v>
      </c>
      <c r="AB130" s="29">
        <v>861</v>
      </c>
      <c r="AC130" s="29">
        <v>861</v>
      </c>
      <c r="AD130" s="29">
        <v>861</v>
      </c>
      <c r="AE130" s="29">
        <v>861</v>
      </c>
      <c r="AF130" s="23">
        <v>-2.248E-3</v>
      </c>
    </row>
    <row r="131" spans="1:32" s="18" customFormat="1" ht="15" customHeight="1" thickBot="1" x14ac:dyDescent="0.3">
      <c r="A131" s="9" t="s">
        <v>54</v>
      </c>
      <c r="B131" s="28">
        <v>1480.630249</v>
      </c>
      <c r="C131" s="28">
        <v>1513.8701169999999</v>
      </c>
      <c r="D131" s="28">
        <v>1336.9232179999999</v>
      </c>
      <c r="E131" s="28">
        <v>1371.5607910000001</v>
      </c>
      <c r="F131" s="28">
        <v>1447.2969969999999</v>
      </c>
      <c r="G131" s="28">
        <v>1455.4520259999999</v>
      </c>
      <c r="H131" s="28">
        <v>1463.631836</v>
      </c>
      <c r="I131" s="28">
        <v>1471.6099850000001</v>
      </c>
      <c r="J131" s="28">
        <v>1480.001221</v>
      </c>
      <c r="K131" s="28">
        <v>1488.2861330000001</v>
      </c>
      <c r="L131" s="28">
        <v>1496.5513920000001</v>
      </c>
      <c r="M131" s="28">
        <v>1504.606689</v>
      </c>
      <c r="N131" s="29">
        <v>1512.93103</v>
      </c>
      <c r="O131" s="29">
        <v>1521.3148189999999</v>
      </c>
      <c r="P131" s="29">
        <v>1529.6455080000001</v>
      </c>
      <c r="Q131" s="29">
        <v>1538.059448</v>
      </c>
      <c r="R131" s="29">
        <v>1546.263428</v>
      </c>
      <c r="S131" s="29">
        <v>1554.900635</v>
      </c>
      <c r="T131" s="29">
        <v>1563.2163089999999</v>
      </c>
      <c r="U131" s="29">
        <v>1571.5615230000001</v>
      </c>
      <c r="V131" s="29">
        <v>1579.8955080000001</v>
      </c>
      <c r="W131" s="29">
        <v>1588.2714840000001</v>
      </c>
      <c r="X131" s="29">
        <v>1596.748413</v>
      </c>
      <c r="Y131" s="29">
        <v>1605.042725</v>
      </c>
      <c r="Z131" s="29">
        <v>1613.6485600000001</v>
      </c>
      <c r="AA131" s="29">
        <v>1622.264038</v>
      </c>
      <c r="AB131" s="29">
        <v>1630.7432859999999</v>
      </c>
      <c r="AC131" s="29">
        <v>1639.008789</v>
      </c>
      <c r="AD131" s="29">
        <v>1647.6861570000001</v>
      </c>
      <c r="AE131" s="29">
        <v>1656.1577150000001</v>
      </c>
      <c r="AF131" s="23">
        <v>3.2130000000000001E-3</v>
      </c>
    </row>
    <row r="132" spans="1:32" s="19" customFormat="1" ht="12" x14ac:dyDescent="0.2">
      <c r="A132" s="45" t="s">
        <v>120</v>
      </c>
    </row>
    <row r="133" spans="1:32" x14ac:dyDescent="0.25">
      <c r="A133" s="20" t="s">
        <v>121</v>
      </c>
      <c r="AF133" s="5"/>
    </row>
    <row r="134" spans="1:32" x14ac:dyDescent="0.25">
      <c r="A134" s="20" t="s">
        <v>122</v>
      </c>
      <c r="AF134" s="5"/>
    </row>
    <row r="135" spans="1:32" x14ac:dyDescent="0.25">
      <c r="A135" s="20" t="s">
        <v>123</v>
      </c>
      <c r="AF135" s="5"/>
    </row>
    <row r="136" spans="1:32" x14ac:dyDescent="0.25">
      <c r="A136" s="20" t="s">
        <v>124</v>
      </c>
      <c r="AF136" s="5"/>
    </row>
    <row r="137" spans="1:32" x14ac:dyDescent="0.25">
      <c r="A137" s="20" t="s">
        <v>125</v>
      </c>
      <c r="AF137" s="5"/>
    </row>
    <row r="138" spans="1:32" x14ac:dyDescent="0.25">
      <c r="A138" s="20" t="s">
        <v>126</v>
      </c>
      <c r="AF138" s="5"/>
    </row>
    <row r="139" spans="1:32" x14ac:dyDescent="0.25">
      <c r="A139" s="20" t="s">
        <v>127</v>
      </c>
      <c r="AF139" s="5"/>
    </row>
    <row r="140" spans="1:32" x14ac:dyDescent="0.25">
      <c r="A140" s="20" t="s">
        <v>128</v>
      </c>
      <c r="AF140" s="5"/>
    </row>
    <row r="141" spans="1:32" x14ac:dyDescent="0.25">
      <c r="A141" s="20" t="s">
        <v>129</v>
      </c>
      <c r="AF141" s="5"/>
    </row>
    <row r="142" spans="1:32" x14ac:dyDescent="0.25">
      <c r="A142" s="20" t="s">
        <v>130</v>
      </c>
      <c r="AF142" s="5"/>
    </row>
    <row r="143" spans="1:32" x14ac:dyDescent="0.25">
      <c r="A143" s="20" t="s">
        <v>131</v>
      </c>
      <c r="AF143" s="5"/>
    </row>
    <row r="144" spans="1:32" x14ac:dyDescent="0.25">
      <c r="A144" s="20" t="s">
        <v>68</v>
      </c>
      <c r="AF144" s="5"/>
    </row>
    <row r="145" spans="1:32" x14ac:dyDescent="0.25">
      <c r="A145" s="20" t="s">
        <v>70</v>
      </c>
      <c r="AF145" s="5"/>
    </row>
    <row r="146" spans="1:32" x14ac:dyDescent="0.25">
      <c r="A146" s="20" t="s">
        <v>71</v>
      </c>
      <c r="AF146" s="5"/>
    </row>
    <row r="147" spans="1:32" x14ac:dyDescent="0.25">
      <c r="A147" s="20" t="s">
        <v>72</v>
      </c>
      <c r="AF147" s="5"/>
    </row>
    <row r="148" spans="1:32" x14ac:dyDescent="0.25">
      <c r="A148" s="20" t="s">
        <v>132</v>
      </c>
      <c r="AF148" s="5"/>
    </row>
    <row r="149" spans="1:32" x14ac:dyDescent="0.25">
      <c r="A149" s="20" t="s">
        <v>74</v>
      </c>
      <c r="AF149" s="5"/>
    </row>
    <row r="150" spans="1:32" x14ac:dyDescent="0.25">
      <c r="A150" s="20" t="s">
        <v>75</v>
      </c>
      <c r="AF150" s="5"/>
    </row>
    <row r="151" spans="1:32" x14ac:dyDescent="0.25">
      <c r="A151" s="20" t="s">
        <v>76</v>
      </c>
      <c r="AF151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28"/>
  <sheetViews>
    <sheetView workbookViewId="0"/>
  </sheetViews>
  <sheetFormatPr defaultRowHeight="15" x14ac:dyDescent="0.25"/>
  <cols>
    <col min="1" max="1" width="45.7109375" customWidth="1"/>
    <col min="2" max="32" width="9.28515625" customWidth="1"/>
  </cols>
  <sheetData>
    <row r="1" spans="1:32" ht="15.75" x14ac:dyDescent="0.25">
      <c r="A1" s="4" t="s">
        <v>1</v>
      </c>
      <c r="B1" s="4"/>
      <c r="C1" s="4"/>
      <c r="D1" s="4"/>
      <c r="AF1" s="5"/>
    </row>
    <row r="2" spans="1:32" x14ac:dyDescent="0.25">
      <c r="A2" s="2" t="s">
        <v>2</v>
      </c>
      <c r="B2" s="2"/>
      <c r="C2" s="2"/>
      <c r="AF2" s="5"/>
    </row>
    <row r="3" spans="1:32" ht="15" customHeight="1" x14ac:dyDescent="0.25">
      <c r="A3" s="6" t="s">
        <v>3</v>
      </c>
      <c r="B3" s="7" t="s">
        <v>3</v>
      </c>
      <c r="C3" s="7" t="s">
        <v>3</v>
      </c>
      <c r="D3" s="7" t="s">
        <v>3</v>
      </c>
      <c r="E3" s="7" t="s">
        <v>3</v>
      </c>
      <c r="F3" s="7" t="s">
        <v>3</v>
      </c>
      <c r="G3" s="7" t="s">
        <v>3</v>
      </c>
      <c r="H3" s="7" t="s">
        <v>3</v>
      </c>
      <c r="I3" s="7" t="s">
        <v>3</v>
      </c>
      <c r="J3" s="7" t="s">
        <v>3</v>
      </c>
      <c r="K3" s="7" t="s">
        <v>3</v>
      </c>
      <c r="L3" s="7" t="s">
        <v>3</v>
      </c>
      <c r="M3" s="7" t="s">
        <v>3</v>
      </c>
      <c r="N3" s="7" t="s">
        <v>3</v>
      </c>
      <c r="O3" s="7" t="s">
        <v>3</v>
      </c>
      <c r="P3" s="7" t="s">
        <v>3</v>
      </c>
      <c r="Q3" s="7" t="s">
        <v>3</v>
      </c>
      <c r="R3" s="7" t="s">
        <v>3</v>
      </c>
      <c r="S3" s="7" t="s">
        <v>3</v>
      </c>
      <c r="T3" s="7" t="s">
        <v>3</v>
      </c>
      <c r="U3" s="7" t="s">
        <v>3</v>
      </c>
      <c r="V3" s="7" t="s">
        <v>3</v>
      </c>
      <c r="W3" s="7" t="s">
        <v>3</v>
      </c>
      <c r="X3" s="7" t="s">
        <v>3</v>
      </c>
      <c r="Y3" s="7" t="s">
        <v>3</v>
      </c>
      <c r="Z3" s="7" t="s">
        <v>3</v>
      </c>
      <c r="AA3" s="7" t="s">
        <v>3</v>
      </c>
      <c r="AB3" s="7" t="s">
        <v>3</v>
      </c>
      <c r="AC3" s="7" t="s">
        <v>3</v>
      </c>
      <c r="AD3" s="7" t="s">
        <v>3</v>
      </c>
      <c r="AE3" s="7" t="s">
        <v>3</v>
      </c>
      <c r="AF3" s="7"/>
    </row>
    <row r="4" spans="1:32" ht="15" customHeight="1" thickBot="1" x14ac:dyDescent="0.3">
      <c r="A4" s="3" t="s">
        <v>4</v>
      </c>
      <c r="B4" s="3">
        <v>2011</v>
      </c>
      <c r="C4" s="3">
        <v>2012</v>
      </c>
      <c r="D4" s="3">
        <v>2013</v>
      </c>
      <c r="E4" s="3">
        <v>2014</v>
      </c>
      <c r="F4" s="3">
        <v>2015</v>
      </c>
      <c r="G4" s="3">
        <v>2016</v>
      </c>
      <c r="H4" s="3">
        <v>2017</v>
      </c>
      <c r="I4" s="3">
        <v>2018</v>
      </c>
      <c r="J4" s="3">
        <v>2019</v>
      </c>
      <c r="K4" s="3">
        <v>2020</v>
      </c>
      <c r="L4" s="3">
        <v>2021</v>
      </c>
      <c r="M4" s="3">
        <v>2022</v>
      </c>
      <c r="N4" s="3">
        <v>2023</v>
      </c>
      <c r="O4" s="3">
        <v>2024</v>
      </c>
      <c r="P4" s="3">
        <v>2025</v>
      </c>
      <c r="Q4" s="3">
        <v>2026</v>
      </c>
      <c r="R4" s="3">
        <v>2027</v>
      </c>
      <c r="S4" s="3">
        <v>2028</v>
      </c>
      <c r="T4" s="3">
        <v>2029</v>
      </c>
      <c r="U4" s="3">
        <v>2030</v>
      </c>
      <c r="V4" s="3">
        <v>2031</v>
      </c>
      <c r="W4" s="3">
        <v>2032</v>
      </c>
      <c r="X4" s="3">
        <v>2033</v>
      </c>
      <c r="Y4" s="3">
        <v>2034</v>
      </c>
      <c r="Z4" s="3">
        <v>2035</v>
      </c>
      <c r="AA4" s="3">
        <v>2036</v>
      </c>
      <c r="AB4" s="3">
        <v>2037</v>
      </c>
      <c r="AC4" s="3">
        <v>2038</v>
      </c>
      <c r="AD4" s="3">
        <v>2039</v>
      </c>
      <c r="AE4" s="3">
        <v>2040</v>
      </c>
      <c r="AF4" s="8" t="s">
        <v>5</v>
      </c>
    </row>
    <row r="5" spans="1:32" ht="15" customHeight="1" thickTop="1" x14ac:dyDescent="0.25">
      <c r="A5" s="9"/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</row>
    <row r="6" spans="1:32" ht="15" customHeight="1" x14ac:dyDescent="0.25">
      <c r="A6" s="10" t="s">
        <v>6</v>
      </c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</row>
    <row r="7" spans="1:32" ht="15" customHeight="1" x14ac:dyDescent="0.25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</row>
    <row r="8" spans="1:32" ht="15" customHeight="1" x14ac:dyDescent="0.25">
      <c r="A8" s="10" t="s">
        <v>7</v>
      </c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</row>
    <row r="9" spans="1:32" ht="15" customHeight="1" x14ac:dyDescent="0.25">
      <c r="A9" s="9" t="s">
        <v>8</v>
      </c>
      <c r="B9" s="11">
        <v>80.228911999999994</v>
      </c>
      <c r="C9" s="11">
        <v>80.799530000000004</v>
      </c>
      <c r="D9" s="11">
        <v>81.414733999999996</v>
      </c>
      <c r="E9" s="11">
        <v>81.914153999999996</v>
      </c>
      <c r="F9" s="11">
        <v>82.486435</v>
      </c>
      <c r="G9" s="11">
        <v>83.180037999999996</v>
      </c>
      <c r="H9" s="11">
        <v>83.993851000000006</v>
      </c>
      <c r="I9" s="11">
        <v>84.950019999999995</v>
      </c>
      <c r="J9" s="11">
        <v>85.984252999999995</v>
      </c>
      <c r="K9" s="11">
        <v>87.056754999999995</v>
      </c>
      <c r="L9" s="11">
        <v>88.090485000000001</v>
      </c>
      <c r="M9" s="11">
        <v>89.098663000000002</v>
      </c>
      <c r="N9" s="11">
        <v>90.078261999999995</v>
      </c>
      <c r="O9" s="11">
        <v>91.022025999999997</v>
      </c>
      <c r="P9" s="11">
        <v>91.931595000000002</v>
      </c>
      <c r="Q9" s="11">
        <v>92.825012000000001</v>
      </c>
      <c r="R9" s="11">
        <v>93.691642999999999</v>
      </c>
      <c r="S9" s="11">
        <v>94.534592000000004</v>
      </c>
      <c r="T9" s="11">
        <v>95.361701999999994</v>
      </c>
      <c r="U9" s="11">
        <v>96.182411000000002</v>
      </c>
      <c r="V9" s="11">
        <v>97.005684000000002</v>
      </c>
      <c r="W9" s="11">
        <v>97.854529999999997</v>
      </c>
      <c r="X9" s="11">
        <v>98.770011999999994</v>
      </c>
      <c r="Y9" s="11">
        <v>99.739326000000005</v>
      </c>
      <c r="Z9" s="11">
        <v>100.75440999999999</v>
      </c>
      <c r="AA9" s="11">
        <v>101.83078</v>
      </c>
      <c r="AB9" s="11">
        <v>102.98033100000001</v>
      </c>
      <c r="AC9" s="11">
        <v>104.14840700000001</v>
      </c>
      <c r="AD9" s="11">
        <v>105.316261</v>
      </c>
      <c r="AE9" s="11">
        <v>106.463425</v>
      </c>
      <c r="AF9" s="12">
        <v>9.9000000000000008E-3</v>
      </c>
    </row>
    <row r="10" spans="1:32" ht="15" customHeight="1" x14ac:dyDescent="0.25">
      <c r="A10" s="9" t="s">
        <v>9</v>
      </c>
      <c r="B10" s="11">
        <v>1.500756</v>
      </c>
      <c r="C10" s="11">
        <v>1.5576719999999999</v>
      </c>
      <c r="D10" s="11">
        <v>1.454061</v>
      </c>
      <c r="E10" s="11">
        <v>1.5389600000000001</v>
      </c>
      <c r="F10" s="11">
        <v>1.672231</v>
      </c>
      <c r="G10" s="11">
        <v>1.8043370000000001</v>
      </c>
      <c r="H10" s="11">
        <v>1.958607</v>
      </c>
      <c r="I10" s="11">
        <v>2.0486550000000001</v>
      </c>
      <c r="J10" s="11">
        <v>2.0990129999999998</v>
      </c>
      <c r="K10" s="11">
        <v>2.0724260000000001</v>
      </c>
      <c r="L10" s="11">
        <v>2.0591870000000001</v>
      </c>
      <c r="M10" s="11">
        <v>2.0429629999999999</v>
      </c>
      <c r="N10" s="11">
        <v>2.0195479999999999</v>
      </c>
      <c r="O10" s="11">
        <v>1.9978039999999999</v>
      </c>
      <c r="P10" s="11">
        <v>1.9941230000000001</v>
      </c>
      <c r="Q10" s="11">
        <v>1.979765</v>
      </c>
      <c r="R10" s="11">
        <v>1.968556</v>
      </c>
      <c r="S10" s="11">
        <v>1.9651190000000001</v>
      </c>
      <c r="T10" s="11">
        <v>1.9710589999999999</v>
      </c>
      <c r="U10" s="11">
        <v>1.9859599999999999</v>
      </c>
      <c r="V10" s="11">
        <v>2.0237989999999999</v>
      </c>
      <c r="W10" s="11">
        <v>2.1026820000000002</v>
      </c>
      <c r="X10" s="11">
        <v>2.168784</v>
      </c>
      <c r="Y10" s="11">
        <v>2.2268759999999999</v>
      </c>
      <c r="Z10" s="11">
        <v>2.3005499999999999</v>
      </c>
      <c r="AA10" s="11">
        <v>2.3862290000000002</v>
      </c>
      <c r="AB10" s="11">
        <v>2.4174090000000001</v>
      </c>
      <c r="AC10" s="11">
        <v>2.4299710000000001</v>
      </c>
      <c r="AD10" s="11">
        <v>2.4222199999999998</v>
      </c>
      <c r="AE10" s="11">
        <v>2.402704</v>
      </c>
      <c r="AF10" s="12">
        <v>1.5599E-2</v>
      </c>
    </row>
    <row r="11" spans="1:32" s="14" customFormat="1" ht="15" customHeight="1" x14ac:dyDescent="0.2">
      <c r="A11" s="10" t="s">
        <v>10</v>
      </c>
      <c r="B11" s="13">
        <v>81.729668000000004</v>
      </c>
      <c r="C11" s="13">
        <v>82.357201000000003</v>
      </c>
      <c r="D11" s="13">
        <v>82.868797000000001</v>
      </c>
      <c r="E11" s="13">
        <v>83.453109999999995</v>
      </c>
      <c r="F11" s="13">
        <v>84.158669000000003</v>
      </c>
      <c r="G11" s="13">
        <v>84.984375</v>
      </c>
      <c r="H11" s="13">
        <v>85.952461</v>
      </c>
      <c r="I11" s="13">
        <v>86.998671999999999</v>
      </c>
      <c r="J11" s="13">
        <v>88.083267000000006</v>
      </c>
      <c r="K11" s="13">
        <v>89.129181000000003</v>
      </c>
      <c r="L11" s="13">
        <v>90.149673000000007</v>
      </c>
      <c r="M11" s="13">
        <v>91.141623999999993</v>
      </c>
      <c r="N11" s="13">
        <v>92.097808999999998</v>
      </c>
      <c r="O11" s="13">
        <v>93.019829000000001</v>
      </c>
      <c r="P11" s="13">
        <v>93.925719999999998</v>
      </c>
      <c r="Q11" s="13">
        <v>94.804778999999996</v>
      </c>
      <c r="R11" s="13">
        <v>95.660201999999998</v>
      </c>
      <c r="S11" s="13">
        <v>96.499709999999993</v>
      </c>
      <c r="T11" s="13">
        <v>97.332763999999997</v>
      </c>
      <c r="U11" s="13">
        <v>98.168373000000003</v>
      </c>
      <c r="V11" s="13">
        <v>99.029480000000007</v>
      </c>
      <c r="W11" s="13">
        <v>99.957213999999993</v>
      </c>
      <c r="X11" s="13">
        <v>100.93879699999999</v>
      </c>
      <c r="Y11" s="13">
        <v>101.966202</v>
      </c>
      <c r="Z11" s="13">
        <v>103.054962</v>
      </c>
      <c r="AA11" s="13">
        <v>104.21701</v>
      </c>
      <c r="AB11" s="13">
        <v>105.39774300000001</v>
      </c>
      <c r="AC11" s="13">
        <v>106.578377</v>
      </c>
      <c r="AD11" s="13">
        <v>107.73848</v>
      </c>
      <c r="AE11" s="13">
        <v>108.86612700000001</v>
      </c>
      <c r="AF11" s="39">
        <v>1.0016000000000001E-2</v>
      </c>
    </row>
    <row r="12" spans="1:32" ht="15" customHeight="1" x14ac:dyDescent="0.25">
      <c r="A12" s="9"/>
      <c r="B12" s="15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2"/>
    </row>
    <row r="13" spans="1:32" ht="15" customHeight="1" x14ac:dyDescent="0.25">
      <c r="A13" s="9" t="s">
        <v>11</v>
      </c>
      <c r="B13" s="15"/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5"/>
      <c r="AE13" s="15"/>
      <c r="AF13" s="12"/>
    </row>
    <row r="14" spans="1:32" ht="15" customHeight="1" x14ac:dyDescent="0.25">
      <c r="A14" s="9" t="s">
        <v>12</v>
      </c>
      <c r="B14" s="15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2"/>
    </row>
    <row r="15" spans="1:32" ht="15" customHeight="1" x14ac:dyDescent="0.25">
      <c r="A15" s="9" t="s">
        <v>13</v>
      </c>
      <c r="B15" s="11">
        <v>105.17112</v>
      </c>
      <c r="C15" s="11">
        <v>100.677086</v>
      </c>
      <c r="D15" s="11">
        <v>103.63648999999999</v>
      </c>
      <c r="E15" s="11">
        <v>102.13146999999999</v>
      </c>
      <c r="F15" s="11">
        <v>101.29883599999999</v>
      </c>
      <c r="G15" s="11">
        <v>101.022514</v>
      </c>
      <c r="H15" s="11">
        <v>100.564735</v>
      </c>
      <c r="I15" s="11">
        <v>99.793212999999994</v>
      </c>
      <c r="J15" s="11">
        <v>99.049019000000001</v>
      </c>
      <c r="K15" s="11">
        <v>98.509117000000003</v>
      </c>
      <c r="L15" s="11">
        <v>98.058684999999997</v>
      </c>
      <c r="M15" s="11">
        <v>97.726189000000005</v>
      </c>
      <c r="N15" s="11">
        <v>97.428711000000007</v>
      </c>
      <c r="O15" s="11">
        <v>97.054374999999993</v>
      </c>
      <c r="P15" s="11">
        <v>96.710716000000005</v>
      </c>
      <c r="Q15" s="11">
        <v>96.468284999999995</v>
      </c>
      <c r="R15" s="11">
        <v>96.260666000000001</v>
      </c>
      <c r="S15" s="11">
        <v>96.104209999999995</v>
      </c>
      <c r="T15" s="11">
        <v>95.894019999999998</v>
      </c>
      <c r="U15" s="11">
        <v>95.559402000000006</v>
      </c>
      <c r="V15" s="11">
        <v>95.283530999999996</v>
      </c>
      <c r="W15" s="11">
        <v>95.127525000000006</v>
      </c>
      <c r="X15" s="11">
        <v>95.006255999999993</v>
      </c>
      <c r="Y15" s="11">
        <v>94.802582000000001</v>
      </c>
      <c r="Z15" s="11">
        <v>94.601241999999999</v>
      </c>
      <c r="AA15" s="11">
        <v>94.351555000000005</v>
      </c>
      <c r="AB15" s="11">
        <v>94.193496999999994</v>
      </c>
      <c r="AC15" s="11">
        <v>94.13073</v>
      </c>
      <c r="AD15" s="11">
        <v>94.035629</v>
      </c>
      <c r="AE15" s="11">
        <v>93.862228000000002</v>
      </c>
      <c r="AF15" s="12">
        <v>-2.5000000000000001E-3</v>
      </c>
    </row>
    <row r="16" spans="1:32" ht="15" customHeight="1" x14ac:dyDescent="0.25">
      <c r="A16" s="9" t="s">
        <v>14</v>
      </c>
      <c r="B16" s="11">
        <v>115.712654</v>
      </c>
      <c r="C16" s="11">
        <v>113.165443</v>
      </c>
      <c r="D16" s="11">
        <v>113.068321</v>
      </c>
      <c r="E16" s="11">
        <v>110.95224</v>
      </c>
      <c r="F16" s="11">
        <v>109.989555</v>
      </c>
      <c r="G16" s="11">
        <v>107.60379</v>
      </c>
      <c r="H16" s="11">
        <v>106.454582</v>
      </c>
      <c r="I16" s="11">
        <v>105.947502</v>
      </c>
      <c r="J16" s="11">
        <v>105.454933</v>
      </c>
      <c r="K16" s="11">
        <v>104.78523300000001</v>
      </c>
      <c r="L16" s="11">
        <v>104.38516199999999</v>
      </c>
      <c r="M16" s="11">
        <v>103.969604</v>
      </c>
      <c r="N16" s="11">
        <v>103.67512499999999</v>
      </c>
      <c r="O16" s="11">
        <v>103.387871</v>
      </c>
      <c r="P16" s="11">
        <v>103.14949</v>
      </c>
      <c r="Q16" s="11">
        <v>102.67150100000001</v>
      </c>
      <c r="R16" s="11">
        <v>102.282173</v>
      </c>
      <c r="S16" s="11">
        <v>101.949478</v>
      </c>
      <c r="T16" s="11">
        <v>101.688202</v>
      </c>
      <c r="U16" s="11">
        <v>101.29244199999999</v>
      </c>
      <c r="V16" s="11">
        <v>100.79435700000001</v>
      </c>
      <c r="W16" s="11">
        <v>100.299667</v>
      </c>
      <c r="X16" s="11">
        <v>100.027557</v>
      </c>
      <c r="Y16" s="11">
        <v>99.776604000000006</v>
      </c>
      <c r="Z16" s="11">
        <v>99.399780000000007</v>
      </c>
      <c r="AA16" s="11">
        <v>99.025475</v>
      </c>
      <c r="AB16" s="11">
        <v>98.674210000000002</v>
      </c>
      <c r="AC16" s="11">
        <v>98.431586999999993</v>
      </c>
      <c r="AD16" s="11">
        <v>98.201842999999997</v>
      </c>
      <c r="AE16" s="11">
        <v>97.963333000000006</v>
      </c>
      <c r="AF16" s="12">
        <v>-5.1390000000000003E-3</v>
      </c>
    </row>
    <row r="17" spans="1:32" ht="15" customHeight="1" x14ac:dyDescent="0.25">
      <c r="A17" s="9" t="s">
        <v>15</v>
      </c>
      <c r="B17" s="11">
        <v>220.88377399999999</v>
      </c>
      <c r="C17" s="11">
        <v>213.84252900000001</v>
      </c>
      <c r="D17" s="11">
        <v>216.704803</v>
      </c>
      <c r="E17" s="11">
        <v>213.08371</v>
      </c>
      <c r="F17" s="11">
        <v>211.28839099999999</v>
      </c>
      <c r="G17" s="11">
        <v>208.62631200000001</v>
      </c>
      <c r="H17" s="11">
        <v>207.019318</v>
      </c>
      <c r="I17" s="11">
        <v>205.740723</v>
      </c>
      <c r="J17" s="11">
        <v>204.503952</v>
      </c>
      <c r="K17" s="11">
        <v>203.294342</v>
      </c>
      <c r="L17" s="11">
        <v>202.443848</v>
      </c>
      <c r="M17" s="11">
        <v>201.69580099999999</v>
      </c>
      <c r="N17" s="11">
        <v>201.103836</v>
      </c>
      <c r="O17" s="11">
        <v>200.44224500000001</v>
      </c>
      <c r="P17" s="11">
        <v>199.86019899999999</v>
      </c>
      <c r="Q17" s="11">
        <v>199.13978599999999</v>
      </c>
      <c r="R17" s="11">
        <v>198.54284699999999</v>
      </c>
      <c r="S17" s="11">
        <v>198.05368000000001</v>
      </c>
      <c r="T17" s="11">
        <v>197.58221399999999</v>
      </c>
      <c r="U17" s="11">
        <v>196.85183699999999</v>
      </c>
      <c r="V17" s="11">
        <v>196.07788099999999</v>
      </c>
      <c r="W17" s="11">
        <v>195.42718500000001</v>
      </c>
      <c r="X17" s="11">
        <v>195.03381300000001</v>
      </c>
      <c r="Y17" s="11">
        <v>194.579193</v>
      </c>
      <c r="Z17" s="11">
        <v>194.00102200000001</v>
      </c>
      <c r="AA17" s="11">
        <v>193.37702899999999</v>
      </c>
      <c r="AB17" s="11">
        <v>192.867706</v>
      </c>
      <c r="AC17" s="11">
        <v>192.56231700000001</v>
      </c>
      <c r="AD17" s="11">
        <v>192.23747299999999</v>
      </c>
      <c r="AE17" s="11">
        <v>191.82556199999999</v>
      </c>
      <c r="AF17" s="12">
        <v>-3.8730000000000001E-3</v>
      </c>
    </row>
    <row r="18" spans="1:32" ht="15" customHeight="1" x14ac:dyDescent="0.25">
      <c r="A18" s="9"/>
      <c r="B18" s="15"/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/>
      <c r="AD18" s="15"/>
      <c r="AE18" s="15"/>
      <c r="AF18" s="12"/>
    </row>
    <row r="19" spans="1:32" ht="15" customHeight="1" x14ac:dyDescent="0.25">
      <c r="A19" s="10" t="s">
        <v>16</v>
      </c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12"/>
    </row>
    <row r="20" spans="1:32" ht="15" customHeight="1" x14ac:dyDescent="0.25">
      <c r="A20" s="9"/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2"/>
    </row>
    <row r="21" spans="1:32" ht="15" customHeight="1" x14ac:dyDescent="0.25">
      <c r="A21" s="10" t="s">
        <v>17</v>
      </c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5"/>
      <c r="AF21" s="12"/>
    </row>
    <row r="22" spans="1:32" ht="15" customHeight="1" x14ac:dyDescent="0.25">
      <c r="A22" s="9" t="s">
        <v>18</v>
      </c>
      <c r="B22" s="16">
        <v>0.170039</v>
      </c>
      <c r="C22" s="16">
        <v>0.148067</v>
      </c>
      <c r="D22" s="16">
        <v>0.17330599999999999</v>
      </c>
      <c r="E22" s="16">
        <v>0.16834299999999999</v>
      </c>
      <c r="F22" s="16">
        <v>0.16272400000000001</v>
      </c>
      <c r="G22" s="16">
        <v>0.16175500000000001</v>
      </c>
      <c r="H22" s="16">
        <v>0.16108900000000001</v>
      </c>
      <c r="I22" s="16">
        <v>0.16045699999999999</v>
      </c>
      <c r="J22" s="16">
        <v>0.15975200000000001</v>
      </c>
      <c r="K22" s="16">
        <v>0.15920899999999999</v>
      </c>
      <c r="L22" s="16">
        <v>0.15885299999999999</v>
      </c>
      <c r="M22" s="16">
        <v>0.15867600000000001</v>
      </c>
      <c r="N22" s="16">
        <v>0.158414</v>
      </c>
      <c r="O22" s="16">
        <v>0.15764800000000001</v>
      </c>
      <c r="P22" s="16">
        <v>0.15679499999999999</v>
      </c>
      <c r="Q22" s="16">
        <v>0.15593000000000001</v>
      </c>
      <c r="R22" s="16">
        <v>0.154977</v>
      </c>
      <c r="S22" s="16">
        <v>0.154053</v>
      </c>
      <c r="T22" s="16">
        <v>0.15313399999999999</v>
      </c>
      <c r="U22" s="16">
        <v>0.15212200000000001</v>
      </c>
      <c r="V22" s="16">
        <v>0.15104500000000001</v>
      </c>
      <c r="W22" s="16">
        <v>0.150114</v>
      </c>
      <c r="X22" s="16">
        <v>0.149342</v>
      </c>
      <c r="Y22" s="16">
        <v>0.14853</v>
      </c>
      <c r="Z22" s="16">
        <v>0.14763100000000001</v>
      </c>
      <c r="AA22" s="16">
        <v>0.146763</v>
      </c>
      <c r="AB22" s="16">
        <v>0.145928</v>
      </c>
      <c r="AC22" s="16">
        <v>0.14514099999999999</v>
      </c>
      <c r="AD22" s="16">
        <v>0.144314</v>
      </c>
      <c r="AE22" s="16">
        <v>0.14335999999999999</v>
      </c>
      <c r="AF22" s="12">
        <v>-1.1529999999999999E-3</v>
      </c>
    </row>
    <row r="23" spans="1:32" ht="15" customHeight="1" x14ac:dyDescent="0.25">
      <c r="A23" s="9" t="s">
        <v>19</v>
      </c>
      <c r="B23" s="16">
        <v>0.54806200000000005</v>
      </c>
      <c r="C23" s="16">
        <v>0.55353399999999997</v>
      </c>
      <c r="D23" s="16">
        <v>0.47444799999999998</v>
      </c>
      <c r="E23" s="16">
        <v>0.48397400000000002</v>
      </c>
      <c r="F23" s="16">
        <v>0.51035799999999998</v>
      </c>
      <c r="G23" s="16">
        <v>0.50882099999999997</v>
      </c>
      <c r="H23" s="16">
        <v>0.50889799999999996</v>
      </c>
      <c r="I23" s="16">
        <v>0.50892199999999999</v>
      </c>
      <c r="J23" s="16">
        <v>0.50980000000000003</v>
      </c>
      <c r="K23" s="16">
        <v>0.51157699999999995</v>
      </c>
      <c r="L23" s="16">
        <v>0.51447900000000002</v>
      </c>
      <c r="M23" s="16">
        <v>0.51822199999999996</v>
      </c>
      <c r="N23" s="16">
        <v>0.52188699999999999</v>
      </c>
      <c r="O23" s="16">
        <v>0.52399799999999996</v>
      </c>
      <c r="P23" s="16">
        <v>0.525891</v>
      </c>
      <c r="Q23" s="16">
        <v>0.52785300000000002</v>
      </c>
      <c r="R23" s="16">
        <v>0.52949000000000002</v>
      </c>
      <c r="S23" s="16">
        <v>0.53141300000000002</v>
      </c>
      <c r="T23" s="16">
        <v>0.53326799999999996</v>
      </c>
      <c r="U23" s="16">
        <v>0.53480099999999997</v>
      </c>
      <c r="V23" s="16">
        <v>0.53620000000000001</v>
      </c>
      <c r="W23" s="16">
        <v>0.53850299999999995</v>
      </c>
      <c r="X23" s="16">
        <v>0.54156599999999999</v>
      </c>
      <c r="Y23" s="16">
        <v>0.54458600000000001</v>
      </c>
      <c r="Z23" s="16">
        <v>0.54754499999999995</v>
      </c>
      <c r="AA23" s="16">
        <v>0.55068499999999998</v>
      </c>
      <c r="AB23" s="16">
        <v>0.55410499999999996</v>
      </c>
      <c r="AC23" s="16">
        <v>0.55826900000000002</v>
      </c>
      <c r="AD23" s="16">
        <v>0.56253799999999998</v>
      </c>
      <c r="AE23" s="16">
        <v>0.56615300000000002</v>
      </c>
      <c r="AF23" s="12">
        <v>8.0500000000000005E-4</v>
      </c>
    </row>
    <row r="24" spans="1:32" ht="15" customHeight="1" x14ac:dyDescent="0.25">
      <c r="A24" s="9" t="s">
        <v>20</v>
      </c>
      <c r="B24" s="16">
        <v>9.2532000000000003E-2</v>
      </c>
      <c r="C24" s="16">
        <v>9.2738000000000001E-2</v>
      </c>
      <c r="D24" s="16">
        <v>9.2349000000000001E-2</v>
      </c>
      <c r="E24" s="16">
        <v>9.1699000000000003E-2</v>
      </c>
      <c r="F24" s="16">
        <v>9.0962000000000001E-2</v>
      </c>
      <c r="G24" s="16">
        <v>9.0478000000000003E-2</v>
      </c>
      <c r="H24" s="16">
        <v>9.0357000000000007E-2</v>
      </c>
      <c r="I24" s="16">
        <v>9.0174000000000004E-2</v>
      </c>
      <c r="J24" s="16">
        <v>8.9974999999999999E-2</v>
      </c>
      <c r="K24" s="16">
        <v>8.9797000000000002E-2</v>
      </c>
      <c r="L24" s="16">
        <v>8.9724999999999999E-2</v>
      </c>
      <c r="M24" s="16">
        <v>8.9760000000000006E-2</v>
      </c>
      <c r="N24" s="16">
        <v>8.9762999999999996E-2</v>
      </c>
      <c r="O24" s="16">
        <v>8.9509000000000005E-2</v>
      </c>
      <c r="P24" s="16">
        <v>8.9221999999999996E-2</v>
      </c>
      <c r="Q24" s="16">
        <v>8.8924000000000003E-2</v>
      </c>
      <c r="R24" s="16">
        <v>8.8591000000000003E-2</v>
      </c>
      <c r="S24" s="16">
        <v>8.8265999999999997E-2</v>
      </c>
      <c r="T24" s="16">
        <v>8.7938000000000002E-2</v>
      </c>
      <c r="U24" s="16">
        <v>8.7250999999999995E-2</v>
      </c>
      <c r="V24" s="16">
        <v>8.6550000000000002E-2</v>
      </c>
      <c r="W24" s="16">
        <v>8.5949999999999999E-2</v>
      </c>
      <c r="X24" s="16">
        <v>8.5436999999999999E-2</v>
      </c>
      <c r="Y24" s="16">
        <v>8.4903999999999993E-2</v>
      </c>
      <c r="Z24" s="16">
        <v>8.4340999999999999E-2</v>
      </c>
      <c r="AA24" s="16">
        <v>8.3807000000000006E-2</v>
      </c>
      <c r="AB24" s="16">
        <v>8.3306000000000005E-2</v>
      </c>
      <c r="AC24" s="16">
        <v>8.2864999999999994E-2</v>
      </c>
      <c r="AD24" s="16">
        <v>8.2397999999999999E-2</v>
      </c>
      <c r="AE24" s="16">
        <v>8.1856999999999999E-2</v>
      </c>
      <c r="AF24" s="12">
        <v>-4.4470000000000004E-3</v>
      </c>
    </row>
    <row r="25" spans="1:32" ht="15" customHeight="1" x14ac:dyDescent="0.25">
      <c r="A25" s="9" t="s">
        <v>21</v>
      </c>
      <c r="B25" s="16">
        <v>0.51067399999999996</v>
      </c>
      <c r="C25" s="16">
        <v>0.51703299999999996</v>
      </c>
      <c r="D25" s="16">
        <v>0.52148099999999997</v>
      </c>
      <c r="E25" s="16">
        <v>0.52518200000000004</v>
      </c>
      <c r="F25" s="16">
        <v>0.52750600000000003</v>
      </c>
      <c r="G25" s="16">
        <v>0.53088100000000005</v>
      </c>
      <c r="H25" s="16">
        <v>0.53527199999999997</v>
      </c>
      <c r="I25" s="16">
        <v>0.53974100000000003</v>
      </c>
      <c r="J25" s="16">
        <v>0.54410800000000004</v>
      </c>
      <c r="K25" s="16">
        <v>0.54800599999999999</v>
      </c>
      <c r="L25" s="16">
        <v>0.55285700000000004</v>
      </c>
      <c r="M25" s="16">
        <v>0.55857100000000004</v>
      </c>
      <c r="N25" s="16">
        <v>0.56397299999999995</v>
      </c>
      <c r="O25" s="16">
        <v>0.56760999999999995</v>
      </c>
      <c r="P25" s="16">
        <v>0.57095300000000004</v>
      </c>
      <c r="Q25" s="16">
        <v>0.57433400000000001</v>
      </c>
      <c r="R25" s="16">
        <v>0.577399</v>
      </c>
      <c r="S25" s="16">
        <v>0.58062899999999995</v>
      </c>
      <c r="T25" s="16">
        <v>0.58392299999999997</v>
      </c>
      <c r="U25" s="16">
        <v>0.58535800000000004</v>
      </c>
      <c r="V25" s="16">
        <v>0.58674999999999999</v>
      </c>
      <c r="W25" s="16">
        <v>0.58896099999999996</v>
      </c>
      <c r="X25" s="16">
        <v>0.59208400000000005</v>
      </c>
      <c r="Y25" s="16">
        <v>0.59529900000000002</v>
      </c>
      <c r="Z25" s="16">
        <v>0.59840899999999997</v>
      </c>
      <c r="AA25" s="16">
        <v>0.60179700000000003</v>
      </c>
      <c r="AB25" s="16">
        <v>0.60559600000000002</v>
      </c>
      <c r="AC25" s="16">
        <v>0.61008300000000004</v>
      </c>
      <c r="AD25" s="16">
        <v>0.61462399999999995</v>
      </c>
      <c r="AE25" s="16">
        <v>0.61687400000000003</v>
      </c>
      <c r="AF25" s="12">
        <v>6.326E-3</v>
      </c>
    </row>
    <row r="26" spans="1:32" ht="15" customHeight="1" x14ac:dyDescent="0.25">
      <c r="A26" s="9" t="s">
        <v>22</v>
      </c>
      <c r="B26" s="16">
        <v>2.3243E-2</v>
      </c>
      <c r="C26" s="16">
        <v>2.3223000000000001E-2</v>
      </c>
      <c r="D26" s="16">
        <v>2.3108E-2</v>
      </c>
      <c r="E26" s="16">
        <v>2.2945E-2</v>
      </c>
      <c r="F26" s="16">
        <v>2.2785E-2</v>
      </c>
      <c r="G26" s="16">
        <v>2.2696000000000001E-2</v>
      </c>
      <c r="H26" s="16">
        <v>2.2626E-2</v>
      </c>
      <c r="I26" s="16">
        <v>2.2553E-2</v>
      </c>
      <c r="J26" s="16">
        <v>2.2447999999999999E-2</v>
      </c>
      <c r="K26" s="16">
        <v>2.2401999999999998E-2</v>
      </c>
      <c r="L26" s="16">
        <v>2.2377999999999999E-2</v>
      </c>
      <c r="M26" s="16">
        <v>2.2374999999999999E-2</v>
      </c>
      <c r="N26" s="16">
        <v>2.2363000000000001E-2</v>
      </c>
      <c r="O26" s="16">
        <v>2.23E-2</v>
      </c>
      <c r="P26" s="16">
        <v>2.2238000000000001E-2</v>
      </c>
      <c r="Q26" s="16">
        <v>2.2173999999999999E-2</v>
      </c>
      <c r="R26" s="16">
        <v>2.2110000000000001E-2</v>
      </c>
      <c r="S26" s="16">
        <v>2.2053E-2</v>
      </c>
      <c r="T26" s="16">
        <v>2.1998E-2</v>
      </c>
      <c r="U26" s="16">
        <v>2.1935E-2</v>
      </c>
      <c r="V26" s="16">
        <v>2.1864000000000001E-2</v>
      </c>
      <c r="W26" s="16">
        <v>2.1804E-2</v>
      </c>
      <c r="X26" s="16">
        <v>2.1753999999999999E-2</v>
      </c>
      <c r="Y26" s="16">
        <v>2.1699E-2</v>
      </c>
      <c r="Z26" s="16">
        <v>2.1635999999999999E-2</v>
      </c>
      <c r="AA26" s="16">
        <v>2.1548999999999999E-2</v>
      </c>
      <c r="AB26" s="16">
        <v>2.147E-2</v>
      </c>
      <c r="AC26" s="16">
        <v>2.1402999999999998E-2</v>
      </c>
      <c r="AD26" s="16">
        <v>2.1326000000000001E-2</v>
      </c>
      <c r="AE26" s="16">
        <v>2.1229000000000001E-2</v>
      </c>
      <c r="AF26" s="12">
        <v>-3.202E-3</v>
      </c>
    </row>
    <row r="27" spans="1:32" ht="15" customHeight="1" x14ac:dyDescent="0.25">
      <c r="A27" s="9" t="s">
        <v>23</v>
      </c>
      <c r="B27" s="16">
        <v>0.95581300000000002</v>
      </c>
      <c r="C27" s="16">
        <v>0.93593499999999996</v>
      </c>
      <c r="D27" s="16">
        <v>0.91673000000000004</v>
      </c>
      <c r="E27" s="16">
        <v>0.90491699999999997</v>
      </c>
      <c r="F27" s="16">
        <v>0.89360399999999995</v>
      </c>
      <c r="G27" s="16">
        <v>0.88703900000000002</v>
      </c>
      <c r="H27" s="16">
        <v>0.88393600000000006</v>
      </c>
      <c r="I27" s="16">
        <v>0.88217000000000001</v>
      </c>
      <c r="J27" s="16">
        <v>0.88131400000000004</v>
      </c>
      <c r="K27" s="16">
        <v>0.87771999999999994</v>
      </c>
      <c r="L27" s="16">
        <v>0.876799</v>
      </c>
      <c r="M27" s="16">
        <v>0.87862200000000001</v>
      </c>
      <c r="N27" s="16">
        <v>0.88066900000000004</v>
      </c>
      <c r="O27" s="16">
        <v>0.88023399999999996</v>
      </c>
      <c r="P27" s="16">
        <v>0.87988299999999997</v>
      </c>
      <c r="Q27" s="16">
        <v>0.879722</v>
      </c>
      <c r="R27" s="16">
        <v>0.87914599999999998</v>
      </c>
      <c r="S27" s="16">
        <v>0.87892000000000003</v>
      </c>
      <c r="T27" s="16">
        <v>0.87899499999999997</v>
      </c>
      <c r="U27" s="16">
        <v>0.87051900000000004</v>
      </c>
      <c r="V27" s="16">
        <v>0.86256600000000005</v>
      </c>
      <c r="W27" s="16">
        <v>0.85683299999999996</v>
      </c>
      <c r="X27" s="16">
        <v>0.85314800000000002</v>
      </c>
      <c r="Y27" s="16">
        <v>0.85024999999999995</v>
      </c>
      <c r="Z27" s="16">
        <v>0.84753500000000004</v>
      </c>
      <c r="AA27" s="16">
        <v>0.84538400000000002</v>
      </c>
      <c r="AB27" s="16">
        <v>0.84401899999999996</v>
      </c>
      <c r="AC27" s="16">
        <v>0.84371700000000005</v>
      </c>
      <c r="AD27" s="16">
        <v>0.84333499999999995</v>
      </c>
      <c r="AE27" s="16">
        <v>0.84209500000000004</v>
      </c>
      <c r="AF27" s="12">
        <v>-3.7659999999999998E-3</v>
      </c>
    </row>
    <row r="28" spans="1:32" ht="15" customHeight="1" x14ac:dyDescent="0.25">
      <c r="A28" s="9" t="s">
        <v>24</v>
      </c>
      <c r="B28" s="16">
        <v>0.38734200000000002</v>
      </c>
      <c r="C28" s="16">
        <v>0.38259799999999999</v>
      </c>
      <c r="D28" s="16">
        <v>0.37761</v>
      </c>
      <c r="E28" s="16">
        <v>0.37346600000000002</v>
      </c>
      <c r="F28" s="16">
        <v>0.37015199999999998</v>
      </c>
      <c r="G28" s="16">
        <v>0.36818200000000001</v>
      </c>
      <c r="H28" s="16">
        <v>0.36731599999999998</v>
      </c>
      <c r="I28" s="16">
        <v>0.36701800000000001</v>
      </c>
      <c r="J28" s="16">
        <v>0.36698500000000001</v>
      </c>
      <c r="K28" s="16">
        <v>0.36703599999999997</v>
      </c>
      <c r="L28" s="16">
        <v>0.36742399999999997</v>
      </c>
      <c r="M28" s="16">
        <v>0.36819099999999999</v>
      </c>
      <c r="N28" s="16">
        <v>0.36908999999999997</v>
      </c>
      <c r="O28" s="16">
        <v>0.36985899999999999</v>
      </c>
      <c r="P28" s="16">
        <v>0.37090899999999999</v>
      </c>
      <c r="Q28" s="16">
        <v>0.37226300000000001</v>
      </c>
      <c r="R28" s="16">
        <v>0.37376500000000001</v>
      </c>
      <c r="S28" s="16">
        <v>0.37550499999999998</v>
      </c>
      <c r="T28" s="16">
        <v>0.37743199999999999</v>
      </c>
      <c r="U28" s="16">
        <v>0.37941799999999998</v>
      </c>
      <c r="V28" s="16">
        <v>0.38143100000000002</v>
      </c>
      <c r="W28" s="16">
        <v>0.38368600000000003</v>
      </c>
      <c r="X28" s="16">
        <v>0.38609300000000002</v>
      </c>
      <c r="Y28" s="16">
        <v>0.388569</v>
      </c>
      <c r="Z28" s="16">
        <v>0.39110899999999998</v>
      </c>
      <c r="AA28" s="16">
        <v>0.39385300000000001</v>
      </c>
      <c r="AB28" s="16">
        <v>0.39674199999999998</v>
      </c>
      <c r="AC28" s="16">
        <v>0.39973700000000001</v>
      </c>
      <c r="AD28" s="16">
        <v>0.40264100000000003</v>
      </c>
      <c r="AE28" s="16">
        <v>0.40530699999999997</v>
      </c>
      <c r="AF28" s="12">
        <v>2.0609999999999999E-3</v>
      </c>
    </row>
    <row r="29" spans="1:32" ht="15" customHeight="1" x14ac:dyDescent="0.25">
      <c r="A29" s="9" t="s">
        <v>25</v>
      </c>
      <c r="B29" s="16">
        <v>0.12523599999999999</v>
      </c>
      <c r="C29" s="16">
        <v>0.115505</v>
      </c>
      <c r="D29" s="16">
        <v>0.10648299999999999</v>
      </c>
      <c r="E29" s="16">
        <v>9.8268999999999995E-2</v>
      </c>
      <c r="F29" s="16">
        <v>9.2192999999999997E-2</v>
      </c>
      <c r="G29" s="16">
        <v>8.6359000000000005E-2</v>
      </c>
      <c r="H29" s="16">
        <v>8.1106999999999999E-2</v>
      </c>
      <c r="I29" s="16">
        <v>7.6349E-2</v>
      </c>
      <c r="J29" s="16">
        <v>7.1863999999999997E-2</v>
      </c>
      <c r="K29" s="16">
        <v>6.7831000000000002E-2</v>
      </c>
      <c r="L29" s="16">
        <v>6.4061999999999994E-2</v>
      </c>
      <c r="M29" s="16">
        <v>6.0554999999999998E-2</v>
      </c>
      <c r="N29" s="16">
        <v>5.7102E-2</v>
      </c>
      <c r="O29" s="16">
        <v>5.3887999999999998E-2</v>
      </c>
      <c r="P29" s="16">
        <v>5.0958000000000003E-2</v>
      </c>
      <c r="Q29" s="16">
        <v>4.8127999999999997E-2</v>
      </c>
      <c r="R29" s="16">
        <v>4.5406000000000002E-2</v>
      </c>
      <c r="S29" s="16">
        <v>4.2816E-2</v>
      </c>
      <c r="T29" s="16">
        <v>4.0375000000000001E-2</v>
      </c>
      <c r="U29" s="16">
        <v>3.8098E-2</v>
      </c>
      <c r="V29" s="16">
        <v>3.6006000000000003E-2</v>
      </c>
      <c r="W29" s="16">
        <v>3.4126999999999998E-2</v>
      </c>
      <c r="X29" s="16">
        <v>3.2468999999999998E-2</v>
      </c>
      <c r="Y29" s="16">
        <v>3.0814000000000001E-2</v>
      </c>
      <c r="Z29" s="16">
        <v>2.9366E-2</v>
      </c>
      <c r="AA29" s="16">
        <v>2.7911999999999999E-2</v>
      </c>
      <c r="AB29" s="16">
        <v>2.6651999999999999E-2</v>
      </c>
      <c r="AC29" s="16">
        <v>2.5579999999999999E-2</v>
      </c>
      <c r="AD29" s="16">
        <v>2.4473000000000002E-2</v>
      </c>
      <c r="AE29" s="16">
        <v>2.3324999999999999E-2</v>
      </c>
      <c r="AF29" s="12">
        <v>-5.5534E-2</v>
      </c>
    </row>
    <row r="30" spans="1:32" ht="15" customHeight="1" x14ac:dyDescent="0.25">
      <c r="A30" s="9" t="s">
        <v>26</v>
      </c>
      <c r="B30" s="16">
        <v>0.22256100000000001</v>
      </c>
      <c r="C30" s="16">
        <v>0.217448</v>
      </c>
      <c r="D30" s="16">
        <v>0.21602199999999999</v>
      </c>
      <c r="E30" s="16">
        <v>0.217276</v>
      </c>
      <c r="F30" s="16">
        <v>0.220634</v>
      </c>
      <c r="G30" s="16">
        <v>0.22403899999999999</v>
      </c>
      <c r="H30" s="16">
        <v>0.22783400000000001</v>
      </c>
      <c r="I30" s="16">
        <v>0.23161000000000001</v>
      </c>
      <c r="J30" s="16">
        <v>0.23555599999999999</v>
      </c>
      <c r="K30" s="16">
        <v>0.239921</v>
      </c>
      <c r="L30" s="16">
        <v>0.24485599999999999</v>
      </c>
      <c r="M30" s="16">
        <v>0.250668</v>
      </c>
      <c r="N30" s="16">
        <v>0.256907</v>
      </c>
      <c r="O30" s="16">
        <v>0.26380500000000001</v>
      </c>
      <c r="P30" s="16">
        <v>0.27094400000000002</v>
      </c>
      <c r="Q30" s="16">
        <v>0.27866000000000002</v>
      </c>
      <c r="R30" s="16">
        <v>0.28636299999999998</v>
      </c>
      <c r="S30" s="16">
        <v>0.29391800000000001</v>
      </c>
      <c r="T30" s="16">
        <v>0.30118600000000001</v>
      </c>
      <c r="U30" s="16">
        <v>0.30857099999999998</v>
      </c>
      <c r="V30" s="16">
        <v>0.315635</v>
      </c>
      <c r="W30" s="16">
        <v>0.32301000000000002</v>
      </c>
      <c r="X30" s="16">
        <v>0.33042100000000002</v>
      </c>
      <c r="Y30" s="16">
        <v>0.33800999999999998</v>
      </c>
      <c r="Z30" s="16">
        <v>0.34573599999999999</v>
      </c>
      <c r="AA30" s="16">
        <v>0.35322500000000001</v>
      </c>
      <c r="AB30" s="16">
        <v>0.36087200000000003</v>
      </c>
      <c r="AC30" s="16">
        <v>0.368367</v>
      </c>
      <c r="AD30" s="16">
        <v>0.37550699999999998</v>
      </c>
      <c r="AE30" s="16">
        <v>0.38237300000000002</v>
      </c>
      <c r="AF30" s="12">
        <v>2.0362999999999999E-2</v>
      </c>
    </row>
    <row r="31" spans="1:32" ht="15" customHeight="1" x14ac:dyDescent="0.25">
      <c r="A31" s="9" t="s">
        <v>27</v>
      </c>
      <c r="B31" s="16">
        <v>1.4958370000000001</v>
      </c>
      <c r="C31" s="16">
        <v>1.5308790000000001</v>
      </c>
      <c r="D31" s="16">
        <v>1.626074</v>
      </c>
      <c r="E31" s="16">
        <v>1.584471</v>
      </c>
      <c r="F31" s="16">
        <v>1.618333</v>
      </c>
      <c r="G31" s="16">
        <v>1.65245</v>
      </c>
      <c r="H31" s="16">
        <v>1.6887829999999999</v>
      </c>
      <c r="I31" s="16">
        <v>1.7264839999999999</v>
      </c>
      <c r="J31" s="16">
        <v>1.7643310000000001</v>
      </c>
      <c r="K31" s="16">
        <v>1.803782</v>
      </c>
      <c r="L31" s="16">
        <v>1.84382</v>
      </c>
      <c r="M31" s="16">
        <v>1.8847959999999999</v>
      </c>
      <c r="N31" s="16">
        <v>1.925951</v>
      </c>
      <c r="O31" s="16">
        <v>1.965387</v>
      </c>
      <c r="P31" s="16">
        <v>2.004365</v>
      </c>
      <c r="Q31" s="16">
        <v>2.043771</v>
      </c>
      <c r="R31" s="16">
        <v>2.0822099999999999</v>
      </c>
      <c r="S31" s="16">
        <v>2.1214019999999998</v>
      </c>
      <c r="T31" s="16">
        <v>2.1603650000000001</v>
      </c>
      <c r="U31" s="16">
        <v>2.199087</v>
      </c>
      <c r="V31" s="16">
        <v>2.2378330000000002</v>
      </c>
      <c r="W31" s="16">
        <v>2.2782</v>
      </c>
      <c r="X31" s="16">
        <v>2.3203469999999999</v>
      </c>
      <c r="Y31" s="16">
        <v>2.3628049999999998</v>
      </c>
      <c r="Z31" s="16">
        <v>2.4062410000000001</v>
      </c>
      <c r="AA31" s="16">
        <v>2.450726</v>
      </c>
      <c r="AB31" s="16">
        <v>2.4959609999999999</v>
      </c>
      <c r="AC31" s="16">
        <v>2.5420769999999999</v>
      </c>
      <c r="AD31" s="16">
        <v>2.5882710000000002</v>
      </c>
      <c r="AE31" s="16">
        <v>2.6333160000000002</v>
      </c>
      <c r="AF31" s="12">
        <v>1.9560000000000001E-2</v>
      </c>
    </row>
    <row r="32" spans="1:32" ht="15" customHeight="1" x14ac:dyDescent="0.25">
      <c r="A32" s="9" t="s">
        <v>28</v>
      </c>
      <c r="B32" s="16">
        <v>4.5313400000000001</v>
      </c>
      <c r="C32" s="16">
        <v>4.5169600000000001</v>
      </c>
      <c r="D32" s="16">
        <v>4.5276100000000001</v>
      </c>
      <c r="E32" s="16">
        <v>4.4705409999999999</v>
      </c>
      <c r="F32" s="16">
        <v>4.509252</v>
      </c>
      <c r="G32" s="16">
        <v>4.5327000000000002</v>
      </c>
      <c r="H32" s="16">
        <v>4.5672180000000004</v>
      </c>
      <c r="I32" s="16">
        <v>4.6054769999999996</v>
      </c>
      <c r="J32" s="16">
        <v>4.6461319999999997</v>
      </c>
      <c r="K32" s="16">
        <v>4.6872829999999999</v>
      </c>
      <c r="L32" s="16">
        <v>4.7352550000000004</v>
      </c>
      <c r="M32" s="16">
        <v>4.790438</v>
      </c>
      <c r="N32" s="16">
        <v>4.8461179999999997</v>
      </c>
      <c r="O32" s="16">
        <v>4.8942379999999996</v>
      </c>
      <c r="P32" s="16">
        <v>4.9421590000000002</v>
      </c>
      <c r="Q32" s="16">
        <v>4.9917600000000002</v>
      </c>
      <c r="R32" s="16">
        <v>5.0394569999999996</v>
      </c>
      <c r="S32" s="16">
        <v>5.0889749999999996</v>
      </c>
      <c r="T32" s="16">
        <v>5.1386139999999996</v>
      </c>
      <c r="U32" s="16">
        <v>5.1771599999999998</v>
      </c>
      <c r="V32" s="16">
        <v>5.2158790000000002</v>
      </c>
      <c r="W32" s="16">
        <v>5.2611879999999998</v>
      </c>
      <c r="X32" s="16">
        <v>5.3126600000000002</v>
      </c>
      <c r="Y32" s="16">
        <v>5.3654669999999998</v>
      </c>
      <c r="Z32" s="16">
        <v>5.4195479999999998</v>
      </c>
      <c r="AA32" s="16">
        <v>5.4756999999999998</v>
      </c>
      <c r="AB32" s="16">
        <v>5.5346500000000001</v>
      </c>
      <c r="AC32" s="16">
        <v>5.5972390000000001</v>
      </c>
      <c r="AD32" s="16">
        <v>5.6594259999999998</v>
      </c>
      <c r="AE32" s="16">
        <v>5.7158889999999998</v>
      </c>
      <c r="AF32" s="12">
        <v>8.4430000000000009E-3</v>
      </c>
    </row>
    <row r="33" spans="1:32" ht="15" customHeight="1" x14ac:dyDescent="0.25">
      <c r="A33" s="9"/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  <c r="AB33" s="15"/>
      <c r="AC33" s="15"/>
      <c r="AD33" s="15"/>
      <c r="AE33" s="15"/>
      <c r="AF33" s="12"/>
    </row>
    <row r="34" spans="1:32" ht="15" customHeight="1" x14ac:dyDescent="0.25">
      <c r="A34" s="10" t="s">
        <v>29</v>
      </c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/>
      <c r="AE34" s="15"/>
      <c r="AF34" s="12"/>
    </row>
    <row r="35" spans="1:32" ht="15" customHeight="1" x14ac:dyDescent="0.25">
      <c r="A35" s="9" t="s">
        <v>18</v>
      </c>
      <c r="B35" s="16">
        <v>1.7217830000000001</v>
      </c>
      <c r="C35" s="16">
        <v>1.5399069999999999</v>
      </c>
      <c r="D35" s="16">
        <v>1.841607</v>
      </c>
      <c r="E35" s="16">
        <v>1.7788060000000001</v>
      </c>
      <c r="F35" s="16">
        <v>1.716701</v>
      </c>
      <c r="G35" s="16">
        <v>1.7245980000000001</v>
      </c>
      <c r="H35" s="16">
        <v>1.7285029999999999</v>
      </c>
      <c r="I35" s="16">
        <v>1.719886</v>
      </c>
      <c r="J35" s="16">
        <v>1.712629</v>
      </c>
      <c r="K35" s="16">
        <v>1.7111240000000001</v>
      </c>
      <c r="L35" s="16">
        <v>1.7083930000000001</v>
      </c>
      <c r="M35" s="16">
        <v>1.7053769999999999</v>
      </c>
      <c r="N35" s="16">
        <v>1.7002729999999999</v>
      </c>
      <c r="O35" s="16">
        <v>1.6919360000000001</v>
      </c>
      <c r="P35" s="16">
        <v>1.6833720000000001</v>
      </c>
      <c r="Q35" s="16">
        <v>1.676658</v>
      </c>
      <c r="R35" s="16">
        <v>1.6702939999999999</v>
      </c>
      <c r="S35" s="16">
        <v>1.662876</v>
      </c>
      <c r="T35" s="16">
        <v>1.6515629999999999</v>
      </c>
      <c r="U35" s="16">
        <v>1.637918</v>
      </c>
      <c r="V35" s="16">
        <v>1.626668</v>
      </c>
      <c r="W35" s="16">
        <v>1.619983</v>
      </c>
      <c r="X35" s="16">
        <v>1.613199</v>
      </c>
      <c r="Y35" s="16">
        <v>1.603553</v>
      </c>
      <c r="Z35" s="16">
        <v>1.592967</v>
      </c>
      <c r="AA35" s="16">
        <v>1.5808089999999999</v>
      </c>
      <c r="AB35" s="16">
        <v>1.5716950000000001</v>
      </c>
      <c r="AC35" s="16">
        <v>1.5648679999999999</v>
      </c>
      <c r="AD35" s="16">
        <v>1.5550120000000001</v>
      </c>
      <c r="AE35" s="16">
        <v>1.5414300000000001</v>
      </c>
      <c r="AF35" s="12">
        <v>3.4999999999999997E-5</v>
      </c>
    </row>
    <row r="36" spans="1:32" ht="15" customHeight="1" x14ac:dyDescent="0.25">
      <c r="A36" s="9" t="s">
        <v>19</v>
      </c>
      <c r="B36" s="16">
        <v>4.0832E-2</v>
      </c>
      <c r="C36" s="16">
        <v>4.3388999999999997E-2</v>
      </c>
      <c r="D36" s="16">
        <v>3.5729999999999998E-2</v>
      </c>
      <c r="E36" s="16">
        <v>3.5392E-2</v>
      </c>
      <c r="F36" s="16">
        <v>3.8136999999999997E-2</v>
      </c>
      <c r="G36" s="16">
        <v>3.8116999999999998E-2</v>
      </c>
      <c r="H36" s="16">
        <v>3.8044000000000001E-2</v>
      </c>
      <c r="I36" s="16">
        <v>3.7754000000000003E-2</v>
      </c>
      <c r="J36" s="16">
        <v>3.7495000000000001E-2</v>
      </c>
      <c r="K36" s="16">
        <v>3.7419000000000001E-2</v>
      </c>
      <c r="L36" s="16">
        <v>3.7307E-2</v>
      </c>
      <c r="M36" s="16">
        <v>3.7176000000000001E-2</v>
      </c>
      <c r="N36" s="16">
        <v>3.7046999999999997E-2</v>
      </c>
      <c r="O36" s="16">
        <v>3.6856E-2</v>
      </c>
      <c r="P36" s="16">
        <v>3.6665000000000003E-2</v>
      </c>
      <c r="Q36" s="16">
        <v>3.6532000000000002E-2</v>
      </c>
      <c r="R36" s="16">
        <v>3.6407000000000002E-2</v>
      </c>
      <c r="S36" s="16">
        <v>3.6319999999999998E-2</v>
      </c>
      <c r="T36" s="16">
        <v>3.6160999999999999E-2</v>
      </c>
      <c r="U36" s="16">
        <v>3.5889999999999998E-2</v>
      </c>
      <c r="V36" s="16">
        <v>3.5720000000000002E-2</v>
      </c>
      <c r="W36" s="16">
        <v>3.5713000000000002E-2</v>
      </c>
      <c r="X36" s="16">
        <v>3.5754000000000001E-2</v>
      </c>
      <c r="Y36" s="16">
        <v>3.5719000000000001E-2</v>
      </c>
      <c r="Z36" s="16">
        <v>3.5693999999999997E-2</v>
      </c>
      <c r="AA36" s="16">
        <v>3.5675999999999999E-2</v>
      </c>
      <c r="AB36" s="16">
        <v>3.5706000000000002E-2</v>
      </c>
      <c r="AC36" s="16">
        <v>3.5802E-2</v>
      </c>
      <c r="AD36" s="16">
        <v>3.5839999999999997E-2</v>
      </c>
      <c r="AE36" s="16">
        <v>3.5784999999999997E-2</v>
      </c>
      <c r="AF36" s="12">
        <v>-6.8580000000000004E-3</v>
      </c>
    </row>
    <row r="37" spans="1:32" ht="15" customHeight="1" x14ac:dyDescent="0.25">
      <c r="A37" s="9" t="s">
        <v>20</v>
      </c>
      <c r="B37" s="16">
        <v>0.46641300000000002</v>
      </c>
      <c r="C37" s="16">
        <v>0.48167100000000002</v>
      </c>
      <c r="D37" s="16">
        <v>0.48885000000000001</v>
      </c>
      <c r="E37" s="16">
        <v>0.48600700000000002</v>
      </c>
      <c r="F37" s="16">
        <v>0.48613699999999999</v>
      </c>
      <c r="G37" s="16">
        <v>0.49135499999999999</v>
      </c>
      <c r="H37" s="16">
        <v>0.495533</v>
      </c>
      <c r="I37" s="16">
        <v>0.49599300000000002</v>
      </c>
      <c r="J37" s="16">
        <v>0.49682199999999999</v>
      </c>
      <c r="K37" s="16">
        <v>0.50048800000000004</v>
      </c>
      <c r="L37" s="16">
        <v>0.50387499999999996</v>
      </c>
      <c r="M37" s="16">
        <v>0.50719499999999995</v>
      </c>
      <c r="N37" s="16">
        <v>0.50987499999999997</v>
      </c>
      <c r="O37" s="16">
        <v>0.51158400000000004</v>
      </c>
      <c r="P37" s="16">
        <v>0.51317800000000002</v>
      </c>
      <c r="Q37" s="16">
        <v>0.51522800000000002</v>
      </c>
      <c r="R37" s="16">
        <v>0.51731099999999997</v>
      </c>
      <c r="S37" s="16">
        <v>0.51881699999999997</v>
      </c>
      <c r="T37" s="16">
        <v>0.51910199999999995</v>
      </c>
      <c r="U37" s="16">
        <v>0.51854</v>
      </c>
      <c r="V37" s="16">
        <v>0.51871900000000004</v>
      </c>
      <c r="W37" s="16">
        <v>0.52010100000000004</v>
      </c>
      <c r="X37" s="16">
        <v>0.52146899999999996</v>
      </c>
      <c r="Y37" s="16">
        <v>0.521733</v>
      </c>
      <c r="Z37" s="16">
        <v>0.52201799999999998</v>
      </c>
      <c r="AA37" s="16">
        <v>0.52197800000000005</v>
      </c>
      <c r="AB37" s="16">
        <v>0.523061</v>
      </c>
      <c r="AC37" s="16">
        <v>0.52495400000000003</v>
      </c>
      <c r="AD37" s="16">
        <v>0.52585400000000004</v>
      </c>
      <c r="AE37" s="16">
        <v>0.52529599999999999</v>
      </c>
      <c r="AF37" s="12">
        <v>3.101E-3</v>
      </c>
    </row>
    <row r="38" spans="1:32" ht="15" customHeight="1" x14ac:dyDescent="0.25">
      <c r="A38" s="9" t="s">
        <v>22</v>
      </c>
      <c r="B38" s="16">
        <v>0.19053400000000001</v>
      </c>
      <c r="C38" s="16">
        <v>0.19598699999999999</v>
      </c>
      <c r="D38" s="16">
        <v>0.198576</v>
      </c>
      <c r="E38" s="16">
        <v>0.198069</v>
      </c>
      <c r="F38" s="16">
        <v>0.19878699999999999</v>
      </c>
      <c r="G38" s="16">
        <v>0.20143800000000001</v>
      </c>
      <c r="H38" s="16">
        <v>0.2039</v>
      </c>
      <c r="I38" s="16">
        <v>0.20515900000000001</v>
      </c>
      <c r="J38" s="16">
        <v>0.20646100000000001</v>
      </c>
      <c r="K38" s="16">
        <v>0.208567</v>
      </c>
      <c r="L38" s="16">
        <v>0.21043200000000001</v>
      </c>
      <c r="M38" s="16">
        <v>0.21222299999999999</v>
      </c>
      <c r="N38" s="16">
        <v>0.213806</v>
      </c>
      <c r="O38" s="16">
        <v>0.21513399999999999</v>
      </c>
      <c r="P38" s="16">
        <v>0.21657100000000001</v>
      </c>
      <c r="Q38" s="16">
        <v>0.21832599999999999</v>
      </c>
      <c r="R38" s="16">
        <v>0.220249</v>
      </c>
      <c r="S38" s="16">
        <v>0.222162</v>
      </c>
      <c r="T38" s="16">
        <v>0.223772</v>
      </c>
      <c r="U38" s="16">
        <v>0.22516700000000001</v>
      </c>
      <c r="V38" s="16">
        <v>0.22683400000000001</v>
      </c>
      <c r="W38" s="16">
        <v>0.22894999999999999</v>
      </c>
      <c r="X38" s="16">
        <v>0.230993</v>
      </c>
      <c r="Y38" s="16">
        <v>0.23241000000000001</v>
      </c>
      <c r="Z38" s="16">
        <v>0.23386699999999999</v>
      </c>
      <c r="AA38" s="16">
        <v>0.23530000000000001</v>
      </c>
      <c r="AB38" s="16">
        <v>0.23719399999999999</v>
      </c>
      <c r="AC38" s="16">
        <v>0.239069</v>
      </c>
      <c r="AD38" s="16">
        <v>0.240539</v>
      </c>
      <c r="AE38" s="16">
        <v>0.24138499999999999</v>
      </c>
      <c r="AF38" s="12">
        <v>7.4689999999999999E-3</v>
      </c>
    </row>
    <row r="39" spans="1:32" ht="15" customHeight="1" x14ac:dyDescent="0.25">
      <c r="A39" s="9" t="s">
        <v>30</v>
      </c>
      <c r="B39" s="16">
        <v>0.80512799999999995</v>
      </c>
      <c r="C39" s="16">
        <v>0.70203700000000002</v>
      </c>
      <c r="D39" s="16">
        <v>0.69584800000000002</v>
      </c>
      <c r="E39" s="16">
        <v>0.73410500000000001</v>
      </c>
      <c r="F39" s="16">
        <v>0.73624100000000003</v>
      </c>
      <c r="G39" s="16">
        <v>0.74486399999999997</v>
      </c>
      <c r="H39" s="16">
        <v>0.75281399999999998</v>
      </c>
      <c r="I39" s="16">
        <v>0.75840300000000005</v>
      </c>
      <c r="J39" s="16">
        <v>0.76578999999999997</v>
      </c>
      <c r="K39" s="16">
        <v>0.77662900000000001</v>
      </c>
      <c r="L39" s="16">
        <v>0.78754100000000005</v>
      </c>
      <c r="M39" s="16">
        <v>0.79906100000000002</v>
      </c>
      <c r="N39" s="16">
        <v>0.81122399999999995</v>
      </c>
      <c r="O39" s="16">
        <v>0.82427700000000004</v>
      </c>
      <c r="P39" s="16">
        <v>0.83848199999999995</v>
      </c>
      <c r="Q39" s="16">
        <v>0.85483699999999996</v>
      </c>
      <c r="R39" s="16">
        <v>0.87338499999999997</v>
      </c>
      <c r="S39" s="16">
        <v>0.89354699999999998</v>
      </c>
      <c r="T39" s="16">
        <v>0.91395800000000005</v>
      </c>
      <c r="U39" s="16">
        <v>0.93588099999999996</v>
      </c>
      <c r="V39" s="16">
        <v>0.96199599999999996</v>
      </c>
      <c r="W39" s="16">
        <v>0.99284499999999998</v>
      </c>
      <c r="X39" s="16">
        <v>1.025693</v>
      </c>
      <c r="Y39" s="16">
        <v>1.058716</v>
      </c>
      <c r="Z39" s="16">
        <v>1.094973</v>
      </c>
      <c r="AA39" s="16">
        <v>1.132436</v>
      </c>
      <c r="AB39" s="16">
        <v>1.1729369999999999</v>
      </c>
      <c r="AC39" s="16">
        <v>1.216105</v>
      </c>
      <c r="AD39" s="16">
        <v>1.2597309999999999</v>
      </c>
      <c r="AE39" s="16">
        <v>1.3039689999999999</v>
      </c>
      <c r="AF39" s="12">
        <v>2.2360000000000001E-2</v>
      </c>
    </row>
    <row r="40" spans="1:32" ht="15" customHeight="1" x14ac:dyDescent="0.25">
      <c r="A40" s="9" t="s">
        <v>28</v>
      </c>
      <c r="B40" s="16">
        <v>3.2246899999999998</v>
      </c>
      <c r="C40" s="16">
        <v>2.96299</v>
      </c>
      <c r="D40" s="16">
        <v>3.2606109999999999</v>
      </c>
      <c r="E40" s="16">
        <v>3.2323780000000002</v>
      </c>
      <c r="F40" s="16">
        <v>3.1760030000000001</v>
      </c>
      <c r="G40" s="16">
        <v>3.2003720000000002</v>
      </c>
      <c r="H40" s="16">
        <v>3.2187950000000001</v>
      </c>
      <c r="I40" s="16">
        <v>3.2171949999999998</v>
      </c>
      <c r="J40" s="16">
        <v>3.2191969999999999</v>
      </c>
      <c r="K40" s="16">
        <v>3.2342279999999999</v>
      </c>
      <c r="L40" s="16">
        <v>3.2475489999999998</v>
      </c>
      <c r="M40" s="16">
        <v>3.2610320000000002</v>
      </c>
      <c r="N40" s="16">
        <v>3.2722250000000002</v>
      </c>
      <c r="O40" s="16">
        <v>3.2797879999999999</v>
      </c>
      <c r="P40" s="16">
        <v>3.288268</v>
      </c>
      <c r="Q40" s="16">
        <v>3.3015810000000001</v>
      </c>
      <c r="R40" s="16">
        <v>3.3176459999999999</v>
      </c>
      <c r="S40" s="16">
        <v>3.3337210000000002</v>
      </c>
      <c r="T40" s="16">
        <v>3.3445550000000002</v>
      </c>
      <c r="U40" s="16">
        <v>3.353396</v>
      </c>
      <c r="V40" s="16">
        <v>3.3699370000000002</v>
      </c>
      <c r="W40" s="16">
        <v>3.3975909999999998</v>
      </c>
      <c r="X40" s="16">
        <v>3.4271090000000002</v>
      </c>
      <c r="Y40" s="16">
        <v>3.4521299999999999</v>
      </c>
      <c r="Z40" s="16">
        <v>3.4795189999999998</v>
      </c>
      <c r="AA40" s="16">
        <v>3.5061979999999999</v>
      </c>
      <c r="AB40" s="16">
        <v>3.5405929999999999</v>
      </c>
      <c r="AC40" s="16">
        <v>3.580797</v>
      </c>
      <c r="AD40" s="16">
        <v>3.6169760000000002</v>
      </c>
      <c r="AE40" s="16">
        <v>3.6478640000000002</v>
      </c>
      <c r="AF40" s="12">
        <v>7.4539999999999997E-3</v>
      </c>
    </row>
    <row r="41" spans="1:32" ht="15" customHeight="1" x14ac:dyDescent="0.25">
      <c r="A41" s="9"/>
      <c r="B41" s="15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  <c r="AA41" s="15"/>
      <c r="AB41" s="15"/>
      <c r="AC41" s="15"/>
      <c r="AD41" s="15"/>
      <c r="AE41" s="15"/>
      <c r="AF41" s="12"/>
    </row>
    <row r="42" spans="1:32" ht="15" customHeight="1" x14ac:dyDescent="0.25">
      <c r="A42" s="10" t="s">
        <v>31</v>
      </c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  <c r="AB42" s="15"/>
      <c r="AC42" s="15"/>
      <c r="AD42" s="15"/>
      <c r="AE42" s="15"/>
      <c r="AF42" s="12"/>
    </row>
    <row r="43" spans="1:32" ht="15" customHeight="1" x14ac:dyDescent="0.25">
      <c r="A43" s="9" t="s">
        <v>18</v>
      </c>
      <c r="B43" s="16">
        <v>0.15312400000000001</v>
      </c>
      <c r="C43" s="16">
        <v>0.13190299999999999</v>
      </c>
      <c r="D43" s="16">
        <v>0.14987600000000001</v>
      </c>
      <c r="E43" s="16">
        <v>0.149286</v>
      </c>
      <c r="F43" s="16">
        <v>0.14541499999999999</v>
      </c>
      <c r="G43" s="16">
        <v>0.14677200000000001</v>
      </c>
      <c r="H43" s="16">
        <v>0.14666299999999999</v>
      </c>
      <c r="I43" s="16">
        <v>0.145259</v>
      </c>
      <c r="J43" s="16">
        <v>0.14321999999999999</v>
      </c>
      <c r="K43" s="16">
        <v>0.14092099999999999</v>
      </c>
      <c r="L43" s="16">
        <v>0.13858100000000001</v>
      </c>
      <c r="M43" s="16">
        <v>0.136272</v>
      </c>
      <c r="N43" s="16">
        <v>0.13406499999999999</v>
      </c>
      <c r="O43" s="16">
        <v>0.13197800000000001</v>
      </c>
      <c r="P43" s="16">
        <v>0.12993099999999999</v>
      </c>
      <c r="Q43" s="16">
        <v>0.128001</v>
      </c>
      <c r="R43" s="16">
        <v>0.12604599999999999</v>
      </c>
      <c r="S43" s="16">
        <v>0.12424399999999999</v>
      </c>
      <c r="T43" s="16">
        <v>0.12248299999999999</v>
      </c>
      <c r="U43" s="16">
        <v>0.12081</v>
      </c>
      <c r="V43" s="16">
        <v>0.119159</v>
      </c>
      <c r="W43" s="16">
        <v>0.117537</v>
      </c>
      <c r="X43" s="16">
        <v>0.11596099999999999</v>
      </c>
      <c r="Y43" s="16">
        <v>0.114367</v>
      </c>
      <c r="Z43" s="16">
        <v>0.112951</v>
      </c>
      <c r="AA43" s="16">
        <v>0.111619</v>
      </c>
      <c r="AB43" s="16">
        <v>0.11033999999999999</v>
      </c>
      <c r="AC43" s="16">
        <v>0.109082</v>
      </c>
      <c r="AD43" s="16">
        <v>0.107719</v>
      </c>
      <c r="AE43" s="16">
        <v>0.10627499999999999</v>
      </c>
      <c r="AF43" s="12">
        <v>-7.6860000000000001E-3</v>
      </c>
    </row>
    <row r="44" spans="1:32" ht="15" customHeight="1" x14ac:dyDescent="0.25">
      <c r="A44" s="9" t="s">
        <v>20</v>
      </c>
      <c r="B44" s="16">
        <v>3.0637000000000001E-2</v>
      </c>
      <c r="C44" s="16">
        <v>3.0557999999999998E-2</v>
      </c>
      <c r="D44" s="16">
        <v>3.1047999999999999E-2</v>
      </c>
      <c r="E44" s="16">
        <v>3.2119000000000002E-2</v>
      </c>
      <c r="F44" s="16">
        <v>3.4139999999999997E-2</v>
      </c>
      <c r="G44" s="16">
        <v>3.6116000000000002E-2</v>
      </c>
      <c r="H44" s="16">
        <v>3.7834E-2</v>
      </c>
      <c r="I44" s="16">
        <v>3.9196000000000002E-2</v>
      </c>
      <c r="J44" s="16">
        <v>4.0399999999999998E-2</v>
      </c>
      <c r="K44" s="16">
        <v>4.1539E-2</v>
      </c>
      <c r="L44" s="16">
        <v>4.2627999999999999E-2</v>
      </c>
      <c r="M44" s="16">
        <v>4.3693000000000003E-2</v>
      </c>
      <c r="N44" s="16">
        <v>4.4769000000000003E-2</v>
      </c>
      <c r="O44" s="16">
        <v>4.5837000000000003E-2</v>
      </c>
      <c r="P44" s="16">
        <v>4.6891000000000002E-2</v>
      </c>
      <c r="Q44" s="16">
        <v>4.7913999999999998E-2</v>
      </c>
      <c r="R44" s="16">
        <v>4.8904000000000003E-2</v>
      </c>
      <c r="S44" s="16">
        <v>4.9897999999999998E-2</v>
      </c>
      <c r="T44" s="16">
        <v>5.0821999999999999E-2</v>
      </c>
      <c r="U44" s="16">
        <v>5.1743999999999998E-2</v>
      </c>
      <c r="V44" s="16">
        <v>5.2623000000000003E-2</v>
      </c>
      <c r="W44" s="16">
        <v>5.3498999999999998E-2</v>
      </c>
      <c r="X44" s="16">
        <v>5.4401999999999999E-2</v>
      </c>
      <c r="Y44" s="16">
        <v>5.5248999999999999E-2</v>
      </c>
      <c r="Z44" s="16">
        <v>5.6203000000000003E-2</v>
      </c>
      <c r="AA44" s="16">
        <v>5.7210999999999998E-2</v>
      </c>
      <c r="AB44" s="16">
        <v>5.824E-2</v>
      </c>
      <c r="AC44" s="16">
        <v>5.9256999999999997E-2</v>
      </c>
      <c r="AD44" s="16">
        <v>6.0121000000000001E-2</v>
      </c>
      <c r="AE44" s="16">
        <v>6.0811999999999998E-2</v>
      </c>
      <c r="AF44" s="12">
        <v>2.4882000000000001E-2</v>
      </c>
    </row>
    <row r="45" spans="1:32" ht="15" customHeight="1" x14ac:dyDescent="0.25">
      <c r="A45" s="9" t="s">
        <v>32</v>
      </c>
      <c r="B45" s="16">
        <v>0.23344899999999999</v>
      </c>
      <c r="C45" s="16">
        <v>0.239619</v>
      </c>
      <c r="D45" s="16">
        <v>0.200875</v>
      </c>
      <c r="E45" s="16">
        <v>0.201539</v>
      </c>
      <c r="F45" s="16">
        <v>0.20765</v>
      </c>
      <c r="G45" s="16">
        <v>0.21238099999999999</v>
      </c>
      <c r="H45" s="16">
        <v>0.21464800000000001</v>
      </c>
      <c r="I45" s="16">
        <v>0.21479699999999999</v>
      </c>
      <c r="J45" s="16">
        <v>0.21410100000000001</v>
      </c>
      <c r="K45" s="16">
        <v>0.213119</v>
      </c>
      <c r="L45" s="16">
        <v>0.212063</v>
      </c>
      <c r="M45" s="16">
        <v>0.21099000000000001</v>
      </c>
      <c r="N45" s="16">
        <v>0.210038</v>
      </c>
      <c r="O45" s="16">
        <v>0.2092</v>
      </c>
      <c r="P45" s="16">
        <v>0.208396</v>
      </c>
      <c r="Q45" s="16">
        <v>0.20769299999999999</v>
      </c>
      <c r="R45" s="16">
        <v>0.20696500000000001</v>
      </c>
      <c r="S45" s="16">
        <v>0.206376</v>
      </c>
      <c r="T45" s="16">
        <v>0.20580999999999999</v>
      </c>
      <c r="U45" s="16">
        <v>0.20530300000000001</v>
      </c>
      <c r="V45" s="16">
        <v>0.20476900000000001</v>
      </c>
      <c r="W45" s="16">
        <v>0.20419599999999999</v>
      </c>
      <c r="X45" s="16">
        <v>0.203629</v>
      </c>
      <c r="Y45" s="16">
        <v>0.20264499999999999</v>
      </c>
      <c r="Z45" s="16">
        <v>0.201908</v>
      </c>
      <c r="AA45" s="16">
        <v>0.20130799999999999</v>
      </c>
      <c r="AB45" s="16">
        <v>0.20083500000000001</v>
      </c>
      <c r="AC45" s="16">
        <v>0.200429</v>
      </c>
      <c r="AD45" s="16">
        <v>0.19986300000000001</v>
      </c>
      <c r="AE45" s="16">
        <v>0.19914200000000001</v>
      </c>
      <c r="AF45" s="12">
        <v>-6.587E-3</v>
      </c>
    </row>
    <row r="46" spans="1:32" ht="15" customHeight="1" x14ac:dyDescent="0.25">
      <c r="A46" s="9" t="s">
        <v>28</v>
      </c>
      <c r="B46" s="16">
        <v>0.41721000000000003</v>
      </c>
      <c r="C46" s="16">
        <v>0.40207999999999999</v>
      </c>
      <c r="D46" s="16">
        <v>0.38179999999999997</v>
      </c>
      <c r="E46" s="16">
        <v>0.38294400000000001</v>
      </c>
      <c r="F46" s="16">
        <v>0.38720399999999999</v>
      </c>
      <c r="G46" s="16">
        <v>0.39526899999999998</v>
      </c>
      <c r="H46" s="16">
        <v>0.39914500000000003</v>
      </c>
      <c r="I46" s="16">
        <v>0.399252</v>
      </c>
      <c r="J46" s="16">
        <v>0.39772099999999999</v>
      </c>
      <c r="K46" s="16">
        <v>0.39557999999999999</v>
      </c>
      <c r="L46" s="16">
        <v>0.39327299999999998</v>
      </c>
      <c r="M46" s="16">
        <v>0.390955</v>
      </c>
      <c r="N46" s="16">
        <v>0.38887100000000002</v>
      </c>
      <c r="O46" s="16">
        <v>0.387015</v>
      </c>
      <c r="P46" s="16">
        <v>0.385218</v>
      </c>
      <c r="Q46" s="16">
        <v>0.383608</v>
      </c>
      <c r="R46" s="16">
        <v>0.381915</v>
      </c>
      <c r="S46" s="16">
        <v>0.38051800000000002</v>
      </c>
      <c r="T46" s="16">
        <v>0.37911499999999998</v>
      </c>
      <c r="U46" s="16">
        <v>0.377857</v>
      </c>
      <c r="V46" s="16">
        <v>0.37655</v>
      </c>
      <c r="W46" s="16">
        <v>0.37523200000000001</v>
      </c>
      <c r="X46" s="16">
        <v>0.37399300000000002</v>
      </c>
      <c r="Y46" s="16">
        <v>0.37226100000000001</v>
      </c>
      <c r="Z46" s="16">
        <v>0.37106299999999998</v>
      </c>
      <c r="AA46" s="16">
        <v>0.37013800000000002</v>
      </c>
      <c r="AB46" s="16">
        <v>0.36941499999999999</v>
      </c>
      <c r="AC46" s="16">
        <v>0.36876799999999998</v>
      </c>
      <c r="AD46" s="16">
        <v>0.36770199999999997</v>
      </c>
      <c r="AE46" s="16">
        <v>0.366228</v>
      </c>
      <c r="AF46" s="12">
        <v>-3.3300000000000001E-3</v>
      </c>
    </row>
    <row r="47" spans="1:32" ht="15" customHeight="1" x14ac:dyDescent="0.25">
      <c r="A47" s="9"/>
      <c r="B47" s="15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  <c r="AA47" s="15"/>
      <c r="AB47" s="15"/>
      <c r="AC47" s="15"/>
      <c r="AD47" s="15"/>
      <c r="AE47" s="15"/>
      <c r="AF47" s="12"/>
    </row>
    <row r="48" spans="1:32" ht="15" customHeight="1" x14ac:dyDescent="0.25">
      <c r="A48" s="9" t="s">
        <v>33</v>
      </c>
      <c r="B48" s="16">
        <v>0.11169999999999999</v>
      </c>
      <c r="C48" s="16">
        <v>0.13333999999999999</v>
      </c>
      <c r="D48" s="16">
        <v>0.13333999999999999</v>
      </c>
      <c r="E48" s="16">
        <v>0.13333999999999999</v>
      </c>
      <c r="F48" s="16">
        <v>0.13333999999999999</v>
      </c>
      <c r="G48" s="16">
        <v>0.13333999999999999</v>
      </c>
      <c r="H48" s="16">
        <v>0.13333999999999999</v>
      </c>
      <c r="I48" s="16">
        <v>0.13333999999999999</v>
      </c>
      <c r="J48" s="16">
        <v>0.13333999999999999</v>
      </c>
      <c r="K48" s="16">
        <v>0.13333999999999999</v>
      </c>
      <c r="L48" s="16">
        <v>0.13333999999999999</v>
      </c>
      <c r="M48" s="16">
        <v>0.13333999999999999</v>
      </c>
      <c r="N48" s="16">
        <v>0.13333999999999999</v>
      </c>
      <c r="O48" s="16">
        <v>0.13333999999999999</v>
      </c>
      <c r="P48" s="16">
        <v>0.13333999999999999</v>
      </c>
      <c r="Q48" s="16">
        <v>0.13333999999999999</v>
      </c>
      <c r="R48" s="16">
        <v>0.13333999999999999</v>
      </c>
      <c r="S48" s="16">
        <v>0.13333999999999999</v>
      </c>
      <c r="T48" s="16">
        <v>0.13333999999999999</v>
      </c>
      <c r="U48" s="16">
        <v>0.13333999999999999</v>
      </c>
      <c r="V48" s="16">
        <v>0.13333999999999999</v>
      </c>
      <c r="W48" s="16">
        <v>0.13333999999999999</v>
      </c>
      <c r="X48" s="16">
        <v>0.13333999999999999</v>
      </c>
      <c r="Y48" s="16">
        <v>0.13333999999999999</v>
      </c>
      <c r="Z48" s="16">
        <v>0.13333999999999999</v>
      </c>
      <c r="AA48" s="16">
        <v>0.13333999999999999</v>
      </c>
      <c r="AB48" s="16">
        <v>0.13333999999999999</v>
      </c>
      <c r="AC48" s="16">
        <v>0.13333999999999999</v>
      </c>
      <c r="AD48" s="16">
        <v>0.13333999999999999</v>
      </c>
      <c r="AE48" s="16">
        <v>0.13333999999999999</v>
      </c>
      <c r="AF48" s="12">
        <v>0</v>
      </c>
    </row>
    <row r="49" spans="1:32" ht="15" customHeight="1" x14ac:dyDescent="0.25">
      <c r="A49" s="9" t="s">
        <v>34</v>
      </c>
      <c r="B49" s="16">
        <v>0.31066100000000002</v>
      </c>
      <c r="C49" s="16">
        <v>0.27611400000000003</v>
      </c>
      <c r="D49" s="16">
        <v>0.28487000000000001</v>
      </c>
      <c r="E49" s="16">
        <v>0.30398500000000001</v>
      </c>
      <c r="F49" s="16">
        <v>0.31937700000000002</v>
      </c>
      <c r="G49" s="16">
        <v>0.32365300000000002</v>
      </c>
      <c r="H49" s="16">
        <v>0.32528899999999999</v>
      </c>
      <c r="I49" s="16">
        <v>0.32661400000000002</v>
      </c>
      <c r="J49" s="16">
        <v>0.32817200000000002</v>
      </c>
      <c r="K49" s="16">
        <v>0.32960699999999998</v>
      </c>
      <c r="L49" s="16">
        <v>0.33054299999999998</v>
      </c>
      <c r="M49" s="16">
        <v>0.33115899999999998</v>
      </c>
      <c r="N49" s="16">
        <v>0.33241700000000002</v>
      </c>
      <c r="O49" s="16">
        <v>0.33360200000000001</v>
      </c>
      <c r="P49" s="16">
        <v>0.33463900000000002</v>
      </c>
      <c r="Q49" s="16">
        <v>0.33536700000000003</v>
      </c>
      <c r="R49" s="16">
        <v>0.33595700000000001</v>
      </c>
      <c r="S49" s="16">
        <v>0.33747500000000002</v>
      </c>
      <c r="T49" s="16">
        <v>0.338007</v>
      </c>
      <c r="U49" s="16">
        <v>0.33915899999999999</v>
      </c>
      <c r="V49" s="16">
        <v>0.340173</v>
      </c>
      <c r="W49" s="16">
        <v>0.341331</v>
      </c>
      <c r="X49" s="16">
        <v>0.34271699999999999</v>
      </c>
      <c r="Y49" s="16">
        <v>0.34346199999999999</v>
      </c>
      <c r="Z49" s="16">
        <v>0.34565800000000002</v>
      </c>
      <c r="AA49" s="16">
        <v>0.347659</v>
      </c>
      <c r="AB49" s="16">
        <v>0.34978399999999998</v>
      </c>
      <c r="AC49" s="16">
        <v>0.35215800000000003</v>
      </c>
      <c r="AD49" s="16">
        <v>0.35381000000000001</v>
      </c>
      <c r="AE49" s="16">
        <v>0.35509499999999999</v>
      </c>
      <c r="AF49" s="12">
        <v>9.025E-3</v>
      </c>
    </row>
    <row r="50" spans="1:32" ht="15" customHeight="1" x14ac:dyDescent="0.25">
      <c r="A50" s="9"/>
      <c r="B50" s="15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  <c r="AA50" s="15"/>
      <c r="AB50" s="15"/>
      <c r="AC50" s="15"/>
      <c r="AD50" s="15"/>
      <c r="AE50" s="15"/>
      <c r="AF50" s="12"/>
    </row>
    <row r="51" spans="1:32" ht="15" customHeight="1" x14ac:dyDescent="0.25">
      <c r="A51" s="10" t="s">
        <v>35</v>
      </c>
      <c r="B51" s="15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  <c r="AA51" s="15"/>
      <c r="AB51" s="15"/>
      <c r="AC51" s="15"/>
      <c r="AD51" s="15"/>
      <c r="AE51" s="15"/>
      <c r="AF51" s="12"/>
    </row>
    <row r="52" spans="1:32" ht="15" customHeight="1" x14ac:dyDescent="0.25">
      <c r="A52" s="9" t="s">
        <v>18</v>
      </c>
      <c r="B52" s="16">
        <v>2.0449459999999999</v>
      </c>
      <c r="C52" s="16">
        <v>1.819876</v>
      </c>
      <c r="D52" s="16">
        <v>2.1647889999999999</v>
      </c>
      <c r="E52" s="16">
        <v>2.096435</v>
      </c>
      <c r="F52" s="16">
        <v>2.0248400000000002</v>
      </c>
      <c r="G52" s="16">
        <v>2.0331239999999999</v>
      </c>
      <c r="H52" s="16">
        <v>2.0362550000000001</v>
      </c>
      <c r="I52" s="16">
        <v>2.0256020000000001</v>
      </c>
      <c r="J52" s="16">
        <v>2.0156010000000002</v>
      </c>
      <c r="K52" s="16">
        <v>2.0112549999999998</v>
      </c>
      <c r="L52" s="16">
        <v>2.0058280000000002</v>
      </c>
      <c r="M52" s="16">
        <v>2.0003250000000001</v>
      </c>
      <c r="N52" s="16">
        <v>1.992753</v>
      </c>
      <c r="O52" s="16">
        <v>1.981562</v>
      </c>
      <c r="P52" s="16">
        <v>1.9700979999999999</v>
      </c>
      <c r="Q52" s="16">
        <v>1.9605889999999999</v>
      </c>
      <c r="R52" s="16">
        <v>1.951317</v>
      </c>
      <c r="S52" s="16">
        <v>1.941174</v>
      </c>
      <c r="T52" s="16">
        <v>1.927179</v>
      </c>
      <c r="U52" s="16">
        <v>1.9108499999999999</v>
      </c>
      <c r="V52" s="16">
        <v>1.8968719999999999</v>
      </c>
      <c r="W52" s="16">
        <v>1.887635</v>
      </c>
      <c r="X52" s="16">
        <v>1.878503</v>
      </c>
      <c r="Y52" s="16">
        <v>1.866449</v>
      </c>
      <c r="Z52" s="16">
        <v>1.85355</v>
      </c>
      <c r="AA52" s="16">
        <v>1.839191</v>
      </c>
      <c r="AB52" s="16">
        <v>1.8279639999999999</v>
      </c>
      <c r="AC52" s="16">
        <v>1.8190900000000001</v>
      </c>
      <c r="AD52" s="16">
        <v>1.8070440000000001</v>
      </c>
      <c r="AE52" s="16">
        <v>1.791064</v>
      </c>
      <c r="AF52" s="12">
        <v>-5.6999999999999998E-4</v>
      </c>
    </row>
    <row r="53" spans="1:32" ht="15" customHeight="1" x14ac:dyDescent="0.25">
      <c r="A53" s="9" t="s">
        <v>19</v>
      </c>
      <c r="B53" s="16">
        <v>0.58889400000000003</v>
      </c>
      <c r="C53" s="16">
        <v>0.59692299999999998</v>
      </c>
      <c r="D53" s="16">
        <v>0.51017800000000002</v>
      </c>
      <c r="E53" s="16">
        <v>0.51936599999999999</v>
      </c>
      <c r="F53" s="16">
        <v>0.54849499999999995</v>
      </c>
      <c r="G53" s="16">
        <v>0.54693800000000004</v>
      </c>
      <c r="H53" s="16">
        <v>0.54694200000000004</v>
      </c>
      <c r="I53" s="16">
        <v>0.54667500000000002</v>
      </c>
      <c r="J53" s="16">
        <v>0.54729499999999998</v>
      </c>
      <c r="K53" s="16">
        <v>0.54899600000000004</v>
      </c>
      <c r="L53" s="16">
        <v>0.551786</v>
      </c>
      <c r="M53" s="16">
        <v>0.55539799999999995</v>
      </c>
      <c r="N53" s="16">
        <v>0.55893400000000004</v>
      </c>
      <c r="O53" s="16">
        <v>0.56085399999999996</v>
      </c>
      <c r="P53" s="16">
        <v>0.56255599999999994</v>
      </c>
      <c r="Q53" s="16">
        <v>0.56438500000000003</v>
      </c>
      <c r="R53" s="16">
        <v>0.56589599999999995</v>
      </c>
      <c r="S53" s="16">
        <v>0.56773300000000004</v>
      </c>
      <c r="T53" s="16">
        <v>0.56942899999999996</v>
      </c>
      <c r="U53" s="16">
        <v>0.57069099999999995</v>
      </c>
      <c r="V53" s="16">
        <v>0.57191999999999998</v>
      </c>
      <c r="W53" s="16">
        <v>0.57421599999999995</v>
      </c>
      <c r="X53" s="16">
        <v>0.57732000000000006</v>
      </c>
      <c r="Y53" s="16">
        <v>0.58030499999999996</v>
      </c>
      <c r="Z53" s="16">
        <v>0.58323800000000003</v>
      </c>
      <c r="AA53" s="16">
        <v>0.58636100000000002</v>
      </c>
      <c r="AB53" s="16">
        <v>0.589812</v>
      </c>
      <c r="AC53" s="16">
        <v>0.59407100000000002</v>
      </c>
      <c r="AD53" s="16">
        <v>0.59837899999999999</v>
      </c>
      <c r="AE53" s="16">
        <v>0.60193700000000006</v>
      </c>
      <c r="AF53" s="12">
        <v>2.99E-4</v>
      </c>
    </row>
    <row r="54" spans="1:32" ht="15" customHeight="1" x14ac:dyDescent="0.25">
      <c r="A54" s="9" t="s">
        <v>20</v>
      </c>
      <c r="B54" s="16">
        <v>0.58958200000000005</v>
      </c>
      <c r="C54" s="16">
        <v>0.60496700000000003</v>
      </c>
      <c r="D54" s="16">
        <v>0.61224699999999999</v>
      </c>
      <c r="E54" s="16">
        <v>0.60982499999999995</v>
      </c>
      <c r="F54" s="16">
        <v>0.61123899999999998</v>
      </c>
      <c r="G54" s="16">
        <v>0.61794899999999997</v>
      </c>
      <c r="H54" s="16">
        <v>0.62372499999999997</v>
      </c>
      <c r="I54" s="16">
        <v>0.625363</v>
      </c>
      <c r="J54" s="16">
        <v>0.62719599999999998</v>
      </c>
      <c r="K54" s="16">
        <v>0.63182400000000005</v>
      </c>
      <c r="L54" s="16">
        <v>0.63622900000000004</v>
      </c>
      <c r="M54" s="16">
        <v>0.640648</v>
      </c>
      <c r="N54" s="16">
        <v>0.64440600000000003</v>
      </c>
      <c r="O54" s="16">
        <v>0.64693000000000001</v>
      </c>
      <c r="P54" s="16">
        <v>0.64929099999999995</v>
      </c>
      <c r="Q54" s="16">
        <v>0.65206500000000001</v>
      </c>
      <c r="R54" s="16">
        <v>0.654806</v>
      </c>
      <c r="S54" s="16">
        <v>0.65698100000000004</v>
      </c>
      <c r="T54" s="16">
        <v>0.65786199999999995</v>
      </c>
      <c r="U54" s="16">
        <v>0.65753499999999998</v>
      </c>
      <c r="V54" s="16">
        <v>0.65789200000000003</v>
      </c>
      <c r="W54" s="16">
        <v>0.65954900000000005</v>
      </c>
      <c r="X54" s="16">
        <v>0.66130800000000001</v>
      </c>
      <c r="Y54" s="16">
        <v>0.66188599999999997</v>
      </c>
      <c r="Z54" s="16">
        <v>0.66256199999999998</v>
      </c>
      <c r="AA54" s="16">
        <v>0.662995</v>
      </c>
      <c r="AB54" s="16">
        <v>0.66460699999999995</v>
      </c>
      <c r="AC54" s="16">
        <v>0.667076</v>
      </c>
      <c r="AD54" s="16">
        <v>0.66837299999999999</v>
      </c>
      <c r="AE54" s="16">
        <v>0.66796500000000003</v>
      </c>
      <c r="AF54" s="12">
        <v>3.5439999999999998E-3</v>
      </c>
    </row>
    <row r="55" spans="1:32" ht="15" customHeight="1" x14ac:dyDescent="0.25">
      <c r="A55" s="9" t="s">
        <v>21</v>
      </c>
      <c r="B55" s="16">
        <v>0.51067399999999996</v>
      </c>
      <c r="C55" s="16">
        <v>0.51703299999999996</v>
      </c>
      <c r="D55" s="16">
        <v>0.52148099999999997</v>
      </c>
      <c r="E55" s="16">
        <v>0.52518200000000004</v>
      </c>
      <c r="F55" s="16">
        <v>0.52750600000000003</v>
      </c>
      <c r="G55" s="16">
        <v>0.53088100000000005</v>
      </c>
      <c r="H55" s="16">
        <v>0.53527199999999997</v>
      </c>
      <c r="I55" s="16">
        <v>0.53974100000000003</v>
      </c>
      <c r="J55" s="16">
        <v>0.54410800000000004</v>
      </c>
      <c r="K55" s="16">
        <v>0.54800599999999999</v>
      </c>
      <c r="L55" s="16">
        <v>0.55285700000000004</v>
      </c>
      <c r="M55" s="16">
        <v>0.55857100000000004</v>
      </c>
      <c r="N55" s="16">
        <v>0.56397299999999995</v>
      </c>
      <c r="O55" s="16">
        <v>0.56760999999999995</v>
      </c>
      <c r="P55" s="16">
        <v>0.57095300000000004</v>
      </c>
      <c r="Q55" s="16">
        <v>0.57433400000000001</v>
      </c>
      <c r="R55" s="16">
        <v>0.577399</v>
      </c>
      <c r="S55" s="16">
        <v>0.58062899999999995</v>
      </c>
      <c r="T55" s="16">
        <v>0.58392299999999997</v>
      </c>
      <c r="U55" s="16">
        <v>0.58535800000000004</v>
      </c>
      <c r="V55" s="16">
        <v>0.58674999999999999</v>
      </c>
      <c r="W55" s="16">
        <v>0.58896099999999996</v>
      </c>
      <c r="X55" s="16">
        <v>0.59208400000000005</v>
      </c>
      <c r="Y55" s="16">
        <v>0.59529900000000002</v>
      </c>
      <c r="Z55" s="16">
        <v>0.59840899999999997</v>
      </c>
      <c r="AA55" s="16">
        <v>0.60179700000000003</v>
      </c>
      <c r="AB55" s="16">
        <v>0.60559600000000002</v>
      </c>
      <c r="AC55" s="16">
        <v>0.61008300000000004</v>
      </c>
      <c r="AD55" s="16">
        <v>0.61462399999999995</v>
      </c>
      <c r="AE55" s="16">
        <v>0.61687400000000003</v>
      </c>
      <c r="AF55" s="12">
        <v>6.326E-3</v>
      </c>
    </row>
    <row r="56" spans="1:32" ht="15" customHeight="1" x14ac:dyDescent="0.25">
      <c r="A56" s="9" t="s">
        <v>22</v>
      </c>
      <c r="B56" s="16">
        <v>0.21377699999999999</v>
      </c>
      <c r="C56" s="16">
        <v>0.21921099999999999</v>
      </c>
      <c r="D56" s="16">
        <v>0.22168399999999999</v>
      </c>
      <c r="E56" s="16">
        <v>0.22101399999999999</v>
      </c>
      <c r="F56" s="16">
        <v>0.22157199999999999</v>
      </c>
      <c r="G56" s="16">
        <v>0.224134</v>
      </c>
      <c r="H56" s="16">
        <v>0.22652700000000001</v>
      </c>
      <c r="I56" s="16">
        <v>0.227711</v>
      </c>
      <c r="J56" s="16">
        <v>0.228909</v>
      </c>
      <c r="K56" s="16">
        <v>0.23097000000000001</v>
      </c>
      <c r="L56" s="16">
        <v>0.23280999999999999</v>
      </c>
      <c r="M56" s="16">
        <v>0.234598</v>
      </c>
      <c r="N56" s="16">
        <v>0.23616899999999999</v>
      </c>
      <c r="O56" s="16">
        <v>0.23743400000000001</v>
      </c>
      <c r="P56" s="16">
        <v>0.23880799999999999</v>
      </c>
      <c r="Q56" s="16">
        <v>0.24049999999999999</v>
      </c>
      <c r="R56" s="16">
        <v>0.24235899999999999</v>
      </c>
      <c r="S56" s="16">
        <v>0.24421399999999999</v>
      </c>
      <c r="T56" s="16">
        <v>0.24576999999999999</v>
      </c>
      <c r="U56" s="16">
        <v>0.24710099999999999</v>
      </c>
      <c r="V56" s="16">
        <v>0.248698</v>
      </c>
      <c r="W56" s="16">
        <v>0.250753</v>
      </c>
      <c r="X56" s="16">
        <v>0.252747</v>
      </c>
      <c r="Y56" s="16">
        <v>0.25410899999999997</v>
      </c>
      <c r="Z56" s="16">
        <v>0.25550299999999998</v>
      </c>
      <c r="AA56" s="16">
        <v>0.25684800000000002</v>
      </c>
      <c r="AB56" s="16">
        <v>0.25866299999999998</v>
      </c>
      <c r="AC56" s="16">
        <v>0.26047199999999998</v>
      </c>
      <c r="AD56" s="16">
        <v>0.26186500000000001</v>
      </c>
      <c r="AE56" s="16">
        <v>0.26261400000000001</v>
      </c>
      <c r="AF56" s="12">
        <v>6.4729999999999996E-3</v>
      </c>
    </row>
    <row r="57" spans="1:32" ht="15" customHeight="1" x14ac:dyDescent="0.25">
      <c r="A57" s="9" t="s">
        <v>23</v>
      </c>
      <c r="B57" s="16">
        <v>0.95581300000000002</v>
      </c>
      <c r="C57" s="16">
        <v>0.93593499999999996</v>
      </c>
      <c r="D57" s="16">
        <v>0.91673000000000004</v>
      </c>
      <c r="E57" s="16">
        <v>0.90491699999999997</v>
      </c>
      <c r="F57" s="16">
        <v>0.89360399999999995</v>
      </c>
      <c r="G57" s="16">
        <v>0.88703900000000002</v>
      </c>
      <c r="H57" s="16">
        <v>0.88393600000000006</v>
      </c>
      <c r="I57" s="16">
        <v>0.88217000000000001</v>
      </c>
      <c r="J57" s="16">
        <v>0.88131400000000004</v>
      </c>
      <c r="K57" s="16">
        <v>0.87771999999999994</v>
      </c>
      <c r="L57" s="16">
        <v>0.876799</v>
      </c>
      <c r="M57" s="16">
        <v>0.87862200000000001</v>
      </c>
      <c r="N57" s="16">
        <v>0.88066900000000004</v>
      </c>
      <c r="O57" s="16">
        <v>0.88023399999999996</v>
      </c>
      <c r="P57" s="16">
        <v>0.87988299999999997</v>
      </c>
      <c r="Q57" s="16">
        <v>0.879722</v>
      </c>
      <c r="R57" s="16">
        <v>0.87914599999999998</v>
      </c>
      <c r="S57" s="16">
        <v>0.87892000000000003</v>
      </c>
      <c r="T57" s="16">
        <v>0.87899499999999997</v>
      </c>
      <c r="U57" s="16">
        <v>0.87051900000000004</v>
      </c>
      <c r="V57" s="16">
        <v>0.86256600000000005</v>
      </c>
      <c r="W57" s="16">
        <v>0.85683299999999996</v>
      </c>
      <c r="X57" s="16">
        <v>0.85314800000000002</v>
      </c>
      <c r="Y57" s="16">
        <v>0.85024999999999995</v>
      </c>
      <c r="Z57" s="16">
        <v>0.84753500000000004</v>
      </c>
      <c r="AA57" s="16">
        <v>0.84538400000000002</v>
      </c>
      <c r="AB57" s="16">
        <v>0.84401899999999996</v>
      </c>
      <c r="AC57" s="16">
        <v>0.84371700000000005</v>
      </c>
      <c r="AD57" s="16">
        <v>0.84333499999999995</v>
      </c>
      <c r="AE57" s="16">
        <v>0.84209500000000004</v>
      </c>
      <c r="AF57" s="12">
        <v>-3.7659999999999998E-3</v>
      </c>
    </row>
    <row r="58" spans="1:32" ht="15" customHeight="1" x14ac:dyDescent="0.25">
      <c r="A58" s="9" t="s">
        <v>24</v>
      </c>
      <c r="B58" s="16">
        <v>0.38734200000000002</v>
      </c>
      <c r="C58" s="16">
        <v>0.38259799999999999</v>
      </c>
      <c r="D58" s="16">
        <v>0.37761</v>
      </c>
      <c r="E58" s="16">
        <v>0.37346600000000002</v>
      </c>
      <c r="F58" s="16">
        <v>0.37015199999999998</v>
      </c>
      <c r="G58" s="16">
        <v>0.36818200000000001</v>
      </c>
      <c r="H58" s="16">
        <v>0.36731599999999998</v>
      </c>
      <c r="I58" s="16">
        <v>0.36701800000000001</v>
      </c>
      <c r="J58" s="16">
        <v>0.36698500000000001</v>
      </c>
      <c r="K58" s="16">
        <v>0.36703599999999997</v>
      </c>
      <c r="L58" s="16">
        <v>0.36742399999999997</v>
      </c>
      <c r="M58" s="16">
        <v>0.36819099999999999</v>
      </c>
      <c r="N58" s="16">
        <v>0.36908999999999997</v>
      </c>
      <c r="O58" s="16">
        <v>0.36985899999999999</v>
      </c>
      <c r="P58" s="16">
        <v>0.37090899999999999</v>
      </c>
      <c r="Q58" s="16">
        <v>0.37226300000000001</v>
      </c>
      <c r="R58" s="16">
        <v>0.37376500000000001</v>
      </c>
      <c r="S58" s="16">
        <v>0.37550499999999998</v>
      </c>
      <c r="T58" s="16">
        <v>0.37743199999999999</v>
      </c>
      <c r="U58" s="16">
        <v>0.37941799999999998</v>
      </c>
      <c r="V58" s="16">
        <v>0.38143100000000002</v>
      </c>
      <c r="W58" s="16">
        <v>0.38368600000000003</v>
      </c>
      <c r="X58" s="16">
        <v>0.38609300000000002</v>
      </c>
      <c r="Y58" s="16">
        <v>0.388569</v>
      </c>
      <c r="Z58" s="16">
        <v>0.39110899999999998</v>
      </c>
      <c r="AA58" s="16">
        <v>0.39385300000000001</v>
      </c>
      <c r="AB58" s="16">
        <v>0.39674199999999998</v>
      </c>
      <c r="AC58" s="16">
        <v>0.39973700000000001</v>
      </c>
      <c r="AD58" s="16">
        <v>0.40264100000000003</v>
      </c>
      <c r="AE58" s="16">
        <v>0.40530699999999997</v>
      </c>
      <c r="AF58" s="12">
        <v>2.0609999999999999E-3</v>
      </c>
    </row>
    <row r="59" spans="1:32" ht="15" customHeight="1" x14ac:dyDescent="0.25">
      <c r="A59" s="9" t="s">
        <v>25</v>
      </c>
      <c r="B59" s="16">
        <v>0.12523599999999999</v>
      </c>
      <c r="C59" s="16">
        <v>0.115505</v>
      </c>
      <c r="D59" s="16">
        <v>0.10648299999999999</v>
      </c>
      <c r="E59" s="16">
        <v>9.8268999999999995E-2</v>
      </c>
      <c r="F59" s="16">
        <v>9.2192999999999997E-2</v>
      </c>
      <c r="G59" s="16">
        <v>8.6359000000000005E-2</v>
      </c>
      <c r="H59" s="16">
        <v>8.1106999999999999E-2</v>
      </c>
      <c r="I59" s="16">
        <v>7.6349E-2</v>
      </c>
      <c r="J59" s="16">
        <v>7.1863999999999997E-2</v>
      </c>
      <c r="K59" s="16">
        <v>6.7831000000000002E-2</v>
      </c>
      <c r="L59" s="16">
        <v>6.4061999999999994E-2</v>
      </c>
      <c r="M59" s="16">
        <v>6.0554999999999998E-2</v>
      </c>
      <c r="N59" s="16">
        <v>5.7102E-2</v>
      </c>
      <c r="O59" s="16">
        <v>5.3887999999999998E-2</v>
      </c>
      <c r="P59" s="16">
        <v>5.0958000000000003E-2</v>
      </c>
      <c r="Q59" s="16">
        <v>4.8127999999999997E-2</v>
      </c>
      <c r="R59" s="16">
        <v>4.5406000000000002E-2</v>
      </c>
      <c r="S59" s="16">
        <v>4.2816E-2</v>
      </c>
      <c r="T59" s="16">
        <v>4.0375000000000001E-2</v>
      </c>
      <c r="U59" s="16">
        <v>3.8098E-2</v>
      </c>
      <c r="V59" s="16">
        <v>3.6006000000000003E-2</v>
      </c>
      <c r="W59" s="16">
        <v>3.4126999999999998E-2</v>
      </c>
      <c r="X59" s="16">
        <v>3.2468999999999998E-2</v>
      </c>
      <c r="Y59" s="16">
        <v>3.0814000000000001E-2</v>
      </c>
      <c r="Z59" s="16">
        <v>2.9366E-2</v>
      </c>
      <c r="AA59" s="16">
        <v>2.7911999999999999E-2</v>
      </c>
      <c r="AB59" s="16">
        <v>2.6651999999999999E-2</v>
      </c>
      <c r="AC59" s="16">
        <v>2.5579999999999999E-2</v>
      </c>
      <c r="AD59" s="16">
        <v>2.4473000000000002E-2</v>
      </c>
      <c r="AE59" s="16">
        <v>2.3324999999999999E-2</v>
      </c>
      <c r="AF59" s="12">
        <v>-5.5534E-2</v>
      </c>
    </row>
    <row r="60" spans="1:32" ht="15" customHeight="1" x14ac:dyDescent="0.25">
      <c r="A60" s="9" t="s">
        <v>26</v>
      </c>
      <c r="B60" s="16">
        <v>0.22256100000000001</v>
      </c>
      <c r="C60" s="16">
        <v>0.217448</v>
      </c>
      <c r="D60" s="16">
        <v>0.21602199999999999</v>
      </c>
      <c r="E60" s="16">
        <v>0.217276</v>
      </c>
      <c r="F60" s="16">
        <v>0.220634</v>
      </c>
      <c r="G60" s="16">
        <v>0.22403899999999999</v>
      </c>
      <c r="H60" s="16">
        <v>0.22783400000000001</v>
      </c>
      <c r="I60" s="16">
        <v>0.23161000000000001</v>
      </c>
      <c r="J60" s="16">
        <v>0.23555599999999999</v>
      </c>
      <c r="K60" s="16">
        <v>0.239921</v>
      </c>
      <c r="L60" s="16">
        <v>0.24485599999999999</v>
      </c>
      <c r="M60" s="16">
        <v>0.250668</v>
      </c>
      <c r="N60" s="16">
        <v>0.256907</v>
      </c>
      <c r="O60" s="16">
        <v>0.26380500000000001</v>
      </c>
      <c r="P60" s="16">
        <v>0.27094400000000002</v>
      </c>
      <c r="Q60" s="16">
        <v>0.27866000000000002</v>
      </c>
      <c r="R60" s="16">
        <v>0.28636299999999998</v>
      </c>
      <c r="S60" s="16">
        <v>0.29391800000000001</v>
      </c>
      <c r="T60" s="16">
        <v>0.30118600000000001</v>
      </c>
      <c r="U60" s="16">
        <v>0.30857099999999998</v>
      </c>
      <c r="V60" s="16">
        <v>0.315635</v>
      </c>
      <c r="W60" s="16">
        <v>0.32301000000000002</v>
      </c>
      <c r="X60" s="16">
        <v>0.33042100000000002</v>
      </c>
      <c r="Y60" s="16">
        <v>0.33800999999999998</v>
      </c>
      <c r="Z60" s="16">
        <v>0.34573599999999999</v>
      </c>
      <c r="AA60" s="16">
        <v>0.35322500000000001</v>
      </c>
      <c r="AB60" s="16">
        <v>0.36087200000000003</v>
      </c>
      <c r="AC60" s="16">
        <v>0.368367</v>
      </c>
      <c r="AD60" s="16">
        <v>0.37550699999999998</v>
      </c>
      <c r="AE60" s="16">
        <v>0.38237300000000002</v>
      </c>
      <c r="AF60" s="12">
        <v>2.0362999999999999E-2</v>
      </c>
    </row>
    <row r="61" spans="1:32" ht="15" customHeight="1" x14ac:dyDescent="0.25">
      <c r="A61" s="9" t="s">
        <v>36</v>
      </c>
      <c r="B61" s="16">
        <v>2.9567739999999998</v>
      </c>
      <c r="C61" s="16">
        <v>2.8819889999999999</v>
      </c>
      <c r="D61" s="16">
        <v>2.9410069999999999</v>
      </c>
      <c r="E61" s="16">
        <v>2.9574389999999999</v>
      </c>
      <c r="F61" s="16">
        <v>3.0149400000000002</v>
      </c>
      <c r="G61" s="16">
        <v>3.0666890000000002</v>
      </c>
      <c r="H61" s="16">
        <v>3.1148750000000001</v>
      </c>
      <c r="I61" s="16">
        <v>3.1596359999999999</v>
      </c>
      <c r="J61" s="16">
        <v>3.2057340000000001</v>
      </c>
      <c r="K61" s="16">
        <v>3.2564790000000001</v>
      </c>
      <c r="L61" s="16">
        <v>3.3073060000000001</v>
      </c>
      <c r="M61" s="16">
        <v>3.3593449999999998</v>
      </c>
      <c r="N61" s="16">
        <v>3.4129689999999999</v>
      </c>
      <c r="O61" s="16">
        <v>3.4658060000000002</v>
      </c>
      <c r="P61" s="16">
        <v>3.5192220000000001</v>
      </c>
      <c r="Q61" s="16">
        <v>3.5750069999999998</v>
      </c>
      <c r="R61" s="16">
        <v>3.6318570000000001</v>
      </c>
      <c r="S61" s="16">
        <v>3.6921390000000001</v>
      </c>
      <c r="T61" s="16">
        <v>3.7514789999999998</v>
      </c>
      <c r="U61" s="16">
        <v>3.8127689999999999</v>
      </c>
      <c r="V61" s="16">
        <v>3.8781110000000001</v>
      </c>
      <c r="W61" s="16">
        <v>3.9499119999999999</v>
      </c>
      <c r="X61" s="16">
        <v>4.0257259999999997</v>
      </c>
      <c r="Y61" s="16">
        <v>4.1009679999999999</v>
      </c>
      <c r="Z61" s="16">
        <v>4.1821190000000001</v>
      </c>
      <c r="AA61" s="16">
        <v>4.2654690000000004</v>
      </c>
      <c r="AB61" s="16">
        <v>4.3528560000000001</v>
      </c>
      <c r="AC61" s="16">
        <v>4.4441090000000001</v>
      </c>
      <c r="AD61" s="16">
        <v>4.5350149999999996</v>
      </c>
      <c r="AE61" s="16">
        <v>4.6248620000000003</v>
      </c>
      <c r="AF61" s="12">
        <v>1.7035000000000002E-2</v>
      </c>
    </row>
    <row r="62" spans="1:32" ht="15" customHeight="1" x14ac:dyDescent="0.25">
      <c r="A62" s="9" t="s">
        <v>28</v>
      </c>
      <c r="B62" s="16">
        <v>8.5956010000000003</v>
      </c>
      <c r="C62" s="16">
        <v>8.2914829999999995</v>
      </c>
      <c r="D62" s="16">
        <v>8.5882310000000004</v>
      </c>
      <c r="E62" s="16">
        <v>8.5231890000000003</v>
      </c>
      <c r="F62" s="16">
        <v>8.5251750000000008</v>
      </c>
      <c r="G62" s="16">
        <v>8.5853350000000006</v>
      </c>
      <c r="H62" s="16">
        <v>8.6437860000000004</v>
      </c>
      <c r="I62" s="16">
        <v>8.6818770000000001</v>
      </c>
      <c r="J62" s="16">
        <v>8.7245609999999996</v>
      </c>
      <c r="K62" s="16">
        <v>8.7800370000000001</v>
      </c>
      <c r="L62" s="16">
        <v>8.8399579999999993</v>
      </c>
      <c r="M62" s="16">
        <v>8.9069230000000008</v>
      </c>
      <c r="N62" s="16">
        <v>8.9729709999999994</v>
      </c>
      <c r="O62" s="16">
        <v>9.0279819999999997</v>
      </c>
      <c r="P62" s="16">
        <v>9.0836240000000004</v>
      </c>
      <c r="Q62" s="16">
        <v>9.1456549999999996</v>
      </c>
      <c r="R62" s="16">
        <v>9.2083150000000007</v>
      </c>
      <c r="S62" s="16">
        <v>9.2740290000000005</v>
      </c>
      <c r="T62" s="16">
        <v>9.3336310000000005</v>
      </c>
      <c r="U62" s="16">
        <v>9.3809109999999993</v>
      </c>
      <c r="V62" s="16">
        <v>9.4358789999999999</v>
      </c>
      <c r="W62" s="16">
        <v>9.5086820000000003</v>
      </c>
      <c r="X62" s="16">
        <v>9.589817</v>
      </c>
      <c r="Y62" s="16">
        <v>9.6666589999999992</v>
      </c>
      <c r="Z62" s="16">
        <v>9.7491269999999997</v>
      </c>
      <c r="AA62" s="16">
        <v>9.8330359999999999</v>
      </c>
      <c r="AB62" s="16">
        <v>9.9277820000000006</v>
      </c>
      <c r="AC62" s="16">
        <v>10.032301</v>
      </c>
      <c r="AD62" s="16">
        <v>10.131254999999999</v>
      </c>
      <c r="AE62" s="16">
        <v>10.218417000000001</v>
      </c>
      <c r="AF62" s="12">
        <v>7.4910000000000003E-3</v>
      </c>
    </row>
    <row r="63" spans="1:32" ht="15" customHeight="1" x14ac:dyDescent="0.25">
      <c r="A63" s="9"/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  <c r="AA63" s="15"/>
      <c r="AB63" s="15"/>
      <c r="AC63" s="15"/>
      <c r="AD63" s="15"/>
      <c r="AE63" s="15"/>
      <c r="AF63" s="12"/>
    </row>
    <row r="64" spans="1:32" ht="15" customHeight="1" x14ac:dyDescent="0.25">
      <c r="A64" s="9" t="s">
        <v>37</v>
      </c>
      <c r="B64" s="16">
        <v>9.4571570000000005</v>
      </c>
      <c r="C64" s="16">
        <v>9.3199889999999996</v>
      </c>
      <c r="D64" s="16">
        <v>9.3698359999999994</v>
      </c>
      <c r="E64" s="16">
        <v>9.2593099999999993</v>
      </c>
      <c r="F64" s="16">
        <v>9.2565749999999998</v>
      </c>
      <c r="G64" s="16">
        <v>9.144641</v>
      </c>
      <c r="H64" s="16">
        <v>9.1500330000000005</v>
      </c>
      <c r="I64" s="16">
        <v>9.2172920000000005</v>
      </c>
      <c r="J64" s="16">
        <v>9.2888149999999996</v>
      </c>
      <c r="K64" s="16">
        <v>9.3394220000000008</v>
      </c>
      <c r="L64" s="16">
        <v>9.4102879999999995</v>
      </c>
      <c r="M64" s="16">
        <v>9.4759589999999996</v>
      </c>
      <c r="N64" s="16">
        <v>9.5482519999999997</v>
      </c>
      <c r="O64" s="16">
        <v>9.6171220000000002</v>
      </c>
      <c r="P64" s="16">
        <v>9.6883900000000001</v>
      </c>
      <c r="Q64" s="16">
        <v>9.7337489999999995</v>
      </c>
      <c r="R64" s="16">
        <v>9.7843330000000002</v>
      </c>
      <c r="S64" s="16">
        <v>9.8380949999999991</v>
      </c>
      <c r="T64" s="16">
        <v>9.8975930000000005</v>
      </c>
      <c r="U64" s="16">
        <v>9.9437139999999999</v>
      </c>
      <c r="V64" s="16">
        <v>9.9816129999999994</v>
      </c>
      <c r="W64" s="16">
        <v>10.025675</v>
      </c>
      <c r="X64" s="16">
        <v>10.096662</v>
      </c>
      <c r="Y64" s="16">
        <v>10.173840999999999</v>
      </c>
      <c r="Z64" s="16">
        <v>10.243641</v>
      </c>
      <c r="AA64" s="16">
        <v>10.320138999999999</v>
      </c>
      <c r="AB64" s="16">
        <v>10.400039</v>
      </c>
      <c r="AC64" s="16">
        <v>10.490679</v>
      </c>
      <c r="AD64" s="16">
        <v>10.580117</v>
      </c>
      <c r="AE64" s="16">
        <v>10.664887999999999</v>
      </c>
      <c r="AF64" s="12">
        <v>4.8260000000000004E-3</v>
      </c>
    </row>
    <row r="65" spans="1:32" ht="15" customHeight="1" x14ac:dyDescent="0.25">
      <c r="A65" s="9"/>
      <c r="B65" s="15"/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  <c r="AA65" s="15"/>
      <c r="AB65" s="15"/>
      <c r="AC65" s="15"/>
      <c r="AD65" s="15"/>
      <c r="AE65" s="15"/>
      <c r="AF65" s="12"/>
    </row>
    <row r="66" spans="1:32" ht="15" customHeight="1" x14ac:dyDescent="0.25">
      <c r="A66" s="10" t="s">
        <v>38</v>
      </c>
      <c r="B66" s="15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  <c r="AA66" s="15"/>
      <c r="AB66" s="15"/>
      <c r="AC66" s="15"/>
      <c r="AD66" s="15"/>
      <c r="AE66" s="15"/>
      <c r="AF66" s="12"/>
    </row>
    <row r="67" spans="1:32" ht="15" customHeight="1" x14ac:dyDescent="0.25">
      <c r="A67" s="9" t="s">
        <v>18</v>
      </c>
      <c r="B67" s="16">
        <v>2.3998279999999999</v>
      </c>
      <c r="C67" s="16">
        <v>2.1253860000000002</v>
      </c>
      <c r="D67" s="16">
        <v>2.523444</v>
      </c>
      <c r="E67" s="16">
        <v>2.4451049999999999</v>
      </c>
      <c r="F67" s="16">
        <v>2.3588800000000001</v>
      </c>
      <c r="G67" s="16">
        <v>2.359461</v>
      </c>
      <c r="H67" s="16">
        <v>2.3589820000000001</v>
      </c>
      <c r="I67" s="16">
        <v>2.3467359999999999</v>
      </c>
      <c r="J67" s="16">
        <v>2.3349880000000001</v>
      </c>
      <c r="K67" s="16">
        <v>2.3284790000000002</v>
      </c>
      <c r="L67" s="16">
        <v>2.3215140000000001</v>
      </c>
      <c r="M67" s="16">
        <v>2.3142019999999999</v>
      </c>
      <c r="N67" s="16">
        <v>2.304875</v>
      </c>
      <c r="O67" s="16">
        <v>2.2913380000000001</v>
      </c>
      <c r="P67" s="16">
        <v>2.2774719999999999</v>
      </c>
      <c r="Q67" s="16">
        <v>2.2646470000000001</v>
      </c>
      <c r="R67" s="16">
        <v>2.2522120000000001</v>
      </c>
      <c r="S67" s="16">
        <v>2.2389929999999998</v>
      </c>
      <c r="T67" s="16">
        <v>2.2221340000000001</v>
      </c>
      <c r="U67" s="16">
        <v>2.2030280000000002</v>
      </c>
      <c r="V67" s="16">
        <v>2.1859250000000001</v>
      </c>
      <c r="W67" s="16">
        <v>2.1736909999999998</v>
      </c>
      <c r="X67" s="16">
        <v>2.1623250000000001</v>
      </c>
      <c r="Y67" s="16">
        <v>2.1480869999999999</v>
      </c>
      <c r="Z67" s="16">
        <v>2.1325919999999998</v>
      </c>
      <c r="AA67" s="16">
        <v>2.1157979999999998</v>
      </c>
      <c r="AB67" s="16">
        <v>2.1021749999999999</v>
      </c>
      <c r="AC67" s="16">
        <v>2.0911219999999999</v>
      </c>
      <c r="AD67" s="16">
        <v>2.076835</v>
      </c>
      <c r="AE67" s="16">
        <v>2.0585490000000002</v>
      </c>
      <c r="AF67" s="12">
        <v>-1.14E-3</v>
      </c>
    </row>
    <row r="68" spans="1:32" ht="15" customHeight="1" x14ac:dyDescent="0.25">
      <c r="A68" s="9" t="s">
        <v>19</v>
      </c>
      <c r="B68" s="16">
        <v>1.7327300000000001</v>
      </c>
      <c r="C68" s="16">
        <v>1.7390460000000001</v>
      </c>
      <c r="D68" s="16">
        <v>1.4920420000000001</v>
      </c>
      <c r="E68" s="16">
        <v>1.5217639999999999</v>
      </c>
      <c r="F68" s="16">
        <v>1.596155</v>
      </c>
      <c r="G68" s="16">
        <v>1.573475</v>
      </c>
      <c r="H68" s="16">
        <v>1.566476</v>
      </c>
      <c r="I68" s="16">
        <v>1.5652189999999999</v>
      </c>
      <c r="J68" s="16">
        <v>1.566516</v>
      </c>
      <c r="K68" s="16">
        <v>1.568316</v>
      </c>
      <c r="L68" s="16">
        <v>1.574201</v>
      </c>
      <c r="M68" s="16">
        <v>1.580492</v>
      </c>
      <c r="N68" s="16">
        <v>1.5872029999999999</v>
      </c>
      <c r="O68" s="16">
        <v>1.5905050000000001</v>
      </c>
      <c r="P68" s="16">
        <v>1.5934900000000001</v>
      </c>
      <c r="Q68" s="16">
        <v>1.59368</v>
      </c>
      <c r="R68" s="16">
        <v>1.5939239999999999</v>
      </c>
      <c r="S68" s="16">
        <v>1.5950709999999999</v>
      </c>
      <c r="T68" s="16">
        <v>1.5965689999999999</v>
      </c>
      <c r="U68" s="16">
        <v>1.597877</v>
      </c>
      <c r="V68" s="16">
        <v>1.5980430000000001</v>
      </c>
      <c r="W68" s="16">
        <v>1.6003829999999999</v>
      </c>
      <c r="X68" s="16">
        <v>1.6065609999999999</v>
      </c>
      <c r="Y68" s="16">
        <v>1.612933</v>
      </c>
      <c r="Z68" s="16">
        <v>1.6181680000000001</v>
      </c>
      <c r="AA68" s="16">
        <v>1.6242460000000001</v>
      </c>
      <c r="AB68" s="16">
        <v>1.6310180000000001</v>
      </c>
      <c r="AC68" s="16">
        <v>1.6404129999999999</v>
      </c>
      <c r="AD68" s="16">
        <v>1.650026</v>
      </c>
      <c r="AE68" s="16">
        <v>1.658282</v>
      </c>
      <c r="AF68" s="12">
        <v>-1.6969999999999999E-3</v>
      </c>
    </row>
    <row r="69" spans="1:32" ht="15" customHeight="1" x14ac:dyDescent="0.25">
      <c r="A69" s="9" t="s">
        <v>20</v>
      </c>
      <c r="B69" s="16">
        <v>0.78270300000000004</v>
      </c>
      <c r="C69" s="16">
        <v>0.79631600000000002</v>
      </c>
      <c r="D69" s="16">
        <v>0.80336099999999999</v>
      </c>
      <c r="E69" s="16">
        <v>0.79974999999999996</v>
      </c>
      <c r="F69" s="16">
        <v>0.79796599999999995</v>
      </c>
      <c r="G69" s="16">
        <v>0.80048699999999995</v>
      </c>
      <c r="H69" s="16">
        <v>0.80474800000000002</v>
      </c>
      <c r="I69" s="16">
        <v>0.80583499999999997</v>
      </c>
      <c r="J69" s="16">
        <v>0.80707899999999999</v>
      </c>
      <c r="K69" s="16">
        <v>0.81074400000000002</v>
      </c>
      <c r="L69" s="16">
        <v>0.81453900000000001</v>
      </c>
      <c r="M69" s="16">
        <v>0.81820300000000001</v>
      </c>
      <c r="N69" s="16">
        <v>0.82126500000000002</v>
      </c>
      <c r="O69" s="16">
        <v>0.82281400000000005</v>
      </c>
      <c r="P69" s="16">
        <v>0.82419799999999999</v>
      </c>
      <c r="Q69" s="16">
        <v>0.82546299999999995</v>
      </c>
      <c r="R69" s="16">
        <v>0.82680799999999999</v>
      </c>
      <c r="S69" s="16">
        <v>0.82761799999999996</v>
      </c>
      <c r="T69" s="16">
        <v>0.827241</v>
      </c>
      <c r="U69" s="16">
        <v>0.82511699999999999</v>
      </c>
      <c r="V69" s="16">
        <v>0.82352199999999998</v>
      </c>
      <c r="W69" s="16">
        <v>0.82333400000000001</v>
      </c>
      <c r="X69" s="16">
        <v>0.823681</v>
      </c>
      <c r="Y69" s="16">
        <v>0.82287900000000003</v>
      </c>
      <c r="Z69" s="16">
        <v>0.82197799999999999</v>
      </c>
      <c r="AA69" s="16">
        <v>0.82094699999999998</v>
      </c>
      <c r="AB69" s="16">
        <v>0.82114500000000001</v>
      </c>
      <c r="AC69" s="16">
        <v>0.82238699999999998</v>
      </c>
      <c r="AD69" s="16">
        <v>0.82241299999999995</v>
      </c>
      <c r="AE69" s="16">
        <v>0.82069599999999998</v>
      </c>
      <c r="AF69" s="12">
        <v>1.078E-3</v>
      </c>
    </row>
    <row r="70" spans="1:32" ht="15" customHeight="1" x14ac:dyDescent="0.25">
      <c r="A70" s="9" t="s">
        <v>21</v>
      </c>
      <c r="B70" s="16">
        <v>1.576478</v>
      </c>
      <c r="C70" s="16">
        <v>1.583844</v>
      </c>
      <c r="D70" s="16">
        <v>1.6006800000000001</v>
      </c>
      <c r="E70" s="16">
        <v>1.61293</v>
      </c>
      <c r="F70" s="16">
        <v>1.6103700000000001</v>
      </c>
      <c r="G70" s="16">
        <v>1.601923</v>
      </c>
      <c r="H70" s="16">
        <v>1.6076429999999999</v>
      </c>
      <c r="I70" s="16">
        <v>1.6199669999999999</v>
      </c>
      <c r="J70" s="16">
        <v>1.6319189999999999</v>
      </c>
      <c r="K70" s="16">
        <v>1.6399090000000001</v>
      </c>
      <c r="L70" s="16">
        <v>1.6515409999999999</v>
      </c>
      <c r="M70" s="16">
        <v>1.663481</v>
      </c>
      <c r="N70" s="16">
        <v>1.675163</v>
      </c>
      <c r="O70" s="16">
        <v>1.682957</v>
      </c>
      <c r="P70" s="16">
        <v>1.6902239999999999</v>
      </c>
      <c r="Q70" s="16">
        <v>1.694264</v>
      </c>
      <c r="R70" s="16">
        <v>1.698447</v>
      </c>
      <c r="S70" s="16">
        <v>1.703112</v>
      </c>
      <c r="T70" s="16">
        <v>1.708629</v>
      </c>
      <c r="U70" s="16">
        <v>1.709649</v>
      </c>
      <c r="V70" s="16">
        <v>1.709613</v>
      </c>
      <c r="W70" s="16">
        <v>1.7112810000000001</v>
      </c>
      <c r="X70" s="16">
        <v>1.7173350000000001</v>
      </c>
      <c r="Y70" s="16">
        <v>1.7240869999999999</v>
      </c>
      <c r="Z70" s="16">
        <v>1.729479</v>
      </c>
      <c r="AA70" s="16">
        <v>1.7360139999999999</v>
      </c>
      <c r="AB70" s="16">
        <v>1.7435579999999999</v>
      </c>
      <c r="AC70" s="16">
        <v>1.753536</v>
      </c>
      <c r="AD70" s="16">
        <v>1.7636430000000001</v>
      </c>
      <c r="AE70" s="16">
        <v>1.7678579999999999</v>
      </c>
      <c r="AF70" s="12">
        <v>3.9329999999999999E-3</v>
      </c>
    </row>
    <row r="71" spans="1:32" ht="15" customHeight="1" x14ac:dyDescent="0.25">
      <c r="A71" s="9" t="s">
        <v>22</v>
      </c>
      <c r="B71" s="16">
        <v>0.26228699999999999</v>
      </c>
      <c r="C71" s="16">
        <v>0.26712799999999998</v>
      </c>
      <c r="D71" s="16">
        <v>0.26950600000000002</v>
      </c>
      <c r="E71" s="16">
        <v>0.268538</v>
      </c>
      <c r="F71" s="16">
        <v>0.26834599999999997</v>
      </c>
      <c r="G71" s="16">
        <v>0.269922</v>
      </c>
      <c r="H71" s="16">
        <v>0.27185700000000002</v>
      </c>
      <c r="I71" s="16">
        <v>0.27284799999999998</v>
      </c>
      <c r="J71" s="16">
        <v>0.27378799999999998</v>
      </c>
      <c r="K71" s="16">
        <v>0.27560600000000002</v>
      </c>
      <c r="L71" s="16">
        <v>0.27728199999999997</v>
      </c>
      <c r="M71" s="16">
        <v>0.27885900000000002</v>
      </c>
      <c r="N71" s="16">
        <v>0.28022999999999998</v>
      </c>
      <c r="O71" s="16">
        <v>0.28125299999999998</v>
      </c>
      <c r="P71" s="16">
        <v>0.28240199999999999</v>
      </c>
      <c r="Q71" s="16">
        <v>0.28373900000000002</v>
      </c>
      <c r="R71" s="16">
        <v>0.28528700000000001</v>
      </c>
      <c r="S71" s="16">
        <v>0.28684700000000002</v>
      </c>
      <c r="T71" s="16">
        <v>0.28814000000000001</v>
      </c>
      <c r="U71" s="16">
        <v>0.28923100000000002</v>
      </c>
      <c r="V71" s="16">
        <v>0.29053800000000002</v>
      </c>
      <c r="W71" s="16">
        <v>0.29230299999999998</v>
      </c>
      <c r="X71" s="16">
        <v>0.29409099999999999</v>
      </c>
      <c r="Y71" s="16">
        <v>0.29525499999999999</v>
      </c>
      <c r="Z71" s="16">
        <v>0.29639799999999999</v>
      </c>
      <c r="AA71" s="16">
        <v>0.297462</v>
      </c>
      <c r="AB71" s="16">
        <v>0.29900599999999999</v>
      </c>
      <c r="AC71" s="16">
        <v>0.30058600000000002</v>
      </c>
      <c r="AD71" s="16">
        <v>0.30173299999999997</v>
      </c>
      <c r="AE71" s="16">
        <v>0.30222399999999999</v>
      </c>
      <c r="AF71" s="12">
        <v>4.4180000000000001E-3</v>
      </c>
    </row>
    <row r="72" spans="1:32" ht="15" customHeight="1" x14ac:dyDescent="0.25">
      <c r="A72" s="9" t="s">
        <v>23</v>
      </c>
      <c r="B72" s="16">
        <v>2.9506489999999999</v>
      </c>
      <c r="C72" s="16">
        <v>2.8670800000000001</v>
      </c>
      <c r="D72" s="16">
        <v>2.8138920000000001</v>
      </c>
      <c r="E72" s="16">
        <v>2.7791649999999999</v>
      </c>
      <c r="F72" s="16">
        <v>2.7279900000000001</v>
      </c>
      <c r="G72" s="16">
        <v>2.6766260000000002</v>
      </c>
      <c r="H72" s="16">
        <v>2.654827</v>
      </c>
      <c r="I72" s="16">
        <v>2.6477240000000002</v>
      </c>
      <c r="J72" s="16">
        <v>2.6432869999999999</v>
      </c>
      <c r="K72" s="16">
        <v>2.626579</v>
      </c>
      <c r="L72" s="16">
        <v>2.6192470000000001</v>
      </c>
      <c r="M72" s="16">
        <v>2.6166239999999998</v>
      </c>
      <c r="N72" s="16">
        <v>2.6158399999999999</v>
      </c>
      <c r="O72" s="16">
        <v>2.609883</v>
      </c>
      <c r="P72" s="16">
        <v>2.604768</v>
      </c>
      <c r="Q72" s="16">
        <v>2.595148</v>
      </c>
      <c r="R72" s="16">
        <v>2.5860460000000001</v>
      </c>
      <c r="S72" s="16">
        <v>2.5780630000000002</v>
      </c>
      <c r="T72" s="16">
        <v>2.5720459999999998</v>
      </c>
      <c r="U72" s="16">
        <v>2.5425149999999999</v>
      </c>
      <c r="V72" s="16">
        <v>2.5132560000000002</v>
      </c>
      <c r="W72" s="16">
        <v>2.4896069999999999</v>
      </c>
      <c r="X72" s="16">
        <v>2.4745469999999998</v>
      </c>
      <c r="Y72" s="16">
        <v>2.4624700000000002</v>
      </c>
      <c r="Z72" s="16">
        <v>2.449484</v>
      </c>
      <c r="AA72" s="16">
        <v>2.4386920000000001</v>
      </c>
      <c r="AB72" s="16">
        <v>2.4299949999999999</v>
      </c>
      <c r="AC72" s="16">
        <v>2.4250600000000002</v>
      </c>
      <c r="AD72" s="16">
        <v>2.4199229999999998</v>
      </c>
      <c r="AE72" s="16">
        <v>2.413303</v>
      </c>
      <c r="AF72" s="12">
        <v>-6.1349999999999998E-3</v>
      </c>
    </row>
    <row r="73" spans="1:32" ht="15" customHeight="1" x14ac:dyDescent="0.25">
      <c r="A73" s="9" t="s">
        <v>24</v>
      </c>
      <c r="B73" s="16">
        <v>1.1957469999999999</v>
      </c>
      <c r="C73" s="16">
        <v>1.172024</v>
      </c>
      <c r="D73" s="16">
        <v>1.15907</v>
      </c>
      <c r="E73" s="16">
        <v>1.146981</v>
      </c>
      <c r="F73" s="16">
        <v>1.1299980000000001</v>
      </c>
      <c r="G73" s="16">
        <v>1.1109830000000001</v>
      </c>
      <c r="H73" s="16">
        <v>1.1032010000000001</v>
      </c>
      <c r="I73" s="16">
        <v>1.101558</v>
      </c>
      <c r="J73" s="16">
        <v>1.1006819999999999</v>
      </c>
      <c r="K73" s="16">
        <v>1.098357</v>
      </c>
      <c r="L73" s="16">
        <v>1.097599</v>
      </c>
      <c r="M73" s="16">
        <v>1.0965100000000001</v>
      </c>
      <c r="N73" s="16">
        <v>1.0963039999999999</v>
      </c>
      <c r="O73" s="16">
        <v>1.0966279999999999</v>
      </c>
      <c r="P73" s="16">
        <v>1.098023</v>
      </c>
      <c r="Q73" s="16">
        <v>1.0981620000000001</v>
      </c>
      <c r="R73" s="16">
        <v>1.0994470000000001</v>
      </c>
      <c r="S73" s="16">
        <v>1.101437</v>
      </c>
      <c r="T73" s="16">
        <v>1.104411</v>
      </c>
      <c r="U73" s="16">
        <v>1.108163</v>
      </c>
      <c r="V73" s="16">
        <v>1.1113729999999999</v>
      </c>
      <c r="W73" s="16">
        <v>1.114835</v>
      </c>
      <c r="X73" s="16">
        <v>1.1198589999999999</v>
      </c>
      <c r="Y73" s="16">
        <v>1.125362</v>
      </c>
      <c r="Z73" s="16">
        <v>1.130355</v>
      </c>
      <c r="AA73" s="16">
        <v>1.136153</v>
      </c>
      <c r="AB73" s="16">
        <v>1.142252</v>
      </c>
      <c r="AC73" s="16">
        <v>1.148949</v>
      </c>
      <c r="AD73" s="16">
        <v>1.1553640000000001</v>
      </c>
      <c r="AE73" s="16">
        <v>1.1615420000000001</v>
      </c>
      <c r="AF73" s="12">
        <v>-3.21E-4</v>
      </c>
    </row>
    <row r="74" spans="1:32" ht="15" customHeight="1" x14ac:dyDescent="0.25">
      <c r="A74" s="9" t="s">
        <v>25</v>
      </c>
      <c r="B74" s="16">
        <v>0.38661000000000001</v>
      </c>
      <c r="C74" s="16">
        <v>0.353829</v>
      </c>
      <c r="D74" s="16">
        <v>0.32684800000000003</v>
      </c>
      <c r="E74" s="16">
        <v>0.30180400000000002</v>
      </c>
      <c r="F74" s="16">
        <v>0.281445</v>
      </c>
      <c r="G74" s="16">
        <v>0.26058700000000001</v>
      </c>
      <c r="H74" s="16">
        <v>0.24359900000000001</v>
      </c>
      <c r="I74" s="16">
        <v>0.22915199999999999</v>
      </c>
      <c r="J74" s="16">
        <v>0.21553900000000001</v>
      </c>
      <c r="K74" s="16">
        <v>0.202985</v>
      </c>
      <c r="L74" s="16">
        <v>0.19137199999999999</v>
      </c>
      <c r="M74" s="16">
        <v>0.18034</v>
      </c>
      <c r="N74" s="16">
        <v>0.16961100000000001</v>
      </c>
      <c r="O74" s="16">
        <v>0.159778</v>
      </c>
      <c r="P74" s="16">
        <v>0.15085399999999999</v>
      </c>
      <c r="Q74" s="16">
        <v>0.14197699999999999</v>
      </c>
      <c r="R74" s="16">
        <v>0.13356499999999999</v>
      </c>
      <c r="S74" s="16">
        <v>0.12558800000000001</v>
      </c>
      <c r="T74" s="16">
        <v>0.118143</v>
      </c>
      <c r="U74" s="16">
        <v>0.111274</v>
      </c>
      <c r="V74" s="16">
        <v>0.10491200000000001</v>
      </c>
      <c r="W74" s="16">
        <v>9.9158999999999997E-2</v>
      </c>
      <c r="X74" s="16">
        <v>9.4174999999999995E-2</v>
      </c>
      <c r="Y74" s="16">
        <v>8.9243000000000003E-2</v>
      </c>
      <c r="Z74" s="16">
        <v>8.4871000000000002E-2</v>
      </c>
      <c r="AA74" s="16">
        <v>8.0518999999999993E-2</v>
      </c>
      <c r="AB74" s="16">
        <v>7.6731999999999995E-2</v>
      </c>
      <c r="AC74" s="16">
        <v>7.3524000000000006E-2</v>
      </c>
      <c r="AD74" s="16">
        <v>7.0222999999999994E-2</v>
      </c>
      <c r="AE74" s="16">
        <v>6.6844000000000001E-2</v>
      </c>
      <c r="AF74" s="12">
        <v>-5.7779999999999998E-2</v>
      </c>
    </row>
    <row r="75" spans="1:32" ht="15" customHeight="1" x14ac:dyDescent="0.25">
      <c r="A75" s="9" t="s">
        <v>26</v>
      </c>
      <c r="B75" s="16">
        <v>0.68705700000000003</v>
      </c>
      <c r="C75" s="16">
        <v>0.66611699999999996</v>
      </c>
      <c r="D75" s="16">
        <v>0.66307700000000003</v>
      </c>
      <c r="E75" s="16">
        <v>0.66729400000000005</v>
      </c>
      <c r="F75" s="16">
        <v>0.67355100000000001</v>
      </c>
      <c r="G75" s="16">
        <v>0.67603400000000002</v>
      </c>
      <c r="H75" s="16">
        <v>0.68427899999999997</v>
      </c>
      <c r="I75" s="16">
        <v>0.69515000000000005</v>
      </c>
      <c r="J75" s="16">
        <v>0.70649300000000004</v>
      </c>
      <c r="K75" s="16">
        <v>0.71796499999999996</v>
      </c>
      <c r="L75" s="16">
        <v>0.73145400000000005</v>
      </c>
      <c r="M75" s="16">
        <v>0.74651299999999998</v>
      </c>
      <c r="N75" s="16">
        <v>0.76308699999999996</v>
      </c>
      <c r="O75" s="16">
        <v>0.78217800000000004</v>
      </c>
      <c r="P75" s="16">
        <v>0.802091</v>
      </c>
      <c r="Q75" s="16">
        <v>0.82203800000000005</v>
      </c>
      <c r="R75" s="16">
        <v>0.84234900000000001</v>
      </c>
      <c r="S75" s="16">
        <v>0.862124</v>
      </c>
      <c r="T75" s="16">
        <v>0.88130500000000001</v>
      </c>
      <c r="U75" s="16">
        <v>0.90124099999999996</v>
      </c>
      <c r="V75" s="16">
        <v>0.91966300000000001</v>
      </c>
      <c r="W75" s="16">
        <v>0.93853500000000001</v>
      </c>
      <c r="X75" s="16">
        <v>0.95838199999999996</v>
      </c>
      <c r="Y75" s="16">
        <v>0.97893399999999997</v>
      </c>
      <c r="Z75" s="16">
        <v>0.99922100000000003</v>
      </c>
      <c r="AA75" s="16">
        <v>1.0189539999999999</v>
      </c>
      <c r="AB75" s="16">
        <v>1.0389790000000001</v>
      </c>
      <c r="AC75" s="16">
        <v>1.0587819999999999</v>
      </c>
      <c r="AD75" s="16">
        <v>1.0775049999999999</v>
      </c>
      <c r="AE75" s="16">
        <v>1.095818</v>
      </c>
      <c r="AF75" s="12">
        <v>1.7937000000000002E-2</v>
      </c>
    </row>
    <row r="76" spans="1:32" ht="15" customHeight="1" x14ac:dyDescent="0.25">
      <c r="A76" s="9" t="s">
        <v>36</v>
      </c>
      <c r="B76" s="16">
        <v>6.0786689999999997</v>
      </c>
      <c r="C76" s="16">
        <v>6.0407019999999996</v>
      </c>
      <c r="D76" s="16">
        <v>6.3061480000000003</v>
      </c>
      <c r="E76" s="16">
        <v>6.2391680000000003</v>
      </c>
      <c r="F76" s="16">
        <v>6.3370470000000001</v>
      </c>
      <c r="G76" s="16">
        <v>6.4004779999999997</v>
      </c>
      <c r="H76" s="16">
        <v>6.498208</v>
      </c>
      <c r="I76" s="16">
        <v>6.6149800000000001</v>
      </c>
      <c r="J76" s="16">
        <v>6.7330870000000003</v>
      </c>
      <c r="K76" s="16">
        <v>6.8505190000000002</v>
      </c>
      <c r="L76" s="16">
        <v>6.9714980000000004</v>
      </c>
      <c r="M76" s="16">
        <v>7.0876570000000001</v>
      </c>
      <c r="N76" s="16">
        <v>7.2076479999999998</v>
      </c>
      <c r="O76" s="16">
        <v>7.327769</v>
      </c>
      <c r="P76" s="16">
        <v>7.4484909999999998</v>
      </c>
      <c r="Q76" s="16">
        <v>7.5602859999999996</v>
      </c>
      <c r="R76" s="16">
        <v>7.6745619999999999</v>
      </c>
      <c r="S76" s="16">
        <v>7.7932689999999996</v>
      </c>
      <c r="T76" s="16">
        <v>7.912604</v>
      </c>
      <c r="U76" s="16">
        <v>8.0365310000000001</v>
      </c>
      <c r="V76" s="16">
        <v>8.1606450000000006</v>
      </c>
      <c r="W76" s="16">
        <v>8.2912309999999998</v>
      </c>
      <c r="X76" s="16">
        <v>8.4355239999999991</v>
      </c>
      <c r="Y76" s="16">
        <v>8.5812500000000007</v>
      </c>
      <c r="Z76" s="16">
        <v>8.7302230000000005</v>
      </c>
      <c r="AA76" s="16">
        <v>8.8843910000000008</v>
      </c>
      <c r="AB76" s="16">
        <v>9.042961</v>
      </c>
      <c r="AC76" s="16">
        <v>9.2086220000000001</v>
      </c>
      <c r="AD76" s="16">
        <v>9.3737049999999993</v>
      </c>
      <c r="AE76" s="16">
        <v>9.5381870000000006</v>
      </c>
      <c r="AF76" s="12">
        <v>1.6447E-2</v>
      </c>
    </row>
    <row r="77" spans="1:32" s="14" customFormat="1" ht="15" customHeight="1" x14ac:dyDescent="0.2">
      <c r="A77" s="10" t="s">
        <v>10</v>
      </c>
      <c r="B77" s="17">
        <v>18.052757</v>
      </c>
      <c r="C77" s="17">
        <v>17.611473</v>
      </c>
      <c r="D77" s="17">
        <v>17.958067</v>
      </c>
      <c r="E77" s="17">
        <v>17.782496999999999</v>
      </c>
      <c r="F77" s="17">
        <v>17.781749999999999</v>
      </c>
      <c r="G77" s="17">
        <v>17.729977000000002</v>
      </c>
      <c r="H77" s="17">
        <v>17.793818999999999</v>
      </c>
      <c r="I77" s="17">
        <v>17.899170000000002</v>
      </c>
      <c r="J77" s="17">
        <v>18.013376000000001</v>
      </c>
      <c r="K77" s="17">
        <v>18.119458999999999</v>
      </c>
      <c r="L77" s="17">
        <v>18.250246000000001</v>
      </c>
      <c r="M77" s="17">
        <v>18.382881000000001</v>
      </c>
      <c r="N77" s="17">
        <v>18.521222999999999</v>
      </c>
      <c r="O77" s="17">
        <v>18.645102999999999</v>
      </c>
      <c r="P77" s="17">
        <v>18.772015</v>
      </c>
      <c r="Q77" s="17">
        <v>18.879404000000001</v>
      </c>
      <c r="R77" s="17">
        <v>18.992649</v>
      </c>
      <c r="S77" s="17">
        <v>19.112123</v>
      </c>
      <c r="T77" s="17">
        <v>19.231224000000001</v>
      </c>
      <c r="U77" s="17">
        <v>19.324625000000001</v>
      </c>
      <c r="V77" s="17">
        <v>19.417491999999999</v>
      </c>
      <c r="W77" s="17">
        <v>19.534357</v>
      </c>
      <c r="X77" s="17">
        <v>19.686478000000001</v>
      </c>
      <c r="Y77" s="17">
        <v>19.840499999999999</v>
      </c>
      <c r="Z77" s="17">
        <v>19.992767000000001</v>
      </c>
      <c r="AA77" s="17">
        <v>20.153175000000001</v>
      </c>
      <c r="AB77" s="17">
        <v>20.327819999999999</v>
      </c>
      <c r="AC77" s="17">
        <v>20.52298</v>
      </c>
      <c r="AD77" s="17">
        <v>20.711372000000001</v>
      </c>
      <c r="AE77" s="17">
        <v>20.883305</v>
      </c>
      <c r="AF77" s="39">
        <v>6.1040000000000001E-3</v>
      </c>
    </row>
    <row r="78" spans="1:32" s="18" customFormat="1" ht="15" customHeight="1" x14ac:dyDescent="0.25">
      <c r="A78" s="9"/>
      <c r="B78" s="15"/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  <c r="AA78" s="15"/>
      <c r="AB78" s="15"/>
      <c r="AC78" s="15"/>
      <c r="AD78" s="15"/>
      <c r="AE78" s="15"/>
      <c r="AF78" s="12"/>
    </row>
    <row r="79" spans="1:32" s="18" customFormat="1" ht="15" customHeight="1" x14ac:dyDescent="0.25">
      <c r="A79" s="10" t="s">
        <v>39</v>
      </c>
      <c r="B79" s="15"/>
      <c r="C79" s="15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  <c r="AA79" s="15"/>
      <c r="AB79" s="15"/>
      <c r="AC79" s="15"/>
      <c r="AD79" s="15"/>
      <c r="AE79" s="15"/>
      <c r="AF79" s="12"/>
    </row>
    <row r="80" spans="1:32" s="18" customFormat="1" ht="15" customHeight="1" x14ac:dyDescent="0.25">
      <c r="A80" s="9" t="s">
        <v>40</v>
      </c>
      <c r="B80" s="16">
        <v>7.7431E-2</v>
      </c>
      <c r="C80" s="16">
        <v>7.9296000000000005E-2</v>
      </c>
      <c r="D80" s="16">
        <v>8.1164E-2</v>
      </c>
      <c r="E80" s="16">
        <v>8.2987000000000005E-2</v>
      </c>
      <c r="F80" s="16">
        <v>8.4781999999999996E-2</v>
      </c>
      <c r="G80" s="16">
        <v>8.5822999999999997E-2</v>
      </c>
      <c r="H80" s="16">
        <v>8.5797999999999999E-2</v>
      </c>
      <c r="I80" s="16">
        <v>8.5790000000000005E-2</v>
      </c>
      <c r="J80" s="16">
        <v>8.5781999999999997E-2</v>
      </c>
      <c r="K80" s="16">
        <v>8.6235999999999993E-2</v>
      </c>
      <c r="L80" s="16">
        <v>8.6671999999999999E-2</v>
      </c>
      <c r="M80" s="16">
        <v>8.7095000000000006E-2</v>
      </c>
      <c r="N80" s="16">
        <v>8.7506E-2</v>
      </c>
      <c r="O80" s="16">
        <v>8.7917999999999996E-2</v>
      </c>
      <c r="P80" s="16">
        <v>8.8326000000000002E-2</v>
      </c>
      <c r="Q80" s="16">
        <v>8.8756000000000002E-2</v>
      </c>
      <c r="R80" s="16">
        <v>8.9178999999999994E-2</v>
      </c>
      <c r="S80" s="16">
        <v>8.9607000000000006E-2</v>
      </c>
      <c r="T80" s="16">
        <v>9.0052999999999994E-2</v>
      </c>
      <c r="U80" s="16">
        <v>9.1538999999999995E-2</v>
      </c>
      <c r="V80" s="16">
        <v>9.2990000000000003E-2</v>
      </c>
      <c r="W80" s="16">
        <v>9.4419000000000003E-2</v>
      </c>
      <c r="X80" s="16">
        <v>9.5818E-2</v>
      </c>
      <c r="Y80" s="16">
        <v>9.7212000000000007E-2</v>
      </c>
      <c r="Z80" s="16">
        <v>9.8595000000000002E-2</v>
      </c>
      <c r="AA80" s="16">
        <v>9.9985000000000004E-2</v>
      </c>
      <c r="AB80" s="16">
        <v>0.10134700000000001</v>
      </c>
      <c r="AC80" s="16">
        <v>0.102668</v>
      </c>
      <c r="AD80" s="16">
        <v>0.103945</v>
      </c>
      <c r="AE80" s="16">
        <v>0.105186</v>
      </c>
      <c r="AF80" s="12">
        <v>1.0142E-2</v>
      </c>
    </row>
    <row r="81" spans="1:32" s="18" customFormat="1" ht="15" customHeight="1" x14ac:dyDescent="0.25">
      <c r="A81" s="9" t="s">
        <v>41</v>
      </c>
      <c r="B81" s="16">
        <v>2.7996E-2</v>
      </c>
      <c r="C81" s="16">
        <v>4.7197000000000003E-2</v>
      </c>
      <c r="D81" s="16">
        <v>6.3472000000000001E-2</v>
      </c>
      <c r="E81" s="16">
        <v>7.5618000000000005E-2</v>
      </c>
      <c r="F81" s="16">
        <v>8.3668999999999993E-2</v>
      </c>
      <c r="G81" s="16">
        <v>8.8815000000000005E-2</v>
      </c>
      <c r="H81" s="16">
        <v>9.0029999999999999E-2</v>
      </c>
      <c r="I81" s="16">
        <v>9.1579999999999995E-2</v>
      </c>
      <c r="J81" s="16">
        <v>9.3628000000000003E-2</v>
      </c>
      <c r="K81" s="16">
        <v>9.6573999999999993E-2</v>
      </c>
      <c r="L81" s="16">
        <v>9.9878999999999996E-2</v>
      </c>
      <c r="M81" s="16">
        <v>0.103508</v>
      </c>
      <c r="N81" s="16">
        <v>0.107409</v>
      </c>
      <c r="O81" s="16">
        <v>0.111738</v>
      </c>
      <c r="P81" s="16">
        <v>0.116565</v>
      </c>
      <c r="Q81" s="16">
        <v>0.12177</v>
      </c>
      <c r="R81" s="16">
        <v>0.12753400000000001</v>
      </c>
      <c r="S81" s="16">
        <v>0.13370599999999999</v>
      </c>
      <c r="T81" s="16">
        <v>0.14025199999999999</v>
      </c>
      <c r="U81" s="16">
        <v>0.147253</v>
      </c>
      <c r="V81" s="16">
        <v>0.15459100000000001</v>
      </c>
      <c r="W81" s="16">
        <v>0.162275</v>
      </c>
      <c r="X81" s="16">
        <v>0.17027800000000001</v>
      </c>
      <c r="Y81" s="16">
        <v>0.17866799999999999</v>
      </c>
      <c r="Z81" s="16">
        <v>0.187501</v>
      </c>
      <c r="AA81" s="16">
        <v>0.19680700000000001</v>
      </c>
      <c r="AB81" s="16">
        <v>0.20639199999999999</v>
      </c>
      <c r="AC81" s="16">
        <v>0.21615599999999999</v>
      </c>
      <c r="AD81" s="16">
        <v>0.226136</v>
      </c>
      <c r="AE81" s="16">
        <v>0.23636599999999999</v>
      </c>
      <c r="AF81" s="12">
        <v>5.9225E-2</v>
      </c>
    </row>
    <row r="82" spans="1:32" s="18" customFormat="1" ht="15" customHeight="1" x14ac:dyDescent="0.25">
      <c r="A82" s="9" t="s">
        <v>42</v>
      </c>
      <c r="B82" s="16">
        <v>1.1919999999999999E-3</v>
      </c>
      <c r="C82" s="16">
        <v>1.1980000000000001E-3</v>
      </c>
      <c r="D82" s="16">
        <v>1.204E-3</v>
      </c>
      <c r="E82" s="16">
        <v>1.2179999999999999E-3</v>
      </c>
      <c r="F82" s="16">
        <v>1.2570000000000001E-3</v>
      </c>
      <c r="G82" s="16">
        <v>1.3450000000000001E-3</v>
      </c>
      <c r="H82" s="16">
        <v>1.346E-3</v>
      </c>
      <c r="I82" s="16">
        <v>1.3470000000000001E-3</v>
      </c>
      <c r="J82" s="16">
        <v>1.353E-3</v>
      </c>
      <c r="K82" s="16">
        <v>1.3669999999999999E-3</v>
      </c>
      <c r="L82" s="16">
        <v>1.397E-3</v>
      </c>
      <c r="M82" s="16">
        <v>1.4450000000000001E-3</v>
      </c>
      <c r="N82" s="16">
        <v>1.5319999999999999E-3</v>
      </c>
      <c r="O82" s="16">
        <v>1.7260000000000001E-3</v>
      </c>
      <c r="P82" s="16">
        <v>2.019E-3</v>
      </c>
      <c r="Q82" s="16">
        <v>2.3869999999999998E-3</v>
      </c>
      <c r="R82" s="16">
        <v>2.8149999999999998E-3</v>
      </c>
      <c r="S82" s="16">
        <v>3.2659999999999998E-3</v>
      </c>
      <c r="T82" s="16">
        <v>3.7269999999999998E-3</v>
      </c>
      <c r="U82" s="16">
        <v>4.2030000000000001E-3</v>
      </c>
      <c r="V82" s="16">
        <v>4.6950000000000004E-3</v>
      </c>
      <c r="W82" s="16">
        <v>5.2059999999999997E-3</v>
      </c>
      <c r="X82" s="16">
        <v>5.7320000000000001E-3</v>
      </c>
      <c r="Y82" s="16">
        <v>6.28E-3</v>
      </c>
      <c r="Z82" s="16">
        <v>6.8690000000000001E-3</v>
      </c>
      <c r="AA82" s="16">
        <v>7.5170000000000002E-3</v>
      </c>
      <c r="AB82" s="16">
        <v>8.2570000000000005E-3</v>
      </c>
      <c r="AC82" s="16">
        <v>9.11E-3</v>
      </c>
      <c r="AD82" s="16">
        <v>1.0123E-2</v>
      </c>
      <c r="AE82" s="16">
        <v>1.1259E-2</v>
      </c>
      <c r="AF82" s="12">
        <v>8.3321000000000006E-2</v>
      </c>
    </row>
    <row r="83" spans="1:32" s="14" customFormat="1" ht="15" customHeight="1" x14ac:dyDescent="0.2">
      <c r="A83" s="10" t="s">
        <v>43</v>
      </c>
      <c r="B83" s="17">
        <v>0.10662000000000001</v>
      </c>
      <c r="C83" s="17">
        <v>0.12769</v>
      </c>
      <c r="D83" s="17">
        <v>0.145841</v>
      </c>
      <c r="E83" s="17">
        <v>0.15982299999999999</v>
      </c>
      <c r="F83" s="17">
        <v>0.169708</v>
      </c>
      <c r="G83" s="17">
        <v>0.175983</v>
      </c>
      <c r="H83" s="17">
        <v>0.177174</v>
      </c>
      <c r="I83" s="17">
        <v>0.17871699999999999</v>
      </c>
      <c r="J83" s="17">
        <v>0.18076200000000001</v>
      </c>
      <c r="K83" s="17">
        <v>0.18417600000000001</v>
      </c>
      <c r="L83" s="17">
        <v>0.187948</v>
      </c>
      <c r="M83" s="17">
        <v>0.192048</v>
      </c>
      <c r="N83" s="17">
        <v>0.19644700000000001</v>
      </c>
      <c r="O83" s="17">
        <v>0.20138300000000001</v>
      </c>
      <c r="P83" s="17">
        <v>0.20691000000000001</v>
      </c>
      <c r="Q83" s="17">
        <v>0.21291199999999999</v>
      </c>
      <c r="R83" s="17">
        <v>0.219527</v>
      </c>
      <c r="S83" s="17">
        <v>0.22658</v>
      </c>
      <c r="T83" s="17">
        <v>0.23403099999999999</v>
      </c>
      <c r="U83" s="17">
        <v>0.24299499999999999</v>
      </c>
      <c r="V83" s="17">
        <v>0.252276</v>
      </c>
      <c r="W83" s="17">
        <v>0.26190000000000002</v>
      </c>
      <c r="X83" s="17">
        <v>0.27182800000000001</v>
      </c>
      <c r="Y83" s="17">
        <v>0.282161</v>
      </c>
      <c r="Z83" s="17">
        <v>0.292964</v>
      </c>
      <c r="AA83" s="17">
        <v>0.30431000000000002</v>
      </c>
      <c r="AB83" s="17">
        <v>0.315996</v>
      </c>
      <c r="AC83" s="17">
        <v>0.327934</v>
      </c>
      <c r="AD83" s="17">
        <v>0.34020400000000001</v>
      </c>
      <c r="AE83" s="17">
        <v>0.35281099999999999</v>
      </c>
      <c r="AF83" s="39">
        <v>3.6963999999999997E-2</v>
      </c>
    </row>
    <row r="84" spans="1:32" ht="15" customHeight="1" x14ac:dyDescent="0.25">
      <c r="A84" s="9"/>
      <c r="B84" s="15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  <c r="AA84" s="15"/>
      <c r="AB84" s="15"/>
      <c r="AC84" s="15"/>
      <c r="AD84" s="15"/>
      <c r="AE84" s="15"/>
      <c r="AF84" s="12"/>
    </row>
    <row r="85" spans="1:32" ht="15" customHeight="1" x14ac:dyDescent="0.25">
      <c r="A85" s="10" t="s">
        <v>44</v>
      </c>
      <c r="B85" s="15"/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  <c r="AA85" s="15"/>
      <c r="AB85" s="15"/>
      <c r="AC85" s="15"/>
      <c r="AD85" s="15"/>
      <c r="AE85" s="15"/>
      <c r="AF85" s="12"/>
    </row>
    <row r="86" spans="1:32" ht="15" customHeight="1" x14ac:dyDescent="0.25">
      <c r="A86" s="9" t="s">
        <v>45</v>
      </c>
      <c r="B86" s="46">
        <v>6082</v>
      </c>
      <c r="C86" s="46">
        <v>5541</v>
      </c>
      <c r="D86" s="46">
        <v>6287</v>
      </c>
      <c r="E86" s="46">
        <v>6377</v>
      </c>
      <c r="F86" s="46">
        <v>6115</v>
      </c>
      <c r="G86" s="46">
        <v>6101</v>
      </c>
      <c r="H86" s="46">
        <v>6087</v>
      </c>
      <c r="I86" s="46">
        <v>6073</v>
      </c>
      <c r="J86" s="46">
        <v>6059</v>
      </c>
      <c r="K86" s="46">
        <v>6045</v>
      </c>
      <c r="L86" s="46">
        <v>6031</v>
      </c>
      <c r="M86" s="46">
        <v>6017</v>
      </c>
      <c r="N86" s="46">
        <v>6003</v>
      </c>
      <c r="O86" s="46">
        <v>5989</v>
      </c>
      <c r="P86" s="46">
        <v>5975</v>
      </c>
      <c r="Q86" s="46">
        <v>5961</v>
      </c>
      <c r="R86" s="46">
        <v>5947</v>
      </c>
      <c r="S86" s="46">
        <v>5933</v>
      </c>
      <c r="T86" s="46">
        <v>5919</v>
      </c>
      <c r="U86" s="46">
        <v>5905</v>
      </c>
      <c r="V86" s="46">
        <v>5891</v>
      </c>
      <c r="W86" s="46">
        <v>5877</v>
      </c>
      <c r="X86" s="46">
        <v>5863</v>
      </c>
      <c r="Y86" s="46">
        <v>5849</v>
      </c>
      <c r="Z86" s="46">
        <v>5835</v>
      </c>
      <c r="AA86" s="46">
        <v>5820</v>
      </c>
      <c r="AB86" s="46">
        <v>5806</v>
      </c>
      <c r="AC86" s="46">
        <v>5792</v>
      </c>
      <c r="AD86" s="46">
        <v>5777</v>
      </c>
      <c r="AE86" s="46">
        <v>5763</v>
      </c>
      <c r="AF86" s="12">
        <v>1.4040000000000001E-3</v>
      </c>
    </row>
    <row r="87" spans="1:32" ht="15" customHeight="1" x14ac:dyDescent="0.25">
      <c r="A87" s="9" t="s">
        <v>46</v>
      </c>
      <c r="B87" s="46">
        <v>5405</v>
      </c>
      <c r="C87" s="46">
        <v>4886</v>
      </c>
      <c r="D87" s="46">
        <v>5667</v>
      </c>
      <c r="E87" s="46">
        <v>5680</v>
      </c>
      <c r="F87" s="46">
        <v>5384</v>
      </c>
      <c r="G87" s="46">
        <v>5369</v>
      </c>
      <c r="H87" s="46">
        <v>5353</v>
      </c>
      <c r="I87" s="46">
        <v>5338</v>
      </c>
      <c r="J87" s="46">
        <v>5322</v>
      </c>
      <c r="K87" s="46">
        <v>5307</v>
      </c>
      <c r="L87" s="46">
        <v>5291</v>
      </c>
      <c r="M87" s="46">
        <v>5276</v>
      </c>
      <c r="N87" s="46">
        <v>5260</v>
      </c>
      <c r="O87" s="46">
        <v>5245</v>
      </c>
      <c r="P87" s="46">
        <v>5229</v>
      </c>
      <c r="Q87" s="46">
        <v>5214</v>
      </c>
      <c r="R87" s="46">
        <v>5198</v>
      </c>
      <c r="S87" s="46">
        <v>5183</v>
      </c>
      <c r="T87" s="46">
        <v>5167</v>
      </c>
      <c r="U87" s="46">
        <v>5152</v>
      </c>
      <c r="V87" s="46">
        <v>5137</v>
      </c>
      <c r="W87" s="46">
        <v>5121</v>
      </c>
      <c r="X87" s="46">
        <v>5106</v>
      </c>
      <c r="Y87" s="46">
        <v>5091</v>
      </c>
      <c r="Z87" s="46">
        <v>5076</v>
      </c>
      <c r="AA87" s="46">
        <v>5060</v>
      </c>
      <c r="AB87" s="46">
        <v>5045</v>
      </c>
      <c r="AC87" s="46">
        <v>5030</v>
      </c>
      <c r="AD87" s="46">
        <v>5015</v>
      </c>
      <c r="AE87" s="46">
        <v>5000</v>
      </c>
      <c r="AF87" s="12">
        <v>8.2399999999999997E-4</v>
      </c>
    </row>
    <row r="88" spans="1:32" ht="15" customHeight="1" x14ac:dyDescent="0.25">
      <c r="A88" s="9" t="s">
        <v>47</v>
      </c>
      <c r="B88" s="46">
        <v>6163</v>
      </c>
      <c r="C88" s="46">
        <v>5350</v>
      </c>
      <c r="D88" s="46">
        <v>6416</v>
      </c>
      <c r="E88" s="46">
        <v>6216</v>
      </c>
      <c r="F88" s="46">
        <v>5999</v>
      </c>
      <c r="G88" s="46">
        <v>5986</v>
      </c>
      <c r="H88" s="46">
        <v>5972</v>
      </c>
      <c r="I88" s="46">
        <v>5959</v>
      </c>
      <c r="J88" s="46">
        <v>5946</v>
      </c>
      <c r="K88" s="46">
        <v>5933</v>
      </c>
      <c r="L88" s="46">
        <v>5920</v>
      </c>
      <c r="M88" s="46">
        <v>5907</v>
      </c>
      <c r="N88" s="46">
        <v>5894</v>
      </c>
      <c r="O88" s="46">
        <v>5880</v>
      </c>
      <c r="P88" s="46">
        <v>5867</v>
      </c>
      <c r="Q88" s="46">
        <v>5854</v>
      </c>
      <c r="R88" s="46">
        <v>5841</v>
      </c>
      <c r="S88" s="46">
        <v>5828</v>
      </c>
      <c r="T88" s="46">
        <v>5815</v>
      </c>
      <c r="U88" s="46">
        <v>5801</v>
      </c>
      <c r="V88" s="46">
        <v>5788</v>
      </c>
      <c r="W88" s="46">
        <v>5775</v>
      </c>
      <c r="X88" s="46">
        <v>5762</v>
      </c>
      <c r="Y88" s="46">
        <v>5749</v>
      </c>
      <c r="Z88" s="46">
        <v>5735</v>
      </c>
      <c r="AA88" s="46">
        <v>5722</v>
      </c>
      <c r="AB88" s="46">
        <v>5709</v>
      </c>
      <c r="AC88" s="46">
        <v>5696</v>
      </c>
      <c r="AD88" s="46">
        <v>5682</v>
      </c>
      <c r="AE88" s="46">
        <v>5669</v>
      </c>
      <c r="AF88" s="12">
        <v>2.0709999999999999E-3</v>
      </c>
    </row>
    <row r="89" spans="1:32" ht="15" customHeight="1" x14ac:dyDescent="0.25">
      <c r="A89" s="9" t="s">
        <v>48</v>
      </c>
      <c r="B89" s="46">
        <v>6635</v>
      </c>
      <c r="C89" s="46">
        <v>5537</v>
      </c>
      <c r="D89" s="46">
        <v>6890</v>
      </c>
      <c r="E89" s="46">
        <v>6406</v>
      </c>
      <c r="F89" s="46">
        <v>6278</v>
      </c>
      <c r="G89" s="46">
        <v>6268</v>
      </c>
      <c r="H89" s="46">
        <v>6258</v>
      </c>
      <c r="I89" s="46">
        <v>6247</v>
      </c>
      <c r="J89" s="46">
        <v>6237</v>
      </c>
      <c r="K89" s="46">
        <v>6226</v>
      </c>
      <c r="L89" s="46">
        <v>6215</v>
      </c>
      <c r="M89" s="46">
        <v>6204</v>
      </c>
      <c r="N89" s="46">
        <v>6193</v>
      </c>
      <c r="O89" s="46">
        <v>6181</v>
      </c>
      <c r="P89" s="46">
        <v>6170</v>
      </c>
      <c r="Q89" s="46">
        <v>6158</v>
      </c>
      <c r="R89" s="46">
        <v>6147</v>
      </c>
      <c r="S89" s="46">
        <v>6135</v>
      </c>
      <c r="T89" s="46">
        <v>6123</v>
      </c>
      <c r="U89" s="46">
        <v>6112</v>
      </c>
      <c r="V89" s="46">
        <v>6100</v>
      </c>
      <c r="W89" s="46">
        <v>6088</v>
      </c>
      <c r="X89" s="46">
        <v>6076</v>
      </c>
      <c r="Y89" s="46">
        <v>6064</v>
      </c>
      <c r="Z89" s="46">
        <v>6053</v>
      </c>
      <c r="AA89" s="46">
        <v>6041</v>
      </c>
      <c r="AB89" s="46">
        <v>6029</v>
      </c>
      <c r="AC89" s="46">
        <v>6016</v>
      </c>
      <c r="AD89" s="46">
        <v>6004</v>
      </c>
      <c r="AE89" s="46">
        <v>5992</v>
      </c>
      <c r="AF89" s="12">
        <v>2.8240000000000001E-3</v>
      </c>
    </row>
    <row r="90" spans="1:32" ht="15" customHeight="1" x14ac:dyDescent="0.25">
      <c r="A90" s="9" t="s">
        <v>49</v>
      </c>
      <c r="B90" s="46">
        <v>2568</v>
      </c>
      <c r="C90" s="46">
        <v>2297</v>
      </c>
      <c r="D90" s="46">
        <v>2754</v>
      </c>
      <c r="E90" s="46">
        <v>2713</v>
      </c>
      <c r="F90" s="46">
        <v>2624</v>
      </c>
      <c r="G90" s="46">
        <v>2617</v>
      </c>
      <c r="H90" s="46">
        <v>2610</v>
      </c>
      <c r="I90" s="46">
        <v>2603</v>
      </c>
      <c r="J90" s="46">
        <v>2596</v>
      </c>
      <c r="K90" s="46">
        <v>2588</v>
      </c>
      <c r="L90" s="46">
        <v>2581</v>
      </c>
      <c r="M90" s="46">
        <v>2573</v>
      </c>
      <c r="N90" s="46">
        <v>2566</v>
      </c>
      <c r="O90" s="46">
        <v>2559</v>
      </c>
      <c r="P90" s="46">
        <v>2551</v>
      </c>
      <c r="Q90" s="46">
        <v>2544</v>
      </c>
      <c r="R90" s="46">
        <v>2537</v>
      </c>
      <c r="S90" s="46">
        <v>2530</v>
      </c>
      <c r="T90" s="46">
        <v>2523</v>
      </c>
      <c r="U90" s="46">
        <v>2516</v>
      </c>
      <c r="V90" s="46">
        <v>2509</v>
      </c>
      <c r="W90" s="46">
        <v>2502</v>
      </c>
      <c r="X90" s="46">
        <v>2495</v>
      </c>
      <c r="Y90" s="46">
        <v>2488</v>
      </c>
      <c r="Z90" s="46">
        <v>2481</v>
      </c>
      <c r="AA90" s="46">
        <v>2474</v>
      </c>
      <c r="AB90" s="46">
        <v>2468</v>
      </c>
      <c r="AC90" s="46">
        <v>2461</v>
      </c>
      <c r="AD90" s="46">
        <v>2455</v>
      </c>
      <c r="AE90" s="46">
        <v>2448</v>
      </c>
      <c r="AF90" s="12">
        <v>2.2759999999999998E-3</v>
      </c>
    </row>
    <row r="91" spans="1:32" ht="15" customHeight="1" x14ac:dyDescent="0.25">
      <c r="A91" s="9" t="s">
        <v>50</v>
      </c>
      <c r="B91" s="46">
        <v>3358</v>
      </c>
      <c r="C91" s="46">
        <v>2896</v>
      </c>
      <c r="D91" s="46">
        <v>3584</v>
      </c>
      <c r="E91" s="46">
        <v>3448</v>
      </c>
      <c r="F91" s="46">
        <v>3298</v>
      </c>
      <c r="G91" s="46">
        <v>3290</v>
      </c>
      <c r="H91" s="46">
        <v>3282</v>
      </c>
      <c r="I91" s="46">
        <v>3274</v>
      </c>
      <c r="J91" s="46">
        <v>3266</v>
      </c>
      <c r="K91" s="46">
        <v>3258</v>
      </c>
      <c r="L91" s="46">
        <v>3250</v>
      </c>
      <c r="M91" s="46">
        <v>3242</v>
      </c>
      <c r="N91" s="46">
        <v>3234</v>
      </c>
      <c r="O91" s="46">
        <v>3226</v>
      </c>
      <c r="P91" s="46">
        <v>3218</v>
      </c>
      <c r="Q91" s="46">
        <v>3209</v>
      </c>
      <c r="R91" s="46">
        <v>3201</v>
      </c>
      <c r="S91" s="46">
        <v>3193</v>
      </c>
      <c r="T91" s="46">
        <v>3185</v>
      </c>
      <c r="U91" s="46">
        <v>3177</v>
      </c>
      <c r="V91" s="46">
        <v>3168</v>
      </c>
      <c r="W91" s="46">
        <v>3160</v>
      </c>
      <c r="X91" s="46">
        <v>3152</v>
      </c>
      <c r="Y91" s="46">
        <v>3143</v>
      </c>
      <c r="Z91" s="46">
        <v>3135</v>
      </c>
      <c r="AA91" s="46">
        <v>3126</v>
      </c>
      <c r="AB91" s="46">
        <v>3118</v>
      </c>
      <c r="AC91" s="46">
        <v>3109</v>
      </c>
      <c r="AD91" s="46">
        <v>3101</v>
      </c>
      <c r="AE91" s="46">
        <v>3093</v>
      </c>
      <c r="AF91" s="12">
        <v>2.3530000000000001E-3</v>
      </c>
    </row>
    <row r="92" spans="1:32" ht="15" customHeight="1" x14ac:dyDescent="0.25">
      <c r="A92" s="9" t="s">
        <v>51</v>
      </c>
      <c r="B92" s="46">
        <v>2145</v>
      </c>
      <c r="C92" s="46">
        <v>1683</v>
      </c>
      <c r="D92" s="46">
        <v>2156</v>
      </c>
      <c r="E92" s="46">
        <v>2085</v>
      </c>
      <c r="F92" s="46">
        <v>1979</v>
      </c>
      <c r="G92" s="46">
        <v>1968</v>
      </c>
      <c r="H92" s="46">
        <v>1957</v>
      </c>
      <c r="I92" s="46">
        <v>1946</v>
      </c>
      <c r="J92" s="46">
        <v>1935</v>
      </c>
      <c r="K92" s="46">
        <v>1924</v>
      </c>
      <c r="L92" s="46">
        <v>1914</v>
      </c>
      <c r="M92" s="46">
        <v>1903</v>
      </c>
      <c r="N92" s="46">
        <v>1892</v>
      </c>
      <c r="O92" s="46">
        <v>1881</v>
      </c>
      <c r="P92" s="46">
        <v>1870</v>
      </c>
      <c r="Q92" s="46">
        <v>1859</v>
      </c>
      <c r="R92" s="46">
        <v>1848</v>
      </c>
      <c r="S92" s="46">
        <v>1837</v>
      </c>
      <c r="T92" s="46">
        <v>1826</v>
      </c>
      <c r="U92" s="46">
        <v>1815</v>
      </c>
      <c r="V92" s="46">
        <v>1805</v>
      </c>
      <c r="W92" s="46">
        <v>1794</v>
      </c>
      <c r="X92" s="46">
        <v>1783</v>
      </c>
      <c r="Y92" s="46">
        <v>1772</v>
      </c>
      <c r="Z92" s="46">
        <v>1761</v>
      </c>
      <c r="AA92" s="46">
        <v>1750</v>
      </c>
      <c r="AB92" s="46">
        <v>1739</v>
      </c>
      <c r="AC92" s="46">
        <v>1729</v>
      </c>
      <c r="AD92" s="46">
        <v>1718</v>
      </c>
      <c r="AE92" s="46">
        <v>1707</v>
      </c>
      <c r="AF92" s="12">
        <v>5.0600000000000005E-4</v>
      </c>
    </row>
    <row r="93" spans="1:32" ht="15" customHeight="1" x14ac:dyDescent="0.25">
      <c r="A93" s="9" t="s">
        <v>52</v>
      </c>
      <c r="B93" s="46">
        <v>5223</v>
      </c>
      <c r="C93" s="46">
        <v>4445</v>
      </c>
      <c r="D93" s="46">
        <v>5064</v>
      </c>
      <c r="E93" s="46">
        <v>4758</v>
      </c>
      <c r="F93" s="46">
        <v>4722</v>
      </c>
      <c r="G93" s="46">
        <v>4711</v>
      </c>
      <c r="H93" s="46">
        <v>4699</v>
      </c>
      <c r="I93" s="46">
        <v>4687</v>
      </c>
      <c r="J93" s="46">
        <v>4674</v>
      </c>
      <c r="K93" s="46">
        <v>4660</v>
      </c>
      <c r="L93" s="46">
        <v>4646</v>
      </c>
      <c r="M93" s="46">
        <v>4632</v>
      </c>
      <c r="N93" s="46">
        <v>4616</v>
      </c>
      <c r="O93" s="46">
        <v>4601</v>
      </c>
      <c r="P93" s="46">
        <v>4586</v>
      </c>
      <c r="Q93" s="46">
        <v>4570</v>
      </c>
      <c r="R93" s="46">
        <v>4555</v>
      </c>
      <c r="S93" s="46">
        <v>4540</v>
      </c>
      <c r="T93" s="46">
        <v>4524</v>
      </c>
      <c r="U93" s="46">
        <v>4508</v>
      </c>
      <c r="V93" s="46">
        <v>4492</v>
      </c>
      <c r="W93" s="46">
        <v>4477</v>
      </c>
      <c r="X93" s="46">
        <v>4461</v>
      </c>
      <c r="Y93" s="46">
        <v>4444</v>
      </c>
      <c r="Z93" s="46">
        <v>4428</v>
      </c>
      <c r="AA93" s="46">
        <v>4412</v>
      </c>
      <c r="AB93" s="46">
        <v>4396</v>
      </c>
      <c r="AC93" s="46">
        <v>4379</v>
      </c>
      <c r="AD93" s="46">
        <v>4363</v>
      </c>
      <c r="AE93" s="46">
        <v>4347</v>
      </c>
      <c r="AF93" s="12">
        <v>-7.9600000000000005E-4</v>
      </c>
    </row>
    <row r="94" spans="1:32" ht="15" customHeight="1" x14ac:dyDescent="0.25">
      <c r="A94" s="9" t="s">
        <v>53</v>
      </c>
      <c r="B94" s="46">
        <v>3532</v>
      </c>
      <c r="C94" s="46">
        <v>3150</v>
      </c>
      <c r="D94" s="46">
        <v>3102</v>
      </c>
      <c r="E94" s="46">
        <v>3116</v>
      </c>
      <c r="F94" s="46">
        <v>3218</v>
      </c>
      <c r="G94" s="46">
        <v>3223</v>
      </c>
      <c r="H94" s="46">
        <v>3229</v>
      </c>
      <c r="I94" s="46">
        <v>3234</v>
      </c>
      <c r="J94" s="46">
        <v>3239</v>
      </c>
      <c r="K94" s="46">
        <v>3244</v>
      </c>
      <c r="L94" s="46">
        <v>3249</v>
      </c>
      <c r="M94" s="46">
        <v>3254</v>
      </c>
      <c r="N94" s="46">
        <v>3258</v>
      </c>
      <c r="O94" s="46">
        <v>3263</v>
      </c>
      <c r="P94" s="46">
        <v>3267</v>
      </c>
      <c r="Q94" s="46">
        <v>3272</v>
      </c>
      <c r="R94" s="46">
        <v>3277</v>
      </c>
      <c r="S94" s="46">
        <v>3281</v>
      </c>
      <c r="T94" s="46">
        <v>3286</v>
      </c>
      <c r="U94" s="46">
        <v>3290</v>
      </c>
      <c r="V94" s="46">
        <v>3295</v>
      </c>
      <c r="W94" s="46">
        <v>3300</v>
      </c>
      <c r="X94" s="46">
        <v>3305</v>
      </c>
      <c r="Y94" s="46">
        <v>3309</v>
      </c>
      <c r="Z94" s="46">
        <v>3314</v>
      </c>
      <c r="AA94" s="46">
        <v>3319</v>
      </c>
      <c r="AB94" s="46">
        <v>3324</v>
      </c>
      <c r="AC94" s="46">
        <v>3329</v>
      </c>
      <c r="AD94" s="46">
        <v>3334</v>
      </c>
      <c r="AE94" s="46">
        <v>3339</v>
      </c>
      <c r="AF94" s="12">
        <v>2.0830000000000002E-3</v>
      </c>
    </row>
    <row r="95" spans="1:32" ht="15" customHeight="1" x14ac:dyDescent="0.25">
      <c r="A95" s="9" t="s">
        <v>54</v>
      </c>
      <c r="B95" s="46">
        <v>4257.6396480000003</v>
      </c>
      <c r="C95" s="46">
        <v>3712.0510250000002</v>
      </c>
      <c r="D95" s="46">
        <v>4313.8779299999997</v>
      </c>
      <c r="E95" s="46">
        <v>4207.3159180000002</v>
      </c>
      <c r="F95" s="46">
        <v>4085.9526369999999</v>
      </c>
      <c r="G95" s="46">
        <v>4071.9189449999999</v>
      </c>
      <c r="H95" s="46">
        <v>4057.7509770000001</v>
      </c>
      <c r="I95" s="46">
        <v>4043.709961</v>
      </c>
      <c r="J95" s="46">
        <v>4029.6364749999998</v>
      </c>
      <c r="K95" s="46">
        <v>4015.4521479999999</v>
      </c>
      <c r="L95" s="46">
        <v>4001.5751949999999</v>
      </c>
      <c r="M95" s="46">
        <v>3987.5834960000002</v>
      </c>
      <c r="N95" s="46">
        <v>3973.4265140000002</v>
      </c>
      <c r="O95" s="46">
        <v>3959.5078119999998</v>
      </c>
      <c r="P95" s="46">
        <v>3945.3781739999999</v>
      </c>
      <c r="Q95" s="46">
        <v>3931.6171880000002</v>
      </c>
      <c r="R95" s="46">
        <v>3918.0024410000001</v>
      </c>
      <c r="S95" s="46">
        <v>3904.357422</v>
      </c>
      <c r="T95" s="46">
        <v>3890.7451169999999</v>
      </c>
      <c r="U95" s="46">
        <v>3877.0732419999999</v>
      </c>
      <c r="V95" s="46">
        <v>3863.7624510000001</v>
      </c>
      <c r="W95" s="46">
        <v>3850.4057619999999</v>
      </c>
      <c r="X95" s="46">
        <v>3837.1303710000002</v>
      </c>
      <c r="Y95" s="46">
        <v>3823.5913089999999</v>
      </c>
      <c r="Z95" s="46">
        <v>3810.336182</v>
      </c>
      <c r="AA95" s="46">
        <v>3796.9682619999999</v>
      </c>
      <c r="AB95" s="46">
        <v>3784.0429690000001</v>
      </c>
      <c r="AC95" s="46">
        <v>3770.836182</v>
      </c>
      <c r="AD95" s="46">
        <v>3757.756836</v>
      </c>
      <c r="AE95" s="46">
        <v>3744.6064449999999</v>
      </c>
      <c r="AF95" s="12">
        <v>3.1199999999999999E-4</v>
      </c>
    </row>
    <row r="96" spans="1:32" ht="15" customHeight="1" x14ac:dyDescent="0.25">
      <c r="A96" s="9"/>
      <c r="B96" s="46"/>
      <c r="C96" s="46"/>
      <c r="D96" s="46"/>
      <c r="E96" s="46"/>
      <c r="F96" s="46"/>
      <c r="G96" s="46"/>
      <c r="H96" s="46"/>
      <c r="I96" s="46"/>
      <c r="J96" s="46"/>
      <c r="K96" s="46"/>
      <c r="L96" s="46"/>
      <c r="M96" s="46"/>
      <c r="N96" s="46"/>
      <c r="O96" s="46"/>
      <c r="P96" s="46"/>
      <c r="Q96" s="46"/>
      <c r="R96" s="46"/>
      <c r="S96" s="46"/>
      <c r="T96" s="46"/>
      <c r="U96" s="46"/>
      <c r="V96" s="46"/>
      <c r="W96" s="46"/>
      <c r="X96" s="46"/>
      <c r="Y96" s="46"/>
      <c r="Z96" s="46"/>
      <c r="AA96" s="46"/>
      <c r="AB96" s="46"/>
      <c r="AC96" s="46"/>
      <c r="AD96" s="46"/>
      <c r="AE96" s="46"/>
      <c r="AF96" s="12"/>
    </row>
    <row r="97" spans="1:32" ht="15" customHeight="1" x14ac:dyDescent="0.25">
      <c r="A97" s="10" t="s">
        <v>55</v>
      </c>
      <c r="B97" s="46"/>
      <c r="C97" s="46"/>
      <c r="D97" s="46"/>
      <c r="E97" s="46"/>
      <c r="F97" s="46"/>
      <c r="G97" s="46"/>
      <c r="H97" s="46"/>
      <c r="I97" s="46"/>
      <c r="J97" s="46"/>
      <c r="K97" s="46"/>
      <c r="L97" s="46"/>
      <c r="M97" s="46"/>
      <c r="N97" s="46"/>
      <c r="O97" s="46"/>
      <c r="P97" s="46"/>
      <c r="Q97" s="46"/>
      <c r="R97" s="46"/>
      <c r="S97" s="46"/>
      <c r="T97" s="46"/>
      <c r="U97" s="46"/>
      <c r="V97" s="46"/>
      <c r="W97" s="46"/>
      <c r="X97" s="46"/>
      <c r="Y97" s="46"/>
      <c r="Z97" s="46"/>
      <c r="AA97" s="46"/>
      <c r="AB97" s="46"/>
      <c r="AC97" s="46"/>
      <c r="AD97" s="46"/>
      <c r="AE97" s="46"/>
      <c r="AF97" s="12"/>
    </row>
    <row r="98" spans="1:32" ht="15" customHeight="1" x14ac:dyDescent="0.25">
      <c r="A98" s="9" t="s">
        <v>45</v>
      </c>
      <c r="B98" s="46">
        <v>568</v>
      </c>
      <c r="C98" s="46">
        <v>592</v>
      </c>
      <c r="D98" s="46">
        <v>554</v>
      </c>
      <c r="E98" s="46">
        <v>491</v>
      </c>
      <c r="F98" s="46">
        <v>546</v>
      </c>
      <c r="G98" s="46">
        <v>550</v>
      </c>
      <c r="H98" s="46">
        <v>554</v>
      </c>
      <c r="I98" s="46">
        <v>558</v>
      </c>
      <c r="J98" s="46">
        <v>561</v>
      </c>
      <c r="K98" s="46">
        <v>565</v>
      </c>
      <c r="L98" s="46">
        <v>569</v>
      </c>
      <c r="M98" s="46">
        <v>572</v>
      </c>
      <c r="N98" s="46">
        <v>576</v>
      </c>
      <c r="O98" s="46">
        <v>579</v>
      </c>
      <c r="P98" s="46">
        <v>583</v>
      </c>
      <c r="Q98" s="46">
        <v>587</v>
      </c>
      <c r="R98" s="46">
        <v>590</v>
      </c>
      <c r="S98" s="46">
        <v>594</v>
      </c>
      <c r="T98" s="46">
        <v>598</v>
      </c>
      <c r="U98" s="46">
        <v>601</v>
      </c>
      <c r="V98" s="46">
        <v>605</v>
      </c>
      <c r="W98" s="46">
        <v>609</v>
      </c>
      <c r="X98" s="46">
        <v>613</v>
      </c>
      <c r="Y98" s="46">
        <v>616</v>
      </c>
      <c r="Z98" s="46">
        <v>620</v>
      </c>
      <c r="AA98" s="46">
        <v>624</v>
      </c>
      <c r="AB98" s="46">
        <v>627</v>
      </c>
      <c r="AC98" s="46">
        <v>631</v>
      </c>
      <c r="AD98" s="46">
        <v>635</v>
      </c>
      <c r="AE98" s="46">
        <v>638</v>
      </c>
      <c r="AF98" s="12">
        <v>2.676E-3</v>
      </c>
    </row>
    <row r="99" spans="1:32" ht="15" customHeight="1" x14ac:dyDescent="0.25">
      <c r="A99" s="9" t="s">
        <v>46</v>
      </c>
      <c r="B99" s="46">
        <v>885</v>
      </c>
      <c r="C99" s="46">
        <v>863</v>
      </c>
      <c r="D99" s="46">
        <v>763</v>
      </c>
      <c r="E99" s="46">
        <v>718</v>
      </c>
      <c r="F99" s="46">
        <v>821</v>
      </c>
      <c r="G99" s="46">
        <v>827</v>
      </c>
      <c r="H99" s="46">
        <v>832</v>
      </c>
      <c r="I99" s="46">
        <v>838</v>
      </c>
      <c r="J99" s="46">
        <v>843</v>
      </c>
      <c r="K99" s="46">
        <v>848</v>
      </c>
      <c r="L99" s="46">
        <v>854</v>
      </c>
      <c r="M99" s="46">
        <v>859</v>
      </c>
      <c r="N99" s="46">
        <v>865</v>
      </c>
      <c r="O99" s="46">
        <v>870</v>
      </c>
      <c r="P99" s="46">
        <v>875</v>
      </c>
      <c r="Q99" s="46">
        <v>881</v>
      </c>
      <c r="R99" s="46">
        <v>886</v>
      </c>
      <c r="S99" s="46">
        <v>892</v>
      </c>
      <c r="T99" s="46">
        <v>897</v>
      </c>
      <c r="U99" s="46">
        <v>903</v>
      </c>
      <c r="V99" s="46">
        <v>908</v>
      </c>
      <c r="W99" s="46">
        <v>913</v>
      </c>
      <c r="X99" s="46">
        <v>919</v>
      </c>
      <c r="Y99" s="46">
        <v>924</v>
      </c>
      <c r="Z99" s="46">
        <v>929</v>
      </c>
      <c r="AA99" s="46">
        <v>935</v>
      </c>
      <c r="AB99" s="46">
        <v>940</v>
      </c>
      <c r="AC99" s="46">
        <v>945</v>
      </c>
      <c r="AD99" s="46">
        <v>951</v>
      </c>
      <c r="AE99" s="46">
        <v>956</v>
      </c>
      <c r="AF99" s="12">
        <v>3.6619999999999999E-3</v>
      </c>
    </row>
    <row r="100" spans="1:32" ht="15" customHeight="1" x14ac:dyDescent="0.25">
      <c r="A100" s="9" t="s">
        <v>47</v>
      </c>
      <c r="B100" s="46">
        <v>855</v>
      </c>
      <c r="C100" s="46">
        <v>982</v>
      </c>
      <c r="D100" s="46">
        <v>690</v>
      </c>
      <c r="E100" s="46">
        <v>766</v>
      </c>
      <c r="F100" s="46">
        <v>814</v>
      </c>
      <c r="G100" s="46">
        <v>816</v>
      </c>
      <c r="H100" s="46">
        <v>818</v>
      </c>
      <c r="I100" s="46">
        <v>820</v>
      </c>
      <c r="J100" s="46">
        <v>822</v>
      </c>
      <c r="K100" s="46">
        <v>825</v>
      </c>
      <c r="L100" s="46">
        <v>827</v>
      </c>
      <c r="M100" s="46">
        <v>829</v>
      </c>
      <c r="N100" s="46">
        <v>831</v>
      </c>
      <c r="O100" s="46">
        <v>833</v>
      </c>
      <c r="P100" s="46">
        <v>835</v>
      </c>
      <c r="Q100" s="46">
        <v>837</v>
      </c>
      <c r="R100" s="46">
        <v>839</v>
      </c>
      <c r="S100" s="46">
        <v>841</v>
      </c>
      <c r="T100" s="46">
        <v>843</v>
      </c>
      <c r="U100" s="46">
        <v>846</v>
      </c>
      <c r="V100" s="46">
        <v>848</v>
      </c>
      <c r="W100" s="46">
        <v>850</v>
      </c>
      <c r="X100" s="46">
        <v>852</v>
      </c>
      <c r="Y100" s="46">
        <v>854</v>
      </c>
      <c r="Z100" s="46">
        <v>856</v>
      </c>
      <c r="AA100" s="46">
        <v>858</v>
      </c>
      <c r="AB100" s="46">
        <v>860</v>
      </c>
      <c r="AC100" s="46">
        <v>863</v>
      </c>
      <c r="AD100" s="46">
        <v>865</v>
      </c>
      <c r="AE100" s="46">
        <v>867</v>
      </c>
      <c r="AF100" s="12">
        <v>-4.4380000000000001E-3</v>
      </c>
    </row>
    <row r="101" spans="1:32" ht="15" customHeight="1" x14ac:dyDescent="0.25">
      <c r="A101" s="9" t="s">
        <v>48</v>
      </c>
      <c r="B101" s="46">
        <v>1064</v>
      </c>
      <c r="C101" s="46">
        <v>1231</v>
      </c>
      <c r="D101" s="46">
        <v>868</v>
      </c>
      <c r="E101" s="46">
        <v>977</v>
      </c>
      <c r="F101" s="46">
        <v>1016</v>
      </c>
      <c r="G101" s="46">
        <v>1017</v>
      </c>
      <c r="H101" s="46">
        <v>1019</v>
      </c>
      <c r="I101" s="46">
        <v>1020</v>
      </c>
      <c r="J101" s="46">
        <v>1022</v>
      </c>
      <c r="K101" s="46">
        <v>1024</v>
      </c>
      <c r="L101" s="46">
        <v>1025</v>
      </c>
      <c r="M101" s="46">
        <v>1027</v>
      </c>
      <c r="N101" s="46">
        <v>1029</v>
      </c>
      <c r="O101" s="46">
        <v>1030</v>
      </c>
      <c r="P101" s="46">
        <v>1032</v>
      </c>
      <c r="Q101" s="46">
        <v>1034</v>
      </c>
      <c r="R101" s="46">
        <v>1036</v>
      </c>
      <c r="S101" s="46">
        <v>1038</v>
      </c>
      <c r="T101" s="46">
        <v>1040</v>
      </c>
      <c r="U101" s="46">
        <v>1041</v>
      </c>
      <c r="V101" s="46">
        <v>1043</v>
      </c>
      <c r="W101" s="46">
        <v>1045</v>
      </c>
      <c r="X101" s="46">
        <v>1047</v>
      </c>
      <c r="Y101" s="46">
        <v>1049</v>
      </c>
      <c r="Z101" s="46">
        <v>1051</v>
      </c>
      <c r="AA101" s="46">
        <v>1053</v>
      </c>
      <c r="AB101" s="46">
        <v>1055</v>
      </c>
      <c r="AC101" s="46">
        <v>1057</v>
      </c>
      <c r="AD101" s="46">
        <v>1059</v>
      </c>
      <c r="AE101" s="46">
        <v>1061</v>
      </c>
      <c r="AF101" s="12">
        <v>-5.2940000000000001E-3</v>
      </c>
    </row>
    <row r="102" spans="1:32" ht="15" customHeight="1" x14ac:dyDescent="0.25">
      <c r="A102" s="9" t="s">
        <v>49</v>
      </c>
      <c r="B102" s="46">
        <v>2267</v>
      </c>
      <c r="C102" s="46">
        <v>2184</v>
      </c>
      <c r="D102" s="46">
        <v>2010</v>
      </c>
      <c r="E102" s="46">
        <v>2086</v>
      </c>
      <c r="F102" s="46">
        <v>2172</v>
      </c>
      <c r="G102" s="46">
        <v>2179</v>
      </c>
      <c r="H102" s="46">
        <v>2186</v>
      </c>
      <c r="I102" s="46">
        <v>2193</v>
      </c>
      <c r="J102" s="46">
        <v>2201</v>
      </c>
      <c r="K102" s="46">
        <v>2208</v>
      </c>
      <c r="L102" s="46">
        <v>2215</v>
      </c>
      <c r="M102" s="46">
        <v>2222</v>
      </c>
      <c r="N102" s="46">
        <v>2229</v>
      </c>
      <c r="O102" s="46">
        <v>2237</v>
      </c>
      <c r="P102" s="46">
        <v>2244</v>
      </c>
      <c r="Q102" s="46">
        <v>2251</v>
      </c>
      <c r="R102" s="46">
        <v>2258</v>
      </c>
      <c r="S102" s="46">
        <v>2266</v>
      </c>
      <c r="T102" s="46">
        <v>2273</v>
      </c>
      <c r="U102" s="46">
        <v>2280</v>
      </c>
      <c r="V102" s="46">
        <v>2287</v>
      </c>
      <c r="W102" s="46">
        <v>2294</v>
      </c>
      <c r="X102" s="46">
        <v>2301</v>
      </c>
      <c r="Y102" s="46">
        <v>2308</v>
      </c>
      <c r="Z102" s="46">
        <v>2316</v>
      </c>
      <c r="AA102" s="46">
        <v>2323</v>
      </c>
      <c r="AB102" s="46">
        <v>2330</v>
      </c>
      <c r="AC102" s="46">
        <v>2336</v>
      </c>
      <c r="AD102" s="46">
        <v>2343</v>
      </c>
      <c r="AE102" s="46">
        <v>2350</v>
      </c>
      <c r="AF102" s="12">
        <v>2.6199999999999999E-3</v>
      </c>
    </row>
    <row r="103" spans="1:32" ht="15" customHeight="1" x14ac:dyDescent="0.25">
      <c r="A103" s="9" t="s">
        <v>50</v>
      </c>
      <c r="B103" s="46">
        <v>1740</v>
      </c>
      <c r="C103" s="46">
        <v>1780</v>
      </c>
      <c r="D103" s="46">
        <v>1471</v>
      </c>
      <c r="E103" s="46">
        <v>1637</v>
      </c>
      <c r="F103" s="46">
        <v>1761</v>
      </c>
      <c r="G103" s="46">
        <v>1768</v>
      </c>
      <c r="H103" s="46">
        <v>1775</v>
      </c>
      <c r="I103" s="46">
        <v>1781</v>
      </c>
      <c r="J103" s="46">
        <v>1788</v>
      </c>
      <c r="K103" s="46">
        <v>1795</v>
      </c>
      <c r="L103" s="46">
        <v>1802</v>
      </c>
      <c r="M103" s="46">
        <v>1808</v>
      </c>
      <c r="N103" s="46">
        <v>1815</v>
      </c>
      <c r="O103" s="46">
        <v>1822</v>
      </c>
      <c r="P103" s="46">
        <v>1829</v>
      </c>
      <c r="Q103" s="46">
        <v>1836</v>
      </c>
      <c r="R103" s="46">
        <v>1842</v>
      </c>
      <c r="S103" s="46">
        <v>1849</v>
      </c>
      <c r="T103" s="46">
        <v>1856</v>
      </c>
      <c r="U103" s="46">
        <v>1863</v>
      </c>
      <c r="V103" s="46">
        <v>1870</v>
      </c>
      <c r="W103" s="46">
        <v>1876</v>
      </c>
      <c r="X103" s="46">
        <v>1883</v>
      </c>
      <c r="Y103" s="46">
        <v>1890</v>
      </c>
      <c r="Z103" s="46">
        <v>1897</v>
      </c>
      <c r="AA103" s="46">
        <v>1904</v>
      </c>
      <c r="AB103" s="46">
        <v>1911</v>
      </c>
      <c r="AC103" s="46">
        <v>1917</v>
      </c>
      <c r="AD103" s="46">
        <v>1924</v>
      </c>
      <c r="AE103" s="46">
        <v>1931</v>
      </c>
      <c r="AF103" s="12">
        <v>2.9120000000000001E-3</v>
      </c>
    </row>
    <row r="104" spans="1:32" ht="15" customHeight="1" x14ac:dyDescent="0.25">
      <c r="A104" s="9" t="s">
        <v>51</v>
      </c>
      <c r="B104" s="46">
        <v>3067</v>
      </c>
      <c r="C104" s="46">
        <v>2903</v>
      </c>
      <c r="D104" s="46">
        <v>2494</v>
      </c>
      <c r="E104" s="46">
        <v>2621</v>
      </c>
      <c r="F104" s="46">
        <v>2811</v>
      </c>
      <c r="G104" s="46">
        <v>2825</v>
      </c>
      <c r="H104" s="46">
        <v>2839</v>
      </c>
      <c r="I104" s="46">
        <v>2852</v>
      </c>
      <c r="J104" s="46">
        <v>2866</v>
      </c>
      <c r="K104" s="46">
        <v>2880</v>
      </c>
      <c r="L104" s="46">
        <v>2894</v>
      </c>
      <c r="M104" s="46">
        <v>2907</v>
      </c>
      <c r="N104" s="46">
        <v>2921</v>
      </c>
      <c r="O104" s="46">
        <v>2935</v>
      </c>
      <c r="P104" s="46">
        <v>2948</v>
      </c>
      <c r="Q104" s="46">
        <v>2962</v>
      </c>
      <c r="R104" s="46">
        <v>2976</v>
      </c>
      <c r="S104" s="46">
        <v>2990</v>
      </c>
      <c r="T104" s="46">
        <v>3004</v>
      </c>
      <c r="U104" s="46">
        <v>3017</v>
      </c>
      <c r="V104" s="46">
        <v>3031</v>
      </c>
      <c r="W104" s="46">
        <v>3045</v>
      </c>
      <c r="X104" s="46">
        <v>3059</v>
      </c>
      <c r="Y104" s="46">
        <v>3072</v>
      </c>
      <c r="Z104" s="46">
        <v>3086</v>
      </c>
      <c r="AA104" s="46">
        <v>3100</v>
      </c>
      <c r="AB104" s="46">
        <v>3114</v>
      </c>
      <c r="AC104" s="46">
        <v>3127</v>
      </c>
      <c r="AD104" s="46">
        <v>3141</v>
      </c>
      <c r="AE104" s="46">
        <v>3155</v>
      </c>
      <c r="AF104" s="12">
        <v>2.977E-3</v>
      </c>
    </row>
    <row r="105" spans="1:32" ht="15" customHeight="1" x14ac:dyDescent="0.25">
      <c r="A105" s="9" t="s">
        <v>52</v>
      </c>
      <c r="B105" s="46">
        <v>1506</v>
      </c>
      <c r="C105" s="46">
        <v>1664</v>
      </c>
      <c r="D105" s="46">
        <v>1611</v>
      </c>
      <c r="E105" s="46">
        <v>1564</v>
      </c>
      <c r="F105" s="46">
        <v>1612</v>
      </c>
      <c r="G105" s="46">
        <v>1621</v>
      </c>
      <c r="H105" s="46">
        <v>1631</v>
      </c>
      <c r="I105" s="46">
        <v>1640</v>
      </c>
      <c r="J105" s="46">
        <v>1651</v>
      </c>
      <c r="K105" s="46">
        <v>1661</v>
      </c>
      <c r="L105" s="46">
        <v>1672</v>
      </c>
      <c r="M105" s="46">
        <v>1684</v>
      </c>
      <c r="N105" s="46">
        <v>1695</v>
      </c>
      <c r="O105" s="46">
        <v>1707</v>
      </c>
      <c r="P105" s="46">
        <v>1719</v>
      </c>
      <c r="Q105" s="46">
        <v>1731</v>
      </c>
      <c r="R105" s="46">
        <v>1743</v>
      </c>
      <c r="S105" s="46">
        <v>1755</v>
      </c>
      <c r="T105" s="46">
        <v>1767</v>
      </c>
      <c r="U105" s="46">
        <v>1779</v>
      </c>
      <c r="V105" s="46">
        <v>1791</v>
      </c>
      <c r="W105" s="46">
        <v>1804</v>
      </c>
      <c r="X105" s="46">
        <v>1816</v>
      </c>
      <c r="Y105" s="46">
        <v>1829</v>
      </c>
      <c r="Z105" s="46">
        <v>1841</v>
      </c>
      <c r="AA105" s="46">
        <v>1854</v>
      </c>
      <c r="AB105" s="46">
        <v>1867</v>
      </c>
      <c r="AC105" s="46">
        <v>1880</v>
      </c>
      <c r="AD105" s="46">
        <v>1893</v>
      </c>
      <c r="AE105" s="46">
        <v>1905</v>
      </c>
      <c r="AF105" s="12">
        <v>4.8419999999999999E-3</v>
      </c>
    </row>
    <row r="106" spans="1:32" ht="15" customHeight="1" x14ac:dyDescent="0.25">
      <c r="A106" s="9" t="s">
        <v>53</v>
      </c>
      <c r="B106" s="46">
        <v>767</v>
      </c>
      <c r="C106" s="46">
        <v>917</v>
      </c>
      <c r="D106" s="46">
        <v>963</v>
      </c>
      <c r="E106" s="46">
        <v>878</v>
      </c>
      <c r="F106" s="46">
        <v>860</v>
      </c>
      <c r="G106" s="46">
        <v>860</v>
      </c>
      <c r="H106" s="46">
        <v>860</v>
      </c>
      <c r="I106" s="46">
        <v>860</v>
      </c>
      <c r="J106" s="46">
        <v>860</v>
      </c>
      <c r="K106" s="46">
        <v>860</v>
      </c>
      <c r="L106" s="46">
        <v>860</v>
      </c>
      <c r="M106" s="46">
        <v>860</v>
      </c>
      <c r="N106" s="46">
        <v>860</v>
      </c>
      <c r="O106" s="46">
        <v>860</v>
      </c>
      <c r="P106" s="46">
        <v>861</v>
      </c>
      <c r="Q106" s="46">
        <v>861</v>
      </c>
      <c r="R106" s="46">
        <v>861</v>
      </c>
      <c r="S106" s="46">
        <v>861</v>
      </c>
      <c r="T106" s="46">
        <v>861</v>
      </c>
      <c r="U106" s="46">
        <v>861</v>
      </c>
      <c r="V106" s="46">
        <v>861</v>
      </c>
      <c r="W106" s="46">
        <v>861</v>
      </c>
      <c r="X106" s="46">
        <v>861</v>
      </c>
      <c r="Y106" s="46">
        <v>861</v>
      </c>
      <c r="Z106" s="46">
        <v>861</v>
      </c>
      <c r="AA106" s="46">
        <v>861</v>
      </c>
      <c r="AB106" s="46">
        <v>861</v>
      </c>
      <c r="AC106" s="46">
        <v>861</v>
      </c>
      <c r="AD106" s="46">
        <v>861</v>
      </c>
      <c r="AE106" s="46">
        <v>861</v>
      </c>
      <c r="AF106" s="12">
        <v>-2.248E-3</v>
      </c>
    </row>
    <row r="107" spans="1:32" ht="15" customHeight="1" thickBot="1" x14ac:dyDescent="0.3">
      <c r="A107" s="9" t="s">
        <v>54</v>
      </c>
      <c r="B107" s="46">
        <v>1480.630249</v>
      </c>
      <c r="C107" s="46">
        <v>1513.8701169999999</v>
      </c>
      <c r="D107" s="46">
        <v>1336.9232179999999</v>
      </c>
      <c r="E107" s="46">
        <v>1371.5607910000001</v>
      </c>
      <c r="F107" s="46">
        <v>1447.2969969999999</v>
      </c>
      <c r="G107" s="46">
        <v>1455.4520259999999</v>
      </c>
      <c r="H107" s="46">
        <v>1463.631836</v>
      </c>
      <c r="I107" s="46">
        <v>1471.6099850000001</v>
      </c>
      <c r="J107" s="46">
        <v>1480.001221</v>
      </c>
      <c r="K107" s="46">
        <v>1488.2861330000001</v>
      </c>
      <c r="L107" s="46">
        <v>1496.5513920000001</v>
      </c>
      <c r="M107" s="46">
        <v>1504.606689</v>
      </c>
      <c r="N107" s="46">
        <v>1512.93103</v>
      </c>
      <c r="O107" s="46">
        <v>1521.3148189999999</v>
      </c>
      <c r="P107" s="46">
        <v>1529.6455080000001</v>
      </c>
      <c r="Q107" s="46">
        <v>1538.059448</v>
      </c>
      <c r="R107" s="46">
        <v>1546.263428</v>
      </c>
      <c r="S107" s="46">
        <v>1554.900635</v>
      </c>
      <c r="T107" s="46">
        <v>1563.2163089999999</v>
      </c>
      <c r="U107" s="46">
        <v>1571.5615230000001</v>
      </c>
      <c r="V107" s="46">
        <v>1579.8955080000001</v>
      </c>
      <c r="W107" s="46">
        <v>1588.2714840000001</v>
      </c>
      <c r="X107" s="46">
        <v>1596.748413</v>
      </c>
      <c r="Y107" s="46">
        <v>1605.042725</v>
      </c>
      <c r="Z107" s="46">
        <v>1613.6485600000001</v>
      </c>
      <c r="AA107" s="46">
        <v>1622.264038</v>
      </c>
      <c r="AB107" s="46">
        <v>1630.7432859999999</v>
      </c>
      <c r="AC107" s="46">
        <v>1639.008789</v>
      </c>
      <c r="AD107" s="46">
        <v>1647.6861570000001</v>
      </c>
      <c r="AE107" s="46">
        <v>1656.1577150000001</v>
      </c>
      <c r="AF107" s="12">
        <v>3.2130000000000001E-3</v>
      </c>
    </row>
    <row r="108" spans="1:32" x14ac:dyDescent="0.25">
      <c r="A108" s="19" t="s">
        <v>56</v>
      </c>
      <c r="B108" s="19"/>
      <c r="C108" s="19"/>
      <c r="D108" s="19"/>
      <c r="E108" s="19"/>
      <c r="F108" s="19"/>
      <c r="G108" s="19"/>
      <c r="H108" s="19"/>
      <c r="I108" s="19"/>
      <c r="J108" s="19"/>
      <c r="K108" s="19"/>
      <c r="L108" s="19"/>
      <c r="M108" s="19"/>
      <c r="N108" s="19"/>
      <c r="O108" s="19"/>
      <c r="P108" s="19"/>
      <c r="Q108" s="19"/>
      <c r="R108" s="19"/>
      <c r="S108" s="19"/>
      <c r="T108" s="19"/>
      <c r="U108" s="19"/>
      <c r="V108" s="19"/>
      <c r="W108" s="19"/>
      <c r="X108" s="19"/>
      <c r="Y108" s="19"/>
      <c r="Z108" s="19"/>
      <c r="AA108" s="19"/>
      <c r="AB108" s="19"/>
      <c r="AC108" s="19"/>
      <c r="AD108" s="19"/>
      <c r="AE108" s="19"/>
      <c r="AF108" s="19"/>
    </row>
    <row r="109" spans="1:32" x14ac:dyDescent="0.25">
      <c r="A109" s="20" t="s">
        <v>57</v>
      </c>
      <c r="AF109" s="5"/>
    </row>
    <row r="110" spans="1:32" x14ac:dyDescent="0.25">
      <c r="A110" s="20" t="s">
        <v>58</v>
      </c>
      <c r="AF110" s="5"/>
    </row>
    <row r="111" spans="1:32" x14ac:dyDescent="0.25">
      <c r="A111" s="20" t="s">
        <v>59</v>
      </c>
      <c r="AF111" s="5"/>
    </row>
    <row r="112" spans="1:32" x14ac:dyDescent="0.25">
      <c r="A112" s="20" t="s">
        <v>60</v>
      </c>
      <c r="AF112" s="5"/>
    </row>
    <row r="113" spans="1:32" x14ac:dyDescent="0.25">
      <c r="A113" s="20" t="s">
        <v>61</v>
      </c>
      <c r="AF113" s="5"/>
    </row>
    <row r="114" spans="1:32" x14ac:dyDescent="0.25">
      <c r="A114" s="20" t="s">
        <v>62</v>
      </c>
      <c r="AF114" s="5"/>
    </row>
    <row r="115" spans="1:32" x14ac:dyDescent="0.25">
      <c r="A115" s="20" t="s">
        <v>63</v>
      </c>
      <c r="AF115" s="5"/>
    </row>
    <row r="116" spans="1:32" x14ac:dyDescent="0.25">
      <c r="A116" s="20" t="s">
        <v>64</v>
      </c>
      <c r="AF116" s="5"/>
    </row>
    <row r="117" spans="1:32" x14ac:dyDescent="0.25">
      <c r="A117" s="20" t="s">
        <v>65</v>
      </c>
      <c r="AF117" s="5"/>
    </row>
    <row r="118" spans="1:32" x14ac:dyDescent="0.25">
      <c r="A118" s="20" t="s">
        <v>66</v>
      </c>
      <c r="AF118" s="5"/>
    </row>
    <row r="119" spans="1:32" x14ac:dyDescent="0.25">
      <c r="A119" s="20" t="s">
        <v>67</v>
      </c>
      <c r="AF119" s="5"/>
    </row>
    <row r="120" spans="1:32" x14ac:dyDescent="0.25">
      <c r="A120" s="20" t="s">
        <v>68</v>
      </c>
      <c r="AF120" s="5"/>
    </row>
    <row r="121" spans="1:32" x14ac:dyDescent="0.25">
      <c r="A121" s="20" t="s">
        <v>69</v>
      </c>
      <c r="AF121" s="5"/>
    </row>
    <row r="122" spans="1:32" x14ac:dyDescent="0.25">
      <c r="A122" s="20" t="s">
        <v>70</v>
      </c>
      <c r="AF122" s="5"/>
    </row>
    <row r="123" spans="1:32" x14ac:dyDescent="0.25">
      <c r="A123" s="20" t="s">
        <v>71</v>
      </c>
      <c r="AF123" s="5"/>
    </row>
    <row r="124" spans="1:32" x14ac:dyDescent="0.25">
      <c r="A124" s="20" t="s">
        <v>72</v>
      </c>
      <c r="AF124" s="5"/>
    </row>
    <row r="125" spans="1:32" x14ac:dyDescent="0.25">
      <c r="A125" s="20" t="s">
        <v>73</v>
      </c>
      <c r="AF125" s="5"/>
    </row>
    <row r="126" spans="1:32" x14ac:dyDescent="0.25">
      <c r="A126" s="20" t="s">
        <v>74</v>
      </c>
      <c r="AF126" s="5"/>
    </row>
    <row r="127" spans="1:32" x14ac:dyDescent="0.25">
      <c r="A127" s="20" t="s">
        <v>75</v>
      </c>
      <c r="AF127" s="5"/>
    </row>
    <row r="128" spans="1:32" x14ac:dyDescent="0.25">
      <c r="A128" s="20" t="s">
        <v>76</v>
      </c>
      <c r="AF128" s="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8"/>
  <sheetViews>
    <sheetView workbookViewId="0"/>
  </sheetViews>
  <sheetFormatPr defaultRowHeight="15" x14ac:dyDescent="0.25"/>
  <cols>
    <col min="1" max="1" width="26" customWidth="1"/>
    <col min="2" max="2" width="10.140625" bestFit="1" customWidth="1"/>
    <col min="3" max="3" width="12.140625" bestFit="1" customWidth="1"/>
    <col min="4" max="31" width="9.5703125" bestFit="1" customWidth="1"/>
  </cols>
  <sheetData>
    <row r="1" spans="1:31" x14ac:dyDescent="0.25">
      <c r="A1" t="s">
        <v>160</v>
      </c>
      <c r="B1">
        <v>365818</v>
      </c>
      <c r="C1" t="s">
        <v>161</v>
      </c>
    </row>
    <row r="2" spans="1:31" x14ac:dyDescent="0.25">
      <c r="A2" t="s">
        <v>162</v>
      </c>
      <c r="B2" s="48">
        <v>947817120</v>
      </c>
      <c r="C2" t="s">
        <v>163</v>
      </c>
    </row>
    <row r="3" spans="1:31" x14ac:dyDescent="0.25">
      <c r="A3" t="s">
        <v>160</v>
      </c>
      <c r="B3" s="48">
        <f>B1*B2</f>
        <v>346728563204160</v>
      </c>
      <c r="C3" t="s">
        <v>164</v>
      </c>
    </row>
    <row r="5" spans="1:31" x14ac:dyDescent="0.25">
      <c r="A5" t="s">
        <v>165</v>
      </c>
    </row>
    <row r="7" spans="1:31" x14ac:dyDescent="0.25">
      <c r="B7">
        <v>2011</v>
      </c>
      <c r="C7">
        <v>2012</v>
      </c>
      <c r="D7">
        <v>2013</v>
      </c>
      <c r="E7">
        <v>2014</v>
      </c>
      <c r="F7">
        <v>2015</v>
      </c>
      <c r="G7">
        <v>2016</v>
      </c>
      <c r="H7">
        <v>2017</v>
      </c>
      <c r="I7">
        <v>2018</v>
      </c>
      <c r="J7">
        <v>2019</v>
      </c>
      <c r="K7">
        <v>2020</v>
      </c>
      <c r="L7">
        <v>2021</v>
      </c>
      <c r="M7">
        <v>2022</v>
      </c>
      <c r="N7">
        <v>2023</v>
      </c>
      <c r="O7">
        <v>2024</v>
      </c>
      <c r="P7">
        <v>2025</v>
      </c>
      <c r="Q7">
        <v>2026</v>
      </c>
      <c r="R7">
        <v>2027</v>
      </c>
      <c r="S7">
        <v>2028</v>
      </c>
      <c r="T7">
        <v>2029</v>
      </c>
      <c r="U7">
        <v>2030</v>
      </c>
      <c r="V7">
        <v>2031</v>
      </c>
      <c r="W7">
        <v>2032</v>
      </c>
      <c r="X7">
        <v>2033</v>
      </c>
      <c r="Y7">
        <v>2034</v>
      </c>
      <c r="Z7">
        <v>2035</v>
      </c>
      <c r="AA7">
        <v>2036</v>
      </c>
      <c r="AB7">
        <v>2037</v>
      </c>
      <c r="AC7">
        <v>2038</v>
      </c>
      <c r="AD7">
        <v>2039</v>
      </c>
      <c r="AE7">
        <v>2040</v>
      </c>
    </row>
    <row r="8" spans="1:31" x14ac:dyDescent="0.25">
      <c r="A8" t="s">
        <v>166</v>
      </c>
      <c r="B8" s="49">
        <f>B3</f>
        <v>346728563204160</v>
      </c>
      <c r="C8" s="49">
        <f>B8*('AEO Table 5'!C52/'AEO Table 5'!$B52)</f>
        <v>308567067633929.69</v>
      </c>
      <c r="D8" s="49">
        <f>C8*('AEO Table 5'!D52/'AEO Table 5'!$B52)</f>
        <v>326650480636743.94</v>
      </c>
      <c r="E8" s="49">
        <f>D8*('AEO Table 5'!E52/'AEO Table 5'!$B52)</f>
        <v>334875102019169.37</v>
      </c>
      <c r="F8" s="49">
        <f>E8*('AEO Table 5'!F52/'AEO Table 5'!$B52)</f>
        <v>331582595125981.31</v>
      </c>
      <c r="G8" s="49">
        <f>F8*('AEO Table 5'!G52/'AEO Table 5'!$B52)</f>
        <v>329665689036735.25</v>
      </c>
      <c r="H8" s="49">
        <f>G8*('AEO Table 5'!H52/'AEO Table 5'!$B52)</f>
        <v>328264613163133.62</v>
      </c>
      <c r="I8" s="49">
        <f>H8*('AEO Table 5'!I52/'AEO Table 5'!$B52)</f>
        <v>325159420812319.62</v>
      </c>
      <c r="J8" s="49">
        <f>I8*('AEO Table 5'!J52/'AEO Table 5'!$B52)</f>
        <v>320493379164404.5</v>
      </c>
      <c r="K8" s="49">
        <f>J8*('AEO Table 5'!K52/'AEO Table 5'!$B52)</f>
        <v>315213170084346.69</v>
      </c>
      <c r="L8" s="49">
        <f>K8*('AEO Table 5'!L52/'AEO Table 5'!$B52)</f>
        <v>309183422214545.06</v>
      </c>
      <c r="M8" s="49">
        <f>L8*('AEO Table 5'!M52/'AEO Table 5'!$B52)</f>
        <v>302436997867576.87</v>
      </c>
      <c r="N8" s="49">
        <f>M8*('AEO Table 5'!N52/'AEO Table 5'!$B52)</f>
        <v>294717921554704.81</v>
      </c>
      <c r="O8" s="49">
        <f>N8*('AEO Table 5'!O52/'AEO Table 5'!$B52)</f>
        <v>285583010051015.5</v>
      </c>
      <c r="P8" s="49">
        <f>O8*('AEO Table 5'!P52/'AEO Table 5'!$B52)</f>
        <v>275130256219717.06</v>
      </c>
      <c r="Q8" s="49">
        <f>P8*('AEO Table 5'!Q52/'AEO Table 5'!$B52)</f>
        <v>263780732553113.31</v>
      </c>
      <c r="R8" s="49">
        <f>Q8*('AEO Table 5'!R52/'AEO Table 5'!$B52)</f>
        <v>251703383709566.59</v>
      </c>
      <c r="S8" s="49">
        <f>R8*('AEO Table 5'!S52/'AEO Table 5'!$B52)</f>
        <v>238930545925923.81</v>
      </c>
      <c r="T8" s="49">
        <f>S8*('AEO Table 5'!T52/'AEO Table 5'!$B52)</f>
        <v>225170704051342.16</v>
      </c>
      <c r="U8" s="49">
        <f>T8*('AEO Table 5'!U52/'AEO Table 5'!$B52)</f>
        <v>210405282015518.81</v>
      </c>
      <c r="V8" s="49">
        <f>U8*('AEO Table 5'!V52/'AEO Table 5'!$B52)</f>
        <v>195169891091178.56</v>
      </c>
      <c r="W8" s="49">
        <f>V8*('AEO Table 5'!W52/'AEO Table 5'!$B52)</f>
        <v>180156110415579.09</v>
      </c>
      <c r="X8" s="49">
        <f>W8*('AEO Table 5'!X52/'AEO Table 5'!$B52)</f>
        <v>165492777747674.78</v>
      </c>
      <c r="Y8" s="49">
        <f>X8*('AEO Table 5'!Y52/'AEO Table 5'!$B52)</f>
        <v>151047425963507.03</v>
      </c>
      <c r="Z8" s="49">
        <f>Y8*('AEO Table 5'!Z52/'AEO Table 5'!$B52)</f>
        <v>136910195376630.22</v>
      </c>
      <c r="AA8" s="49">
        <f>Z8*('AEO Table 5'!AA52/'AEO Table 5'!$B52)</f>
        <v>123134791405220.45</v>
      </c>
      <c r="AB8" s="49">
        <f>AA8*('AEO Table 5'!AB52/'AEO Table 5'!$B52)</f>
        <v>110069393439363.39</v>
      </c>
      <c r="AC8" s="49">
        <f>AB8*('AEO Table 5'!AC52/'AEO Table 5'!$B52)</f>
        <v>97912674912497.234</v>
      </c>
      <c r="AD8" s="49">
        <f>AC8*('AEO Table 5'!AD52/'AEO Table 5'!$B52)</f>
        <v>86521850320046.922</v>
      </c>
      <c r="AE8" s="49">
        <f>AD8*('AEO Table 5'!AE52/'AEO Table 5'!$B52)</f>
        <v>75780079924665.25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</sheetPr>
  <dimension ref="A1:AE6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 x14ac:dyDescent="0.25"/>
  <cols>
    <col min="1" max="1" width="25.85546875" customWidth="1"/>
    <col min="2" max="2" width="9.140625" customWidth="1"/>
  </cols>
  <sheetData>
    <row r="1" spans="1:31" x14ac:dyDescent="0.25">
      <c r="A1" s="1" t="s">
        <v>136</v>
      </c>
      <c r="B1" s="1">
        <f>'AEO Table 4'!B4</f>
        <v>2011</v>
      </c>
      <c r="C1" s="1">
        <f>'AEO Table 4'!C4</f>
        <v>2012</v>
      </c>
      <c r="D1" s="1">
        <f>'AEO Table 4'!D4</f>
        <v>2013</v>
      </c>
      <c r="E1" s="1">
        <f>'AEO Table 4'!E4</f>
        <v>2014</v>
      </c>
      <c r="F1" s="1">
        <f>'AEO Table 4'!F4</f>
        <v>2015</v>
      </c>
      <c r="G1" s="1">
        <f>'AEO Table 4'!G4</f>
        <v>2016</v>
      </c>
      <c r="H1" s="1">
        <f>'AEO Table 4'!H4</f>
        <v>2017</v>
      </c>
      <c r="I1" s="1">
        <f>'AEO Table 4'!I4</f>
        <v>2018</v>
      </c>
      <c r="J1" s="1">
        <f>'AEO Table 4'!J4</f>
        <v>2019</v>
      </c>
      <c r="K1" s="1">
        <f>'AEO Table 4'!K4</f>
        <v>2020</v>
      </c>
      <c r="L1" s="1">
        <f>'AEO Table 4'!L4</f>
        <v>2021</v>
      </c>
      <c r="M1" s="1">
        <f>'AEO Table 4'!M4</f>
        <v>2022</v>
      </c>
      <c r="N1" s="1">
        <f>'AEO Table 4'!N4</f>
        <v>2023</v>
      </c>
      <c r="O1" s="1">
        <f>'AEO Table 4'!O4</f>
        <v>2024</v>
      </c>
      <c r="P1" s="1">
        <f>'AEO Table 4'!P4</f>
        <v>2025</v>
      </c>
      <c r="Q1" s="1">
        <f>'AEO Table 4'!Q4</f>
        <v>2026</v>
      </c>
      <c r="R1" s="1">
        <f>'AEO Table 4'!R4</f>
        <v>2027</v>
      </c>
      <c r="S1" s="1">
        <f>'AEO Table 4'!S4</f>
        <v>2028</v>
      </c>
      <c r="T1" s="1">
        <f>'AEO Table 4'!T4</f>
        <v>2029</v>
      </c>
      <c r="U1" s="1">
        <f>'AEO Table 4'!U4</f>
        <v>2030</v>
      </c>
      <c r="V1" s="1">
        <f>'AEO Table 4'!V4</f>
        <v>2031</v>
      </c>
      <c r="W1" s="1">
        <f>'AEO Table 4'!W4</f>
        <v>2032</v>
      </c>
      <c r="X1" s="1">
        <f>'AEO Table 4'!X4</f>
        <v>2033</v>
      </c>
      <c r="Y1" s="1">
        <f>'AEO Table 4'!Y4</f>
        <v>2034</v>
      </c>
      <c r="Z1" s="1">
        <f>'AEO Table 4'!Z4</f>
        <v>2035</v>
      </c>
      <c r="AA1" s="1">
        <f>'AEO Table 4'!AA4</f>
        <v>2036</v>
      </c>
      <c r="AB1" s="1">
        <f>'AEO Table 4'!AB4</f>
        <v>2037</v>
      </c>
      <c r="AC1" s="1">
        <f>'AEO Table 4'!AC4</f>
        <v>2038</v>
      </c>
      <c r="AD1" s="1">
        <f>'AEO Table 4'!AD4</f>
        <v>2039</v>
      </c>
      <c r="AE1" s="1">
        <f>'AEO Table 4'!AE4</f>
        <v>2040</v>
      </c>
    </row>
    <row r="2" spans="1:31" x14ac:dyDescent="0.25">
      <c r="A2" s="1" t="s">
        <v>137</v>
      </c>
      <c r="B2">
        <f>'AEO Table 4'!B25*10^15</f>
        <v>374316000000000</v>
      </c>
      <c r="C2">
        <f>'AEO Table 4'!C25*10^15</f>
        <v>287670000000000</v>
      </c>
      <c r="D2">
        <f>'AEO Table 4'!D25*10^15</f>
        <v>391203000000000</v>
      </c>
      <c r="E2">
        <f>'AEO Table 4'!E25*10^15</f>
        <v>375072000000000</v>
      </c>
      <c r="F2">
        <f>'AEO Table 4'!F25*10^15</f>
        <v>355868000000000</v>
      </c>
      <c r="G2">
        <f>'AEO Table 4'!G25*10^15</f>
        <v>354611000000000</v>
      </c>
      <c r="H2">
        <f>'AEO Table 4'!H25*10^15</f>
        <v>353328000000000</v>
      </c>
      <c r="I2">
        <f>'AEO Table 4'!I25*10^15</f>
        <v>351990000000000</v>
      </c>
      <c r="J2">
        <f>'AEO Table 4'!J25*10^15</f>
        <v>350789000000000</v>
      </c>
      <c r="K2">
        <f>'AEO Table 4'!K25*10^15</f>
        <v>350018000000000</v>
      </c>
      <c r="L2">
        <f>'AEO Table 4'!L25*10^15</f>
        <v>349597000000000</v>
      </c>
      <c r="M2">
        <f>'AEO Table 4'!M25*10^15</f>
        <v>349355000000000</v>
      </c>
      <c r="N2">
        <f>'AEO Table 4'!N25*10^15</f>
        <v>349064000000000</v>
      </c>
      <c r="O2">
        <f>'AEO Table 4'!O25*10^15</f>
        <v>348053000000000</v>
      </c>
      <c r="P2">
        <f>'AEO Table 4'!P25*10^15</f>
        <v>346829000000000</v>
      </c>
      <c r="Q2">
        <f>'AEO Table 4'!Q25*10^15</f>
        <v>345758000000000</v>
      </c>
      <c r="R2">
        <f>'AEO Table 4'!R25*10^15</f>
        <v>344578000000000</v>
      </c>
      <c r="S2">
        <f>'AEO Table 4'!S25*10^15</f>
        <v>343307000000000</v>
      </c>
      <c r="T2">
        <f>'AEO Table 4'!T25*10^15</f>
        <v>341995000000000</v>
      </c>
      <c r="U2">
        <f>'AEO Table 4'!U25*10^15</f>
        <v>340550000000000</v>
      </c>
      <c r="V2">
        <f>'AEO Table 4'!V25*10^15</f>
        <v>338932000000000</v>
      </c>
      <c r="W2">
        <f>'AEO Table 4'!W25*10^15</f>
        <v>337194000000000</v>
      </c>
      <c r="X2">
        <f>'AEO Table 4'!X25*10^15</f>
        <v>335622000000000</v>
      </c>
      <c r="Y2">
        <f>'AEO Table 4'!Y25*10^15</f>
        <v>333911000000000</v>
      </c>
      <c r="Z2">
        <f>'AEO Table 4'!Z25*10^15</f>
        <v>332050000000000</v>
      </c>
      <c r="AA2">
        <f>'AEO Table 4'!AA25*10^15</f>
        <v>330033000000000</v>
      </c>
      <c r="AB2">
        <f>'AEO Table 4'!AB25*10^15</f>
        <v>328162000000000</v>
      </c>
      <c r="AC2">
        <f>'AEO Table 4'!AC25*10^15</f>
        <v>326442000000000</v>
      </c>
      <c r="AD2">
        <f>'AEO Table 4'!AD25*10^15</f>
        <v>324740000000000</v>
      </c>
      <c r="AE2">
        <f>'AEO Table 4'!AE25*10^15</f>
        <v>322874000000000</v>
      </c>
    </row>
    <row r="3" spans="1:31" x14ac:dyDescent="0.25">
      <c r="A3" s="1" t="s">
        <v>138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 x14ac:dyDescent="0.25">
      <c r="A4" s="1" t="s">
        <v>139</v>
      </c>
      <c r="B4">
        <f>'AEO Table 4'!B42*10^15</f>
        <v>3089336000000000</v>
      </c>
      <c r="C4">
        <f>'AEO Table 4'!C42*10^15</f>
        <v>2509872000000000</v>
      </c>
      <c r="D4">
        <f>'AEO Table 4'!D42*10^15</f>
        <v>3177139000000000</v>
      </c>
      <c r="E4">
        <f>'AEO Table 4'!E42*10^15</f>
        <v>3027322000000000</v>
      </c>
      <c r="F4">
        <f>'AEO Table 4'!F42*10^15</f>
        <v>2870689000000000</v>
      </c>
      <c r="G4">
        <f>'AEO Table 4'!G42*10^15</f>
        <v>2872636000000000</v>
      </c>
      <c r="H4">
        <f>'AEO Table 4'!H42*10^15</f>
        <v>2867753000000000</v>
      </c>
      <c r="I4">
        <f>'AEO Table 4'!I42*10^15</f>
        <v>2850612000000000</v>
      </c>
      <c r="J4">
        <f>'AEO Table 4'!J42*10^15</f>
        <v>2833528000000000</v>
      </c>
      <c r="K4">
        <f>'AEO Table 4'!K42*10^15</f>
        <v>2823729000000000</v>
      </c>
      <c r="L4">
        <f>'AEO Table 4'!L42*10^15</f>
        <v>2812885000000000</v>
      </c>
      <c r="M4">
        <f>'AEO Table 4'!M42*10^15</f>
        <v>2801681000000000</v>
      </c>
      <c r="N4">
        <f>'AEO Table 4'!N42*10^15</f>
        <v>2788902000000000</v>
      </c>
      <c r="O4">
        <f>'AEO Table 4'!O42*10^15</f>
        <v>2774437000000000</v>
      </c>
      <c r="P4">
        <f>'AEO Table 4'!P42*10^15</f>
        <v>2760582000000000</v>
      </c>
      <c r="Q4">
        <f>'AEO Table 4'!Q42*10^15</f>
        <v>2749223000000000</v>
      </c>
      <c r="R4">
        <f>'AEO Table 4'!R42*10^15</f>
        <v>2738194000000000</v>
      </c>
      <c r="S4">
        <f>'AEO Table 4'!S42*10^15</f>
        <v>2725725000000000</v>
      </c>
      <c r="T4">
        <f>'AEO Table 4'!T42*10^15</f>
        <v>2710332000000000</v>
      </c>
      <c r="U4">
        <f>'AEO Table 4'!U42*10^15</f>
        <v>2693120000000000</v>
      </c>
      <c r="V4">
        <f>'AEO Table 4'!V42*10^15</f>
        <v>2678213000000000</v>
      </c>
      <c r="W4">
        <f>'AEO Table 4'!W42*10^15</f>
        <v>2664684000000000</v>
      </c>
      <c r="X4">
        <f>'AEO Table 4'!X42*10^15</f>
        <v>2650801000000000</v>
      </c>
      <c r="Y4">
        <f>'AEO Table 4'!Y42*10^15</f>
        <v>2633895000000000</v>
      </c>
      <c r="Z4">
        <f>'AEO Table 4'!Z42*10^15</f>
        <v>2617310000000000</v>
      </c>
      <c r="AA4">
        <f>'AEO Table 4'!AA42*10^15</f>
        <v>2599065000000000</v>
      </c>
      <c r="AB4">
        <f>'AEO Table 4'!AB42*10^15</f>
        <v>2583708000000000</v>
      </c>
      <c r="AC4">
        <f>'AEO Table 4'!AC42*10^15</f>
        <v>2570327000000000</v>
      </c>
      <c r="AD4">
        <f>'AEO Table 4'!AD42*10^15</f>
        <v>2554970000000000</v>
      </c>
      <c r="AE4">
        <f>'AEO Table 4'!AE42*10^15</f>
        <v>2537560000000000</v>
      </c>
    </row>
    <row r="5" spans="1:31" x14ac:dyDescent="0.25">
      <c r="A5" s="1" t="s">
        <v>140</v>
      </c>
      <c r="B5">
        <f>'AEO Table 4'!B51*10^15</f>
        <v>459353000000000</v>
      </c>
      <c r="C5">
        <f>'AEO Table 4'!C51*10^15</f>
        <v>443855000000000</v>
      </c>
      <c r="D5">
        <f>'AEO Table 4'!D51*10^15</f>
        <v>489482000000000</v>
      </c>
      <c r="E5">
        <f>'AEO Table 4'!E51*10^15</f>
        <v>487759000000000</v>
      </c>
      <c r="F5">
        <f>'AEO Table 4'!F51*10^15</f>
        <v>450975000000000</v>
      </c>
      <c r="G5">
        <f>'AEO Table 4'!G51*10^15</f>
        <v>446627000000000</v>
      </c>
      <c r="H5">
        <f>'AEO Table 4'!H51*10^15</f>
        <v>441075000000000</v>
      </c>
      <c r="I5">
        <f>'AEO Table 4'!I51*10^15</f>
        <v>434298000000000</v>
      </c>
      <c r="J5">
        <f>'AEO Table 4'!J51*10^15</f>
        <v>426356000000000</v>
      </c>
      <c r="K5">
        <f>'AEO Table 4'!K51*10^15</f>
        <v>418050000000000</v>
      </c>
      <c r="L5">
        <f>'AEO Table 4'!L51*10^15</f>
        <v>409716000000000</v>
      </c>
      <c r="M5">
        <f>'AEO Table 4'!M51*10^15</f>
        <v>401553000000000</v>
      </c>
      <c r="N5">
        <f>'AEO Table 4'!N51*10^15</f>
        <v>393605000000000</v>
      </c>
      <c r="O5">
        <f>'AEO Table 4'!O51*10^15</f>
        <v>385941000000000</v>
      </c>
      <c r="P5">
        <f>'AEO Table 4'!P51*10^15</f>
        <v>378403000000000</v>
      </c>
      <c r="Q5">
        <f>'AEO Table 4'!Q51*10^15</f>
        <v>371191000000000</v>
      </c>
      <c r="R5">
        <f>'AEO Table 4'!R51*10^15</f>
        <v>364000000000000</v>
      </c>
      <c r="S5">
        <f>'AEO Table 4'!S51*10^15</f>
        <v>357050000000000</v>
      </c>
      <c r="T5">
        <f>'AEO Table 4'!T51*10^15</f>
        <v>350166000000000</v>
      </c>
      <c r="U5">
        <f>'AEO Table 4'!U51*10^15</f>
        <v>343510000000000</v>
      </c>
      <c r="V5">
        <f>'AEO Table 4'!V51*10^15</f>
        <v>337147000000000</v>
      </c>
      <c r="W5">
        <f>'AEO Table 4'!W51*10^15</f>
        <v>330898000000000</v>
      </c>
      <c r="X5">
        <f>'AEO Table 4'!X51*10^15</f>
        <v>324908000000000</v>
      </c>
      <c r="Y5">
        <f>'AEO Table 4'!Y51*10^15</f>
        <v>319122000000000</v>
      </c>
      <c r="Z5">
        <f>'AEO Table 4'!Z51*10^15</f>
        <v>313694000000000</v>
      </c>
      <c r="AA5">
        <f>'AEO Table 4'!AA51*10^15</f>
        <v>308434000000000</v>
      </c>
      <c r="AB5">
        <f>'AEO Table 4'!AB51*10^15</f>
        <v>303457000000000</v>
      </c>
      <c r="AC5">
        <f>'AEO Table 4'!AC51*10^15</f>
        <v>298656000000000</v>
      </c>
      <c r="AD5">
        <f>'AEO Table 4'!AD51*10^15</f>
        <v>293944000000000</v>
      </c>
      <c r="AE5">
        <f>'AEO Table 4'!AE51*10^15</f>
        <v>289358000000000</v>
      </c>
    </row>
    <row r="6" spans="1:31" x14ac:dyDescent="0.25">
      <c r="A6" s="1" t="s">
        <v>142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</sheetData>
  <pageMargins left="0.7" right="0.7" top="0.75" bottom="0.75" header="0.3" footer="0.3"/>
  <pageSetup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</sheetPr>
  <dimension ref="A1:AE6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 x14ac:dyDescent="0.25"/>
  <cols>
    <col min="1" max="1" width="25.85546875" customWidth="1"/>
    <col min="2" max="2" width="9.140625" customWidth="1"/>
  </cols>
  <sheetData>
    <row r="1" spans="1:31" x14ac:dyDescent="0.25">
      <c r="A1" s="1" t="s">
        <v>136</v>
      </c>
      <c r="B1" s="1">
        <f>'AEO Table 4'!B4</f>
        <v>2011</v>
      </c>
      <c r="C1" s="1">
        <f>'AEO Table 4'!C4</f>
        <v>2012</v>
      </c>
      <c r="D1" s="1">
        <f>'AEO Table 4'!D4</f>
        <v>2013</v>
      </c>
      <c r="E1" s="1">
        <f>'AEO Table 4'!E4</f>
        <v>2014</v>
      </c>
      <c r="F1" s="1">
        <f>'AEO Table 4'!F4</f>
        <v>2015</v>
      </c>
      <c r="G1" s="1">
        <f>'AEO Table 4'!G4</f>
        <v>2016</v>
      </c>
      <c r="H1" s="1">
        <f>'AEO Table 4'!H4</f>
        <v>2017</v>
      </c>
      <c r="I1" s="1">
        <f>'AEO Table 4'!I4</f>
        <v>2018</v>
      </c>
      <c r="J1" s="1">
        <f>'AEO Table 4'!J4</f>
        <v>2019</v>
      </c>
      <c r="K1" s="1">
        <f>'AEO Table 4'!K4</f>
        <v>2020</v>
      </c>
      <c r="L1" s="1">
        <f>'AEO Table 4'!L4</f>
        <v>2021</v>
      </c>
      <c r="M1" s="1">
        <f>'AEO Table 4'!M4</f>
        <v>2022</v>
      </c>
      <c r="N1" s="1">
        <f>'AEO Table 4'!N4</f>
        <v>2023</v>
      </c>
      <c r="O1" s="1">
        <f>'AEO Table 4'!O4</f>
        <v>2024</v>
      </c>
      <c r="P1" s="1">
        <f>'AEO Table 4'!P4</f>
        <v>2025</v>
      </c>
      <c r="Q1" s="1">
        <f>'AEO Table 4'!Q4</f>
        <v>2026</v>
      </c>
      <c r="R1" s="1">
        <f>'AEO Table 4'!R4</f>
        <v>2027</v>
      </c>
      <c r="S1" s="1">
        <f>'AEO Table 4'!S4</f>
        <v>2028</v>
      </c>
      <c r="T1" s="1">
        <f>'AEO Table 4'!T4</f>
        <v>2029</v>
      </c>
      <c r="U1" s="1">
        <f>'AEO Table 4'!U4</f>
        <v>2030</v>
      </c>
      <c r="V1" s="1">
        <f>'AEO Table 4'!V4</f>
        <v>2031</v>
      </c>
      <c r="W1" s="1">
        <f>'AEO Table 4'!W4</f>
        <v>2032</v>
      </c>
      <c r="X1" s="1">
        <f>'AEO Table 4'!X4</f>
        <v>2033</v>
      </c>
      <c r="Y1" s="1">
        <f>'AEO Table 4'!Y4</f>
        <v>2034</v>
      </c>
      <c r="Z1" s="1">
        <f>'AEO Table 4'!Z4</f>
        <v>2035</v>
      </c>
      <c r="AA1" s="1">
        <f>'AEO Table 4'!AA4</f>
        <v>2036</v>
      </c>
      <c r="AB1" s="1">
        <f>'AEO Table 4'!AB4</f>
        <v>2037</v>
      </c>
      <c r="AC1" s="1">
        <f>'AEO Table 4'!AC4</f>
        <v>2038</v>
      </c>
      <c r="AD1" s="1">
        <f>'AEO Table 4'!AD4</f>
        <v>2039</v>
      </c>
      <c r="AE1" s="1">
        <f>'AEO Table 4'!AE4</f>
        <v>2040</v>
      </c>
    </row>
    <row r="2" spans="1:31" x14ac:dyDescent="0.25">
      <c r="A2" s="1" t="s">
        <v>137</v>
      </c>
      <c r="B2">
        <f>SUM('AEO Table 4'!B26,'AEO Table 4'!B37)*10^15</f>
        <v>945126000000000</v>
      </c>
      <c r="C2">
        <f>SUM('AEO Table 4'!C26,'AEO Table 4'!C37)*10^15</f>
        <v>948305000000000</v>
      </c>
      <c r="D2">
        <f>SUM('AEO Table 4'!D26,'AEO Table 4'!D37)*10^15</f>
        <v>822568000000000</v>
      </c>
      <c r="E2">
        <f>SUM('AEO Table 4'!E26,'AEO Table 4'!E37)*10^15</f>
        <v>866421000000000</v>
      </c>
      <c r="F2">
        <f>SUM('AEO Table 4'!F26,'AEO Table 4'!F37)*10^15</f>
        <v>936561000000000</v>
      </c>
      <c r="G2">
        <f>SUM('AEO Table 4'!G26,'AEO Table 4'!G37)*10^15</f>
        <v>946466000000000</v>
      </c>
      <c r="H2">
        <f>SUM('AEO Table 4'!H26,'AEO Table 4'!H37)*10^15</f>
        <v>959897000000000</v>
      </c>
      <c r="I2">
        <f>SUM('AEO Table 4'!I26,'AEO Table 4'!I37)*10^15</f>
        <v>972544000000000</v>
      </c>
      <c r="J2">
        <f>SUM('AEO Table 4'!J26,'AEO Table 4'!J37)*10^15</f>
        <v>987034000000000</v>
      </c>
      <c r="K2">
        <f>SUM('AEO Table 4'!K26,'AEO Table 4'!K37)*10^15</f>
        <v>1003138000000000.1</v>
      </c>
      <c r="L2">
        <f>SUM('AEO Table 4'!L26,'AEO Table 4'!L37)*10^15</f>
        <v>1020338999999999.9</v>
      </c>
      <c r="M2">
        <f>SUM('AEO Table 4'!M26,'AEO Table 4'!M37)*10^15</f>
        <v>1038714000000000.1</v>
      </c>
      <c r="N2">
        <f>SUM('AEO Table 4'!N26,'AEO Table 4'!N37)*10^15</f>
        <v>1057480000000000</v>
      </c>
      <c r="O2">
        <f>SUM('AEO Table 4'!O26,'AEO Table 4'!O37)*10^15</f>
        <v>1074687000000000</v>
      </c>
      <c r="P2">
        <f>SUM('AEO Table 4'!P26,'AEO Table 4'!P37)*10^15</f>
        <v>1092128999999999.9</v>
      </c>
      <c r="Q2">
        <f>SUM('AEO Table 4'!Q26,'AEO Table 4'!Q37)*10^15</f>
        <v>1110514000000000</v>
      </c>
      <c r="R2">
        <f>SUM('AEO Table 4'!R26,'AEO Table 4'!R37)*10^15</f>
        <v>1128698000000000</v>
      </c>
      <c r="S2">
        <f>SUM('AEO Table 4'!S26,'AEO Table 4'!S37)*10^15</f>
        <v>1147508000000000.2</v>
      </c>
      <c r="T2">
        <f>SUM('AEO Table 4'!T26,'AEO Table 4'!T37)*10^15</f>
        <v>1166313000000000</v>
      </c>
      <c r="U2">
        <f>SUM('AEO Table 4'!U26,'AEO Table 4'!U37)*10^15</f>
        <v>1184857000000000</v>
      </c>
      <c r="V2">
        <f>SUM('AEO Table 4'!V26,'AEO Table 4'!V37)*10^15</f>
        <v>1203288000000000.2</v>
      </c>
      <c r="W2">
        <f>SUM('AEO Table 4'!W26,'AEO Table 4'!W37)*10^15</f>
        <v>1221759000000000</v>
      </c>
      <c r="X2">
        <f>SUM('AEO Table 4'!X26,'AEO Table 4'!X37)*10^15</f>
        <v>1240912000000000</v>
      </c>
      <c r="Y2">
        <f>SUM('AEO Table 4'!Y26,'AEO Table 4'!Y37)*10^15</f>
        <v>1259560000000000</v>
      </c>
      <c r="Z2">
        <f>SUM('AEO Table 4'!Z26,'AEO Table 4'!Z37)*10^15</f>
        <v>1278019000000000</v>
      </c>
      <c r="AA2">
        <f>SUM('AEO Table 4'!AA26,'AEO Table 4'!AA37)*10^15</f>
        <v>1295610000000000.2</v>
      </c>
      <c r="AB2">
        <f>SUM('AEO Table 4'!AB26,'AEO Table 4'!AB37)*10^15</f>
        <v>1313426000000000</v>
      </c>
      <c r="AC2">
        <f>SUM('AEO Table 4'!AC26,'AEO Table 4'!AC37)*10^15</f>
        <v>1332510000000000</v>
      </c>
      <c r="AD2">
        <f>SUM('AEO Table 4'!AD26,'AEO Table 4'!AD37)*10^15</f>
        <v>1352013000000000.2</v>
      </c>
      <c r="AE2">
        <f>SUM('AEO Table 4'!AE26,'AEO Table 4'!AE37)*10^15</f>
        <v>1370578000000000</v>
      </c>
    </row>
    <row r="3" spans="1:31" x14ac:dyDescent="0.25">
      <c r="A3" s="1" t="s">
        <v>138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 x14ac:dyDescent="0.25">
      <c r="A4" s="1" t="s">
        <v>139</v>
      </c>
      <c r="B4">
        <f>'AEO Table 4'!B43*10^15</f>
        <v>22402000000000</v>
      </c>
      <c r="C4">
        <f>'AEO Table 4'!C43*10^15</f>
        <v>23157000000000</v>
      </c>
      <c r="D4">
        <f>'AEO Table 4'!D43*10^15</f>
        <v>19608000000000</v>
      </c>
      <c r="E4">
        <f>'AEO Table 4'!E43*10^15</f>
        <v>20517000000000</v>
      </c>
      <c r="F4">
        <f>'AEO Table 4'!F43*10^15</f>
        <v>22031000000000</v>
      </c>
      <c r="G4">
        <f>'AEO Table 4'!G43*10^15</f>
        <v>22251000000000</v>
      </c>
      <c r="H4">
        <f>'AEO Table 4'!H43*10^15</f>
        <v>22425000000000</v>
      </c>
      <c r="I4">
        <f>'AEO Table 4'!I43*10^15</f>
        <v>22493000000000</v>
      </c>
      <c r="J4">
        <f>'AEO Table 4'!J43*10^15</f>
        <v>22574000000000</v>
      </c>
      <c r="K4">
        <f>'AEO Table 4'!K43*10^15</f>
        <v>22489000000000</v>
      </c>
      <c r="L4">
        <f>'AEO Table 4'!L43*10^15</f>
        <v>22399000000000</v>
      </c>
      <c r="M4">
        <f>'AEO Table 4'!M43*10^15</f>
        <v>22301000000000</v>
      </c>
      <c r="N4">
        <f>'AEO Table 4'!N43*10^15</f>
        <v>22179000000000</v>
      </c>
      <c r="O4">
        <f>'AEO Table 4'!O43*10^15</f>
        <v>22037000000000</v>
      </c>
      <c r="P4">
        <f>'AEO Table 4'!P43*10^15</f>
        <v>21885000000000</v>
      </c>
      <c r="Q4">
        <f>'AEO Table 4'!Q43*10^15</f>
        <v>21745000000000</v>
      </c>
      <c r="R4">
        <f>'AEO Table 4'!R43*10^15</f>
        <v>21601000000000</v>
      </c>
      <c r="S4">
        <f>'AEO Table 4'!S43*10^15</f>
        <v>21457000000000</v>
      </c>
      <c r="T4">
        <f>'AEO Table 4'!T43*10^15</f>
        <v>21285000000000</v>
      </c>
      <c r="U4">
        <f>'AEO Table 4'!U43*10^15</f>
        <v>21102000000000</v>
      </c>
      <c r="V4">
        <f>'AEO Table 4'!V43*10^15</f>
        <v>20932000000000</v>
      </c>
      <c r="W4">
        <f>'AEO Table 4'!W43*10^15</f>
        <v>20772000000000</v>
      </c>
      <c r="X4">
        <f>'AEO Table 4'!X43*10^15</f>
        <v>20614000000000</v>
      </c>
      <c r="Y4">
        <f>'AEO Table 4'!Y43*10^15</f>
        <v>20461000000000</v>
      </c>
      <c r="Z4">
        <f>'AEO Table 4'!Z43*10^15</f>
        <v>20320000000000</v>
      </c>
      <c r="AA4">
        <f>'AEO Table 4'!AA43*10^15</f>
        <v>20178000000000</v>
      </c>
      <c r="AB4">
        <f>'AEO Table 4'!AB43*10^15</f>
        <v>20064000000000</v>
      </c>
      <c r="AC4">
        <f>'AEO Table 4'!AC43*10^15</f>
        <v>19968000000000</v>
      </c>
      <c r="AD4">
        <f>'AEO Table 4'!AD43*10^15</f>
        <v>19885000000000</v>
      </c>
      <c r="AE4">
        <f>'AEO Table 4'!AE43*10^15</f>
        <v>19793000000000</v>
      </c>
    </row>
    <row r="5" spans="1:31" x14ac:dyDescent="0.25">
      <c r="A5" s="1" t="s">
        <v>140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 x14ac:dyDescent="0.25">
      <c r="A6" s="1" t="s">
        <v>142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</sheetData>
  <pageMargins left="0.7" right="0.7" top="0.75" bottom="0.75" header="0.3" footer="0.3"/>
  <pageSetup orientation="portrait" horizontalDpi="1200" verticalDpi="1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</sheetPr>
  <dimension ref="A1:AE6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 x14ac:dyDescent="0.25"/>
  <cols>
    <col min="1" max="1" width="25.85546875" customWidth="1"/>
    <col min="2" max="2" width="9.140625" customWidth="1"/>
  </cols>
  <sheetData>
    <row r="1" spans="1:31" x14ac:dyDescent="0.25">
      <c r="A1" s="1" t="s">
        <v>136</v>
      </c>
      <c r="B1" s="1">
        <f>'AEO Table 4'!B4</f>
        <v>2011</v>
      </c>
      <c r="C1" s="1">
        <f>'AEO Table 4'!C4</f>
        <v>2012</v>
      </c>
      <c r="D1" s="1">
        <f>'AEO Table 4'!D4</f>
        <v>2013</v>
      </c>
      <c r="E1" s="1">
        <f>'AEO Table 4'!E4</f>
        <v>2014</v>
      </c>
      <c r="F1" s="1">
        <f>'AEO Table 4'!F4</f>
        <v>2015</v>
      </c>
      <c r="G1" s="1">
        <f>'AEO Table 4'!G4</f>
        <v>2016</v>
      </c>
      <c r="H1" s="1">
        <f>'AEO Table 4'!H4</f>
        <v>2017</v>
      </c>
      <c r="I1" s="1">
        <f>'AEO Table 4'!I4</f>
        <v>2018</v>
      </c>
      <c r="J1" s="1">
        <f>'AEO Table 4'!J4</f>
        <v>2019</v>
      </c>
      <c r="K1" s="1">
        <f>'AEO Table 4'!K4</f>
        <v>2020</v>
      </c>
      <c r="L1" s="1">
        <f>'AEO Table 4'!L4</f>
        <v>2021</v>
      </c>
      <c r="M1" s="1">
        <f>'AEO Table 4'!M4</f>
        <v>2022</v>
      </c>
      <c r="N1" s="1">
        <f>'AEO Table 4'!N4</f>
        <v>2023</v>
      </c>
      <c r="O1" s="1">
        <f>'AEO Table 4'!O4</f>
        <v>2024</v>
      </c>
      <c r="P1" s="1">
        <f>'AEO Table 4'!P4</f>
        <v>2025</v>
      </c>
      <c r="Q1" s="1">
        <f>'AEO Table 4'!Q4</f>
        <v>2026</v>
      </c>
      <c r="R1" s="1">
        <f>'AEO Table 4'!R4</f>
        <v>2027</v>
      </c>
      <c r="S1" s="1">
        <f>'AEO Table 4'!S4</f>
        <v>2028</v>
      </c>
      <c r="T1" s="1">
        <f>'AEO Table 4'!T4</f>
        <v>2029</v>
      </c>
      <c r="U1" s="1">
        <f>'AEO Table 4'!U4</f>
        <v>2030</v>
      </c>
      <c r="V1" s="1">
        <f>'AEO Table 4'!V4</f>
        <v>2031</v>
      </c>
      <c r="W1" s="1">
        <f>'AEO Table 4'!W4</f>
        <v>2032</v>
      </c>
      <c r="X1" s="1">
        <f>'AEO Table 4'!X4</f>
        <v>2033</v>
      </c>
      <c r="Y1" s="1">
        <f>'AEO Table 4'!Y4</f>
        <v>2034</v>
      </c>
      <c r="Z1" s="1">
        <f>'AEO Table 4'!Z4</f>
        <v>2035</v>
      </c>
      <c r="AA1" s="1">
        <f>'AEO Table 4'!AA4</f>
        <v>2036</v>
      </c>
      <c r="AB1" s="1">
        <f>'AEO Table 4'!AB4</f>
        <v>2037</v>
      </c>
      <c r="AC1" s="1">
        <f>'AEO Table 4'!AC4</f>
        <v>2038</v>
      </c>
      <c r="AD1" s="1">
        <f>'AEO Table 4'!AD4</f>
        <v>2039</v>
      </c>
      <c r="AE1" s="1">
        <f>'AEO Table 4'!AE4</f>
        <v>2040</v>
      </c>
    </row>
    <row r="2" spans="1:31" x14ac:dyDescent="0.25">
      <c r="A2" s="1" t="s">
        <v>137</v>
      </c>
      <c r="B2">
        <f>'AEO Table 4'!B32*10^15</f>
        <v>638353000000000</v>
      </c>
      <c r="C2">
        <f>'AEO Table 4'!C32*10^15</f>
        <v>635321000000000</v>
      </c>
      <c r="D2">
        <f>'AEO Table 4'!D32*10^15</f>
        <v>589346000000000</v>
      </c>
      <c r="E2">
        <f>'AEO Table 4'!E32*10^15</f>
        <v>512825000000000</v>
      </c>
      <c r="F2">
        <f>'AEO Table 4'!F32*10^15</f>
        <v>498996000000000</v>
      </c>
      <c r="G2">
        <f>'AEO Table 4'!G32*10^15</f>
        <v>494403000000000</v>
      </c>
      <c r="H2">
        <f>'AEO Table 4'!H32*10^15</f>
        <v>493003000000000</v>
      </c>
      <c r="I2">
        <f>'AEO Table 4'!I32*10^15</f>
        <v>492396000000000</v>
      </c>
      <c r="J2">
        <f>'AEO Table 4'!J32*10^15</f>
        <v>491399000000000</v>
      </c>
      <c r="K2">
        <f>'AEO Table 4'!K32*10^15</f>
        <v>436206000000000</v>
      </c>
      <c r="L2">
        <f>'AEO Table 4'!L32*10^15</f>
        <v>418358000000000</v>
      </c>
      <c r="M2">
        <f>'AEO Table 4'!M32*10^15</f>
        <v>410427000000000</v>
      </c>
      <c r="N2">
        <f>'AEO Table 4'!N32*10^15</f>
        <v>404872000000000</v>
      </c>
      <c r="O2">
        <f>'AEO Table 4'!O32*10^15</f>
        <v>401520000000000</v>
      </c>
      <c r="P2">
        <f>'AEO Table 4'!P32*10^15</f>
        <v>390620000000000</v>
      </c>
      <c r="Q2">
        <f>'AEO Table 4'!Q32*10^15</f>
        <v>382160000000000</v>
      </c>
      <c r="R2">
        <f>'AEO Table 4'!R32*10^15</f>
        <v>375267000000000</v>
      </c>
      <c r="S2">
        <f>'AEO Table 4'!S32*10^15</f>
        <v>369745000000000</v>
      </c>
      <c r="T2">
        <f>'AEO Table 4'!T32*10^15</f>
        <v>365211000000000</v>
      </c>
      <c r="U2">
        <f>'AEO Table 4'!U32*10^15</f>
        <v>349835000000000</v>
      </c>
      <c r="V2">
        <f>'AEO Table 4'!V32*10^15</f>
        <v>336075000000000</v>
      </c>
      <c r="W2">
        <f>'AEO Table 4'!W32*10^15</f>
        <v>324399000000000</v>
      </c>
      <c r="X2">
        <f>'AEO Table 4'!X32*10^15</f>
        <v>314768000000000</v>
      </c>
      <c r="Y2">
        <f>'AEO Table 4'!Y32*10^15</f>
        <v>306464000000000</v>
      </c>
      <c r="Z2">
        <f>'AEO Table 4'!Z32*10^15</f>
        <v>299198000000000</v>
      </c>
      <c r="AA2">
        <f>'AEO Table 4'!AA32*10^15</f>
        <v>292814000000000</v>
      </c>
      <c r="AB2">
        <f>'AEO Table 4'!AB32*10^15</f>
        <v>287289000000000</v>
      </c>
      <c r="AC2">
        <f>'AEO Table 4'!AC32*10^15</f>
        <v>282683000000000</v>
      </c>
      <c r="AD2">
        <f>'AEO Table 4'!AD32*10^15</f>
        <v>278778000000000.03</v>
      </c>
      <c r="AE2">
        <f>'AEO Table 4'!AE32*10^15</f>
        <v>276274000000000.03</v>
      </c>
    </row>
    <row r="3" spans="1:31" x14ac:dyDescent="0.25">
      <c r="A3" s="1" t="s">
        <v>138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 x14ac:dyDescent="0.25">
      <c r="A4" s="1" t="s">
        <v>139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 x14ac:dyDescent="0.25">
      <c r="A5" s="1" t="s">
        <v>140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 x14ac:dyDescent="0.25">
      <c r="A6" s="1" t="s">
        <v>142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</sheetData>
  <pageMargins left="0.7" right="0.7" top="0.75" bottom="0.75" header="0.3" footer="0.3"/>
  <pageSetup orientation="portrait" horizontalDpi="1200" verticalDpi="12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</sheetPr>
  <dimension ref="A1:AE6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 x14ac:dyDescent="0.25"/>
  <cols>
    <col min="1" max="1" width="25.85546875" customWidth="1"/>
    <col min="2" max="2" width="9.140625" customWidth="1"/>
  </cols>
  <sheetData>
    <row r="1" spans="1:31" x14ac:dyDescent="0.25">
      <c r="A1" s="1" t="s">
        <v>136</v>
      </c>
      <c r="B1" s="1">
        <f>'AEO Table 4'!B4</f>
        <v>2011</v>
      </c>
      <c r="C1" s="1">
        <f>'AEO Table 4'!C4</f>
        <v>2012</v>
      </c>
      <c r="D1" s="1">
        <f>'AEO Table 4'!D4</f>
        <v>2013</v>
      </c>
      <c r="E1" s="1">
        <f>'AEO Table 4'!E4</f>
        <v>2014</v>
      </c>
      <c r="F1" s="1">
        <f>'AEO Table 4'!F4</f>
        <v>2015</v>
      </c>
      <c r="G1" s="1">
        <f>'AEO Table 4'!G4</f>
        <v>2016</v>
      </c>
      <c r="H1" s="1">
        <f>'AEO Table 4'!H4</f>
        <v>2017</v>
      </c>
      <c r="I1" s="1">
        <f>'AEO Table 4'!I4</f>
        <v>2018</v>
      </c>
      <c r="J1" s="1">
        <f>'AEO Table 4'!J4</f>
        <v>2019</v>
      </c>
      <c r="K1" s="1">
        <f>'AEO Table 4'!K4</f>
        <v>2020</v>
      </c>
      <c r="L1" s="1">
        <f>'AEO Table 4'!L4</f>
        <v>2021</v>
      </c>
      <c r="M1" s="1">
        <f>'AEO Table 4'!M4</f>
        <v>2022</v>
      </c>
      <c r="N1" s="1">
        <f>'AEO Table 4'!N4</f>
        <v>2023</v>
      </c>
      <c r="O1" s="1">
        <f>'AEO Table 4'!O4</f>
        <v>2024</v>
      </c>
      <c r="P1" s="1">
        <f>'AEO Table 4'!P4</f>
        <v>2025</v>
      </c>
      <c r="Q1" s="1">
        <f>'AEO Table 4'!Q4</f>
        <v>2026</v>
      </c>
      <c r="R1" s="1">
        <f>'AEO Table 4'!R4</f>
        <v>2027</v>
      </c>
      <c r="S1" s="1">
        <f>'AEO Table 4'!S4</f>
        <v>2028</v>
      </c>
      <c r="T1" s="1">
        <f>'AEO Table 4'!T4</f>
        <v>2029</v>
      </c>
      <c r="U1" s="1">
        <f>'AEO Table 4'!U4</f>
        <v>2030</v>
      </c>
      <c r="V1" s="1">
        <f>'AEO Table 4'!V4</f>
        <v>2031</v>
      </c>
      <c r="W1" s="1">
        <f>'AEO Table 4'!W4</f>
        <v>2032</v>
      </c>
      <c r="X1" s="1">
        <f>'AEO Table 4'!X4</f>
        <v>2033</v>
      </c>
      <c r="Y1" s="1">
        <f>'AEO Table 4'!Y4</f>
        <v>2034</v>
      </c>
      <c r="Z1" s="1">
        <f>'AEO Table 4'!Z4</f>
        <v>2035</v>
      </c>
      <c r="AA1" s="1">
        <f>'AEO Table 4'!AA4</f>
        <v>2036</v>
      </c>
      <c r="AB1" s="1">
        <f>'AEO Table 4'!AB4</f>
        <v>2037</v>
      </c>
      <c r="AC1" s="1">
        <f>'AEO Table 4'!AC4</f>
        <v>2038</v>
      </c>
      <c r="AD1" s="1">
        <f>'AEO Table 4'!AD4</f>
        <v>2039</v>
      </c>
      <c r="AE1" s="1">
        <f>'AEO Table 4'!AE4</f>
        <v>2040</v>
      </c>
    </row>
    <row r="2" spans="1:31" x14ac:dyDescent="0.25">
      <c r="A2" s="1" t="s">
        <v>137</v>
      </c>
      <c r="B2">
        <f>SUM('AEO Table 4'!B27:B31,'AEO Table 4'!B33:B34)*10^15</f>
        <v>1329724999999999.7</v>
      </c>
      <c r="C2">
        <f>SUM('AEO Table 4'!C27:C31,'AEO Table 4'!C33:C34)*10^15</f>
        <v>1341923000000000</v>
      </c>
      <c r="D2">
        <f>SUM('AEO Table 4'!D27:D31,'AEO Table 4'!D33:D34)*10^15</f>
        <v>1349238000000000</v>
      </c>
      <c r="E2">
        <f>SUM('AEO Table 4'!E27:E31,'AEO Table 4'!E33:E34)*10^15</f>
        <v>1358574000000000</v>
      </c>
      <c r="F2">
        <f>SUM('AEO Table 4'!F27:F31,'AEO Table 4'!F33:F34)*10^15</f>
        <v>1360735000000000</v>
      </c>
      <c r="G2">
        <f>SUM('AEO Table 4'!G27:G31,'AEO Table 4'!G33:G34)*10^15</f>
        <v>1365155000000000</v>
      </c>
      <c r="H2">
        <f>SUM('AEO Table 4'!H27:H31,'AEO Table 4'!H33:H34)*10^15</f>
        <v>1369437999999999.7</v>
      </c>
      <c r="I2">
        <f>SUM('AEO Table 4'!I27:I31,'AEO Table 4'!I33:I34)*10^15</f>
        <v>1373166000000000.2</v>
      </c>
      <c r="J2">
        <f>SUM('AEO Table 4'!J27:J31,'AEO Table 4'!J33:J34)*10^15</f>
        <v>1377253999999999.7</v>
      </c>
      <c r="K2">
        <f>SUM('AEO Table 4'!K27:K31,'AEO Table 4'!K33:K34)*10^15</f>
        <v>1381915000000000.2</v>
      </c>
      <c r="L2">
        <f>SUM('AEO Table 4'!L27:L31,'AEO Table 4'!L33:L34)*10^15</f>
        <v>1386920000000000</v>
      </c>
      <c r="M2">
        <f>SUM('AEO Table 4'!M27:M31,'AEO Table 4'!M33:M34)*10^15</f>
        <v>1392952000000000</v>
      </c>
      <c r="N2">
        <f>SUM('AEO Table 4'!N27:N31,'AEO Table 4'!N33:N34)*10^15</f>
        <v>1399394999999999.7</v>
      </c>
      <c r="O2">
        <f>SUM('AEO Table 4'!O27:O31,'AEO Table 4'!O33:O34)*10^15</f>
        <v>1404852000000000</v>
      </c>
      <c r="P2">
        <f>SUM('AEO Table 4'!P27:P31,'AEO Table 4'!P33:P34)*10^15</f>
        <v>1411029000000000</v>
      </c>
      <c r="Q2">
        <f>SUM('AEO Table 4'!Q27:Q31,'AEO Table 4'!Q33:Q34)*10^15</f>
        <v>1418085000000000</v>
      </c>
      <c r="R2">
        <f>SUM('AEO Table 4'!R27:R31,'AEO Table 4'!R33:R34)*10^15</f>
        <v>1425487000000000.2</v>
      </c>
      <c r="S2">
        <f>SUM('AEO Table 4'!S27:S31,'AEO Table 4'!S33:S34)*10^15</f>
        <v>1433381000000000</v>
      </c>
      <c r="T2">
        <f>SUM('AEO Table 4'!T27:T31,'AEO Table 4'!T33:T34)*10^15</f>
        <v>1441601000000000</v>
      </c>
      <c r="U2">
        <f>SUM('AEO Table 4'!U27:U31,'AEO Table 4'!U33:U34)*10^15</f>
        <v>1449979000000000.2</v>
      </c>
      <c r="V2">
        <f>SUM('AEO Table 4'!V27:V31,'AEO Table 4'!V33:V34)*10^15</f>
        <v>1458066000000000</v>
      </c>
      <c r="W2">
        <f>SUM('AEO Table 4'!W27:W31,'AEO Table 4'!W33:W34)*10^15</f>
        <v>1466121000000000</v>
      </c>
      <c r="X2">
        <f>SUM('AEO Table 4'!X27:X31,'AEO Table 4'!X33:X34)*10^15</f>
        <v>1474444000000000.2</v>
      </c>
      <c r="Y2">
        <f>SUM('AEO Table 4'!Y27:Y31,'AEO Table 4'!Y33:Y34)*10^15</f>
        <v>1482812000000000</v>
      </c>
      <c r="Z2">
        <f>SUM('AEO Table 4'!Z27:Z31,'AEO Table 4'!Z33:Z34)*10^15</f>
        <v>1491086000000000.2</v>
      </c>
      <c r="AA2">
        <f>SUM('AEO Table 4'!AA27:AA31,'AEO Table 4'!AA33:AA34)*10^15</f>
        <v>1499329000000000.2</v>
      </c>
      <c r="AB2">
        <f>SUM('AEO Table 4'!AB27:AB31,'AEO Table 4'!AB33:AB34)*10^15</f>
        <v>1507881000000000</v>
      </c>
      <c r="AC2">
        <f>SUM('AEO Table 4'!AC27:AC31,'AEO Table 4'!AC33:AC34)*10^15</f>
        <v>1517413999999999.7</v>
      </c>
      <c r="AD2">
        <f>SUM('AEO Table 4'!AD27:AD31,'AEO Table 4'!AD33:AD34)*10^15</f>
        <v>1527525000000000.2</v>
      </c>
      <c r="AE2">
        <f>SUM('AEO Table 4'!AE27:AE31,'AEO Table 4'!AE33:AE34)*10^15</f>
        <v>1538217000000000.2</v>
      </c>
    </row>
    <row r="3" spans="1:31" x14ac:dyDescent="0.25">
      <c r="A3" s="1" t="s">
        <v>138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 x14ac:dyDescent="0.25">
      <c r="A4" s="1" t="s">
        <v>139</v>
      </c>
      <c r="B4">
        <f>SUM('AEO Table 4'!B44:B46)*10^15</f>
        <v>1459112000000000.2</v>
      </c>
      <c r="C4">
        <f>SUM('AEO Table 4'!C44:C46)*10^15</f>
        <v>1478848000000000.2</v>
      </c>
      <c r="D4">
        <f>SUM('AEO Table 4'!D44:D46)*10^15</f>
        <v>1474653000000000</v>
      </c>
      <c r="E4">
        <f>SUM('AEO Table 4'!E44:E46)*10^15</f>
        <v>1478545000000000</v>
      </c>
      <c r="F4">
        <f>SUM('AEO Table 4'!F44:F46)*10^15</f>
        <v>1465472000000000</v>
      </c>
      <c r="G4">
        <f>SUM('AEO Table 4'!G44:G46)*10^15</f>
        <v>1469820000000000.2</v>
      </c>
      <c r="H4">
        <f>SUM('AEO Table 4'!H44:H46)*10^15</f>
        <v>1472592999999999.7</v>
      </c>
      <c r="I4">
        <f>SUM('AEO Table 4'!I44:I46)*10^15</f>
        <v>1470470000000000</v>
      </c>
      <c r="J4">
        <f>SUM('AEO Table 4'!J44:J46)*10^15</f>
        <v>1469863999999999.7</v>
      </c>
      <c r="K4">
        <f>SUM('AEO Table 4'!K44:K46)*10^15</f>
        <v>1472795000000000</v>
      </c>
      <c r="L4">
        <f>SUM('AEO Table 4'!L44:L46)*10^15</f>
        <v>1475496999999999.7</v>
      </c>
      <c r="M4">
        <f>SUM('AEO Table 4'!M44:M46)*10^15</f>
        <v>1478621000000000</v>
      </c>
      <c r="N4">
        <f>SUM('AEO Table 4'!N44:N46)*10^15</f>
        <v>1481811000000000</v>
      </c>
      <c r="O4">
        <f>SUM('AEO Table 4'!O44:O46)*10^15</f>
        <v>1484877000000000</v>
      </c>
      <c r="P4">
        <f>SUM('AEO Table 4'!P44:P46)*10^15</f>
        <v>1486794000000000</v>
      </c>
      <c r="Q4">
        <f>SUM('AEO Table 4'!Q44:Q46)*10^15</f>
        <v>1489177000000000</v>
      </c>
      <c r="R4">
        <f>SUM('AEO Table 4'!R44:R46)*10^15</f>
        <v>1491234000000000</v>
      </c>
      <c r="S4">
        <f>SUM('AEO Table 4'!S44:S46)*10^15</f>
        <v>1492080000000000</v>
      </c>
      <c r="T4">
        <f>SUM('AEO Table 4'!T44:T46)*10^15</f>
        <v>1491227000000000</v>
      </c>
      <c r="U4">
        <f>SUM('AEO Table 4'!U44:U46)*10^15</f>
        <v>1488902999999999.7</v>
      </c>
      <c r="V4">
        <f>SUM('AEO Table 4'!V44:V46)*10^15</f>
        <v>1486394000000000</v>
      </c>
      <c r="W4">
        <f>SUM('AEO Table 4'!W44:W46)*10^15</f>
        <v>1483395000000000</v>
      </c>
      <c r="X4">
        <f>SUM('AEO Table 4'!X44:X46)*10^15</f>
        <v>1479055000000000</v>
      </c>
      <c r="Y4">
        <f>SUM('AEO Table 4'!Y44:Y46)*10^15</f>
        <v>1472063000000000</v>
      </c>
      <c r="Z4">
        <f>SUM('AEO Table 4'!Z44:Z46)*10^15</f>
        <v>1464469000000000</v>
      </c>
      <c r="AA4">
        <f>SUM('AEO Table 4'!AA44:AA46)*10^15</f>
        <v>1455976000000000</v>
      </c>
      <c r="AB4">
        <f>SUM('AEO Table 4'!AB44:AB46)*10^15</f>
        <v>1449109000000000</v>
      </c>
      <c r="AC4">
        <f>SUM('AEO Table 4'!AC44:AC46)*10^15</f>
        <v>1444377000000000</v>
      </c>
      <c r="AD4">
        <f>SUM('AEO Table 4'!AD44:AD46)*10^15</f>
        <v>1440435000000000</v>
      </c>
      <c r="AE4">
        <f>SUM('AEO Table 4'!AE44:AE46)*10^15</f>
        <v>1437456000000000</v>
      </c>
    </row>
    <row r="5" spans="1:31" x14ac:dyDescent="0.25">
      <c r="A5" s="1" t="s">
        <v>140</v>
      </c>
      <c r="B5">
        <f>'AEO Table 4'!B52*10^15</f>
        <v>59194000000000</v>
      </c>
      <c r="C5">
        <f>'AEO Table 4'!C52*10^15</f>
        <v>55737000000000</v>
      </c>
      <c r="D5">
        <f>'AEO Table 4'!D52*10^15</f>
        <v>52067000000000</v>
      </c>
      <c r="E5">
        <f>'AEO Table 4'!E52*10^15</f>
        <v>49385000000000</v>
      </c>
      <c r="F5">
        <f>'AEO Table 4'!F52*10^15</f>
        <v>46297000000000</v>
      </c>
      <c r="G5">
        <f>'AEO Table 4'!G52*10^15</f>
        <v>43626000000000</v>
      </c>
      <c r="H5">
        <f>'AEO Table 4'!H52*10^15</f>
        <v>41069000000000</v>
      </c>
      <c r="I5">
        <f>'AEO Table 4'!I52*10^15</f>
        <v>38632000000000</v>
      </c>
      <c r="J5">
        <f>'AEO Table 4'!J52*10^15</f>
        <v>36354000000000</v>
      </c>
      <c r="K5">
        <f>'AEO Table 4'!K52*10^15</f>
        <v>34250999999999.996</v>
      </c>
      <c r="L5">
        <f>'AEO Table 4'!L52*10^15</f>
        <v>32368000000000</v>
      </c>
      <c r="M5">
        <f>'AEO Table 4'!M52*10^15</f>
        <v>30724000000000</v>
      </c>
      <c r="N5">
        <f>'AEO Table 4'!N52*10^15</f>
        <v>29352000000000</v>
      </c>
      <c r="O5">
        <f>'AEO Table 4'!O52*10^15</f>
        <v>28271000000000</v>
      </c>
      <c r="P5">
        <f>'AEO Table 4'!P52*10^15</f>
        <v>27161000000000</v>
      </c>
      <c r="Q5">
        <f>'AEO Table 4'!Q52*10^15</f>
        <v>26081000000000</v>
      </c>
      <c r="R5">
        <f>'AEO Table 4'!R52*10^15</f>
        <v>25032000000000</v>
      </c>
      <c r="S5">
        <f>'AEO Table 4'!S52*10^15</f>
        <v>24033000000000</v>
      </c>
      <c r="T5">
        <f>'AEO Table 4'!T52*10^15</f>
        <v>23086000000000</v>
      </c>
      <c r="U5">
        <f>'AEO Table 4'!U52*10^15</f>
        <v>22196000000000</v>
      </c>
      <c r="V5">
        <f>'AEO Table 4'!V52*10^15</f>
        <v>21353000000000</v>
      </c>
      <c r="W5">
        <f>'AEO Table 4'!W52*10^15</f>
        <v>20549000000000</v>
      </c>
      <c r="X5">
        <f>'AEO Table 4'!X52*10^15</f>
        <v>19780000000000</v>
      </c>
      <c r="Y5">
        <f>'AEO Table 4'!Y52*10^15</f>
        <v>19047000000000</v>
      </c>
      <c r="Z5">
        <f>'AEO Table 4'!Z52*10^15</f>
        <v>18358000000000</v>
      </c>
      <c r="AA5">
        <f>'AEO Table 4'!AA52*10^15</f>
        <v>17713000000000</v>
      </c>
      <c r="AB5">
        <f>'AEO Table 4'!AB52*10^15</f>
        <v>17116000000000</v>
      </c>
      <c r="AC5">
        <f>'AEO Table 4'!AC52*10^15</f>
        <v>16573999999999.998</v>
      </c>
      <c r="AD5">
        <f>'AEO Table 4'!AD52*10^15</f>
        <v>16084000000000.002</v>
      </c>
      <c r="AE5">
        <f>'AEO Table 4'!AE52*10^15</f>
        <v>15649000000000</v>
      </c>
    </row>
    <row r="6" spans="1:31" x14ac:dyDescent="0.25">
      <c r="A6" s="1" t="s">
        <v>142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</sheetData>
  <pageMargins left="0.7" right="0.7" top="0.75" bottom="0.75" header="0.3" footer="0.3"/>
  <pageSetup orientation="portrait" horizontalDpi="1200" verticalDpi="1200" r:id="rId1"/>
  <ignoredErrors>
    <ignoredError sqref="B4:AE4" formulaRange="1"/>
  </ignoredError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</sheetPr>
  <dimension ref="A1:AE6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 x14ac:dyDescent="0.25"/>
  <cols>
    <col min="1" max="1" width="25.85546875" customWidth="1"/>
    <col min="2" max="2" width="9.140625" customWidth="1"/>
    <col min="4" max="4" width="9.140625" customWidth="1"/>
  </cols>
  <sheetData>
    <row r="1" spans="1:31" x14ac:dyDescent="0.25">
      <c r="A1" s="1" t="s">
        <v>136</v>
      </c>
      <c r="B1" s="1">
        <f>'AEO Table 4'!B4</f>
        <v>2011</v>
      </c>
      <c r="C1" s="1">
        <f>'AEO Table 4'!C4</f>
        <v>2012</v>
      </c>
      <c r="D1" s="1">
        <f>'AEO Table 4'!D4</f>
        <v>2013</v>
      </c>
      <c r="E1" s="1">
        <f>'AEO Table 4'!E4</f>
        <v>2014</v>
      </c>
      <c r="F1" s="1">
        <f>'AEO Table 4'!F4</f>
        <v>2015</v>
      </c>
      <c r="G1" s="1">
        <f>'AEO Table 4'!G4</f>
        <v>2016</v>
      </c>
      <c r="H1" s="1">
        <f>'AEO Table 4'!H4</f>
        <v>2017</v>
      </c>
      <c r="I1" s="1">
        <f>'AEO Table 4'!I4</f>
        <v>2018</v>
      </c>
      <c r="J1" s="1">
        <f>'AEO Table 4'!J4</f>
        <v>2019</v>
      </c>
      <c r="K1" s="1">
        <f>'AEO Table 4'!K4</f>
        <v>2020</v>
      </c>
      <c r="L1" s="1">
        <f>'AEO Table 4'!L4</f>
        <v>2021</v>
      </c>
      <c r="M1" s="1">
        <f>'AEO Table 4'!M4</f>
        <v>2022</v>
      </c>
      <c r="N1" s="1">
        <f>'AEO Table 4'!N4</f>
        <v>2023</v>
      </c>
      <c r="O1" s="1">
        <f>'AEO Table 4'!O4</f>
        <v>2024</v>
      </c>
      <c r="P1" s="1">
        <f>'AEO Table 4'!P4</f>
        <v>2025</v>
      </c>
      <c r="Q1" s="1">
        <f>'AEO Table 4'!Q4</f>
        <v>2026</v>
      </c>
      <c r="R1" s="1">
        <f>'AEO Table 4'!R4</f>
        <v>2027</v>
      </c>
      <c r="S1" s="1">
        <f>'AEO Table 4'!S4</f>
        <v>2028</v>
      </c>
      <c r="T1" s="1">
        <f>'AEO Table 4'!T4</f>
        <v>2029</v>
      </c>
      <c r="U1" s="1">
        <f>'AEO Table 4'!U4</f>
        <v>2030</v>
      </c>
      <c r="V1" s="1">
        <f>'AEO Table 4'!V4</f>
        <v>2031</v>
      </c>
      <c r="W1" s="1">
        <f>'AEO Table 4'!W4</f>
        <v>2032</v>
      </c>
      <c r="X1" s="1">
        <f>'AEO Table 4'!X4</f>
        <v>2033</v>
      </c>
      <c r="Y1" s="1">
        <f>'AEO Table 4'!Y4</f>
        <v>2034</v>
      </c>
      <c r="Z1" s="1">
        <f>'AEO Table 4'!Z4</f>
        <v>2035</v>
      </c>
      <c r="AA1" s="1">
        <f>'AEO Table 4'!AA4</f>
        <v>2036</v>
      </c>
      <c r="AB1" s="1">
        <f>'AEO Table 4'!AB4</f>
        <v>2037</v>
      </c>
      <c r="AC1" s="1">
        <f>'AEO Table 4'!AC4</f>
        <v>2038</v>
      </c>
      <c r="AD1" s="1">
        <f>'AEO Table 4'!AD4</f>
        <v>2039</v>
      </c>
      <c r="AE1" s="1">
        <f>'AEO Table 4'!AE4</f>
        <v>2040</v>
      </c>
    </row>
    <row r="2" spans="1:31" x14ac:dyDescent="0.25">
      <c r="A2" s="1" t="s">
        <v>137</v>
      </c>
      <c r="B2">
        <f>SUM('AEO Table 4'!B35:B36,'AEO Table 4'!B38)*10^15</f>
        <v>1567070000000000.3</v>
      </c>
      <c r="C2">
        <f>SUM('AEO Table 4'!C35:C36,'AEO Table 4'!C38)*10^15</f>
        <v>1476897000000000</v>
      </c>
      <c r="D2">
        <f>SUM('AEO Table 4'!D35:D36,'AEO Table 4'!D38)*10^15</f>
        <v>1554732000000000</v>
      </c>
      <c r="E2">
        <f>SUM('AEO Table 4'!E35:E36,'AEO Table 4'!E38)*10^15</f>
        <v>1572015000000000</v>
      </c>
      <c r="F2">
        <f>SUM('AEO Table 4'!F35:F36,'AEO Table 4'!F38)*10^15</f>
        <v>1592196999999999.7</v>
      </c>
      <c r="G2">
        <f>SUM('AEO Table 4'!G35:G36,'AEO Table 4'!G38)*10^15</f>
        <v>1603076999999999.7</v>
      </c>
      <c r="H2">
        <f>SUM('AEO Table 4'!H35:H36,'AEO Table 4'!H38)*10^15</f>
        <v>1621403000000000</v>
      </c>
      <c r="I2">
        <f>SUM('AEO Table 4'!I35:I36,'AEO Table 4'!I38)*10^15</f>
        <v>1636429000000000</v>
      </c>
      <c r="J2">
        <f>SUM('AEO Table 4'!J35:J36,'AEO Table 4'!J38)*10^15</f>
        <v>1651192000000000</v>
      </c>
      <c r="K2">
        <f>SUM('AEO Table 4'!K35:K36,'AEO Table 4'!K38)*10^15</f>
        <v>1667474000000000</v>
      </c>
      <c r="L2">
        <f>SUM('AEO Table 4'!L35:L36,'AEO Table 4'!L38)*10^15</f>
        <v>1683010000000000</v>
      </c>
      <c r="M2">
        <f>SUM('AEO Table 4'!M35:M36,'AEO Table 4'!M38)*10^15</f>
        <v>1701015000000000</v>
      </c>
      <c r="N2">
        <f>SUM('AEO Table 4'!N35:N36,'AEO Table 4'!N38)*10^15</f>
        <v>1720898000000000</v>
      </c>
      <c r="O2">
        <f>SUM('AEO Table 4'!O35:O36,'AEO Table 4'!O38)*10^15</f>
        <v>1741300000000000</v>
      </c>
      <c r="P2">
        <f>SUM('AEO Table 4'!P35:P36,'AEO Table 4'!P38)*10^15</f>
        <v>1763294999999999.7</v>
      </c>
      <c r="Q2">
        <f>SUM('AEO Table 4'!Q35:Q36,'AEO Table 4'!Q38)*10^15</f>
        <v>1786321000000000</v>
      </c>
      <c r="R2">
        <f>SUM('AEO Table 4'!R35:R36,'AEO Table 4'!R38)*10^15</f>
        <v>1809084000000000</v>
      </c>
      <c r="S2">
        <f>SUM('AEO Table 4'!S35:S36,'AEO Table 4'!S38)*10^15</f>
        <v>1832262000000000</v>
      </c>
      <c r="T2">
        <f>SUM('AEO Table 4'!T35:T36,'AEO Table 4'!T38)*10^15</f>
        <v>1856363000000000</v>
      </c>
      <c r="U2">
        <f>SUM('AEO Table 4'!U35:U36,'AEO Table 4'!U38)*10^15</f>
        <v>1881622000000000.3</v>
      </c>
      <c r="V2">
        <f>SUM('AEO Table 4'!V35:V36,'AEO Table 4'!V38)*10^15</f>
        <v>1905342999999999.7</v>
      </c>
      <c r="W2">
        <f>SUM('AEO Table 4'!W35:W36,'AEO Table 4'!W38)*10^15</f>
        <v>1929761000000000</v>
      </c>
      <c r="X2">
        <f>SUM('AEO Table 4'!X35:X36,'AEO Table 4'!X38)*10^15</f>
        <v>1955798000000000</v>
      </c>
      <c r="Y2">
        <f>SUM('AEO Table 4'!Y35:Y36,'AEO Table 4'!Y38)*10^15</f>
        <v>1982329000000000</v>
      </c>
      <c r="Z2">
        <f>SUM('AEO Table 4'!Z35:Z36,'AEO Table 4'!Z38)*10^15</f>
        <v>2008849000000000</v>
      </c>
      <c r="AA2">
        <f>SUM('AEO Table 4'!AA35:AA36,'AEO Table 4'!AA38)*10^15</f>
        <v>2035356999999999.7</v>
      </c>
      <c r="AB2">
        <f>SUM('AEO Table 4'!AB35:AB36,'AEO Table 4'!AB38)*10^15</f>
        <v>2062407000000000</v>
      </c>
      <c r="AC2">
        <f>SUM('AEO Table 4'!AC35:AC36,'AEO Table 4'!AC38)*10^15</f>
        <v>2090363000000000</v>
      </c>
      <c r="AD2">
        <f>SUM('AEO Table 4'!AD35:AD36,'AEO Table 4'!AD38)*10^15</f>
        <v>2117684999999999.7</v>
      </c>
      <c r="AE2">
        <f>SUM('AEO Table 4'!AE35:AE36,'AEO Table 4'!AE38)*10^15</f>
        <v>2144361000000000</v>
      </c>
    </row>
    <row r="3" spans="1:31" x14ac:dyDescent="0.25">
      <c r="A3" s="1" t="s">
        <v>138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 x14ac:dyDescent="0.25">
      <c r="A4" s="1" t="s">
        <v>139</v>
      </c>
      <c r="B4">
        <f>'AEO Table 4'!B47*10^15</f>
        <v>246761000000000</v>
      </c>
      <c r="C4">
        <f>'AEO Table 4'!C47*10^15</f>
        <v>248537000000000</v>
      </c>
      <c r="D4">
        <f>'AEO Table 4'!D47*10^15</f>
        <v>248022000000000</v>
      </c>
      <c r="E4">
        <f>'AEO Table 4'!E47*10^15</f>
        <v>246105000000000</v>
      </c>
      <c r="F4">
        <f>'AEO Table 4'!F47*10^15</f>
        <v>244539000000000</v>
      </c>
      <c r="G4">
        <f>'AEO Table 4'!G47*10^15</f>
        <v>243960000000000</v>
      </c>
      <c r="H4">
        <f>'AEO Table 4'!H47*10^15</f>
        <v>242975000000000</v>
      </c>
      <c r="I4">
        <f>'AEO Table 4'!I47*10^15</f>
        <v>241150000000000</v>
      </c>
      <c r="J4">
        <f>'AEO Table 4'!J47*10^15</f>
        <v>239331000000000</v>
      </c>
      <c r="K4">
        <f>'AEO Table 4'!K47*10^15</f>
        <v>238081000000000</v>
      </c>
      <c r="L4">
        <f>'AEO Table 4'!L47*10^15</f>
        <v>236808000000000</v>
      </c>
      <c r="M4">
        <f>'AEO Table 4'!M47*10^15</f>
        <v>235559000000000</v>
      </c>
      <c r="N4">
        <f>'AEO Table 4'!N47*10^15</f>
        <v>234250000000000</v>
      </c>
      <c r="O4">
        <f>'AEO Table 4'!O47*10^15</f>
        <v>232817000000000</v>
      </c>
      <c r="P4">
        <f>'AEO Table 4'!P47*10^15</f>
        <v>231403000000000</v>
      </c>
      <c r="Q4">
        <f>'AEO Table 4'!Q47*10^15</f>
        <v>230135000000000</v>
      </c>
      <c r="R4">
        <f>'AEO Table 4'!R47*10^15</f>
        <v>228914000000000</v>
      </c>
      <c r="S4">
        <f>'AEO Table 4'!S47*10^15</f>
        <v>227645000000000</v>
      </c>
      <c r="T4">
        <f>'AEO Table 4'!T47*10^15</f>
        <v>226188000000000</v>
      </c>
      <c r="U4">
        <f>'AEO Table 4'!U47*10^15</f>
        <v>224628000000000</v>
      </c>
      <c r="V4">
        <f>'AEO Table 4'!V47*10^15</f>
        <v>223255000000000</v>
      </c>
      <c r="W4">
        <f>'AEO Table 4'!W47*10^15</f>
        <v>222146000000000</v>
      </c>
      <c r="X4">
        <f>'AEO Table 4'!X47*10^15</f>
        <v>221008000000000</v>
      </c>
      <c r="Y4">
        <f>'AEO Table 4'!Y47*10^15</f>
        <v>219543000000000</v>
      </c>
      <c r="Z4">
        <f>'AEO Table 4'!Z47*10^15</f>
        <v>218060000000000</v>
      </c>
      <c r="AA4">
        <f>'AEO Table 4'!AA47*10^15</f>
        <v>216514000000000</v>
      </c>
      <c r="AB4">
        <f>'AEO Table 4'!AB47*10^15</f>
        <v>215185000000000</v>
      </c>
      <c r="AC4">
        <f>'AEO Table 4'!AC47*10^15</f>
        <v>214035000000000</v>
      </c>
      <c r="AD4">
        <f>'AEO Table 4'!AD47*10^15</f>
        <v>212759000000000</v>
      </c>
      <c r="AE4">
        <f>'AEO Table 4'!AE47*10^15</f>
        <v>211320000000000</v>
      </c>
    </row>
    <row r="5" spans="1:31" x14ac:dyDescent="0.25">
      <c r="A5" s="1" t="s">
        <v>140</v>
      </c>
      <c r="B5">
        <f>'AEO Table 4'!B53*10^15</f>
        <v>7113000000000</v>
      </c>
      <c r="C5">
        <f>'AEO Table 4'!C53*10^15</f>
        <v>6994000000000</v>
      </c>
      <c r="D5">
        <f>'AEO Table 4'!D53*10^15</f>
        <v>6910000000000</v>
      </c>
      <c r="E5">
        <f>'AEO Table 4'!E53*10^15</f>
        <v>6908000000000</v>
      </c>
      <c r="F5">
        <f>'AEO Table 4'!F53*10^15</f>
        <v>6926000000000</v>
      </c>
      <c r="G5">
        <f>'AEO Table 4'!G53*10^15</f>
        <v>6937000000000</v>
      </c>
      <c r="H5">
        <f>'AEO Table 4'!H53*10^15</f>
        <v>6929000000000</v>
      </c>
      <c r="I5">
        <f>'AEO Table 4'!I53*10^15</f>
        <v>6901000000000</v>
      </c>
      <c r="J5">
        <f>'AEO Table 4'!J53*10^15</f>
        <v>6857000000000</v>
      </c>
      <c r="K5">
        <f>'AEO Table 4'!K53*10^15</f>
        <v>6806000000000</v>
      </c>
      <c r="L5">
        <f>'AEO Table 4'!L53*10^15</f>
        <v>6755000000000</v>
      </c>
      <c r="M5">
        <f>'AEO Table 4'!M53*10^15</f>
        <v>6705000000000</v>
      </c>
      <c r="N5">
        <f>'AEO Table 4'!N53*10^15</f>
        <v>6656000000000</v>
      </c>
      <c r="O5">
        <f>'AEO Table 4'!O53*10^15</f>
        <v>6609000000000</v>
      </c>
      <c r="P5">
        <f>'AEO Table 4'!P53*10^15</f>
        <v>6563000000000</v>
      </c>
      <c r="Q5">
        <f>'AEO Table 4'!Q53*10^15</f>
        <v>6521000000000</v>
      </c>
      <c r="R5">
        <f>'AEO Table 4'!R53*10^15</f>
        <v>6478000000000</v>
      </c>
      <c r="S5">
        <f>'AEO Table 4'!S53*10^15</f>
        <v>6438000000000</v>
      </c>
      <c r="T5">
        <f>'AEO Table 4'!T53*10^15</f>
        <v>6399000000000</v>
      </c>
      <c r="U5">
        <f>'AEO Table 4'!U53*10^15</f>
        <v>6361000000000</v>
      </c>
      <c r="V5">
        <f>'AEO Table 4'!V53*10^15</f>
        <v>6323000000000</v>
      </c>
      <c r="W5">
        <f>'AEO Table 4'!W53*10^15</f>
        <v>6285000000000</v>
      </c>
      <c r="X5">
        <f>'AEO Table 4'!X53*10^15</f>
        <v>6247000000000</v>
      </c>
      <c r="Y5">
        <f>'AEO Table 4'!Y53*10^15</f>
        <v>6207000000000</v>
      </c>
      <c r="Z5">
        <f>'AEO Table 4'!Z53*10^15</f>
        <v>6169000000000</v>
      </c>
      <c r="AA5">
        <f>'AEO Table 4'!AA53*10^15</f>
        <v>6134000000000</v>
      </c>
      <c r="AB5">
        <f>'AEO Table 4'!AB53*10^15</f>
        <v>6098000000000</v>
      </c>
      <c r="AC5">
        <f>'AEO Table 4'!AC53*10^15</f>
        <v>6063000000000</v>
      </c>
      <c r="AD5">
        <f>'AEO Table 4'!AD53*10^15</f>
        <v>6027000000000</v>
      </c>
      <c r="AE5">
        <f>'AEO Table 4'!AE53*10^15</f>
        <v>5989000000000</v>
      </c>
    </row>
    <row r="6" spans="1:31" x14ac:dyDescent="0.25">
      <c r="A6" s="1" t="s">
        <v>142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</sheetData>
  <pageMargins left="0.7" right="0.7" top="0.75" bottom="0.75" header="0.3" footer="0.3"/>
  <pageSetup orientation="portrait" horizontalDpi="1200" verticalDpi="12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</sheetPr>
  <dimension ref="A1:AE6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 x14ac:dyDescent="0.25"/>
  <cols>
    <col min="1" max="1" width="25.85546875" customWidth="1"/>
    <col min="2" max="2" width="9.140625" customWidth="1"/>
    <col min="4" max="4" width="9.140625" customWidth="1"/>
  </cols>
  <sheetData>
    <row r="1" spans="1:31" x14ac:dyDescent="0.25">
      <c r="A1" s="1" t="s">
        <v>136</v>
      </c>
      <c r="B1" s="1">
        <f>'AEO Table 4'!B4</f>
        <v>2011</v>
      </c>
      <c r="C1" s="1">
        <f>'AEO Table 4'!C4</f>
        <v>2012</v>
      </c>
      <c r="D1" s="1">
        <f>'AEO Table 4'!D4</f>
        <v>2013</v>
      </c>
      <c r="E1" s="1">
        <f>'AEO Table 4'!E4</f>
        <v>2014</v>
      </c>
      <c r="F1" s="1">
        <f>'AEO Table 4'!F4</f>
        <v>2015</v>
      </c>
      <c r="G1" s="1">
        <f>'AEO Table 4'!G4</f>
        <v>2016</v>
      </c>
      <c r="H1" s="1">
        <f>'AEO Table 4'!H4</f>
        <v>2017</v>
      </c>
      <c r="I1" s="1">
        <f>'AEO Table 4'!I4</f>
        <v>2018</v>
      </c>
      <c r="J1" s="1">
        <f>'AEO Table 4'!J4</f>
        <v>2019</v>
      </c>
      <c r="K1" s="1">
        <f>'AEO Table 4'!K4</f>
        <v>2020</v>
      </c>
      <c r="L1" s="1">
        <f>'AEO Table 4'!L4</f>
        <v>2021</v>
      </c>
      <c r="M1" s="1">
        <f>'AEO Table 4'!M4</f>
        <v>2022</v>
      </c>
      <c r="N1" s="1">
        <f>'AEO Table 4'!N4</f>
        <v>2023</v>
      </c>
      <c r="O1" s="1">
        <f>'AEO Table 4'!O4</f>
        <v>2024</v>
      </c>
      <c r="P1" s="1">
        <f>'AEO Table 4'!P4</f>
        <v>2025</v>
      </c>
      <c r="Q1" s="1">
        <f>'AEO Table 4'!Q4</f>
        <v>2026</v>
      </c>
      <c r="R1" s="1">
        <f>'AEO Table 4'!R4</f>
        <v>2027</v>
      </c>
      <c r="S1" s="1">
        <f>'AEO Table 4'!S4</f>
        <v>2028</v>
      </c>
      <c r="T1" s="1">
        <f>'AEO Table 4'!T4</f>
        <v>2029</v>
      </c>
      <c r="U1" s="1">
        <f>'AEO Table 4'!U4</f>
        <v>2030</v>
      </c>
      <c r="V1" s="1">
        <f>'AEO Table 4'!V4</f>
        <v>2031</v>
      </c>
      <c r="W1" s="1">
        <f>'AEO Table 4'!W4</f>
        <v>2032</v>
      </c>
      <c r="X1" s="1">
        <f>'AEO Table 4'!X4</f>
        <v>2033</v>
      </c>
      <c r="Y1" s="1">
        <f>'AEO Table 4'!Y4</f>
        <v>2034</v>
      </c>
      <c r="Z1" s="1">
        <f>'AEO Table 4'!Z4</f>
        <v>2035</v>
      </c>
      <c r="AA1" s="1">
        <f>'AEO Table 4'!AA4</f>
        <v>2036</v>
      </c>
      <c r="AB1" s="1">
        <f>'AEO Table 4'!AB4</f>
        <v>2037</v>
      </c>
      <c r="AC1" s="1">
        <f>'AEO Table 4'!AC4</f>
        <v>2038</v>
      </c>
      <c r="AD1" s="1">
        <f>'AEO Table 4'!AD4</f>
        <v>2039</v>
      </c>
      <c r="AE1" s="1">
        <f>'AEO Table 4'!AE4</f>
        <v>2040</v>
      </c>
    </row>
    <row r="2" spans="1:31" x14ac:dyDescent="0.25">
      <c r="A2" s="1" t="s">
        <v>137</v>
      </c>
      <c r="B2">
        <f>'AEO Table 5'!B22*10^15</f>
        <v>170039000000000</v>
      </c>
      <c r="C2">
        <f>'AEO Table 5'!C22*10^15</f>
        <v>148067000000000</v>
      </c>
      <c r="D2">
        <f>'AEO Table 5'!D22*10^15</f>
        <v>173306000000000</v>
      </c>
      <c r="E2">
        <f>'AEO Table 5'!E22*10^15</f>
        <v>168343000000000</v>
      </c>
      <c r="F2">
        <f>'AEO Table 5'!F22*10^15</f>
        <v>162724000000000</v>
      </c>
      <c r="G2">
        <f>'AEO Table 5'!G22*10^15</f>
        <v>161755000000000</v>
      </c>
      <c r="H2">
        <f>'AEO Table 5'!H22*10^15</f>
        <v>161089000000000</v>
      </c>
      <c r="I2">
        <f>'AEO Table 5'!I22*10^15</f>
        <v>160457000000000</v>
      </c>
      <c r="J2">
        <f>'AEO Table 5'!J22*10^15</f>
        <v>159752000000000</v>
      </c>
      <c r="K2">
        <f>'AEO Table 5'!K22*10^15</f>
        <v>159209000000000</v>
      </c>
      <c r="L2">
        <f>'AEO Table 5'!L22*10^15</f>
        <v>158853000000000</v>
      </c>
      <c r="M2">
        <f>'AEO Table 5'!M22*10^15</f>
        <v>158676000000000</v>
      </c>
      <c r="N2">
        <f>'AEO Table 5'!N22*10^15</f>
        <v>158414000000000</v>
      </c>
      <c r="O2">
        <f>'AEO Table 5'!O22*10^15</f>
        <v>157648000000000</v>
      </c>
      <c r="P2">
        <f>'AEO Table 5'!P22*10^15</f>
        <v>156795000000000</v>
      </c>
      <c r="Q2">
        <f>'AEO Table 5'!Q22*10^15</f>
        <v>155930000000000</v>
      </c>
      <c r="R2">
        <f>'AEO Table 5'!R22*10^15</f>
        <v>154977000000000</v>
      </c>
      <c r="S2">
        <f>'AEO Table 5'!S22*10^15</f>
        <v>154053000000000</v>
      </c>
      <c r="T2">
        <f>'AEO Table 5'!T22*10^15</f>
        <v>153134000000000</v>
      </c>
      <c r="U2">
        <f>'AEO Table 5'!U22*10^15</f>
        <v>152122000000000</v>
      </c>
      <c r="V2">
        <f>'AEO Table 5'!V22*10^15</f>
        <v>151045000000000</v>
      </c>
      <c r="W2">
        <f>'AEO Table 5'!W22*10^15</f>
        <v>150114000000000</v>
      </c>
      <c r="X2">
        <f>'AEO Table 5'!X22*10^15</f>
        <v>149342000000000</v>
      </c>
      <c r="Y2">
        <f>'AEO Table 5'!Y22*10^15</f>
        <v>148530000000000</v>
      </c>
      <c r="Z2">
        <f>'AEO Table 5'!Z22*10^15</f>
        <v>147631000000000</v>
      </c>
      <c r="AA2">
        <f>'AEO Table 5'!AA22*10^15</f>
        <v>146763000000000</v>
      </c>
      <c r="AB2">
        <f>'AEO Table 5'!AB22*10^15</f>
        <v>145928000000000</v>
      </c>
      <c r="AC2">
        <f>'AEO Table 5'!AC22*10^15</f>
        <v>145141000000000</v>
      </c>
      <c r="AD2">
        <f>'AEO Table 5'!AD22*10^15</f>
        <v>144314000000000</v>
      </c>
      <c r="AE2">
        <f>'AEO Table 5'!AE22*10^15</f>
        <v>143360000000000</v>
      </c>
    </row>
    <row r="3" spans="1:31" x14ac:dyDescent="0.25">
      <c r="A3" s="1" t="s">
        <v>138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 x14ac:dyDescent="0.25">
      <c r="A4" s="1" t="s">
        <v>139</v>
      </c>
      <c r="B4">
        <f>'AEO Table 5'!B35*10^15</f>
        <v>1721783000000000</v>
      </c>
      <c r="C4">
        <f>'AEO Table 5'!C35*10^15</f>
        <v>1539907000000000</v>
      </c>
      <c r="D4">
        <f>'AEO Table 5'!D35*10^15</f>
        <v>1841607000000000</v>
      </c>
      <c r="E4">
        <f>'AEO Table 5'!E35*10^15</f>
        <v>1778806000000000</v>
      </c>
      <c r="F4">
        <f>'AEO Table 5'!F35*10^15</f>
        <v>1716701000000000</v>
      </c>
      <c r="G4">
        <f>'AEO Table 5'!G35*10^15</f>
        <v>1724598000000000</v>
      </c>
      <c r="H4">
        <f>'AEO Table 5'!H35*10^15</f>
        <v>1728503000000000</v>
      </c>
      <c r="I4">
        <f>'AEO Table 5'!I35*10^15</f>
        <v>1719886000000000</v>
      </c>
      <c r="J4">
        <f>'AEO Table 5'!J35*10^15</f>
        <v>1712629000000000</v>
      </c>
      <c r="K4">
        <f>'AEO Table 5'!K35*10^15</f>
        <v>1711124000000000</v>
      </c>
      <c r="L4">
        <f>'AEO Table 5'!L35*10^15</f>
        <v>1708393000000000</v>
      </c>
      <c r="M4">
        <f>'AEO Table 5'!M35*10^15</f>
        <v>1705377000000000</v>
      </c>
      <c r="N4">
        <f>'AEO Table 5'!N35*10^15</f>
        <v>1700273000000000</v>
      </c>
      <c r="O4">
        <f>'AEO Table 5'!O35*10^15</f>
        <v>1691936000000000</v>
      </c>
      <c r="P4">
        <f>'AEO Table 5'!P35*10^15</f>
        <v>1683372000000000</v>
      </c>
      <c r="Q4">
        <f>'AEO Table 5'!Q35*10^15</f>
        <v>1676658000000000</v>
      </c>
      <c r="R4">
        <f>'AEO Table 5'!R35*10^15</f>
        <v>1670294000000000</v>
      </c>
      <c r="S4">
        <f>'AEO Table 5'!S35*10^15</f>
        <v>1662876000000000</v>
      </c>
      <c r="T4">
        <f>'AEO Table 5'!T35*10^15</f>
        <v>1651563000000000</v>
      </c>
      <c r="U4">
        <f>'AEO Table 5'!U35*10^15</f>
        <v>1637918000000000</v>
      </c>
      <c r="V4">
        <f>'AEO Table 5'!V35*10^15</f>
        <v>1626668000000000</v>
      </c>
      <c r="W4">
        <f>'AEO Table 5'!W35*10^15</f>
        <v>1619983000000000</v>
      </c>
      <c r="X4">
        <f>'AEO Table 5'!X35*10^15</f>
        <v>1613199000000000</v>
      </c>
      <c r="Y4">
        <f>'AEO Table 5'!Y35*10^15</f>
        <v>1603553000000000</v>
      </c>
      <c r="Z4">
        <f>'AEO Table 5'!Z35*10^15</f>
        <v>1592967000000000</v>
      </c>
      <c r="AA4">
        <f>'AEO Table 5'!AA35*10^15</f>
        <v>1580809000000000</v>
      </c>
      <c r="AB4">
        <f>'AEO Table 5'!AB35*10^15</f>
        <v>1571695000000000</v>
      </c>
      <c r="AC4">
        <f>'AEO Table 5'!AC35*10^15</f>
        <v>1564868000000000</v>
      </c>
      <c r="AD4">
        <f>'AEO Table 5'!AD35*10^15</f>
        <v>1555012000000000</v>
      </c>
      <c r="AE4">
        <f>'AEO Table 5'!AE35*10^15</f>
        <v>1541430000000000</v>
      </c>
    </row>
    <row r="5" spans="1:31" x14ac:dyDescent="0.25">
      <c r="A5" s="1" t="s">
        <v>140</v>
      </c>
      <c r="B5">
        <f>'AEO Table 5'!B43*10^15</f>
        <v>153124000000000</v>
      </c>
      <c r="C5">
        <f>'AEO Table 5'!C43*10^15</f>
        <v>131903000000000</v>
      </c>
      <c r="D5">
        <f>'AEO Table 5'!D43*10^15</f>
        <v>149876000000000</v>
      </c>
      <c r="E5">
        <f>'AEO Table 5'!E43*10^15</f>
        <v>149286000000000</v>
      </c>
      <c r="F5">
        <f>'AEO Table 5'!F43*10^15</f>
        <v>145415000000000</v>
      </c>
      <c r="G5">
        <f>'AEO Table 5'!G43*10^15</f>
        <v>146772000000000</v>
      </c>
      <c r="H5">
        <f>'AEO Table 5'!H43*10^15</f>
        <v>146663000000000</v>
      </c>
      <c r="I5">
        <f>'AEO Table 5'!I43*10^15</f>
        <v>145259000000000</v>
      </c>
      <c r="J5">
        <f>'AEO Table 5'!J43*10^15</f>
        <v>143220000000000</v>
      </c>
      <c r="K5">
        <f>'AEO Table 5'!K43*10^15</f>
        <v>140921000000000</v>
      </c>
      <c r="L5">
        <f>'AEO Table 5'!L43*10^15</f>
        <v>138581000000000.02</v>
      </c>
      <c r="M5">
        <f>'AEO Table 5'!M43*10^15</f>
        <v>136272000000000</v>
      </c>
      <c r="N5">
        <f>'AEO Table 5'!N43*10^15</f>
        <v>134064999999999.98</v>
      </c>
      <c r="O5">
        <f>'AEO Table 5'!O43*10^15</f>
        <v>131978000000000.02</v>
      </c>
      <c r="P5">
        <f>'AEO Table 5'!P43*10^15</f>
        <v>129930999999999.98</v>
      </c>
      <c r="Q5">
        <f>'AEO Table 5'!Q43*10^15</f>
        <v>128001000000000</v>
      </c>
      <c r="R5">
        <f>'AEO Table 5'!R43*10^15</f>
        <v>126045999999999.98</v>
      </c>
      <c r="S5">
        <f>'AEO Table 5'!S43*10^15</f>
        <v>124244000000000</v>
      </c>
      <c r="T5">
        <f>'AEO Table 5'!T43*10^15</f>
        <v>122483000000000</v>
      </c>
      <c r="U5">
        <f>'AEO Table 5'!U43*10^15</f>
        <v>120810000000000</v>
      </c>
      <c r="V5">
        <f>'AEO Table 5'!V43*10^15</f>
        <v>119159000000000</v>
      </c>
      <c r="W5">
        <f>'AEO Table 5'!W43*10^15</f>
        <v>117537000000000</v>
      </c>
      <c r="X5">
        <f>'AEO Table 5'!X43*10^15</f>
        <v>115961000000000</v>
      </c>
      <c r="Y5">
        <f>'AEO Table 5'!Y43*10^15</f>
        <v>114367000000000</v>
      </c>
      <c r="Z5">
        <f>'AEO Table 5'!Z43*10^15</f>
        <v>112951000000000</v>
      </c>
      <c r="AA5">
        <f>'AEO Table 5'!AA43*10^15</f>
        <v>111619000000000</v>
      </c>
      <c r="AB5">
        <f>'AEO Table 5'!AB43*10^15</f>
        <v>110340000000000</v>
      </c>
      <c r="AC5">
        <f>'AEO Table 5'!AC43*10^15</f>
        <v>109082000000000</v>
      </c>
      <c r="AD5">
        <f>'AEO Table 5'!AD43*10^15</f>
        <v>107719000000000</v>
      </c>
      <c r="AE5">
        <f>'AEO Table 5'!AE43*10^15</f>
        <v>106275000000000</v>
      </c>
    </row>
    <row r="6" spans="1:31" x14ac:dyDescent="0.25">
      <c r="A6" s="1" t="s">
        <v>142</v>
      </c>
      <c r="B6" s="48">
        <f>'District Heat'!B8</f>
        <v>346728563204160</v>
      </c>
      <c r="C6" s="48">
        <f>'District Heat'!C8</f>
        <v>308567067633929.69</v>
      </c>
      <c r="D6" s="48">
        <f>'District Heat'!D8</f>
        <v>326650480636743.94</v>
      </c>
      <c r="E6" s="48">
        <f>'District Heat'!E8</f>
        <v>334875102019169.37</v>
      </c>
      <c r="F6" s="48">
        <f>'District Heat'!F8</f>
        <v>331582595125981.31</v>
      </c>
      <c r="G6" s="48">
        <f>'District Heat'!G8</f>
        <v>329665689036735.25</v>
      </c>
      <c r="H6" s="48">
        <f>'District Heat'!H8</f>
        <v>328264613163133.62</v>
      </c>
      <c r="I6" s="48">
        <f>'District Heat'!I8</f>
        <v>325159420812319.62</v>
      </c>
      <c r="J6" s="48">
        <f>'District Heat'!J8</f>
        <v>320493379164404.5</v>
      </c>
      <c r="K6" s="48">
        <f>'District Heat'!K8</f>
        <v>315213170084346.69</v>
      </c>
      <c r="L6" s="48">
        <f>'District Heat'!L8</f>
        <v>309183422214545.06</v>
      </c>
      <c r="M6" s="48">
        <f>'District Heat'!M8</f>
        <v>302436997867576.87</v>
      </c>
      <c r="N6" s="48">
        <f>'District Heat'!N8</f>
        <v>294717921554704.81</v>
      </c>
      <c r="O6" s="48">
        <f>'District Heat'!O8</f>
        <v>285583010051015.5</v>
      </c>
      <c r="P6" s="48">
        <f>'District Heat'!P8</f>
        <v>275130256219717.06</v>
      </c>
      <c r="Q6" s="48">
        <f>'District Heat'!Q8</f>
        <v>263780732553113.31</v>
      </c>
      <c r="R6" s="48">
        <f>'District Heat'!R8</f>
        <v>251703383709566.59</v>
      </c>
      <c r="S6" s="48">
        <f>'District Heat'!S8</f>
        <v>238930545925923.81</v>
      </c>
      <c r="T6" s="48">
        <f>'District Heat'!T8</f>
        <v>225170704051342.16</v>
      </c>
      <c r="U6" s="48">
        <f>'District Heat'!U8</f>
        <v>210405282015518.81</v>
      </c>
      <c r="V6" s="48">
        <f>'District Heat'!V8</f>
        <v>195169891091178.56</v>
      </c>
      <c r="W6" s="48">
        <f>'District Heat'!W8</f>
        <v>180156110415579.09</v>
      </c>
      <c r="X6" s="48">
        <f>'District Heat'!X8</f>
        <v>165492777747674.78</v>
      </c>
      <c r="Y6" s="48">
        <f>'District Heat'!Y8</f>
        <v>151047425963507.03</v>
      </c>
      <c r="Z6" s="48">
        <f>'District Heat'!Z8</f>
        <v>136910195376630.22</v>
      </c>
      <c r="AA6" s="48">
        <f>'District Heat'!AA8</f>
        <v>123134791405220.45</v>
      </c>
      <c r="AB6" s="48">
        <f>'District Heat'!AB8</f>
        <v>110069393439363.39</v>
      </c>
      <c r="AC6" s="48">
        <f>'District Heat'!AC8</f>
        <v>97912674912497.234</v>
      </c>
      <c r="AD6" s="48">
        <f>'District Heat'!AD8</f>
        <v>86521850320046.922</v>
      </c>
      <c r="AE6" s="48">
        <f>'District Heat'!AE8</f>
        <v>75780079924665.25</v>
      </c>
    </row>
  </sheetData>
  <pageMargins left="0.7" right="0.7" top="0.75" bottom="0.75" header="0.3" footer="0.3"/>
  <pageSetup orientation="portrait" horizontalDpi="1200" verticalDpi="12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</sheetPr>
  <dimension ref="A1:AE6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 x14ac:dyDescent="0.25"/>
  <cols>
    <col min="1" max="1" width="25.85546875" customWidth="1"/>
    <col min="2" max="2" width="9.140625" customWidth="1"/>
    <col min="4" max="4" width="9.140625" customWidth="1"/>
  </cols>
  <sheetData>
    <row r="1" spans="1:31" x14ac:dyDescent="0.25">
      <c r="A1" s="1" t="s">
        <v>136</v>
      </c>
      <c r="B1" s="1">
        <f>'AEO Table 4'!B4</f>
        <v>2011</v>
      </c>
      <c r="C1" s="1">
        <f>'AEO Table 4'!C4</f>
        <v>2012</v>
      </c>
      <c r="D1" s="1">
        <f>'AEO Table 4'!D4</f>
        <v>2013</v>
      </c>
      <c r="E1" s="1">
        <f>'AEO Table 4'!E4</f>
        <v>2014</v>
      </c>
      <c r="F1" s="1">
        <f>'AEO Table 4'!F4</f>
        <v>2015</v>
      </c>
      <c r="G1" s="1">
        <f>'AEO Table 4'!G4</f>
        <v>2016</v>
      </c>
      <c r="H1" s="1">
        <f>'AEO Table 4'!H4</f>
        <v>2017</v>
      </c>
      <c r="I1" s="1">
        <f>'AEO Table 4'!I4</f>
        <v>2018</v>
      </c>
      <c r="J1" s="1">
        <f>'AEO Table 4'!J4</f>
        <v>2019</v>
      </c>
      <c r="K1" s="1">
        <f>'AEO Table 4'!K4</f>
        <v>2020</v>
      </c>
      <c r="L1" s="1">
        <f>'AEO Table 4'!L4</f>
        <v>2021</v>
      </c>
      <c r="M1" s="1">
        <f>'AEO Table 4'!M4</f>
        <v>2022</v>
      </c>
      <c r="N1" s="1">
        <f>'AEO Table 4'!N4</f>
        <v>2023</v>
      </c>
      <c r="O1" s="1">
        <f>'AEO Table 4'!O4</f>
        <v>2024</v>
      </c>
      <c r="P1" s="1">
        <f>'AEO Table 4'!P4</f>
        <v>2025</v>
      </c>
      <c r="Q1" s="1">
        <f>'AEO Table 4'!Q4</f>
        <v>2026</v>
      </c>
      <c r="R1" s="1">
        <f>'AEO Table 4'!R4</f>
        <v>2027</v>
      </c>
      <c r="S1" s="1">
        <f>'AEO Table 4'!S4</f>
        <v>2028</v>
      </c>
      <c r="T1" s="1">
        <f>'AEO Table 4'!T4</f>
        <v>2029</v>
      </c>
      <c r="U1" s="1">
        <f>'AEO Table 4'!U4</f>
        <v>2030</v>
      </c>
      <c r="V1" s="1">
        <f>'AEO Table 4'!V4</f>
        <v>2031</v>
      </c>
      <c r="W1" s="1">
        <f>'AEO Table 4'!W4</f>
        <v>2032</v>
      </c>
      <c r="X1" s="1">
        <f>'AEO Table 4'!X4</f>
        <v>2033</v>
      </c>
      <c r="Y1" s="1">
        <f>'AEO Table 4'!Y4</f>
        <v>2034</v>
      </c>
      <c r="Z1" s="1">
        <f>'AEO Table 4'!Z4</f>
        <v>2035</v>
      </c>
      <c r="AA1" s="1">
        <f>'AEO Table 4'!AA4</f>
        <v>2036</v>
      </c>
      <c r="AB1" s="1">
        <f>'AEO Table 4'!AB4</f>
        <v>2037</v>
      </c>
      <c r="AC1" s="1">
        <f>'AEO Table 4'!AC4</f>
        <v>2038</v>
      </c>
      <c r="AD1" s="1">
        <f>'AEO Table 4'!AD4</f>
        <v>2039</v>
      </c>
      <c r="AE1" s="1">
        <f>'AEO Table 4'!AE4</f>
        <v>2040</v>
      </c>
    </row>
    <row r="2" spans="1:31" x14ac:dyDescent="0.25">
      <c r="A2" s="1" t="s">
        <v>137</v>
      </c>
      <c r="B2">
        <f>SUM('AEO Table 5'!B23,'AEO Table 5'!B25)*10^15</f>
        <v>1058736000000000.1</v>
      </c>
      <c r="C2">
        <f>SUM('AEO Table 5'!C23,'AEO Table 5'!C25)*10^15</f>
        <v>1070567000000000</v>
      </c>
      <c r="D2">
        <f>SUM('AEO Table 5'!D23,'AEO Table 5'!D25)*10^15</f>
        <v>995929000000000</v>
      </c>
      <c r="E2">
        <f>SUM('AEO Table 5'!E23,'AEO Table 5'!E25)*10^15</f>
        <v>1009156000000000</v>
      </c>
      <c r="F2">
        <f>SUM('AEO Table 5'!F23,'AEO Table 5'!F25)*10^15</f>
        <v>1037863999999999.9</v>
      </c>
      <c r="G2">
        <f>SUM('AEO Table 5'!G23,'AEO Table 5'!G25)*10^15</f>
        <v>1039702000000000.1</v>
      </c>
      <c r="H2">
        <f>SUM('AEO Table 5'!H23,'AEO Table 5'!H25)*10^15</f>
        <v>1044169999999999.9</v>
      </c>
      <c r="I2">
        <f>SUM('AEO Table 5'!I23,'AEO Table 5'!I25)*10^15</f>
        <v>1048662999999999.9</v>
      </c>
      <c r="J2">
        <f>SUM('AEO Table 5'!J23,'AEO Table 5'!J25)*10^15</f>
        <v>1053908000000000.1</v>
      </c>
      <c r="K2">
        <f>SUM('AEO Table 5'!K23,'AEO Table 5'!K25)*10^15</f>
        <v>1059583000000000</v>
      </c>
      <c r="L2">
        <f>SUM('AEO Table 5'!L23,'AEO Table 5'!L25)*10^15</f>
        <v>1067336000000000</v>
      </c>
      <c r="M2">
        <f>SUM('AEO Table 5'!M23,'AEO Table 5'!M25)*10^15</f>
        <v>1076792999999999.9</v>
      </c>
      <c r="N2">
        <f>SUM('AEO Table 5'!N23,'AEO Table 5'!N25)*10^15</f>
        <v>1085859999999999.9</v>
      </c>
      <c r="O2">
        <f>SUM('AEO Table 5'!O23,'AEO Table 5'!O25)*10^15</f>
        <v>1091607999999999.9</v>
      </c>
      <c r="P2">
        <f>SUM('AEO Table 5'!P23,'AEO Table 5'!P25)*10^15</f>
        <v>1096843999999999.9</v>
      </c>
      <c r="Q2">
        <f>SUM('AEO Table 5'!Q23,'AEO Table 5'!Q25)*10^15</f>
        <v>1102187000000000</v>
      </c>
      <c r="R2">
        <f>SUM('AEO Table 5'!R23,'AEO Table 5'!R25)*10^15</f>
        <v>1106889000000000</v>
      </c>
      <c r="S2">
        <f>SUM('AEO Table 5'!S23,'AEO Table 5'!S25)*10^15</f>
        <v>1112042000000000</v>
      </c>
      <c r="T2">
        <f>SUM('AEO Table 5'!T23,'AEO Table 5'!T25)*10^15</f>
        <v>1117191000000000</v>
      </c>
      <c r="U2">
        <f>SUM('AEO Table 5'!U23,'AEO Table 5'!U25)*10^15</f>
        <v>1120159000000000.1</v>
      </c>
      <c r="V2">
        <f>SUM('AEO Table 5'!V23,'AEO Table 5'!V25)*10^15</f>
        <v>1122949999999999.9</v>
      </c>
      <c r="W2">
        <f>SUM('AEO Table 5'!W23,'AEO Table 5'!W25)*10^15</f>
        <v>1127463999999999.7</v>
      </c>
      <c r="X2">
        <f>SUM('AEO Table 5'!X23,'AEO Table 5'!X25)*10^15</f>
        <v>1133650000000000</v>
      </c>
      <c r="Y2">
        <f>SUM('AEO Table 5'!Y23,'AEO Table 5'!Y25)*10^15</f>
        <v>1139885000000000</v>
      </c>
      <c r="Z2">
        <f>SUM('AEO Table 5'!Z23,'AEO Table 5'!Z25)*10^15</f>
        <v>1145954000000000</v>
      </c>
      <c r="AA2">
        <f>SUM('AEO Table 5'!AA23,'AEO Table 5'!AA25)*10^15</f>
        <v>1152482000000000</v>
      </c>
      <c r="AB2">
        <f>SUM('AEO Table 5'!AB23,'AEO Table 5'!AB25)*10^15</f>
        <v>1159701000000000</v>
      </c>
      <c r="AC2">
        <f>SUM('AEO Table 5'!AC23,'AEO Table 5'!AC25)*10^15</f>
        <v>1168352000000000</v>
      </c>
      <c r="AD2">
        <f>SUM('AEO Table 5'!AD23,'AEO Table 5'!AD25)*10^15</f>
        <v>1177162000000000</v>
      </c>
      <c r="AE2">
        <f>SUM('AEO Table 5'!AE23,'AEO Table 5'!AE25)*10^15</f>
        <v>1183027000000000</v>
      </c>
    </row>
    <row r="3" spans="1:31" x14ac:dyDescent="0.25">
      <c r="A3" s="1" t="s">
        <v>138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 x14ac:dyDescent="0.25">
      <c r="A4" s="1" t="s">
        <v>139</v>
      </c>
      <c r="B4">
        <f>'AEO Table 5'!B36*10^15</f>
        <v>40832000000000</v>
      </c>
      <c r="C4">
        <f>'AEO Table 5'!C36*10^15</f>
        <v>43389000000000</v>
      </c>
      <c r="D4">
        <f>'AEO Table 5'!D36*10^15</f>
        <v>35730000000000</v>
      </c>
      <c r="E4">
        <f>'AEO Table 5'!E36*10^15</f>
        <v>35392000000000</v>
      </c>
      <c r="F4">
        <f>'AEO Table 5'!F36*10^15</f>
        <v>38137000000000</v>
      </c>
      <c r="G4">
        <f>'AEO Table 5'!G36*10^15</f>
        <v>38117000000000</v>
      </c>
      <c r="H4">
        <f>'AEO Table 5'!H36*10^15</f>
        <v>38044000000000</v>
      </c>
      <c r="I4">
        <f>'AEO Table 5'!I36*10^15</f>
        <v>37754000000000</v>
      </c>
      <c r="J4">
        <f>'AEO Table 5'!J36*10^15</f>
        <v>37495000000000</v>
      </c>
      <c r="K4">
        <f>'AEO Table 5'!K36*10^15</f>
        <v>37419000000000</v>
      </c>
      <c r="L4">
        <f>'AEO Table 5'!L36*10^15</f>
        <v>37307000000000</v>
      </c>
      <c r="M4">
        <f>'AEO Table 5'!M36*10^15</f>
        <v>37176000000000</v>
      </c>
      <c r="N4">
        <f>'AEO Table 5'!N36*10^15</f>
        <v>37047000000000</v>
      </c>
      <c r="O4">
        <f>'AEO Table 5'!O36*10^15</f>
        <v>36856000000000</v>
      </c>
      <c r="P4">
        <f>'AEO Table 5'!P36*10^15</f>
        <v>36665000000000</v>
      </c>
      <c r="Q4">
        <f>'AEO Table 5'!Q36*10^15</f>
        <v>36532000000000</v>
      </c>
      <c r="R4">
        <f>'AEO Table 5'!R36*10^15</f>
        <v>36407000000000</v>
      </c>
      <c r="S4">
        <f>'AEO Table 5'!S36*10^15</f>
        <v>36320000000000</v>
      </c>
      <c r="T4">
        <f>'AEO Table 5'!T36*10^15</f>
        <v>36161000000000</v>
      </c>
      <c r="U4">
        <f>'AEO Table 5'!U36*10^15</f>
        <v>35890000000000</v>
      </c>
      <c r="V4">
        <f>'AEO Table 5'!V36*10^15</f>
        <v>35720000000000</v>
      </c>
      <c r="W4">
        <f>'AEO Table 5'!W36*10^15</f>
        <v>35713000000000</v>
      </c>
      <c r="X4">
        <f>'AEO Table 5'!X36*10^15</f>
        <v>35754000000000</v>
      </c>
      <c r="Y4">
        <f>'AEO Table 5'!Y36*10^15</f>
        <v>35719000000000</v>
      </c>
      <c r="Z4">
        <f>'AEO Table 5'!Z36*10^15</f>
        <v>35694000000000</v>
      </c>
      <c r="AA4">
        <f>'AEO Table 5'!AA36*10^15</f>
        <v>35676000000000</v>
      </c>
      <c r="AB4">
        <f>'AEO Table 5'!AB36*10^15</f>
        <v>35706000000000</v>
      </c>
      <c r="AC4">
        <f>'AEO Table 5'!AC36*10^15</f>
        <v>35802000000000</v>
      </c>
      <c r="AD4">
        <f>'AEO Table 5'!AD36*10^15</f>
        <v>35840000000000</v>
      </c>
      <c r="AE4">
        <f>'AEO Table 5'!AE36*10^15</f>
        <v>35785000000000</v>
      </c>
    </row>
    <row r="5" spans="1:31" x14ac:dyDescent="0.25">
      <c r="A5" s="1" t="s">
        <v>140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 x14ac:dyDescent="0.25">
      <c r="A6" s="1" t="s">
        <v>142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</sheetData>
  <pageMargins left="0.7" right="0.7" top="0.75" bottom="0.75" header="0.3" footer="0.3"/>
  <pageSetup orientation="portrait" horizontalDpi="1200" verticalDpi="120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</sheetPr>
  <dimension ref="A1:AE6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 x14ac:dyDescent="0.25"/>
  <cols>
    <col min="1" max="1" width="25.85546875" customWidth="1"/>
    <col min="2" max="2" width="9.140625" customWidth="1"/>
    <col min="4" max="4" width="9.140625" customWidth="1"/>
  </cols>
  <sheetData>
    <row r="1" spans="1:31" x14ac:dyDescent="0.25">
      <c r="A1" s="1" t="s">
        <v>136</v>
      </c>
      <c r="B1" s="1">
        <f>'AEO Table 4'!B4</f>
        <v>2011</v>
      </c>
      <c r="C1" s="1">
        <f>'AEO Table 4'!C4</f>
        <v>2012</v>
      </c>
      <c r="D1" s="1">
        <f>'AEO Table 4'!D4</f>
        <v>2013</v>
      </c>
      <c r="E1" s="1">
        <f>'AEO Table 4'!E4</f>
        <v>2014</v>
      </c>
      <c r="F1" s="1">
        <f>'AEO Table 4'!F4</f>
        <v>2015</v>
      </c>
      <c r="G1" s="1">
        <f>'AEO Table 4'!G4</f>
        <v>2016</v>
      </c>
      <c r="H1" s="1">
        <f>'AEO Table 4'!H4</f>
        <v>2017</v>
      </c>
      <c r="I1" s="1">
        <f>'AEO Table 4'!I4</f>
        <v>2018</v>
      </c>
      <c r="J1" s="1">
        <f>'AEO Table 4'!J4</f>
        <v>2019</v>
      </c>
      <c r="K1" s="1">
        <f>'AEO Table 4'!K4</f>
        <v>2020</v>
      </c>
      <c r="L1" s="1">
        <f>'AEO Table 4'!L4</f>
        <v>2021</v>
      </c>
      <c r="M1" s="1">
        <f>'AEO Table 4'!M4</f>
        <v>2022</v>
      </c>
      <c r="N1" s="1">
        <f>'AEO Table 4'!N4</f>
        <v>2023</v>
      </c>
      <c r="O1" s="1">
        <f>'AEO Table 4'!O4</f>
        <v>2024</v>
      </c>
      <c r="P1" s="1">
        <f>'AEO Table 4'!P4</f>
        <v>2025</v>
      </c>
      <c r="Q1" s="1">
        <f>'AEO Table 4'!Q4</f>
        <v>2026</v>
      </c>
      <c r="R1" s="1">
        <f>'AEO Table 4'!R4</f>
        <v>2027</v>
      </c>
      <c r="S1" s="1">
        <f>'AEO Table 4'!S4</f>
        <v>2028</v>
      </c>
      <c r="T1" s="1">
        <f>'AEO Table 4'!T4</f>
        <v>2029</v>
      </c>
      <c r="U1" s="1">
        <f>'AEO Table 4'!U4</f>
        <v>2030</v>
      </c>
      <c r="V1" s="1">
        <f>'AEO Table 4'!V4</f>
        <v>2031</v>
      </c>
      <c r="W1" s="1">
        <f>'AEO Table 4'!W4</f>
        <v>2032</v>
      </c>
      <c r="X1" s="1">
        <f>'AEO Table 4'!X4</f>
        <v>2033</v>
      </c>
      <c r="Y1" s="1">
        <f>'AEO Table 4'!Y4</f>
        <v>2034</v>
      </c>
      <c r="Z1" s="1">
        <f>'AEO Table 4'!Z4</f>
        <v>2035</v>
      </c>
      <c r="AA1" s="1">
        <f>'AEO Table 4'!AA4</f>
        <v>2036</v>
      </c>
      <c r="AB1" s="1">
        <f>'AEO Table 4'!AB4</f>
        <v>2037</v>
      </c>
      <c r="AC1" s="1">
        <f>'AEO Table 4'!AC4</f>
        <v>2038</v>
      </c>
      <c r="AD1" s="1">
        <f>'AEO Table 4'!AD4</f>
        <v>2039</v>
      </c>
      <c r="AE1" s="1">
        <f>'AEO Table 4'!AE4</f>
        <v>2040</v>
      </c>
    </row>
    <row r="2" spans="1:31" x14ac:dyDescent="0.25">
      <c r="A2" s="1" t="s">
        <v>137</v>
      </c>
      <c r="B2">
        <f>'AEO Table 5'!B27*10^15</f>
        <v>955813000000000</v>
      </c>
      <c r="C2">
        <f>'AEO Table 5'!C27*10^15</f>
        <v>935935000000000</v>
      </c>
      <c r="D2">
        <f>'AEO Table 5'!D27*10^15</f>
        <v>916730000000000</v>
      </c>
      <c r="E2">
        <f>'AEO Table 5'!E27*10^15</f>
        <v>904917000000000</v>
      </c>
      <c r="F2">
        <f>'AEO Table 5'!F27*10^15</f>
        <v>893604000000000</v>
      </c>
      <c r="G2">
        <f>'AEO Table 5'!G27*10^15</f>
        <v>887039000000000</v>
      </c>
      <c r="H2">
        <f>'AEO Table 5'!H27*10^15</f>
        <v>883936000000000</v>
      </c>
      <c r="I2">
        <f>'AEO Table 5'!I27*10^15</f>
        <v>882170000000000</v>
      </c>
      <c r="J2">
        <f>'AEO Table 5'!J27*10^15</f>
        <v>881314000000000</v>
      </c>
      <c r="K2">
        <f>'AEO Table 5'!K27*10^15</f>
        <v>877720000000000</v>
      </c>
      <c r="L2">
        <f>'AEO Table 5'!L27*10^15</f>
        <v>876799000000000</v>
      </c>
      <c r="M2">
        <f>'AEO Table 5'!M27*10^15</f>
        <v>878622000000000</v>
      </c>
      <c r="N2">
        <f>'AEO Table 5'!N27*10^15</f>
        <v>880669000000000</v>
      </c>
      <c r="O2">
        <f>'AEO Table 5'!O27*10^15</f>
        <v>880234000000000</v>
      </c>
      <c r="P2">
        <f>'AEO Table 5'!P27*10^15</f>
        <v>879883000000000</v>
      </c>
      <c r="Q2">
        <f>'AEO Table 5'!Q27*10^15</f>
        <v>879722000000000</v>
      </c>
      <c r="R2">
        <f>'AEO Table 5'!R27*10^15</f>
        <v>879146000000000</v>
      </c>
      <c r="S2">
        <f>'AEO Table 5'!S27*10^15</f>
        <v>878920000000000</v>
      </c>
      <c r="T2">
        <f>'AEO Table 5'!T27*10^15</f>
        <v>878995000000000</v>
      </c>
      <c r="U2">
        <f>'AEO Table 5'!U27*10^15</f>
        <v>870519000000000</v>
      </c>
      <c r="V2">
        <f>'AEO Table 5'!V27*10^15</f>
        <v>862566000000000</v>
      </c>
      <c r="W2">
        <f>'AEO Table 5'!W27*10^15</f>
        <v>856833000000000</v>
      </c>
      <c r="X2">
        <f>'AEO Table 5'!X27*10^15</f>
        <v>853148000000000</v>
      </c>
      <c r="Y2">
        <f>'AEO Table 5'!Y27*10^15</f>
        <v>850250000000000</v>
      </c>
      <c r="Z2">
        <f>'AEO Table 5'!Z27*10^15</f>
        <v>847535000000000</v>
      </c>
      <c r="AA2">
        <f>'AEO Table 5'!AA27*10^15</f>
        <v>845384000000000</v>
      </c>
      <c r="AB2">
        <f>'AEO Table 5'!AB27*10^15</f>
        <v>844019000000000</v>
      </c>
      <c r="AC2">
        <f>'AEO Table 5'!AC27*10^15</f>
        <v>843717000000000</v>
      </c>
      <c r="AD2">
        <f>'AEO Table 5'!AD27*10^15</f>
        <v>843335000000000</v>
      </c>
      <c r="AE2">
        <f>'AEO Table 5'!AE27*10^15</f>
        <v>842095000000000</v>
      </c>
    </row>
    <row r="3" spans="1:31" x14ac:dyDescent="0.25">
      <c r="A3" s="1" t="s">
        <v>138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 x14ac:dyDescent="0.25">
      <c r="A4" s="1" t="s">
        <v>139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 x14ac:dyDescent="0.25">
      <c r="A5" s="1" t="s">
        <v>140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 x14ac:dyDescent="0.25">
      <c r="A6" s="1" t="s">
        <v>142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</sheetData>
  <pageMargins left="0.7" right="0.7" top="0.75" bottom="0.75" header="0.3" footer="0.3"/>
  <pageSetup orientation="portrait" horizontalDpi="1200" verticalDpi="120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</sheetPr>
  <dimension ref="A1:AE6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 x14ac:dyDescent="0.25"/>
  <cols>
    <col min="1" max="1" width="25.85546875" customWidth="1"/>
    <col min="2" max="2" width="9.140625" customWidth="1"/>
    <col min="4" max="4" width="9.140625" customWidth="1"/>
  </cols>
  <sheetData>
    <row r="1" spans="1:31" x14ac:dyDescent="0.25">
      <c r="A1" s="1" t="s">
        <v>136</v>
      </c>
      <c r="B1" s="1">
        <f>'AEO Table 4'!B4</f>
        <v>2011</v>
      </c>
      <c r="C1" s="1">
        <f>'AEO Table 4'!C4</f>
        <v>2012</v>
      </c>
      <c r="D1" s="1">
        <f>'AEO Table 4'!D4</f>
        <v>2013</v>
      </c>
      <c r="E1" s="1">
        <f>'AEO Table 4'!E4</f>
        <v>2014</v>
      </c>
      <c r="F1" s="1">
        <f>'AEO Table 4'!F4</f>
        <v>2015</v>
      </c>
      <c r="G1" s="1">
        <f>'AEO Table 4'!G4</f>
        <v>2016</v>
      </c>
      <c r="H1" s="1">
        <f>'AEO Table 4'!H4</f>
        <v>2017</v>
      </c>
      <c r="I1" s="1">
        <f>'AEO Table 4'!I4</f>
        <v>2018</v>
      </c>
      <c r="J1" s="1">
        <f>'AEO Table 4'!J4</f>
        <v>2019</v>
      </c>
      <c r="K1" s="1">
        <f>'AEO Table 4'!K4</f>
        <v>2020</v>
      </c>
      <c r="L1" s="1">
        <f>'AEO Table 4'!L4</f>
        <v>2021</v>
      </c>
      <c r="M1" s="1">
        <f>'AEO Table 4'!M4</f>
        <v>2022</v>
      </c>
      <c r="N1" s="1">
        <f>'AEO Table 4'!N4</f>
        <v>2023</v>
      </c>
      <c r="O1" s="1">
        <f>'AEO Table 4'!O4</f>
        <v>2024</v>
      </c>
      <c r="P1" s="1">
        <f>'AEO Table 4'!P4</f>
        <v>2025</v>
      </c>
      <c r="Q1" s="1">
        <f>'AEO Table 4'!Q4</f>
        <v>2026</v>
      </c>
      <c r="R1" s="1">
        <f>'AEO Table 4'!R4</f>
        <v>2027</v>
      </c>
      <c r="S1" s="1">
        <f>'AEO Table 4'!S4</f>
        <v>2028</v>
      </c>
      <c r="T1" s="1">
        <f>'AEO Table 4'!T4</f>
        <v>2029</v>
      </c>
      <c r="U1" s="1">
        <f>'AEO Table 4'!U4</f>
        <v>2030</v>
      </c>
      <c r="V1" s="1">
        <f>'AEO Table 4'!V4</f>
        <v>2031</v>
      </c>
      <c r="W1" s="1">
        <f>'AEO Table 4'!W4</f>
        <v>2032</v>
      </c>
      <c r="X1" s="1">
        <f>'AEO Table 4'!X4</f>
        <v>2033</v>
      </c>
      <c r="Y1" s="1">
        <f>'AEO Table 4'!Y4</f>
        <v>2034</v>
      </c>
      <c r="Z1" s="1">
        <f>'AEO Table 4'!Z4</f>
        <v>2035</v>
      </c>
      <c r="AA1" s="1">
        <f>'AEO Table 4'!AA4</f>
        <v>2036</v>
      </c>
      <c r="AB1" s="1">
        <f>'AEO Table 4'!AB4</f>
        <v>2037</v>
      </c>
      <c r="AC1" s="1">
        <f>'AEO Table 4'!AC4</f>
        <v>2038</v>
      </c>
      <c r="AD1" s="1">
        <f>'AEO Table 4'!AD4</f>
        <v>2039</v>
      </c>
      <c r="AE1" s="1">
        <f>'AEO Table 4'!AE4</f>
        <v>2040</v>
      </c>
    </row>
    <row r="2" spans="1:31" x14ac:dyDescent="0.25">
      <c r="A2" s="1" t="s">
        <v>137</v>
      </c>
      <c r="B2">
        <f>SUM('AEO Table 5'!B24,'AEO Table 5'!B26,'AEO Table 5'!B28)*10^15</f>
        <v>503117000000000.06</v>
      </c>
      <c r="C2">
        <f>SUM('AEO Table 5'!C24,'AEO Table 5'!C26,'AEO Table 5'!C28)*10^15</f>
        <v>498559000000000</v>
      </c>
      <c r="D2">
        <f>SUM('AEO Table 5'!D24,'AEO Table 5'!D26,'AEO Table 5'!D28)*10^15</f>
        <v>493067000000000.06</v>
      </c>
      <c r="E2">
        <f>SUM('AEO Table 5'!E24,'AEO Table 5'!E26,'AEO Table 5'!E28)*10^15</f>
        <v>488110000000000.06</v>
      </c>
      <c r="F2">
        <f>SUM('AEO Table 5'!F24,'AEO Table 5'!F26,'AEO Table 5'!F28)*10^15</f>
        <v>483898999999999.94</v>
      </c>
      <c r="G2">
        <f>SUM('AEO Table 5'!G24,'AEO Table 5'!G26,'AEO Table 5'!G28)*10^15</f>
        <v>481356000000000</v>
      </c>
      <c r="H2">
        <f>SUM('AEO Table 5'!H24,'AEO Table 5'!H26,'AEO Table 5'!H28)*10^15</f>
        <v>480299000000000</v>
      </c>
      <c r="I2">
        <f>SUM('AEO Table 5'!I24,'AEO Table 5'!I26,'AEO Table 5'!I28)*10^15</f>
        <v>479745000000000.06</v>
      </c>
      <c r="J2">
        <f>SUM('AEO Table 5'!J24,'AEO Table 5'!J26,'AEO Table 5'!J28)*10^15</f>
        <v>479408000000000</v>
      </c>
      <c r="K2">
        <f>SUM('AEO Table 5'!K24,'AEO Table 5'!K26,'AEO Table 5'!K28)*10^15</f>
        <v>479234999999999.94</v>
      </c>
      <c r="L2">
        <f>SUM('AEO Table 5'!L24,'AEO Table 5'!L26,'AEO Table 5'!L28)*10^15</f>
        <v>479527000000000</v>
      </c>
      <c r="M2">
        <f>SUM('AEO Table 5'!M24,'AEO Table 5'!M26,'AEO Table 5'!M28)*10^15</f>
        <v>480326000000000</v>
      </c>
      <c r="N2">
        <f>SUM('AEO Table 5'!N24,'AEO Table 5'!N26,'AEO Table 5'!N28)*10^15</f>
        <v>481216000000000</v>
      </c>
      <c r="O2">
        <f>SUM('AEO Table 5'!O24,'AEO Table 5'!O26,'AEO Table 5'!O28)*10^15</f>
        <v>481668000000000</v>
      </c>
      <c r="P2">
        <f>SUM('AEO Table 5'!P24,'AEO Table 5'!P26,'AEO Table 5'!P28)*10^15</f>
        <v>482369000000000</v>
      </c>
      <c r="Q2">
        <f>SUM('AEO Table 5'!Q24,'AEO Table 5'!Q26,'AEO Table 5'!Q28)*10^15</f>
        <v>483361000000000.06</v>
      </c>
      <c r="R2">
        <f>SUM('AEO Table 5'!R24,'AEO Table 5'!R26,'AEO Table 5'!R28)*10^15</f>
        <v>484466000000000</v>
      </c>
      <c r="S2">
        <f>SUM('AEO Table 5'!S24,'AEO Table 5'!S26,'AEO Table 5'!S28)*10^15</f>
        <v>485824000000000</v>
      </c>
      <c r="T2">
        <f>SUM('AEO Table 5'!T24,'AEO Table 5'!T26,'AEO Table 5'!T28)*10^15</f>
        <v>487368000000000</v>
      </c>
      <c r="U2">
        <f>SUM('AEO Table 5'!U24,'AEO Table 5'!U26,'AEO Table 5'!U28)*10^15</f>
        <v>488604000000000</v>
      </c>
      <c r="V2">
        <f>SUM('AEO Table 5'!V24,'AEO Table 5'!V26,'AEO Table 5'!V28)*10^15</f>
        <v>489845000000000</v>
      </c>
      <c r="W2">
        <f>SUM('AEO Table 5'!W24,'AEO Table 5'!W26,'AEO Table 5'!W28)*10^15</f>
        <v>491440000000000.06</v>
      </c>
      <c r="X2">
        <f>SUM('AEO Table 5'!X24,'AEO Table 5'!X26,'AEO Table 5'!X28)*10^15</f>
        <v>493284000000000</v>
      </c>
      <c r="Y2">
        <f>SUM('AEO Table 5'!Y24,'AEO Table 5'!Y26,'AEO Table 5'!Y28)*10^15</f>
        <v>495172000000000</v>
      </c>
      <c r="Z2">
        <f>SUM('AEO Table 5'!Z24,'AEO Table 5'!Z26,'AEO Table 5'!Z28)*10^15</f>
        <v>497086000000000</v>
      </c>
      <c r="AA2">
        <f>SUM('AEO Table 5'!AA24,'AEO Table 5'!AA26,'AEO Table 5'!AA28)*10^15</f>
        <v>499209000000000</v>
      </c>
      <c r="AB2">
        <f>SUM('AEO Table 5'!AB24,'AEO Table 5'!AB26,'AEO Table 5'!AB28)*10^15</f>
        <v>501518000000000</v>
      </c>
      <c r="AC2">
        <f>SUM('AEO Table 5'!AC24,'AEO Table 5'!AC26,'AEO Table 5'!AC28)*10^15</f>
        <v>504005000000000.06</v>
      </c>
      <c r="AD2">
        <f>SUM('AEO Table 5'!AD24,'AEO Table 5'!AD26,'AEO Table 5'!AD28)*10^15</f>
        <v>506365000000000.06</v>
      </c>
      <c r="AE2">
        <f>SUM('AEO Table 5'!AE24,'AEO Table 5'!AE26,'AEO Table 5'!AE28)*10^15</f>
        <v>508393000000000</v>
      </c>
    </row>
    <row r="3" spans="1:31" x14ac:dyDescent="0.25">
      <c r="A3" s="1" t="s">
        <v>138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 x14ac:dyDescent="0.25">
      <c r="A4" s="1" t="s">
        <v>139</v>
      </c>
      <c r="B4">
        <f>SUM('AEO Table 5'!B37:B38)*10^15</f>
        <v>656947000000000</v>
      </c>
      <c r="C4">
        <f>SUM('AEO Table 5'!C37:C38)*10^15</f>
        <v>677658000000000</v>
      </c>
      <c r="D4">
        <f>SUM('AEO Table 5'!D37:D38)*10^15</f>
        <v>687426000000000</v>
      </c>
      <c r="E4">
        <f>SUM('AEO Table 5'!E37:E38)*10^15</f>
        <v>684076000000000</v>
      </c>
      <c r="F4">
        <f>SUM('AEO Table 5'!F37:F38)*10^15</f>
        <v>684924000000000</v>
      </c>
      <c r="G4">
        <f>SUM('AEO Table 5'!G37:G38)*10^15</f>
        <v>692793000000000</v>
      </c>
      <c r="H4">
        <f>SUM('AEO Table 5'!H37:H38)*10^15</f>
        <v>699433000000000</v>
      </c>
      <c r="I4">
        <f>SUM('AEO Table 5'!I37:I38)*10^15</f>
        <v>701152000000000</v>
      </c>
      <c r="J4">
        <f>SUM('AEO Table 5'!J37:J38)*10^15</f>
        <v>703283000000000</v>
      </c>
      <c r="K4">
        <f>SUM('AEO Table 5'!K37:K38)*10^15</f>
        <v>709055000000000</v>
      </c>
      <c r="L4">
        <f>SUM('AEO Table 5'!L37:L38)*10^15</f>
        <v>714307000000000</v>
      </c>
      <c r="M4">
        <f>SUM('AEO Table 5'!M37:M38)*10^15</f>
        <v>719417999999999.87</v>
      </c>
      <c r="N4">
        <f>SUM('AEO Table 5'!N37:N38)*10^15</f>
        <v>723681000000000</v>
      </c>
      <c r="O4">
        <f>SUM('AEO Table 5'!O37:O38)*10^15</f>
        <v>726718000000000</v>
      </c>
      <c r="P4">
        <f>SUM('AEO Table 5'!P37:P38)*10^15</f>
        <v>729749000000000</v>
      </c>
      <c r="Q4">
        <f>SUM('AEO Table 5'!Q37:Q38)*10^15</f>
        <v>733554000000000</v>
      </c>
      <c r="R4">
        <f>SUM('AEO Table 5'!R37:R38)*10^15</f>
        <v>737560000000000</v>
      </c>
      <c r="S4">
        <f>SUM('AEO Table 5'!S37:S38)*10^15</f>
        <v>740979000000000</v>
      </c>
      <c r="T4">
        <f>SUM('AEO Table 5'!T37:T38)*10^15</f>
        <v>742873999999999.87</v>
      </c>
      <c r="U4">
        <f>SUM('AEO Table 5'!U37:U38)*10^15</f>
        <v>743707000000000</v>
      </c>
      <c r="V4">
        <f>SUM('AEO Table 5'!V37:V38)*10^15</f>
        <v>745553000000000</v>
      </c>
      <c r="W4">
        <f>SUM('AEO Table 5'!W37:W38)*10^15</f>
        <v>749051000000000</v>
      </c>
      <c r="X4">
        <f>SUM('AEO Table 5'!X37:X38)*10^15</f>
        <v>752462000000000</v>
      </c>
      <c r="Y4">
        <f>SUM('AEO Table 5'!Y37:Y38)*10^15</f>
        <v>754143000000000</v>
      </c>
      <c r="Z4">
        <f>SUM('AEO Table 5'!Z37:Z38)*10^15</f>
        <v>755884999999999.87</v>
      </c>
      <c r="AA4">
        <f>SUM('AEO Table 5'!AA37:AA38)*10^15</f>
        <v>757278000000000.12</v>
      </c>
      <c r="AB4">
        <f>SUM('AEO Table 5'!AB37:AB38)*10^15</f>
        <v>760255000000000</v>
      </c>
      <c r="AC4">
        <f>SUM('AEO Table 5'!AC37:AC38)*10^15</f>
        <v>764023000000000</v>
      </c>
      <c r="AD4">
        <f>SUM('AEO Table 5'!AD37:AD38)*10^15</f>
        <v>766393000000000.12</v>
      </c>
      <c r="AE4">
        <f>SUM('AEO Table 5'!AE37:AE38)*10^15</f>
        <v>766681000000000</v>
      </c>
    </row>
    <row r="5" spans="1:31" x14ac:dyDescent="0.25">
      <c r="A5" s="1" t="s">
        <v>140</v>
      </c>
      <c r="B5">
        <f>'AEO Table 5'!B44*10^15</f>
        <v>30637000000000</v>
      </c>
      <c r="C5">
        <f>'AEO Table 5'!C44*10^15</f>
        <v>30558000000000</v>
      </c>
      <c r="D5">
        <f>'AEO Table 5'!D44*10^15</f>
        <v>31048000000000</v>
      </c>
      <c r="E5">
        <f>'AEO Table 5'!E44*10^15</f>
        <v>32119000000000</v>
      </c>
      <c r="F5">
        <f>'AEO Table 5'!F44*10^15</f>
        <v>34139999999999.996</v>
      </c>
      <c r="G5">
        <f>'AEO Table 5'!G44*10^15</f>
        <v>36116000000000</v>
      </c>
      <c r="H5">
        <f>'AEO Table 5'!H44*10^15</f>
        <v>37834000000000</v>
      </c>
      <c r="I5">
        <f>'AEO Table 5'!I44*10^15</f>
        <v>39196000000000</v>
      </c>
      <c r="J5">
        <f>'AEO Table 5'!J44*10^15</f>
        <v>40400000000000</v>
      </c>
      <c r="K5">
        <f>'AEO Table 5'!K44*10^15</f>
        <v>41539000000000</v>
      </c>
      <c r="L5">
        <f>'AEO Table 5'!L44*10^15</f>
        <v>42628000000000</v>
      </c>
      <c r="M5">
        <f>'AEO Table 5'!M44*10^15</f>
        <v>43693000000000</v>
      </c>
      <c r="N5">
        <f>'AEO Table 5'!N44*10^15</f>
        <v>44769000000000</v>
      </c>
      <c r="O5">
        <f>'AEO Table 5'!O44*10^15</f>
        <v>45837000000000</v>
      </c>
      <c r="P5">
        <f>'AEO Table 5'!P44*10^15</f>
        <v>46891000000000</v>
      </c>
      <c r="Q5">
        <f>'AEO Table 5'!Q44*10^15</f>
        <v>47914000000000</v>
      </c>
      <c r="R5">
        <f>'AEO Table 5'!R44*10^15</f>
        <v>48904000000000</v>
      </c>
      <c r="S5">
        <f>'AEO Table 5'!S44*10^15</f>
        <v>49898000000000</v>
      </c>
      <c r="T5">
        <f>'AEO Table 5'!T44*10^15</f>
        <v>50822000000000</v>
      </c>
      <c r="U5">
        <f>'AEO Table 5'!U44*10^15</f>
        <v>51744000000000</v>
      </c>
      <c r="V5">
        <f>'AEO Table 5'!V44*10^15</f>
        <v>52623000000000</v>
      </c>
      <c r="W5">
        <f>'AEO Table 5'!W44*10^15</f>
        <v>53499000000000</v>
      </c>
      <c r="X5">
        <f>'AEO Table 5'!X44*10^15</f>
        <v>54402000000000</v>
      </c>
      <c r="Y5">
        <f>'AEO Table 5'!Y44*10^15</f>
        <v>55249000000000</v>
      </c>
      <c r="Z5">
        <f>'AEO Table 5'!Z44*10^15</f>
        <v>56203000000000</v>
      </c>
      <c r="AA5">
        <f>'AEO Table 5'!AA44*10^15</f>
        <v>57211000000000</v>
      </c>
      <c r="AB5">
        <f>'AEO Table 5'!AB44*10^15</f>
        <v>58240000000000</v>
      </c>
      <c r="AC5">
        <f>'AEO Table 5'!AC44*10^15</f>
        <v>59257000000000</v>
      </c>
      <c r="AD5">
        <f>'AEO Table 5'!AD44*10^15</f>
        <v>60121000000000</v>
      </c>
      <c r="AE5">
        <f>'AEO Table 5'!AE44*10^15</f>
        <v>60812000000000</v>
      </c>
    </row>
    <row r="6" spans="1:31" x14ac:dyDescent="0.25">
      <c r="A6" s="1" t="s">
        <v>142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</sheetData>
  <pageMargins left="0.7" right="0.7" top="0.75" bottom="0.75" header="0.3" footer="0.3"/>
  <pageSetup orientation="portrait" horizontalDpi="1200" verticalDpi="1200" r:id="rId1"/>
  <ignoredErrors>
    <ignoredError sqref="A4:AE4" formulaRange="1"/>
  </ignoredError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</sheetPr>
  <dimension ref="A1:AE6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 x14ac:dyDescent="0.25"/>
  <cols>
    <col min="1" max="1" width="25.85546875" customWidth="1"/>
    <col min="2" max="2" width="9.140625" customWidth="1"/>
    <col min="4" max="4" width="9.140625" customWidth="1"/>
  </cols>
  <sheetData>
    <row r="1" spans="1:31" x14ac:dyDescent="0.25">
      <c r="A1" s="1" t="s">
        <v>136</v>
      </c>
      <c r="B1" s="1">
        <f>'AEO Table 4'!B4</f>
        <v>2011</v>
      </c>
      <c r="C1" s="1">
        <f>'AEO Table 4'!C4</f>
        <v>2012</v>
      </c>
      <c r="D1" s="1">
        <f>'AEO Table 4'!D4</f>
        <v>2013</v>
      </c>
      <c r="E1" s="1">
        <f>'AEO Table 4'!E4</f>
        <v>2014</v>
      </c>
      <c r="F1" s="1">
        <f>'AEO Table 4'!F4</f>
        <v>2015</v>
      </c>
      <c r="G1" s="1">
        <f>'AEO Table 4'!G4</f>
        <v>2016</v>
      </c>
      <c r="H1" s="1">
        <f>'AEO Table 4'!H4</f>
        <v>2017</v>
      </c>
      <c r="I1" s="1">
        <f>'AEO Table 4'!I4</f>
        <v>2018</v>
      </c>
      <c r="J1" s="1">
        <f>'AEO Table 4'!J4</f>
        <v>2019</v>
      </c>
      <c r="K1" s="1">
        <f>'AEO Table 4'!K4</f>
        <v>2020</v>
      </c>
      <c r="L1" s="1">
        <f>'AEO Table 4'!L4</f>
        <v>2021</v>
      </c>
      <c r="M1" s="1">
        <f>'AEO Table 4'!M4</f>
        <v>2022</v>
      </c>
      <c r="N1" s="1">
        <f>'AEO Table 4'!N4</f>
        <v>2023</v>
      </c>
      <c r="O1" s="1">
        <f>'AEO Table 4'!O4</f>
        <v>2024</v>
      </c>
      <c r="P1" s="1">
        <f>'AEO Table 4'!P4</f>
        <v>2025</v>
      </c>
      <c r="Q1" s="1">
        <f>'AEO Table 4'!Q4</f>
        <v>2026</v>
      </c>
      <c r="R1" s="1">
        <f>'AEO Table 4'!R4</f>
        <v>2027</v>
      </c>
      <c r="S1" s="1">
        <f>'AEO Table 4'!S4</f>
        <v>2028</v>
      </c>
      <c r="T1" s="1">
        <f>'AEO Table 4'!T4</f>
        <v>2029</v>
      </c>
      <c r="U1" s="1">
        <f>'AEO Table 4'!U4</f>
        <v>2030</v>
      </c>
      <c r="V1" s="1">
        <f>'AEO Table 4'!V4</f>
        <v>2031</v>
      </c>
      <c r="W1" s="1">
        <f>'AEO Table 4'!W4</f>
        <v>2032</v>
      </c>
      <c r="X1" s="1">
        <f>'AEO Table 4'!X4</f>
        <v>2033</v>
      </c>
      <c r="Y1" s="1">
        <f>'AEO Table 4'!Y4</f>
        <v>2034</v>
      </c>
      <c r="Z1" s="1">
        <f>'AEO Table 4'!Z4</f>
        <v>2035</v>
      </c>
      <c r="AA1" s="1">
        <f>'AEO Table 4'!AA4</f>
        <v>2036</v>
      </c>
      <c r="AB1" s="1">
        <f>'AEO Table 4'!AB4</f>
        <v>2037</v>
      </c>
      <c r="AC1" s="1">
        <f>'AEO Table 4'!AC4</f>
        <v>2038</v>
      </c>
      <c r="AD1" s="1">
        <f>'AEO Table 4'!AD4</f>
        <v>2039</v>
      </c>
      <c r="AE1" s="1">
        <f>'AEO Table 4'!AE4</f>
        <v>2040</v>
      </c>
    </row>
    <row r="2" spans="1:31" x14ac:dyDescent="0.25">
      <c r="A2" s="1" t="s">
        <v>137</v>
      </c>
      <c r="B2">
        <f>SUM('AEO Table 5'!B29:B31)*10^15</f>
        <v>1843634000000000.2</v>
      </c>
      <c r="C2">
        <f>SUM('AEO Table 5'!C29:C31)*10^15</f>
        <v>1863832000000000.2</v>
      </c>
      <c r="D2">
        <f>SUM('AEO Table 5'!D29:D31)*10^15</f>
        <v>1948579000000000</v>
      </c>
      <c r="E2">
        <f>SUM('AEO Table 5'!E29:E31)*10^15</f>
        <v>1900016000000000</v>
      </c>
      <c r="F2">
        <f>SUM('AEO Table 5'!F29:F31)*10^15</f>
        <v>1931160000000000</v>
      </c>
      <c r="G2">
        <f>SUM('AEO Table 5'!G29:G31)*10^15</f>
        <v>1962848000000000</v>
      </c>
      <c r="H2">
        <f>SUM('AEO Table 5'!H29:H31)*10^15</f>
        <v>1997723999999999.7</v>
      </c>
      <c r="I2">
        <f>SUM('AEO Table 5'!I29:I31)*10^15</f>
        <v>2034443000000000</v>
      </c>
      <c r="J2">
        <f>SUM('AEO Table 5'!J29:J31)*10^15</f>
        <v>2071751000000000</v>
      </c>
      <c r="K2">
        <f>SUM('AEO Table 5'!K29:K31)*10^15</f>
        <v>2111533999999999.7</v>
      </c>
      <c r="L2">
        <f>SUM('AEO Table 5'!L29:L31)*10^15</f>
        <v>2152737999999999.7</v>
      </c>
      <c r="M2">
        <f>SUM('AEO Table 5'!M29:M31)*10^15</f>
        <v>2196018999999999.7</v>
      </c>
      <c r="N2">
        <f>SUM('AEO Table 5'!N29:N31)*10^15</f>
        <v>2239960000000000</v>
      </c>
      <c r="O2">
        <f>SUM('AEO Table 5'!O29:O31)*10^15</f>
        <v>2283080000000000</v>
      </c>
      <c r="P2">
        <f>SUM('AEO Table 5'!P29:P31)*10^15</f>
        <v>2326267000000000</v>
      </c>
      <c r="Q2">
        <f>SUM('AEO Table 5'!Q29:Q31)*10^15</f>
        <v>2370559000000000</v>
      </c>
      <c r="R2">
        <f>SUM('AEO Table 5'!R29:R31)*10^15</f>
        <v>2413979000000000</v>
      </c>
      <c r="S2">
        <f>SUM('AEO Table 5'!S29:S31)*10^15</f>
        <v>2458135999999999.5</v>
      </c>
      <c r="T2">
        <f>SUM('AEO Table 5'!T29:T31)*10^15</f>
        <v>2501926000000000</v>
      </c>
      <c r="U2">
        <f>SUM('AEO Table 5'!U29:U31)*10^15</f>
        <v>2545756000000000</v>
      </c>
      <c r="V2">
        <f>SUM('AEO Table 5'!V29:V31)*10^15</f>
        <v>2589474000000000</v>
      </c>
      <c r="W2">
        <f>SUM('AEO Table 5'!W29:W31)*10^15</f>
        <v>2635337000000000</v>
      </c>
      <c r="X2">
        <f>SUM('AEO Table 5'!X29:X31)*10^15</f>
        <v>2683237000000000</v>
      </c>
      <c r="Y2">
        <f>SUM('AEO Table 5'!Y29:Y31)*10^15</f>
        <v>2731629000000000</v>
      </c>
      <c r="Z2">
        <f>SUM('AEO Table 5'!Z29:Z31)*10^15</f>
        <v>2781343000000000</v>
      </c>
      <c r="AA2">
        <f>SUM('AEO Table 5'!AA29:AA31)*10^15</f>
        <v>2831863000000000</v>
      </c>
      <c r="AB2">
        <f>SUM('AEO Table 5'!AB29:AB31)*10^15</f>
        <v>2883485000000000</v>
      </c>
      <c r="AC2">
        <f>SUM('AEO Table 5'!AC29:AC31)*10^15</f>
        <v>2936023999999999.5</v>
      </c>
      <c r="AD2">
        <f>SUM('AEO Table 5'!AD29:AD31)*10^15</f>
        <v>2988251000000000</v>
      </c>
      <c r="AE2">
        <f>SUM('AEO Table 5'!AE29:AE31)*10^15</f>
        <v>3039014000000000.5</v>
      </c>
    </row>
    <row r="3" spans="1:31" x14ac:dyDescent="0.25">
      <c r="A3" s="1" t="s">
        <v>138</v>
      </c>
      <c r="B3">
        <f>About!$C43*'AEO Table 5'!B49*10^15</f>
        <v>77665250000000</v>
      </c>
      <c r="C3">
        <f>About!$C43*'AEO Table 5'!C49*10^15</f>
        <v>69028500000000.008</v>
      </c>
      <c r="D3">
        <f>About!$C43*'AEO Table 5'!D49*10^15</f>
        <v>71217500000000</v>
      </c>
      <c r="E3">
        <f>About!$C43*'AEO Table 5'!E49*10^15</f>
        <v>75996250000000</v>
      </c>
      <c r="F3">
        <f>About!$C43*'AEO Table 5'!F49*10^15</f>
        <v>79844250000000</v>
      </c>
      <c r="G3">
        <f>About!$C43*'AEO Table 5'!G49*10^15</f>
        <v>80913250000000</v>
      </c>
      <c r="H3">
        <f>About!$C43*'AEO Table 5'!H49*10^15</f>
        <v>81322250000000</v>
      </c>
      <c r="I3">
        <f>About!$C43*'AEO Table 5'!I49*10^15</f>
        <v>81653500000000</v>
      </c>
      <c r="J3">
        <f>About!$C43*'AEO Table 5'!J49*10^15</f>
        <v>82043000000000</v>
      </c>
      <c r="K3">
        <f>About!$C43*'AEO Table 5'!K49*10^15</f>
        <v>82401750000000</v>
      </c>
      <c r="L3">
        <f>About!$C43*'AEO Table 5'!L49*10^15</f>
        <v>82635750000000</v>
      </c>
      <c r="M3">
        <f>About!$C43*'AEO Table 5'!M49*10^15</f>
        <v>82789750000000</v>
      </c>
      <c r="N3">
        <f>About!$C43*'AEO Table 5'!N49*10^15</f>
        <v>83104250000000</v>
      </c>
      <c r="O3">
        <f>About!$C43*'AEO Table 5'!O49*10^15</f>
        <v>83400500000000</v>
      </c>
      <c r="P3">
        <f>About!$C43*'AEO Table 5'!P49*10^15</f>
        <v>83659750000000</v>
      </c>
      <c r="Q3">
        <f>About!$C43*'AEO Table 5'!Q49*10^15</f>
        <v>83841750000000</v>
      </c>
      <c r="R3">
        <f>About!$C43*'AEO Table 5'!R49*10^15</f>
        <v>83989250000000</v>
      </c>
      <c r="S3">
        <f>About!$C43*'AEO Table 5'!S49*10^15</f>
        <v>84368750000000</v>
      </c>
      <c r="T3">
        <f>About!$C43*'AEO Table 5'!T49*10^15</f>
        <v>84501750000000</v>
      </c>
      <c r="U3">
        <f>About!$C43*'AEO Table 5'!U49*10^15</f>
        <v>84789750000000</v>
      </c>
      <c r="V3">
        <f>About!$C43*'AEO Table 5'!V49*10^15</f>
        <v>85043250000000</v>
      </c>
      <c r="W3">
        <f>About!$C43*'AEO Table 5'!W49*10^15</f>
        <v>85332750000000</v>
      </c>
      <c r="X3">
        <f>About!$C43*'AEO Table 5'!X49*10^15</f>
        <v>85679250000000</v>
      </c>
      <c r="Y3">
        <f>About!$C43*'AEO Table 5'!Y49*10^15</f>
        <v>85865500000000</v>
      </c>
      <c r="Z3">
        <f>About!$C43*'AEO Table 5'!Z49*10^15</f>
        <v>86414500000000</v>
      </c>
      <c r="AA3">
        <f>About!$C43*'AEO Table 5'!AA49*10^15</f>
        <v>86914750000000</v>
      </c>
      <c r="AB3">
        <f>About!$C43*'AEO Table 5'!AB49*10^15</f>
        <v>87446000000000</v>
      </c>
      <c r="AC3">
        <f>About!$C43*'AEO Table 5'!AC49*10^15</f>
        <v>88039500000000</v>
      </c>
      <c r="AD3">
        <f>About!$C43*'AEO Table 5'!AD49*10^15</f>
        <v>88452500000000</v>
      </c>
      <c r="AE3">
        <f>About!$C43*'AEO Table 5'!AE49*10^15</f>
        <v>88773750000000</v>
      </c>
    </row>
    <row r="4" spans="1:31" x14ac:dyDescent="0.25">
      <c r="A4" s="1" t="s">
        <v>139</v>
      </c>
      <c r="B4">
        <f>'AEO Table 5'!B39*10^15</f>
        <v>805128000000000</v>
      </c>
      <c r="C4">
        <f>'AEO Table 5'!C39*10^15</f>
        <v>702037000000000</v>
      </c>
      <c r="D4">
        <f>'AEO Table 5'!D39*10^15</f>
        <v>695848000000000</v>
      </c>
      <c r="E4">
        <f>'AEO Table 5'!E39*10^15</f>
        <v>734105000000000</v>
      </c>
      <c r="F4">
        <f>'AEO Table 5'!F39*10^15</f>
        <v>736241000000000</v>
      </c>
      <c r="G4">
        <f>'AEO Table 5'!G39*10^15</f>
        <v>744864000000000</v>
      </c>
      <c r="H4">
        <f>'AEO Table 5'!H39*10^15</f>
        <v>752814000000000</v>
      </c>
      <c r="I4">
        <f>'AEO Table 5'!I39*10^15</f>
        <v>758403000000000</v>
      </c>
      <c r="J4">
        <f>'AEO Table 5'!J39*10^15</f>
        <v>765790000000000</v>
      </c>
      <c r="K4">
        <f>'AEO Table 5'!K39*10^15</f>
        <v>776629000000000</v>
      </c>
      <c r="L4">
        <f>'AEO Table 5'!L39*10^15</f>
        <v>787541000000000</v>
      </c>
      <c r="M4">
        <f>'AEO Table 5'!M39*10^15</f>
        <v>799061000000000</v>
      </c>
      <c r="N4">
        <f>'AEO Table 5'!N39*10^15</f>
        <v>811224000000000</v>
      </c>
      <c r="O4">
        <f>'AEO Table 5'!O39*10^15</f>
        <v>824277000000000</v>
      </c>
      <c r="P4">
        <f>'AEO Table 5'!P39*10^15</f>
        <v>838482000000000</v>
      </c>
      <c r="Q4">
        <f>'AEO Table 5'!Q39*10^15</f>
        <v>854837000000000</v>
      </c>
      <c r="R4">
        <f>'AEO Table 5'!R39*10^15</f>
        <v>873385000000000</v>
      </c>
      <c r="S4">
        <f>'AEO Table 5'!S39*10^15</f>
        <v>893547000000000</v>
      </c>
      <c r="T4">
        <f>'AEO Table 5'!T39*10^15</f>
        <v>913958000000000</v>
      </c>
      <c r="U4">
        <f>'AEO Table 5'!U39*10^15</f>
        <v>935881000000000</v>
      </c>
      <c r="V4">
        <f>'AEO Table 5'!V39*10^15</f>
        <v>961996000000000</v>
      </c>
      <c r="W4">
        <f>'AEO Table 5'!W39*10^15</f>
        <v>992845000000000</v>
      </c>
      <c r="X4">
        <f>'AEO Table 5'!X39*10^15</f>
        <v>1025693000000000</v>
      </c>
      <c r="Y4">
        <f>'AEO Table 5'!Y39*10^15</f>
        <v>1058716000000000</v>
      </c>
      <c r="Z4">
        <f>'AEO Table 5'!Z39*10^15</f>
        <v>1094973000000000</v>
      </c>
      <c r="AA4">
        <f>'AEO Table 5'!AA39*10^15</f>
        <v>1132436000000000</v>
      </c>
      <c r="AB4">
        <f>'AEO Table 5'!AB39*10^15</f>
        <v>1172937000000000</v>
      </c>
      <c r="AC4">
        <f>'AEO Table 5'!AC39*10^15</f>
        <v>1216105000000000</v>
      </c>
      <c r="AD4">
        <f>'AEO Table 5'!AD39*10^15</f>
        <v>1259731000000000</v>
      </c>
      <c r="AE4">
        <f>'AEO Table 5'!AE39*10^15</f>
        <v>1303969000000000</v>
      </c>
    </row>
    <row r="5" spans="1:31" x14ac:dyDescent="0.25">
      <c r="A5" s="1" t="s">
        <v>140</v>
      </c>
      <c r="B5">
        <f>'AEO Table 5'!B45*10^15</f>
        <v>233449000000000</v>
      </c>
      <c r="C5">
        <f>'AEO Table 5'!C45*10^15</f>
        <v>239619000000000</v>
      </c>
      <c r="D5">
        <f>'AEO Table 5'!D45*10^15</f>
        <v>200875000000000</v>
      </c>
      <c r="E5">
        <f>'AEO Table 5'!E45*10^15</f>
        <v>201539000000000</v>
      </c>
      <c r="F5">
        <f>'AEO Table 5'!F45*10^15</f>
        <v>207650000000000</v>
      </c>
      <c r="G5">
        <f>'AEO Table 5'!G45*10^15</f>
        <v>212381000000000</v>
      </c>
      <c r="H5">
        <f>'AEO Table 5'!H45*10^15</f>
        <v>214648000000000</v>
      </c>
      <c r="I5">
        <f>'AEO Table 5'!I45*10^15</f>
        <v>214797000000000</v>
      </c>
      <c r="J5">
        <f>'AEO Table 5'!J45*10^15</f>
        <v>214101000000000</v>
      </c>
      <c r="K5">
        <f>'AEO Table 5'!K45*10^15</f>
        <v>213119000000000</v>
      </c>
      <c r="L5">
        <f>'AEO Table 5'!L45*10^15</f>
        <v>212063000000000</v>
      </c>
      <c r="M5">
        <f>'AEO Table 5'!M45*10^15</f>
        <v>210990000000000</v>
      </c>
      <c r="N5">
        <f>'AEO Table 5'!N45*10^15</f>
        <v>210038000000000</v>
      </c>
      <c r="O5">
        <f>'AEO Table 5'!O45*10^15</f>
        <v>209200000000000</v>
      </c>
      <c r="P5">
        <f>'AEO Table 5'!P45*10^15</f>
        <v>208396000000000</v>
      </c>
      <c r="Q5">
        <f>'AEO Table 5'!Q45*10^15</f>
        <v>207693000000000</v>
      </c>
      <c r="R5">
        <f>'AEO Table 5'!R45*10^15</f>
        <v>206965000000000</v>
      </c>
      <c r="S5">
        <f>'AEO Table 5'!S45*10^15</f>
        <v>206376000000000</v>
      </c>
      <c r="T5">
        <f>'AEO Table 5'!T45*10^15</f>
        <v>205810000000000</v>
      </c>
      <c r="U5">
        <f>'AEO Table 5'!U45*10^15</f>
        <v>205303000000000</v>
      </c>
      <c r="V5">
        <f>'AEO Table 5'!V45*10^15</f>
        <v>204769000000000</v>
      </c>
      <c r="W5">
        <f>'AEO Table 5'!W45*10^15</f>
        <v>204196000000000</v>
      </c>
      <c r="X5">
        <f>'AEO Table 5'!X45*10^15</f>
        <v>203629000000000</v>
      </c>
      <c r="Y5">
        <f>'AEO Table 5'!Y45*10^15</f>
        <v>202645000000000</v>
      </c>
      <c r="Z5">
        <f>'AEO Table 5'!Z45*10^15</f>
        <v>201908000000000</v>
      </c>
      <c r="AA5">
        <f>'AEO Table 5'!AA45*10^15</f>
        <v>201308000000000</v>
      </c>
      <c r="AB5">
        <f>'AEO Table 5'!AB45*10^15</f>
        <v>200835000000000</v>
      </c>
      <c r="AC5">
        <f>'AEO Table 5'!AC45*10^15</f>
        <v>200429000000000</v>
      </c>
      <c r="AD5">
        <f>'AEO Table 5'!AD45*10^15</f>
        <v>199863000000000</v>
      </c>
      <c r="AE5">
        <f>'AEO Table 5'!AE45*10^15</f>
        <v>199142000000000</v>
      </c>
    </row>
    <row r="6" spans="1:31" x14ac:dyDescent="0.25">
      <c r="A6" s="1" t="s">
        <v>142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</sheetData>
  <pageMargins left="0.7" right="0.7" top="0.75" bottom="0.75" header="0.3" footer="0.3"/>
  <pageSetup orientation="portrait" horizontalDpi="1200" verticalDpi="1200" r:id="rId1"/>
  <ignoredErrors>
    <ignoredError sqref="A2:AE2" formulaRange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About</vt:lpstr>
      <vt:lpstr>AEO Table 4</vt:lpstr>
      <vt:lpstr>AEO Table 5</vt:lpstr>
      <vt:lpstr>District Heat</vt:lpstr>
      <vt:lpstr>BCEU-residential-heating</vt:lpstr>
      <vt:lpstr>BCEU-residential-cooling-vent</vt:lpstr>
      <vt:lpstr>BCEU-residential-lighting</vt:lpstr>
      <vt:lpstr>BCEU-residential-appliances</vt:lpstr>
      <vt:lpstr>BCEU-residential-other</vt:lpstr>
      <vt:lpstr>BCEU-commercial-heating</vt:lpstr>
      <vt:lpstr>BCEU-commercial-cooling-vent</vt:lpstr>
      <vt:lpstr>BCEU-commercial-lighting</vt:lpstr>
      <vt:lpstr>BCEU-commercial-appliances</vt:lpstr>
      <vt:lpstr>BCEU-commercial-other</vt:lpstr>
    </vt:vector>
  </TitlesOfParts>
  <Company>EnergyInnovation.org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Jeffrey Rissman</cp:lastModifiedBy>
  <dcterms:created xsi:type="dcterms:W3CDTF">2014-04-18T00:48:59Z</dcterms:created>
  <dcterms:modified xsi:type="dcterms:W3CDTF">2015-06-18T00:28:50Z</dcterms:modified>
</cp:coreProperties>
</file>