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6" windowWidth="24912" windowHeight="12072"/>
  </bookViews>
  <sheets>
    <sheet name="About" sheetId="1" r:id="rId1"/>
    <sheet name="Flexibility Points" sheetId="2" r:id="rId2"/>
    <sheet name="Transmission Connectivity" sheetId="8" r:id="rId3"/>
    <sheet name="FPC-FPPpUNGPC" sheetId="3" r:id="rId4"/>
    <sheet name="FPC-FPPpUPH" sheetId="4" r:id="rId5"/>
    <sheet name="FPC-FPPpUNHES" sheetId="6" r:id="rId6"/>
    <sheet name="FPC-FPPpUDRC" sheetId="5" r:id="rId7"/>
    <sheet name="FPC-TCC" sheetId="7" r:id="rId8"/>
  </sheets>
  <calcPr calcId="145621"/>
</workbook>
</file>

<file path=xl/calcChain.xml><?xml version="1.0" encoding="utf-8"?>
<calcChain xmlns="http://schemas.openxmlformats.org/spreadsheetml/2006/main">
  <c r="B46" i="8" l="1"/>
  <c r="B45" i="8"/>
  <c r="B30" i="8"/>
  <c r="B49" i="8" l="1"/>
  <c r="B51" i="8" s="1"/>
  <c r="B2" i="7" s="1"/>
  <c r="B2" i="6"/>
  <c r="B2" i="5"/>
  <c r="B2" i="4"/>
  <c r="B2" i="3"/>
  <c r="C6" i="2" l="1"/>
  <c r="D6" i="2"/>
  <c r="B6" i="2"/>
  <c r="D3" i="2"/>
  <c r="D4" i="2"/>
  <c r="D5" i="2"/>
  <c r="D7" i="2"/>
  <c r="D2" i="2"/>
</calcChain>
</file>

<file path=xl/sharedStrings.xml><?xml version="1.0" encoding="utf-8"?>
<sst xmlns="http://schemas.openxmlformats.org/spreadsheetml/2006/main" count="105" uniqueCount="96">
  <si>
    <t>Source:</t>
  </si>
  <si>
    <t>Pacific Northwest National Laboratory</t>
  </si>
  <si>
    <t>Energy Storage for Power Systems Applications: A Regional Assessment for the Northwest Power Pool (NWPP)</t>
  </si>
  <si>
    <t>http://energyenvironment.pnnl.gov/ei/pdf/NWPP%20report.pdf</t>
  </si>
  <si>
    <t>Page vi, Table E.1</t>
  </si>
  <si>
    <t>PNNL estimated the quantity of various technologies that would be necessary to satisfy</t>
  </si>
  <si>
    <t>the balancing requirements to integrate 14.4 GW of wind into the Pacific Northwest in 2019.</t>
  </si>
  <si>
    <t>We use their testcases which each featured a single technology, to get a sense of how much</t>
  </si>
  <si>
    <t>flexibility each technology provides on its own.</t>
  </si>
  <si>
    <t>We use PNNL's capacity estimates, not the total energy provided estimates, because only</t>
  </si>
  <si>
    <t>the capacity estimates are relevant for our model.</t>
  </si>
  <si>
    <t>PNNL's technologies are:</t>
  </si>
  <si>
    <t>CT</t>
  </si>
  <si>
    <t>Combustion turbine (natural gas)</t>
  </si>
  <si>
    <t>NaS or Li-ion</t>
  </si>
  <si>
    <t>Batteries</t>
  </si>
  <si>
    <t>PH</t>
  </si>
  <si>
    <t>DR</t>
  </si>
  <si>
    <t>Demand Response</t>
  </si>
  <si>
    <t>Pumped Hydro (with two different values for different numbers of mode changes per day)</t>
  </si>
  <si>
    <t>Although PNNL lists each battery technology separately, they have identical flexibility</t>
  </si>
  <si>
    <t>point rates, so we treat them as a single "batteries" category in this spreadsheet.</t>
  </si>
  <si>
    <t>Technology</t>
  </si>
  <si>
    <t>GW Needed</t>
  </si>
  <si>
    <t>GW Wind Integrated</t>
  </si>
  <si>
    <t>CT (natural gas combustion turbine)</t>
  </si>
  <si>
    <t>NaS or Li-ion (batteries)</t>
  </si>
  <si>
    <t>PH (pumped hydro, many mode changes)</t>
  </si>
  <si>
    <t>PH (pumped hydro, 2 mode changes)</t>
  </si>
  <si>
    <t>DR (demand response)</t>
  </si>
  <si>
    <t>Flexibility Points per Unit of Technology</t>
  </si>
  <si>
    <t>PH (pumped hydro, average)</t>
  </si>
  <si>
    <t>Note that PNNL treats combustion turbines as being fully available to provide balancing</t>
  </si>
  <si>
    <t>services (the same as batteries), so we cannot apply this flexibility point rate to all</t>
  </si>
  <si>
    <t>NG capacity in the model.  We assume that only peaker plants are readily available to</t>
  </si>
  <si>
    <t>provide balancing services on demand and only allow this fraction of all NG plants to</t>
  </si>
  <si>
    <t>contribute flexibility points.  This may be a conservative assumption.</t>
  </si>
  <si>
    <t>Flexibility Points</t>
  </si>
  <si>
    <t>NG Peakers</t>
  </si>
  <si>
    <t>Pumped Hydro</t>
  </si>
  <si>
    <t>Non-Hydro Elec Storage</t>
  </si>
  <si>
    <t>FPC Flexibility Points Provided Per Unit NG Peaker Capacity</t>
  </si>
  <si>
    <t>FPC Flexibility Points Provided per Unit Pumped Hydro</t>
  </si>
  <si>
    <t>FPC Flexibility Points Provided per Unit Non Hydro Elec Storage</t>
  </si>
  <si>
    <t>FPC Flexibility Points Provided per Unit Demand Response Capacity</t>
  </si>
  <si>
    <t>Flexibility Points per Unit for Various Technologies</t>
  </si>
  <si>
    <t>RE, NG, and Storage Capacities in Transmission-Limited Regime</t>
  </si>
  <si>
    <t>National Renewable Energy Laboratory</t>
  </si>
  <si>
    <t>Renewable Energy Futures Study: Volume 1</t>
  </si>
  <si>
    <t>http://www.nrel.gov/docs/fy12osti/52409-1.pdf</t>
  </si>
  <si>
    <t>Procedure for Flexibility Points per Unit for Various Technologies</t>
  </si>
  <si>
    <t>We use the primary scenario modeled by NREL (80%-ITI) to estimate the</t>
  </si>
  <si>
    <t>First, we note that in 2050, more and more transmission is needed to</t>
  </si>
  <si>
    <t>support each higher tier of renewable penetration, with a significant</t>
  </si>
  <si>
    <t>increase in transmission need between 70% RE and 80% RE.</t>
  </si>
  <si>
    <t>flexibility-point constrained in the 80% RE-ITI scenario.</t>
  </si>
  <si>
    <r>
      <rPr>
        <b/>
        <sz val="11"/>
        <color theme="1"/>
        <rFont val="Calibri"/>
        <family val="2"/>
        <scheme val="minor"/>
      </rPr>
      <t>(Page xli, Figure ES-8)</t>
    </r>
    <r>
      <rPr>
        <sz val="11"/>
        <color theme="1"/>
        <rFont val="Calibri"/>
        <family val="2"/>
        <scheme val="minor"/>
      </rPr>
      <t>.  Therefore, we can assume that RE is roughly</t>
    </r>
  </si>
  <si>
    <t>Hence, we can calculate the TCC by dividing the RE capacity by</t>
  </si>
  <si>
    <t>the number of FP provided in 2050 under this scenario.</t>
  </si>
  <si>
    <t>Gas-CT</t>
  </si>
  <si>
    <t>GW</t>
  </si>
  <si>
    <t>PV</t>
  </si>
  <si>
    <t>Wind-Onshore</t>
  </si>
  <si>
    <t>Wind-Offshore</t>
  </si>
  <si>
    <t>Generation Capacity in 2050, RE-ITI Scenario (p. C-8, Table C-4, Col G)</t>
  </si>
  <si>
    <t>Total Flexibility Point Need</t>
  </si>
  <si>
    <t>Each flexibility point supports both 1 MW of solar and 1 MW of wind.</t>
  </si>
  <si>
    <t>Accordingly:</t>
  </si>
  <si>
    <t>flexibility points</t>
  </si>
  <si>
    <t>Sources of flexibility points that NREL included in their model are</t>
  </si>
  <si>
    <t>natural gas peakers (combustion turbines), pumped hydro storage,</t>
  </si>
  <si>
    <t>and non-pumped hydro storage.  The quantity of natural gas CTs is</t>
  </si>
  <si>
    <t>given in the table above.</t>
  </si>
  <si>
    <t>Grid Electricity Storage in 2050, RE-ITI Scenario (p. 3-20, Fig 3-11)</t>
  </si>
  <si>
    <t>(value read from graph)</t>
  </si>
  <si>
    <t>NREL indicates that most existing storage is pumped hydro and most</t>
  </si>
  <si>
    <t>conversion rate for compressed air, so we assume it has a rate similar</t>
  </si>
  <si>
    <t>Flexibility points per NG CT</t>
  </si>
  <si>
    <t>Flexibility points per unit pumped hydro</t>
  </si>
  <si>
    <t>Total flexibility points provided</t>
  </si>
  <si>
    <t>Transmission Connectivity Coefficient</t>
  </si>
  <si>
    <r>
      <t xml:space="preserve">newly build storage is compressed air </t>
    </r>
    <r>
      <rPr>
        <b/>
        <sz val="11"/>
        <color theme="1"/>
        <rFont val="Calibri"/>
        <family val="2"/>
        <scheme val="minor"/>
      </rPr>
      <t>(p. 3-19)</t>
    </r>
    <r>
      <rPr>
        <sz val="11"/>
        <color theme="1"/>
        <rFont val="Calibri"/>
        <family val="2"/>
        <scheme val="minor"/>
      </rPr>
      <t>.  We don't have a flexibility point</t>
    </r>
  </si>
  <si>
    <t>(It is true that the RE-ITI scenario includes some curtailment, but this</t>
  </si>
  <si>
    <t>is deemed economically best in NREL's model, so we exclude it</t>
  </si>
  <si>
    <t>from the TCC estimate, since TCC should be calculated based on what</t>
  </si>
  <si>
    <t>transmission actually would be built to support a given RE capacity,</t>
  </si>
  <si>
    <t>not what would be built with the goal of eliminating all curtailment.)</t>
  </si>
  <si>
    <t>See "Transmission Connectivity" tab for page and table numbers.</t>
  </si>
  <si>
    <t>FPC Transmission Connectivity Coefficient</t>
  </si>
  <si>
    <t>to that of pumped hydro.</t>
  </si>
  <si>
    <t>All years</t>
  </si>
  <si>
    <t>transmission connectivity coefficient (TCC).  We assume this coefficient</t>
  </si>
  <si>
    <t>of connectivity, rather than a higher or lower level of connectivity than</t>
  </si>
  <si>
    <t>renewables enjoy today.)</t>
  </si>
  <si>
    <t>applies throughout our model run (i.e. the RE build-out NREL models includes</t>
  </si>
  <si>
    <t>new transmission to provide all of the new renewables with today's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</si>
</sst>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2" fontId="0" fillId="0" borderId="0" xfId="0" applyNumberForma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1" fillId="2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  <xf numFmtId="0" fontId="5" fillId="0" borderId="0" xfId="0" applyFont="1"/>
    <xf numFmtId="165" fontId="0" fillId="3" borderId="0" xfId="0" applyNumberFormat="1" applyFill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nrel.gov/docs/fy12osti/52409-1.pdf" TargetMode="External"/><Relationship Id="rId1" Type="http://schemas.openxmlformats.org/officeDocument/2006/relationships/hyperlink" Target="http://energyenvironment.pnnl.gov/ei/pdf/NWPP%20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/>
  </sheetViews>
  <sheetFormatPr defaultRowHeight="14.4" x14ac:dyDescent="0.3"/>
  <cols>
    <col min="2" max="2" width="19.33203125" customWidth="1"/>
  </cols>
  <sheetData>
    <row r="1" spans="1:6" ht="15" x14ac:dyDescent="0.25">
      <c r="A1" s="1" t="s">
        <v>41</v>
      </c>
    </row>
    <row r="2" spans="1:6" ht="15" x14ac:dyDescent="0.25">
      <c r="A2" s="1" t="s">
        <v>42</v>
      </c>
    </row>
    <row r="3" spans="1:6" ht="15" x14ac:dyDescent="0.25">
      <c r="A3" s="1" t="s">
        <v>43</v>
      </c>
    </row>
    <row r="4" spans="1:6" ht="15" x14ac:dyDescent="0.25">
      <c r="A4" s="1" t="s">
        <v>44</v>
      </c>
    </row>
    <row r="5" spans="1:6" x14ac:dyDescent="0.3">
      <c r="A5" s="1" t="s">
        <v>88</v>
      </c>
    </row>
    <row r="7" spans="1:6" x14ac:dyDescent="0.3">
      <c r="A7" s="1" t="s">
        <v>0</v>
      </c>
      <c r="B7" s="11" t="s">
        <v>45</v>
      </c>
      <c r="C7" s="12"/>
      <c r="D7" s="12"/>
      <c r="E7" s="12"/>
    </row>
    <row r="8" spans="1:6" x14ac:dyDescent="0.3">
      <c r="B8" t="s">
        <v>1</v>
      </c>
    </row>
    <row r="9" spans="1:6" ht="15" x14ac:dyDescent="0.25">
      <c r="B9" s="3">
        <v>2010</v>
      </c>
    </row>
    <row r="10" spans="1:6" ht="15" x14ac:dyDescent="0.25">
      <c r="B10" t="s">
        <v>2</v>
      </c>
    </row>
    <row r="11" spans="1:6" ht="15" x14ac:dyDescent="0.25">
      <c r="B11" s="2" t="s">
        <v>3</v>
      </c>
    </row>
    <row r="12" spans="1:6" ht="15" x14ac:dyDescent="0.25">
      <c r="B12" t="s">
        <v>4</v>
      </c>
    </row>
    <row r="13" spans="1:6" ht="15" x14ac:dyDescent="0.25"/>
    <row r="14" spans="1:6" x14ac:dyDescent="0.3">
      <c r="B14" s="11" t="s">
        <v>46</v>
      </c>
      <c r="C14" s="12"/>
      <c r="D14" s="12"/>
      <c r="E14" s="12"/>
      <c r="F14" s="12"/>
    </row>
    <row r="15" spans="1:6" ht="15" x14ac:dyDescent="0.25">
      <c r="B15" t="s">
        <v>47</v>
      </c>
    </row>
    <row r="16" spans="1:6" ht="15" x14ac:dyDescent="0.25">
      <c r="B16" s="3">
        <v>2012</v>
      </c>
    </row>
    <row r="17" spans="1:3" ht="15" x14ac:dyDescent="0.25">
      <c r="B17" t="s">
        <v>48</v>
      </c>
    </row>
    <row r="18" spans="1:3" x14ac:dyDescent="0.3">
      <c r="B18" s="2" t="s">
        <v>49</v>
      </c>
    </row>
    <row r="19" spans="1:3" ht="15" x14ac:dyDescent="0.25">
      <c r="B19" t="s">
        <v>87</v>
      </c>
    </row>
    <row r="21" spans="1:3" ht="15" x14ac:dyDescent="0.25">
      <c r="A21" s="1" t="s">
        <v>50</v>
      </c>
    </row>
    <row r="22" spans="1:3" ht="15" x14ac:dyDescent="0.25">
      <c r="A22" t="s">
        <v>5</v>
      </c>
    </row>
    <row r="23" spans="1:3" ht="15" x14ac:dyDescent="0.25">
      <c r="A23" t="s">
        <v>6</v>
      </c>
    </row>
    <row r="24" spans="1:3" ht="15" x14ac:dyDescent="0.25">
      <c r="A24" t="s">
        <v>7</v>
      </c>
    </row>
    <row r="25" spans="1:3" ht="15" x14ac:dyDescent="0.25">
      <c r="A25" t="s">
        <v>8</v>
      </c>
    </row>
    <row r="27" spans="1:3" ht="15" x14ac:dyDescent="0.25">
      <c r="A27" t="s">
        <v>9</v>
      </c>
    </row>
    <row r="28" spans="1:3" x14ac:dyDescent="0.3">
      <c r="A28" t="s">
        <v>10</v>
      </c>
    </row>
    <row r="30" spans="1:3" x14ac:dyDescent="0.3">
      <c r="A30" t="s">
        <v>11</v>
      </c>
    </row>
    <row r="31" spans="1:3" x14ac:dyDescent="0.3">
      <c r="B31" s="1" t="s">
        <v>12</v>
      </c>
      <c r="C31" t="s">
        <v>13</v>
      </c>
    </row>
    <row r="32" spans="1:3" x14ac:dyDescent="0.3">
      <c r="B32" s="1" t="s">
        <v>14</v>
      </c>
      <c r="C32" t="s">
        <v>15</v>
      </c>
    </row>
    <row r="33" spans="1:3" x14ac:dyDescent="0.3">
      <c r="B33" s="1" t="s">
        <v>16</v>
      </c>
      <c r="C33" t="s">
        <v>19</v>
      </c>
    </row>
    <row r="34" spans="1:3" x14ac:dyDescent="0.3">
      <c r="B34" s="1" t="s">
        <v>17</v>
      </c>
      <c r="C34" t="s">
        <v>18</v>
      </c>
    </row>
    <row r="36" spans="1:3" x14ac:dyDescent="0.3">
      <c r="A36" t="s">
        <v>20</v>
      </c>
    </row>
    <row r="37" spans="1:3" x14ac:dyDescent="0.3">
      <c r="A37" t="s">
        <v>21</v>
      </c>
    </row>
    <row r="39" spans="1:3" x14ac:dyDescent="0.3">
      <c r="A39" t="s">
        <v>32</v>
      </c>
    </row>
    <row r="40" spans="1:3" x14ac:dyDescent="0.3">
      <c r="A40" t="s">
        <v>33</v>
      </c>
    </row>
    <row r="41" spans="1:3" x14ac:dyDescent="0.3">
      <c r="A41" t="s">
        <v>34</v>
      </c>
    </row>
    <row r="42" spans="1:3" x14ac:dyDescent="0.3">
      <c r="A42" t="s">
        <v>35</v>
      </c>
    </row>
    <row r="43" spans="1:3" x14ac:dyDescent="0.3">
      <c r="A43" t="s">
        <v>36</v>
      </c>
    </row>
  </sheetData>
  <hyperlinks>
    <hyperlink ref="B11" r:id="rId1"/>
    <hyperlink ref="B18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4.4" x14ac:dyDescent="0.3"/>
  <cols>
    <col min="1" max="1" width="38.6640625" customWidth="1"/>
    <col min="2" max="2" width="17.6640625" customWidth="1"/>
    <col min="3" max="3" width="22.33203125" customWidth="1"/>
    <col min="4" max="4" width="21.5546875" customWidth="1"/>
  </cols>
  <sheetData>
    <row r="1" spans="1:4" ht="30" x14ac:dyDescent="0.25">
      <c r="A1" s="8" t="s">
        <v>22</v>
      </c>
      <c r="B1" s="8" t="s">
        <v>23</v>
      </c>
      <c r="C1" s="8" t="s">
        <v>24</v>
      </c>
      <c r="D1" s="8" t="s">
        <v>30</v>
      </c>
    </row>
    <row r="2" spans="1:4" ht="15" x14ac:dyDescent="0.25">
      <c r="A2" s="1" t="s">
        <v>25</v>
      </c>
      <c r="B2">
        <v>1.85</v>
      </c>
      <c r="C2">
        <v>14.4</v>
      </c>
      <c r="D2" s="4">
        <f>C2/B2</f>
        <v>7.7837837837837833</v>
      </c>
    </row>
    <row r="3" spans="1:4" ht="15" x14ac:dyDescent="0.25">
      <c r="A3" s="1" t="s">
        <v>26</v>
      </c>
      <c r="B3">
        <v>1.85</v>
      </c>
      <c r="C3">
        <v>14.4</v>
      </c>
      <c r="D3" s="4">
        <f t="shared" ref="D3:D7" si="0">C3/B3</f>
        <v>7.7837837837837833</v>
      </c>
    </row>
    <row r="4" spans="1:4" ht="15" x14ac:dyDescent="0.25">
      <c r="A4" s="5" t="s">
        <v>27</v>
      </c>
      <c r="B4" s="6">
        <v>3.06</v>
      </c>
      <c r="C4" s="6">
        <v>14.4</v>
      </c>
      <c r="D4" s="7">
        <f t="shared" si="0"/>
        <v>4.7058823529411766</v>
      </c>
    </row>
    <row r="5" spans="1:4" ht="15" x14ac:dyDescent="0.25">
      <c r="A5" s="5" t="s">
        <v>28</v>
      </c>
      <c r="B5" s="6">
        <v>4.43</v>
      </c>
      <c r="C5" s="6">
        <v>14.4</v>
      </c>
      <c r="D5" s="7">
        <f t="shared" si="0"/>
        <v>3.2505643340857793</v>
      </c>
    </row>
    <row r="6" spans="1:4" ht="15" x14ac:dyDescent="0.25">
      <c r="A6" s="1" t="s">
        <v>31</v>
      </c>
      <c r="B6" s="4">
        <f>AVERAGE(B4:B5)</f>
        <v>3.7450000000000001</v>
      </c>
      <c r="C6" s="9">
        <f t="shared" ref="C6:D6" si="1">AVERAGE(C4:C5)</f>
        <v>14.4</v>
      </c>
      <c r="D6" s="4">
        <f t="shared" si="1"/>
        <v>3.9782233435134779</v>
      </c>
    </row>
    <row r="7" spans="1:4" ht="15" x14ac:dyDescent="0.25">
      <c r="A7" s="1" t="s">
        <v>29</v>
      </c>
      <c r="B7">
        <v>8.64</v>
      </c>
      <c r="C7">
        <v>14.4</v>
      </c>
      <c r="D7" s="4">
        <f t="shared" si="0"/>
        <v>1.6666666666666665</v>
      </c>
    </row>
  </sheetData>
  <pageMargins left="0.7" right="0.7" top="0.75" bottom="0.75" header="0.3" footer="0.3"/>
  <ignoredErrors>
    <ignoredError sqref="D6" formula="1"/>
    <ignoredError sqref="B6:C6" formula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defaultRowHeight="14.4" x14ac:dyDescent="0.3"/>
  <cols>
    <col min="1" max="1" width="34.109375" customWidth="1"/>
  </cols>
  <sheetData>
    <row r="1" spans="1:1" x14ac:dyDescent="0.3">
      <c r="A1" t="s">
        <v>51</v>
      </c>
    </row>
    <row r="2" spans="1:1" x14ac:dyDescent="0.3">
      <c r="A2" t="s">
        <v>91</v>
      </c>
    </row>
    <row r="3" spans="1:1" x14ac:dyDescent="0.3">
      <c r="A3" t="s">
        <v>94</v>
      </c>
    </row>
    <row r="4" spans="1:1" x14ac:dyDescent="0.3">
      <c r="A4" t="s">
        <v>95</v>
      </c>
    </row>
    <row r="5" spans="1:1" x14ac:dyDescent="0.3">
      <c r="A5" t="s">
        <v>92</v>
      </c>
    </row>
    <row r="6" spans="1:1" x14ac:dyDescent="0.3">
      <c r="A6" t="s">
        <v>93</v>
      </c>
    </row>
    <row r="8" spans="1:1" x14ac:dyDescent="0.3">
      <c r="A8" t="s">
        <v>52</v>
      </c>
    </row>
    <row r="9" spans="1:1" x14ac:dyDescent="0.3">
      <c r="A9" t="s">
        <v>53</v>
      </c>
    </row>
    <row r="10" spans="1:1" x14ac:dyDescent="0.3">
      <c r="A10" t="s">
        <v>54</v>
      </c>
    </row>
    <row r="11" spans="1:1" x14ac:dyDescent="0.3">
      <c r="A11" t="s">
        <v>56</v>
      </c>
    </row>
    <row r="12" spans="1:1" x14ac:dyDescent="0.3">
      <c r="A12" t="s">
        <v>55</v>
      </c>
    </row>
    <row r="13" spans="1:1" x14ac:dyDescent="0.3">
      <c r="A13" t="s">
        <v>82</v>
      </c>
    </row>
    <row r="14" spans="1:1" x14ac:dyDescent="0.3">
      <c r="A14" t="s">
        <v>83</v>
      </c>
    </row>
    <row r="15" spans="1:1" x14ac:dyDescent="0.3">
      <c r="A15" t="s">
        <v>84</v>
      </c>
    </row>
    <row r="16" spans="1:1" x14ac:dyDescent="0.3">
      <c r="A16" t="s">
        <v>85</v>
      </c>
    </row>
    <row r="17" spans="1:3" x14ac:dyDescent="0.3">
      <c r="A17" t="s">
        <v>86</v>
      </c>
    </row>
    <row r="18" spans="1:3" x14ac:dyDescent="0.3">
      <c r="A18" t="s">
        <v>57</v>
      </c>
    </row>
    <row r="19" spans="1:3" x14ac:dyDescent="0.3">
      <c r="A19" t="s">
        <v>58</v>
      </c>
    </row>
    <row r="21" spans="1:3" x14ac:dyDescent="0.3">
      <c r="A21" s="1" t="s">
        <v>64</v>
      </c>
    </row>
    <row r="22" spans="1:3" x14ac:dyDescent="0.3">
      <c r="A22" t="s">
        <v>59</v>
      </c>
      <c r="B22">
        <v>179</v>
      </c>
      <c r="C22" s="10" t="s">
        <v>60</v>
      </c>
    </row>
    <row r="23" spans="1:3" x14ac:dyDescent="0.3">
      <c r="A23" t="s">
        <v>61</v>
      </c>
      <c r="B23">
        <v>168</v>
      </c>
      <c r="C23" s="10" t="s">
        <v>60</v>
      </c>
    </row>
    <row r="24" spans="1:3" x14ac:dyDescent="0.3">
      <c r="A24" t="s">
        <v>62</v>
      </c>
      <c r="B24">
        <v>349</v>
      </c>
      <c r="C24" s="10" t="s">
        <v>60</v>
      </c>
    </row>
    <row r="25" spans="1:3" x14ac:dyDescent="0.3">
      <c r="A25" t="s">
        <v>63</v>
      </c>
      <c r="B25">
        <v>112</v>
      </c>
      <c r="C25" s="10" t="s">
        <v>60</v>
      </c>
    </row>
    <row r="27" spans="1:3" x14ac:dyDescent="0.3">
      <c r="A27" t="s">
        <v>66</v>
      </c>
    </row>
    <row r="28" spans="1:3" x14ac:dyDescent="0.3">
      <c r="A28" t="s">
        <v>67</v>
      </c>
    </row>
    <row r="30" spans="1:3" x14ac:dyDescent="0.3">
      <c r="A30" t="s">
        <v>65</v>
      </c>
      <c r="B30">
        <f>MAX(B23,SUM(B24:B25))*10^3</f>
        <v>461000</v>
      </c>
      <c r="C30" t="s">
        <v>68</v>
      </c>
    </row>
    <row r="32" spans="1:3" x14ac:dyDescent="0.3">
      <c r="A32" t="s">
        <v>69</v>
      </c>
    </row>
    <row r="33" spans="1:3" x14ac:dyDescent="0.3">
      <c r="A33" t="s">
        <v>70</v>
      </c>
    </row>
    <row r="34" spans="1:3" x14ac:dyDescent="0.3">
      <c r="A34" t="s">
        <v>71</v>
      </c>
    </row>
    <row r="35" spans="1:3" x14ac:dyDescent="0.3">
      <c r="A35" t="s">
        <v>72</v>
      </c>
    </row>
    <row r="37" spans="1:3" x14ac:dyDescent="0.3">
      <c r="A37" s="1" t="s">
        <v>73</v>
      </c>
    </row>
    <row r="38" spans="1:3" x14ac:dyDescent="0.3">
      <c r="A38" s="13" t="s">
        <v>74</v>
      </c>
      <c r="B38">
        <v>122</v>
      </c>
      <c r="C38" s="10" t="s">
        <v>60</v>
      </c>
    </row>
    <row r="40" spans="1:3" x14ac:dyDescent="0.3">
      <c r="A40" t="s">
        <v>75</v>
      </c>
    </row>
    <row r="41" spans="1:3" x14ac:dyDescent="0.3">
      <c r="A41" t="s">
        <v>81</v>
      </c>
    </row>
    <row r="42" spans="1:3" x14ac:dyDescent="0.3">
      <c r="A42" t="s">
        <v>76</v>
      </c>
    </row>
    <row r="43" spans="1:3" x14ac:dyDescent="0.3">
      <c r="A43" t="s">
        <v>89</v>
      </c>
    </row>
    <row r="45" spans="1:3" x14ac:dyDescent="0.3">
      <c r="A45" t="s">
        <v>77</v>
      </c>
      <c r="B45" s="4">
        <f>'Flexibility Points'!D2</f>
        <v>7.7837837837837833</v>
      </c>
    </row>
    <row r="46" spans="1:3" x14ac:dyDescent="0.3">
      <c r="A46" t="s">
        <v>78</v>
      </c>
      <c r="B46" s="4">
        <f>'Flexibility Points'!D6</f>
        <v>3.9782233435134779</v>
      </c>
    </row>
    <row r="49" spans="1:2" x14ac:dyDescent="0.3">
      <c r="A49" t="s">
        <v>79</v>
      </c>
      <c r="B49">
        <f>((B22*B45)+(B38*B46))*10^3</f>
        <v>1878640.5452059417</v>
      </c>
    </row>
    <row r="51" spans="1:2" x14ac:dyDescent="0.3">
      <c r="A51" t="s">
        <v>80</v>
      </c>
      <c r="B51" s="14">
        <f>B30/B49</f>
        <v>0.24539021111644535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4" x14ac:dyDescent="0.3"/>
  <cols>
    <col min="1" max="1" width="14.6640625" customWidth="1"/>
    <col min="2" max="2" width="20.44140625" customWidth="1"/>
  </cols>
  <sheetData>
    <row r="1" spans="1:2" x14ac:dyDescent="0.25">
      <c r="B1" s="10" t="s">
        <v>37</v>
      </c>
    </row>
    <row r="2" spans="1:2" x14ac:dyDescent="0.25">
      <c r="A2" t="s">
        <v>38</v>
      </c>
      <c r="B2" s="4">
        <f>'Flexibility Points'!D2</f>
        <v>7.7837837837837833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4" x14ac:dyDescent="0.3"/>
  <cols>
    <col min="1" max="1" width="16.88671875" customWidth="1"/>
    <col min="2" max="2" width="18.33203125" customWidth="1"/>
  </cols>
  <sheetData>
    <row r="1" spans="1:2" x14ac:dyDescent="0.25">
      <c r="B1" s="10" t="s">
        <v>37</v>
      </c>
    </row>
    <row r="2" spans="1:2" x14ac:dyDescent="0.25">
      <c r="A2" t="s">
        <v>39</v>
      </c>
      <c r="B2" s="4">
        <f>'Flexibility Points'!D6</f>
        <v>3.9782233435134779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4" x14ac:dyDescent="0.3"/>
  <cols>
    <col min="1" max="1" width="23.109375" customWidth="1"/>
    <col min="2" max="2" width="18.33203125" customWidth="1"/>
  </cols>
  <sheetData>
    <row r="1" spans="1:2" x14ac:dyDescent="0.25">
      <c r="B1" s="10" t="s">
        <v>37</v>
      </c>
    </row>
    <row r="2" spans="1:2" x14ac:dyDescent="0.25">
      <c r="A2" t="s">
        <v>40</v>
      </c>
      <c r="B2" s="4">
        <f>'Flexibility Points'!D3</f>
        <v>7.7837837837837833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4" x14ac:dyDescent="0.3"/>
  <cols>
    <col min="1" max="1" width="19" customWidth="1"/>
    <col min="2" max="2" width="18" customWidth="1"/>
  </cols>
  <sheetData>
    <row r="1" spans="1:2" x14ac:dyDescent="0.25">
      <c r="B1" s="10" t="s">
        <v>37</v>
      </c>
    </row>
    <row r="2" spans="1:2" x14ac:dyDescent="0.25">
      <c r="A2" t="s">
        <v>18</v>
      </c>
      <c r="B2" s="4">
        <f>'Flexibility Points'!D7</f>
        <v>1.6666666666666665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4" x14ac:dyDescent="0.3"/>
  <sheetData>
    <row r="1" spans="1:2" x14ac:dyDescent="0.3">
      <c r="B1" t="s">
        <v>80</v>
      </c>
    </row>
    <row r="2" spans="1:2" x14ac:dyDescent="0.3">
      <c r="A2" t="s">
        <v>90</v>
      </c>
      <c r="B2" s="15">
        <f>'Transmission Connectivity'!B51</f>
        <v>0.24539021111644535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Flexibility Points</vt:lpstr>
      <vt:lpstr>Transmission Connectivity</vt:lpstr>
      <vt:lpstr>FPC-FPPpUNGPC</vt:lpstr>
      <vt:lpstr>FPC-FPPpUPH</vt:lpstr>
      <vt:lpstr>FPC-FPPpUNHES</vt:lpstr>
      <vt:lpstr>FPC-FPPpUDRC</vt:lpstr>
      <vt:lpstr>FPC-TCC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2014-08-29T00:26:03Z</dcterms:created>
  <dcterms:modified xsi:type="dcterms:W3CDTF">2015-07-06T21:51:45Z</dcterms:modified>
</cp:coreProperties>
</file>