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875" windowHeight="11055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calcPr calcId="145621"/>
</workbook>
</file>

<file path=xl/calcChain.xml><?xml version="1.0" encoding="utf-8"?>
<calcChain xmlns="http://schemas.openxmlformats.org/spreadsheetml/2006/main">
  <c r="B6" i="3" l="1"/>
  <c r="B4" i="3"/>
  <c r="B30" i="6"/>
  <c r="D26" i="6"/>
  <c r="E26" i="6" s="1"/>
  <c r="B5" i="6"/>
  <c r="B4" i="6"/>
  <c r="B5" i="3" l="1"/>
  <c r="B2" i="3"/>
  <c r="D25" i="6" l="1"/>
  <c r="E25" i="6" s="1"/>
  <c r="B29" i="6" s="1"/>
  <c r="A23" i="5" l="1"/>
  <c r="A17" i="5"/>
  <c r="B11" i="5"/>
  <c r="A17" i="4"/>
  <c r="D13" i="4"/>
  <c r="D12" i="4"/>
  <c r="D11" i="4"/>
  <c r="A20" i="5" l="1"/>
  <c r="A26" i="5" s="1"/>
  <c r="D14" i="4"/>
  <c r="A20" i="4" s="1"/>
</calcChain>
</file>

<file path=xl/sharedStrings.xml><?xml version="1.0" encoding="utf-8"?>
<sst xmlns="http://schemas.openxmlformats.org/spreadsheetml/2006/main" count="106" uniqueCount="99">
  <si>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</si>
  <si>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</si>
  <si>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</si>
  <si>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</si>
  <si>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</si>
  <si>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</si>
  <si>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</si>
  <si>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</si>
  <si>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</si>
  <si>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</si>
  <si>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</si>
  <si>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</si>
  <si>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</si>
  <si>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</si>
  <si>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</si>
  <si>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</si>
  <si>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</si>
  <si>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</si>
  <si>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</si>
  <si>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</si>
  <si>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</si>
  <si>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</si>
  <si>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</si>
  <si>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</si>
  <si>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</si>
  <si>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</si>
  <si>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</si>
  <si>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</si>
  <si>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</si>
  <si>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</si>
  <si>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</si>
  <si>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</si>
  <si>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</si>
  <si>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</si>
  <si>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</si>
  <si>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</si>
  <si>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</si>
  <si>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</si>
  <si>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</si>
  <si>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</si>
  <si>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</si>
  <si>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</si>
  <si>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</si>
  <si>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</si>
  <si>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</si>
  <si>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</si>
  <si>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</si>
  <si>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</si>
  <si>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</si>
  <si>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</si>
  <si>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</si>
  <si>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</si>
  <si>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</si>
  <si>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</si>
  <si>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</si>
  <si>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</si>
  <si>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</si>
  <si>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Policy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</si>
  <si>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</si>
  <si>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</si>
  <si>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</si>
  <si>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</si>
  <si>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</si>
  <si>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</si>
  <si>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Cost per Unit Energy ($/BTU)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</si>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</sst>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5" x14ac:dyDescent="0.25"/>
  <cols>
    <col min="2" max="2" width="81.7109375" customWidth="1"/>
  </cols>
  <sheetData>
    <row r="1" spans="1:2" x14ac:dyDescent="0.25">
      <c r="A1" s="1" t="s">
        <v>56</v>
      </c>
    </row>
    <row r="3" spans="1:2" x14ac:dyDescent="0.25">
      <c r="A3" s="1" t="s">
        <v>0</v>
      </c>
      <c r="B3" s="8" t="s">
        <v>65</v>
      </c>
    </row>
    <row r="4" spans="1:2" x14ac:dyDescent="0.25">
      <c r="B4" t="s">
        <v>2</v>
      </c>
    </row>
    <row r="5" spans="1:2" x14ac:dyDescent="0.25">
      <c r="B5" s="2">
        <v>2013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5</v>
      </c>
    </row>
    <row r="10" spans="1:2" x14ac:dyDescent="0.25">
      <c r="B10" s="8" t="s">
        <v>74</v>
      </c>
    </row>
    <row r="11" spans="1:2" x14ac:dyDescent="0.25">
      <c r="B11" t="s">
        <v>45</v>
      </c>
    </row>
    <row r="12" spans="1:2" x14ac:dyDescent="0.25">
      <c r="B12" s="5">
        <v>2011</v>
      </c>
    </row>
    <row r="13" spans="1:2" x14ac:dyDescent="0.25">
      <c r="B13" t="s">
        <v>46</v>
      </c>
    </row>
    <row r="14" spans="1:2" x14ac:dyDescent="0.25">
      <c r="B14" s="3" t="s">
        <v>47</v>
      </c>
    </row>
    <row r="15" spans="1:2" x14ac:dyDescent="0.25">
      <c r="B15" t="s">
        <v>48</v>
      </c>
    </row>
    <row r="17" spans="2:2" x14ac:dyDescent="0.25">
      <c r="B17" s="8" t="s">
        <v>75</v>
      </c>
    </row>
    <row r="18" spans="2:2" x14ac:dyDescent="0.25">
      <c r="B18" t="s">
        <v>45</v>
      </c>
    </row>
    <row r="19" spans="2:2" x14ac:dyDescent="0.25">
      <c r="B19" s="5">
        <v>2011</v>
      </c>
    </row>
    <row r="20" spans="2:2" x14ac:dyDescent="0.25">
      <c r="B20" t="s">
        <v>76</v>
      </c>
    </row>
    <row r="21" spans="2:2" x14ac:dyDescent="0.25">
      <c r="B21" s="3" t="s">
        <v>77</v>
      </c>
    </row>
    <row r="22" spans="2:2" x14ac:dyDescent="0.25">
      <c r="B22" t="s">
        <v>78</v>
      </c>
    </row>
    <row r="24" spans="2:2" x14ac:dyDescent="0.25">
      <c r="B24" s="8" t="s">
        <v>66</v>
      </c>
    </row>
    <row r="25" spans="2:2" x14ac:dyDescent="0.25">
      <c r="B25" t="s">
        <v>28</v>
      </c>
    </row>
    <row r="26" spans="2:2" x14ac:dyDescent="0.25">
      <c r="B26" s="2">
        <v>2010</v>
      </c>
    </row>
    <row r="27" spans="2:2" x14ac:dyDescent="0.25">
      <c r="B27" t="s">
        <v>32</v>
      </c>
    </row>
    <row r="28" spans="2:2" x14ac:dyDescent="0.25">
      <c r="B28" s="3" t="s">
        <v>34</v>
      </c>
    </row>
    <row r="29" spans="2:2" x14ac:dyDescent="0.25">
      <c r="B29" t="s">
        <v>36</v>
      </c>
    </row>
    <row r="31" spans="2:2" x14ac:dyDescent="0.25">
      <c r="B31" s="8" t="s">
        <v>67</v>
      </c>
    </row>
    <row r="32" spans="2:2" x14ac:dyDescent="0.25">
      <c r="B32" t="s">
        <v>38</v>
      </c>
    </row>
    <row r="33" spans="1:2" x14ac:dyDescent="0.25">
      <c r="B33" s="5">
        <v>2005</v>
      </c>
    </row>
    <row r="34" spans="1:2" x14ac:dyDescent="0.25">
      <c r="B34" t="s">
        <v>39</v>
      </c>
    </row>
    <row r="35" spans="1:2" x14ac:dyDescent="0.25">
      <c r="B35" s="3" t="s">
        <v>41</v>
      </c>
    </row>
    <row r="36" spans="1:2" x14ac:dyDescent="0.25">
      <c r="B36" t="s">
        <v>42</v>
      </c>
    </row>
    <row r="38" spans="1:2" x14ac:dyDescent="0.25">
      <c r="A38" s="1" t="s">
        <v>69</v>
      </c>
    </row>
    <row r="39" spans="1:2" x14ac:dyDescent="0.25">
      <c r="A39" t="s">
        <v>70</v>
      </c>
    </row>
    <row r="40" spans="1:2" x14ac:dyDescent="0.25">
      <c r="A40" t="s">
        <v>71</v>
      </c>
    </row>
    <row r="42" spans="1:2" x14ac:dyDescent="0.25">
      <c r="A42" t="s">
        <v>73</v>
      </c>
    </row>
    <row r="43" spans="1:2" x14ac:dyDescent="0.25">
      <c r="A43" t="s">
        <v>72</v>
      </c>
    </row>
    <row r="45" spans="1:2" x14ac:dyDescent="0.25">
      <c r="A45" t="s">
        <v>96</v>
      </c>
    </row>
    <row r="46" spans="1:2" x14ac:dyDescent="0.25">
      <c r="A46" t="s">
        <v>97</v>
      </c>
    </row>
    <row r="48" spans="1:2" x14ac:dyDescent="0.25">
      <c r="A48" t="s">
        <v>98</v>
      </c>
    </row>
  </sheetData>
  <hyperlinks>
    <hyperlink ref="B7" r:id="rId1"/>
    <hyperlink ref="B14" r:id="rId2"/>
    <hyperlink ref="B35" r:id="rId3"/>
    <hyperlink ref="B2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29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8" t="s">
        <v>79</v>
      </c>
      <c r="B3" s="10"/>
    </row>
    <row r="4" spans="1:2" x14ac:dyDescent="0.25">
      <c r="A4" t="s">
        <v>90</v>
      </c>
      <c r="B4" s="31">
        <f>2.4*10^15</f>
        <v>2400000000000000</v>
      </c>
    </row>
    <row r="5" spans="1:2" x14ac:dyDescent="0.25">
      <c r="A5" t="s">
        <v>84</v>
      </c>
      <c r="B5" s="31">
        <f>2.3*10^15</f>
        <v>2300000000000000</v>
      </c>
    </row>
    <row r="6" spans="1:2" x14ac:dyDescent="0.25">
      <c r="A6" s="1"/>
    </row>
    <row r="7" spans="1:2" x14ac:dyDescent="0.25">
      <c r="A7" s="1" t="s">
        <v>80</v>
      </c>
    </row>
    <row r="8" spans="1:2" x14ac:dyDescent="0.25">
      <c r="A8" s="24" t="s">
        <v>85</v>
      </c>
    </row>
    <row r="9" spans="1:2" x14ac:dyDescent="0.25">
      <c r="A9" s="24" t="s">
        <v>86</v>
      </c>
    </row>
    <row r="10" spans="1:2" x14ac:dyDescent="0.25">
      <c r="A10" s="24" t="s">
        <v>87</v>
      </c>
    </row>
    <row r="11" spans="1:2" x14ac:dyDescent="0.25">
      <c r="A11" s="24" t="s">
        <v>88</v>
      </c>
    </row>
    <row r="12" spans="1:2" x14ac:dyDescent="0.25">
      <c r="A12" s="24" t="s">
        <v>89</v>
      </c>
    </row>
    <row r="13" spans="1:2" x14ac:dyDescent="0.25">
      <c r="A13" s="24"/>
    </row>
    <row r="14" spans="1:2" x14ac:dyDescent="0.25">
      <c r="A14" s="25" t="s">
        <v>49</v>
      </c>
    </row>
    <row r="15" spans="1:2" x14ac:dyDescent="0.25">
      <c r="A15" s="24" t="s">
        <v>81</v>
      </c>
    </row>
    <row r="16" spans="1:2" x14ac:dyDescent="0.25">
      <c r="A16" s="24" t="s">
        <v>82</v>
      </c>
    </row>
    <row r="17" spans="1:5" x14ac:dyDescent="0.25">
      <c r="A17" s="24" t="s">
        <v>50</v>
      </c>
    </row>
    <row r="18" spans="1:5" x14ac:dyDescent="0.25">
      <c r="A18" s="24" t="s">
        <v>51</v>
      </c>
    </row>
    <row r="19" spans="1:5" x14ac:dyDescent="0.25">
      <c r="A19" s="24" t="s">
        <v>52</v>
      </c>
    </row>
    <row r="20" spans="1:5" x14ac:dyDescent="0.25">
      <c r="A20" s="24" t="s">
        <v>53</v>
      </c>
    </row>
    <row r="21" spans="1:5" x14ac:dyDescent="0.25">
      <c r="A21" s="24" t="s">
        <v>54</v>
      </c>
    </row>
    <row r="23" spans="1:5" x14ac:dyDescent="0.25">
      <c r="A23" s="8" t="s">
        <v>55</v>
      </c>
      <c r="B23" s="10"/>
      <c r="C23" s="10"/>
      <c r="D23" s="10"/>
      <c r="E23" s="10"/>
    </row>
    <row r="24" spans="1:5" x14ac:dyDescent="0.25">
      <c r="B24" t="s">
        <v>93</v>
      </c>
      <c r="C24" t="s">
        <v>91</v>
      </c>
      <c r="D24" t="s">
        <v>92</v>
      </c>
      <c r="E24" t="s">
        <v>94</v>
      </c>
    </row>
    <row r="25" spans="1:5" x14ac:dyDescent="0.25">
      <c r="A25" t="s">
        <v>90</v>
      </c>
      <c r="B25" s="26">
        <v>114</v>
      </c>
      <c r="C25" s="5">
        <v>22</v>
      </c>
      <c r="D25" s="27">
        <f>284*10^9</f>
        <v>284000000000</v>
      </c>
      <c r="E25" s="32">
        <f>(C25/B25)*D25</f>
        <v>54807017543.85965</v>
      </c>
    </row>
    <row r="26" spans="1:5" x14ac:dyDescent="0.25">
      <c r="A26" t="s">
        <v>84</v>
      </c>
      <c r="B26" s="26">
        <v>114</v>
      </c>
      <c r="C26" s="5">
        <v>5</v>
      </c>
      <c r="D26" s="27">
        <f>284*10^9</f>
        <v>284000000000</v>
      </c>
      <c r="E26" s="32">
        <f>(C26/B26)*D26</f>
        <v>12456140350.877192</v>
      </c>
    </row>
    <row r="27" spans="1:5" x14ac:dyDescent="0.25">
      <c r="A27" s="26"/>
      <c r="B27" s="5"/>
      <c r="C27" s="27"/>
      <c r="D27" s="32"/>
    </row>
    <row r="28" spans="1:5" x14ac:dyDescent="0.25">
      <c r="A28" s="16" t="s">
        <v>83</v>
      </c>
      <c r="B28" s="34"/>
      <c r="C28" s="27"/>
      <c r="D28" s="32"/>
    </row>
    <row r="29" spans="1:5" x14ac:dyDescent="0.25">
      <c r="A29" t="s">
        <v>90</v>
      </c>
      <c r="B29" s="33">
        <f>E25/B4</f>
        <v>2.2836257309941521E-5</v>
      </c>
      <c r="C29" s="27"/>
      <c r="D29" s="32"/>
    </row>
    <row r="30" spans="1:5" x14ac:dyDescent="0.25">
      <c r="A30" t="s">
        <v>84</v>
      </c>
      <c r="B30" s="33">
        <f>E26/B5</f>
        <v>5.4157131960335617E-6</v>
      </c>
      <c r="C30" s="27"/>
      <c r="D30" s="3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cols>
    <col min="1" max="1" width="21.28515625" customWidth="1"/>
    <col min="2" max="2" width="33.7109375" customWidth="1"/>
    <col min="3" max="3" width="8.7109375" customWidth="1"/>
  </cols>
  <sheetData>
    <row r="1" spans="1:3" x14ac:dyDescent="0.25">
      <c r="A1" s="1" t="s">
        <v>68</v>
      </c>
    </row>
    <row r="3" spans="1:3" x14ac:dyDescent="0.25">
      <c r="A3" s="8" t="s">
        <v>6</v>
      </c>
      <c r="B3" t="s">
        <v>24</v>
      </c>
    </row>
    <row r="4" spans="1:3" x14ac:dyDescent="0.25">
      <c r="B4" t="s">
        <v>25</v>
      </c>
    </row>
    <row r="5" spans="1:3" x14ac:dyDescent="0.25">
      <c r="A5" s="12"/>
      <c r="B5" t="s">
        <v>26</v>
      </c>
      <c r="C5" s="12"/>
    </row>
    <row r="6" spans="1:3" x14ac:dyDescent="0.25">
      <c r="A6" s="13"/>
      <c r="C6" s="13"/>
    </row>
    <row r="7" spans="1:3" x14ac:dyDescent="0.25">
      <c r="A7" s="14" t="s">
        <v>27</v>
      </c>
      <c r="B7" s="15"/>
      <c r="C7" s="13"/>
    </row>
    <row r="8" spans="1:3" x14ac:dyDescent="0.25">
      <c r="A8" s="16" t="s">
        <v>29</v>
      </c>
      <c r="B8" s="8" t="s">
        <v>30</v>
      </c>
      <c r="C8" s="13"/>
    </row>
    <row r="9" spans="1:3" x14ac:dyDescent="0.25">
      <c r="A9" s="17" t="s">
        <v>31</v>
      </c>
      <c r="B9" s="18">
        <v>50</v>
      </c>
      <c r="C9" s="13"/>
    </row>
    <row r="10" spans="1:3" x14ac:dyDescent="0.25">
      <c r="A10" s="17" t="s">
        <v>33</v>
      </c>
      <c r="B10" s="19">
        <v>75</v>
      </c>
      <c r="C10" s="13"/>
    </row>
    <row r="11" spans="1:3" x14ac:dyDescent="0.25">
      <c r="A11" s="20" t="s">
        <v>35</v>
      </c>
      <c r="B11" s="21">
        <f>AVERAGE(B9:B10)</f>
        <v>62.5</v>
      </c>
      <c r="C11" s="22"/>
    </row>
    <row r="12" spans="1:3" x14ac:dyDescent="0.25">
      <c r="A12" s="22"/>
      <c r="B12" s="22"/>
      <c r="C12" s="22"/>
    </row>
    <row r="13" spans="1:3" x14ac:dyDescent="0.25">
      <c r="A13" s="8" t="s">
        <v>37</v>
      </c>
      <c r="B13" s="10"/>
      <c r="C13" s="22"/>
    </row>
    <row r="14" spans="1:3" x14ac:dyDescent="0.25">
      <c r="A14" s="17">
        <v>0.47</v>
      </c>
      <c r="B14" s="22"/>
      <c r="C14" s="22"/>
    </row>
    <row r="16" spans="1:3" x14ac:dyDescent="0.25">
      <c r="A16" s="8" t="s">
        <v>40</v>
      </c>
    </row>
    <row r="17" spans="1:2" x14ac:dyDescent="0.25">
      <c r="A17" s="5">
        <f>24*365</f>
        <v>8760</v>
      </c>
    </row>
    <row r="19" spans="1:2" x14ac:dyDescent="0.25">
      <c r="A19" s="8" t="s">
        <v>43</v>
      </c>
      <c r="B19" s="10"/>
    </row>
    <row r="20" spans="1:2" x14ac:dyDescent="0.25">
      <c r="A20" s="23">
        <f>B11/(A17*A14)</f>
        <v>1.5180219566695814E-2</v>
      </c>
    </row>
    <row r="22" spans="1:2" x14ac:dyDescent="0.25">
      <c r="A22" s="8" t="s">
        <v>22</v>
      </c>
      <c r="B22" s="10"/>
    </row>
    <row r="23" spans="1:2" x14ac:dyDescent="0.25">
      <c r="A23" s="11">
        <f>2.93*10^-4</f>
        <v>2.9300000000000002E-4</v>
      </c>
    </row>
    <row r="25" spans="1:2" x14ac:dyDescent="0.25">
      <c r="A25" s="8" t="s">
        <v>44</v>
      </c>
      <c r="B25" s="8"/>
    </row>
    <row r="26" spans="1:2" x14ac:dyDescent="0.25">
      <c r="A26" s="29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36.140625" customWidth="1"/>
    <col min="2" max="2" width="27.5703125" customWidth="1"/>
  </cols>
  <sheetData>
    <row r="1" spans="1:2" x14ac:dyDescent="0.25">
      <c r="A1" s="1" t="s">
        <v>57</v>
      </c>
      <c r="B1" s="28" t="s">
        <v>64</v>
      </c>
    </row>
    <row r="2" spans="1:2" x14ac:dyDescent="0.25">
      <c r="A2" t="s">
        <v>58</v>
      </c>
      <c r="B2" s="30">
        <f>'early retirement'!A20</f>
        <v>1.4431340420745687E-4</v>
      </c>
    </row>
    <row r="3" spans="1:2" x14ac:dyDescent="0.25">
      <c r="A3" t="s">
        <v>59</v>
      </c>
      <c r="B3">
        <v>0</v>
      </c>
    </row>
    <row r="4" spans="1:2" x14ac:dyDescent="0.25">
      <c r="A4" t="s">
        <v>60</v>
      </c>
      <c r="B4" s="30">
        <f>'cogen and WHR + eqpt stds'!B29</f>
        <v>2.2836257309941521E-5</v>
      </c>
    </row>
    <row r="5" spans="1:2" x14ac:dyDescent="0.25">
      <c r="A5" t="s">
        <v>61</v>
      </c>
      <c r="B5" s="30">
        <f>'substitute fuels for coal'!A26</f>
        <v>4.4478043330418734E-6</v>
      </c>
    </row>
    <row r="6" spans="1:2" x14ac:dyDescent="0.25">
      <c r="A6" t="s">
        <v>62</v>
      </c>
      <c r="B6" s="30">
        <f>'cogen and WHR + eqpt stds'!B30</f>
        <v>5.4157131960335617E-6</v>
      </c>
    </row>
    <row r="7" spans="1:2" x14ac:dyDescent="0.25">
      <c r="A7" t="s">
        <v>63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2015-06-29T21:21:54Z</dcterms:created>
  <dcterms:modified xsi:type="dcterms:W3CDTF">2015-06-29T22:37:02Z</dcterms:modified>
</cp:coreProperties>
</file>