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autoCompressPictures="0" defaultThemeVersion="124226"/>
  <bookViews>
    <workbookView xWindow="0" yWindow="60" windowWidth="25605" windowHeight="14295" tabRatio="851"/>
  </bookViews>
  <sheets>
    <sheet name="About" sheetId="73" r:id="rId1"/>
    <sheet name="Country Selector" sheetId="85" r:id="rId2"/>
    <sheet name="Emis Totals by Industry" sheetId="74" r:id="rId3"/>
    <sheet name="Emis Totals by Country" sheetId="75" r:id="rId4"/>
    <sheet name="Cement" sheetId="76" r:id="rId5"/>
    <sheet name="PERAC-PPRiEYPEbP" sheetId="77" r:id="rId6"/>
    <sheet name="Coal mining 2030" sheetId="80" r:id="rId7"/>
    <sheet name="Chemicals 2030" sheetId="81" r:id="rId8"/>
    <sheet name="NGPS 2030" sheetId="82" r:id="rId9"/>
    <sheet name="Waste 2030" sheetId="83" r:id="rId10"/>
    <sheet name="Other 2030" sheetId="84" r:id="rId11"/>
  </sheets>
  <definedNames>
    <definedName name="Regions">'Country Selector'!$D$2:$D$18</definedName>
  </definedNames>
  <calcPr calcId="145621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77" l="1"/>
  <c r="B3" i="85"/>
  <c r="F9" i="75"/>
  <c r="F24" i="75"/>
  <c r="C3" i="77"/>
  <c r="D3" i="77"/>
  <c r="E3" i="77"/>
  <c r="F3" i="77"/>
  <c r="B3" i="77"/>
  <c r="F3" i="75"/>
  <c r="F5" i="75"/>
  <c r="F8" i="75"/>
  <c r="F13" i="75"/>
  <c r="F15" i="75"/>
  <c r="F18" i="75"/>
  <c r="F28" i="75"/>
  <c r="C8" i="77"/>
  <c r="D8" i="77"/>
  <c r="E8" i="77"/>
  <c r="F8" i="77"/>
  <c r="B8" i="77"/>
  <c r="F11" i="75"/>
  <c r="F21" i="75"/>
  <c r="F27" i="75"/>
  <c r="C7" i="77"/>
  <c r="D7" i="77"/>
  <c r="E7" i="77"/>
  <c r="F7" i="77"/>
  <c r="B7" i="77"/>
  <c r="F2" i="75"/>
  <c r="F6" i="75"/>
  <c r="F7" i="75"/>
  <c r="F10" i="75"/>
  <c r="F14" i="75"/>
  <c r="F16" i="75"/>
  <c r="F20" i="75"/>
  <c r="F25" i="75"/>
  <c r="C5" i="77"/>
  <c r="D5" i="77"/>
  <c r="E5" i="77"/>
  <c r="F5" i="77"/>
  <c r="F4" i="75"/>
  <c r="F26" i="75"/>
  <c r="C6" i="77"/>
  <c r="D6" i="77"/>
  <c r="E6" i="77"/>
  <c r="F6" i="77"/>
  <c r="B6" i="77"/>
  <c r="B5" i="77"/>
  <c r="E21" i="75"/>
  <c r="D21" i="75"/>
  <c r="C21" i="75"/>
  <c r="B21" i="75"/>
  <c r="E20" i="75"/>
  <c r="D20" i="75"/>
  <c r="C20" i="75"/>
  <c r="B20" i="75"/>
  <c r="F19" i="75"/>
  <c r="E19" i="75"/>
  <c r="D19" i="75"/>
  <c r="C19" i="75"/>
  <c r="B19" i="75"/>
  <c r="E18" i="75"/>
  <c r="D18" i="75"/>
  <c r="C18" i="75"/>
  <c r="B18" i="75"/>
  <c r="F17" i="75"/>
  <c r="E17" i="75"/>
  <c r="D17" i="75"/>
  <c r="C17" i="75"/>
  <c r="B17" i="75"/>
  <c r="E16" i="75"/>
  <c r="D16" i="75"/>
  <c r="C16" i="75"/>
  <c r="B16" i="75"/>
  <c r="E15" i="75"/>
  <c r="D15" i="75"/>
  <c r="C15" i="75"/>
  <c r="B15" i="75"/>
  <c r="E14" i="75"/>
  <c r="D14" i="75"/>
  <c r="C14" i="75"/>
  <c r="B14" i="75"/>
  <c r="E13" i="75"/>
  <c r="D13" i="75"/>
  <c r="C13" i="75"/>
  <c r="B13" i="75"/>
  <c r="F12" i="75"/>
  <c r="E12" i="75"/>
  <c r="D12" i="75"/>
  <c r="C12" i="75"/>
  <c r="B12" i="75"/>
  <c r="E11" i="75"/>
  <c r="D11" i="75"/>
  <c r="C11" i="75"/>
  <c r="B11" i="75"/>
  <c r="E10" i="75"/>
  <c r="D10" i="75"/>
  <c r="C10" i="75"/>
  <c r="B10" i="75"/>
  <c r="E9" i="75"/>
  <c r="D9" i="75"/>
  <c r="C9" i="75"/>
  <c r="B9" i="75"/>
  <c r="E8" i="75"/>
  <c r="D8" i="75"/>
  <c r="C8" i="75"/>
  <c r="B8" i="75"/>
  <c r="E7" i="75"/>
  <c r="D7" i="75"/>
  <c r="C7" i="75"/>
  <c r="B7" i="75"/>
  <c r="E6" i="75"/>
  <c r="D6" i="75"/>
  <c r="C6" i="75"/>
  <c r="B6" i="75"/>
  <c r="E5" i="75"/>
  <c r="D5" i="75"/>
  <c r="C5" i="75"/>
  <c r="B5" i="75"/>
  <c r="E4" i="75"/>
  <c r="D4" i="75"/>
  <c r="C4" i="75"/>
  <c r="B4" i="75"/>
  <c r="E3" i="75"/>
  <c r="D3" i="75"/>
  <c r="C3" i="75"/>
  <c r="B3" i="75"/>
  <c r="E2" i="75"/>
  <c r="D2" i="75"/>
  <c r="C2" i="75"/>
  <c r="B2" i="75"/>
  <c r="D3" i="76"/>
  <c r="D4" i="76"/>
  <c r="D5" i="76"/>
  <c r="D6" i="76"/>
  <c r="D7" i="76"/>
  <c r="D8" i="76"/>
  <c r="D9" i="76"/>
  <c r="D10" i="76"/>
  <c r="D11" i="76"/>
  <c r="D12" i="76"/>
  <c r="D13" i="76"/>
  <c r="D14" i="76"/>
  <c r="D15" i="76"/>
  <c r="D16" i="76"/>
  <c r="D17" i="76"/>
  <c r="D18" i="76"/>
  <c r="D19" i="76"/>
  <c r="D2" i="76"/>
  <c r="B16" i="76"/>
  <c r="C24" i="75"/>
  <c r="D24" i="75"/>
  <c r="E24" i="75"/>
  <c r="C25" i="75"/>
  <c r="D25" i="75"/>
  <c r="E25" i="75"/>
  <c r="C26" i="75"/>
  <c r="D26" i="75"/>
  <c r="E26" i="75"/>
  <c r="C27" i="75"/>
  <c r="D27" i="75"/>
  <c r="E27" i="75"/>
  <c r="C28" i="75"/>
  <c r="D28" i="75"/>
  <c r="E28" i="75"/>
  <c r="C29" i="75"/>
  <c r="D29" i="75"/>
  <c r="E29" i="75"/>
  <c r="F29" i="75"/>
  <c r="B26" i="75"/>
  <c r="B28" i="75"/>
  <c r="B27" i="75"/>
  <c r="B29" i="75"/>
  <c r="B25" i="75"/>
  <c r="B24" i="75"/>
  <c r="E299" i="74"/>
  <c r="E300" i="74"/>
  <c r="E301" i="74"/>
  <c r="E302" i="74"/>
  <c r="E303" i="74"/>
  <c r="E304" i="74"/>
  <c r="E305" i="74"/>
  <c r="E306" i="74"/>
  <c r="E307" i="74"/>
  <c r="E308" i="74"/>
  <c r="E310" i="74"/>
  <c r="E311" i="74"/>
  <c r="E312" i="74"/>
  <c r="E313" i="74"/>
  <c r="E314" i="74"/>
  <c r="E315" i="74"/>
  <c r="E316" i="74"/>
  <c r="E317" i="74"/>
  <c r="C299" i="74"/>
  <c r="C300" i="74"/>
  <c r="C301" i="74"/>
  <c r="C302" i="74"/>
  <c r="C303" i="74"/>
  <c r="C304" i="74"/>
  <c r="C305" i="74"/>
  <c r="C306" i="74"/>
  <c r="C307" i="74"/>
  <c r="C308" i="74"/>
  <c r="C310" i="74"/>
  <c r="C311" i="74"/>
  <c r="C312" i="74"/>
  <c r="C313" i="74"/>
  <c r="C314" i="74"/>
  <c r="C315" i="74"/>
  <c r="C316" i="74"/>
  <c r="C317" i="74"/>
  <c r="E520" i="74"/>
  <c r="C520" i="74"/>
  <c r="E519" i="74"/>
  <c r="E518" i="74"/>
  <c r="E517" i="74"/>
  <c r="E516" i="74"/>
  <c r="E515" i="74"/>
  <c r="E514" i="74"/>
  <c r="E513" i="74"/>
  <c r="C519" i="74"/>
  <c r="C518" i="74"/>
  <c r="C517" i="74"/>
  <c r="C516" i="74"/>
  <c r="C515" i="74"/>
  <c r="C514" i="74"/>
  <c r="C513" i="74"/>
  <c r="C511" i="74"/>
  <c r="C510" i="74"/>
  <c r="C509" i="74"/>
  <c r="C508" i="74"/>
  <c r="C507" i="74"/>
  <c r="C506" i="74"/>
  <c r="C505" i="74"/>
  <c r="C504" i="74"/>
  <c r="C503" i="74"/>
  <c r="E503" i="74"/>
  <c r="E504" i="74"/>
  <c r="E505" i="74"/>
  <c r="E506" i="74"/>
  <c r="E507" i="74"/>
  <c r="E508" i="74"/>
  <c r="E509" i="74"/>
  <c r="E510" i="74"/>
  <c r="E511" i="74"/>
  <c r="E502" i="74"/>
  <c r="C502" i="74"/>
  <c r="A21" i="75"/>
  <c r="A20" i="75"/>
  <c r="A19" i="75"/>
  <c r="A18" i="75"/>
  <c r="A17" i="75"/>
  <c r="A16" i="75"/>
  <c r="A15" i="75"/>
  <c r="A14" i="75"/>
  <c r="A13" i="75"/>
  <c r="A12" i="75"/>
  <c r="A11" i="75"/>
  <c r="A10" i="75"/>
  <c r="A9" i="75"/>
  <c r="A8" i="75"/>
  <c r="A7" i="75"/>
  <c r="A6" i="75"/>
  <c r="A5" i="75"/>
  <c r="A4" i="75"/>
  <c r="A3" i="75"/>
  <c r="A2" i="75"/>
  <c r="F520" i="74"/>
  <c r="D520" i="74"/>
  <c r="B520" i="74"/>
  <c r="F317" i="74"/>
  <c r="D317" i="74"/>
  <c r="B317" i="74"/>
</calcChain>
</file>

<file path=xl/sharedStrings.xml><?xml version="1.0" encoding="utf-8"?>
<sst xmlns="http://schemas.openxmlformats.org/spreadsheetml/2006/main" count="2715" uniqueCount="323">
  <si>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</si>
  <si>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</si>
  <si>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</si>
  <si>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</si>
  <si>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</si>
  <si>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</si>
  <si>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</si>
  <si>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</si>
  <si>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</si>
  <si>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</si>
  <si>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</si>
  <si>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</si>
  <si>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</si>
  <si>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</si>
  <si>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</si>
  <si>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</si>
  <si>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</si>
  <si>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</si>
  <si>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</si>
  <si>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</si>
  <si>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</si>
  <si>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</si>
  <si>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</si>
  <si>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</si>
  <si>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</si>
  <si>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</si>
  <si>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</si>
  <si>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</si>
  <si>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</si>
  <si>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</si>
  <si>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</si>
  <si>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</si>
  <si>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</si>
  <si>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</si>
  <si>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</si>
  <si>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</si>
  <si>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</si>
  <si>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</si>
  <si>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</si>
  <si>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</si>
  <si>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</si>
  <si>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</si>
  <si>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</si>
  <si>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</si>
  <si>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</si>
  <si>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</si>
  <si>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</si>
  <si>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</si>
  <si>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</si>
  <si>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</si>
  <si>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</si>
  <si>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</si>
  <si>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</si>
  <si>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</si>
  <si>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</si>
  <si>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</si>
  <si>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</si>
  <si>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</si>
  <si>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</si>
  <si>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</si>
  <si>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</si>
  <si>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</si>
  <si>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</si>
  <si>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</si>
  <si>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</si>
  <si>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-12</t>
  </si>
  <si>
    <t>-11</t>
  </si>
  <si>
    <t>-10</t>
  </si>
  <si>
    <t>-9</t>
  </si>
  <si>
    <t>-8</t>
  </si>
  <si>
    <t>-7</t>
  </si>
  <si>
    <t>-17</t>
  </si>
  <si>
    <t>-16</t>
  </si>
  <si>
    <t>-15</t>
  </si>
  <si>
    <t>-14</t>
  </si>
  <si>
    <t>-13</t>
  </si>
  <si>
    <t>-18</t>
  </si>
  <si>
    <t>-19</t>
  </si>
  <si>
    <t>-22</t>
  </si>
  <si>
    <t>-21</t>
  </si>
  <si>
    <t>-20</t>
  </si>
  <si>
    <t>AFRC</t>
  </si>
  <si>
    <t>MIEA</t>
  </si>
  <si>
    <t>-30</t>
  </si>
  <si>
    <t>-29</t>
  </si>
  <si>
    <t>-28</t>
  </si>
  <si>
    <t>-27</t>
  </si>
  <si>
    <t>-26</t>
  </si>
  <si>
    <t>-25</t>
  </si>
  <si>
    <t>-24</t>
  </si>
  <si>
    <t>-23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</si>
  <si>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</si>
  <si>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</si>
  <si>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</si>
  <si>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</si>
  <si>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</si>
  <si>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</si>
  <si>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</si>
  <si>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</si>
  <si>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</si>
  <si>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</si>
  <si>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</si>
  <si>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</si>
  <si>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</si>
  <si>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</si>
  <si>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</si>
  <si>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</si>
  <si>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</si>
  <si>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</si>
  <si>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</si>
  <si>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</si>
  <si>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</si>
  <si>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</si>
  <si>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</si>
  <si>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</si>
  <si>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</si>
  <si>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</si>
  <si>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</si>
  <si>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</si>
  <si>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</si>
  <si>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</si>
  <si>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</si>
  <si>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</si>
  <si>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</si>
  <si>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</si>
  <si>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</si>
  <si>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</si>
  <si>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</si>
  <si>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</si>
  <si>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</si>
  <si>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</si>
  <si>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</si>
  <si>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</si>
  <si>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</si>
  <si>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</si>
  <si>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</si>
  <si>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</si>
  <si>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</si>
  <si>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</si>
  <si>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</si>
  <si>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</si>
  <si>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</si>
  <si>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</si>
  <si>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</si>
  <si>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</si>
  <si>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</si>
  <si>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</si>
  <si>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</si>
  <si>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</si>
  <si>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</si>
  <si>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</si>
  <si>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</si>
  <si>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</si>
  <si>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</si>
  <si>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</si>
  <si>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</si>
  <si>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</si>
  <si>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</si>
  <si>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</si>
  <si>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</si>
  <si>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</si>
  <si>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</si>
  <si>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</si>
  <si>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</si>
  <si>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</si>
  <si>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</si>
  <si>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</si>
  <si>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</si>
  <si>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</si>
  <si>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</si>
  <si>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</si>
  <si>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</si>
  <si>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</si>
  <si>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</si>
  <si>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</si>
  <si>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</si>
  <si>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</si>
  <si>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</si>
  <si>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</si>
  <si>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</si>
  <si>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</si>
  <si>
    <t>total</t>
  </si>
  <si>
    <t>-50</t>
  </si>
  <si>
    <t>-49</t>
  </si>
  <si>
    <t>-48</t>
  </si>
  <si>
    <t>-47</t>
  </si>
  <si>
    <t>-46</t>
  </si>
  <si>
    <t>0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</si>
  <si>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</si>
  <si>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</si>
  <si>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</si>
  <si>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</si>
  <si>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</si>
  <si>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</si>
  <si>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</si>
  <si>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</si>
  <si>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</si>
  <si>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</si>
  <si>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Eurasia</t>
  </si>
  <si>
    <t>Europe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</si>
  <si>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</si>
  <si>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</si>
  <si>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</si>
  <si>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</si>
  <si>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</si>
  <si>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</si>
  <si>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</si>
  <si>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</si>
  <si>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</si>
  <si>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</si>
  <si>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</si>
  <si>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</si>
  <si>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</si>
  <si>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</si>
  <si>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</si>
  <si>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</si>
  <si>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</si>
  <si>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</si>
  <si>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Coal Mining Activities</t>
  </si>
  <si>
    <t>Natural Gas &amp; Oil Systems</t>
  </si>
  <si>
    <t>Waste</t>
  </si>
  <si>
    <t>Sector:</t>
  </si>
  <si>
    <t>Energy</t>
  </si>
  <si>
    <t>Emissions Source:</t>
  </si>
  <si>
    <t>Industrial Processes</t>
  </si>
  <si>
    <t>Chemicals industry</t>
  </si>
  <si>
    <t>Landfilling and Wastewater</t>
  </si>
  <si>
    <t>Other industries (excl. agriculture)</t>
  </si>
  <si>
    <t>MD</t>
  </si>
  <si>
    <t>MR</t>
  </si>
  <si>
    <t>WT</t>
  </si>
  <si>
    <t>CP</t>
  </si>
  <si>
    <t>Assigned Policy</t>
  </si>
  <si>
    <t>This file is part of the calculation of PERAC (Process Emissions Reductions and Costs).</t>
  </si>
  <si>
    <t>Description:</t>
  </si>
  <si>
    <t>Annual BAU Emissions Projections</t>
  </si>
  <si>
    <t>Date Created:</t>
  </si>
  <si>
    <t>Aerosols Product Use</t>
  </si>
  <si>
    <t>Units: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</si>
  <si>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</si>
  <si>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Business As Usual (BAU) Baseline Emissions Projections: 2010 to 2030</t>
  </si>
  <si>
    <t>Country/Region</t>
  </si>
  <si>
    <t>Central &amp; South America</t>
  </si>
  <si>
    <t>Middle East</t>
  </si>
  <si>
    <t>Asia</t>
  </si>
  <si>
    <t>North America</t>
  </si>
  <si>
    <t xml:space="preserve">World Total </t>
  </si>
  <si>
    <t>Primary Aluminum Production</t>
  </si>
  <si>
    <t>Electric Power Systems</t>
  </si>
  <si>
    <t>Fire Protection</t>
  </si>
  <si>
    <t>Foams</t>
  </si>
  <si>
    <t>Flat Panel Display Manufacturing</t>
  </si>
  <si>
    <t>HCFC-22 Production</t>
  </si>
  <si>
    <t>Landfilling of Solid Waste</t>
  </si>
  <si>
    <t>Annual Emissions Projections</t>
  </si>
  <si>
    <t>Agriculture</t>
  </si>
  <si>
    <t>Livestock</t>
  </si>
  <si>
    <t>MtCO2e</t>
  </si>
  <si>
    <t>Baseline Emissions</t>
  </si>
  <si>
    <t>Magnesium Manufacturing</t>
  </si>
  <si>
    <t>Nitric and Adipic Acid Production</t>
  </si>
  <si>
    <t>Photovoltaic Cell Manufacturing</t>
  </si>
  <si>
    <t>Refrigeration &amp; Air Conditioning</t>
  </si>
  <si>
    <t>Argiculture</t>
  </si>
  <si>
    <t>Rice Cultivation</t>
  </si>
  <si>
    <t>Semiconductor Manufacturing</t>
  </si>
  <si>
    <t>Cropland Management</t>
  </si>
  <si>
    <t>Solvent Use</t>
  </si>
  <si>
    <t>Wastewater</t>
  </si>
  <si>
    <t>The "Emis Totals by Industry" tab includes all of the tables from the "Baselines" tabs of the EPA spreadsheets,</t>
  </si>
  <si>
    <t>pasted one above the next.  They have not been modified, except two tables that lacked 2015 and 2025 values</t>
  </si>
  <si>
    <t>The "Emis Totals by Country" tab rearranges the emissions from the tab above to be grouped by country</t>
  </si>
  <si>
    <t>or region rather than by industry, so that a version of the model can refer to the table for the specific</t>
  </si>
  <si>
    <t>Industry</t>
  </si>
  <si>
    <t>Available Countries and Regions for Selector:</t>
  </si>
  <si>
    <t>(livestock and cropland management) have had these years added via interpolation.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</si>
  <si>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</si>
  <si>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</si>
  <si>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</si>
  <si>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</si>
  <si>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</si>
  <si>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</si>
  <si>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</si>
  <si>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agriculture</t>
  </si>
  <si>
    <t>Modeled Industry Category</t>
  </si>
  <si>
    <t>The "cement and other carbonates" industry from the model is not included in the EPA MACs</t>
  </si>
  <si>
    <t>(likely because its process emissions are CO2, and EPA was only looking at non-CO2 gases), so it is</t>
  </si>
  <si>
    <t>handled via a separate calculation.</t>
  </si>
  <si>
    <t>Country or Region</t>
  </si>
  <si>
    <t>Start Year Clinker Perc</t>
  </si>
  <si>
    <t>Achievable Clinker Perc</t>
  </si>
  <si>
    <t>Achievable Perc Reduction</t>
  </si>
  <si>
    <t>CC</t>
  </si>
  <si>
    <t>The "iron and steel" industry from the model is not included in the EPA MACs and is assumed to have</t>
  </si>
  <si>
    <t>no significant process emissions.</t>
  </si>
  <si>
    <t>See the main "Process Emissions Reductions and Costs" spreadsheet for source information.</t>
  </si>
  <si>
    <t>country being modeled.  Note that the region names such as "Asia" refer to the "rest" of the regions-</t>
  </si>
  <si>
    <t>i.e. without the contributions from the specific countries broken out by the EPA.</t>
  </si>
  <si>
    <t>Select the country or region:</t>
  </si>
  <si>
    <t>Column in spreadsheets</t>
  </si>
  <si>
    <t>C</t>
  </si>
  <si>
    <t>Column to use: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</si>
  <si>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</si>
  <si>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</si>
  <si>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</si>
  <si>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</si>
  <si>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</si>
  <si>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</si>
  <si>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</si>
  <si>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</si>
  <si>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</si>
  <si>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</si>
  <si>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</si>
  <si>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</si>
  <si>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</si>
  <si>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</si>
  <si>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</si>
  <si>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</si>
  <si>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</si>
  <si>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</si>
  <si>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  Note that the regions are the "rest of" the regions (e.g. without the contributions of</t>
  </si>
  <si>
    <t>the countries EPA specifically broke out).</t>
  </si>
  <si>
    <t>On that tab, we also sum industries into the categories used in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</si>
</sst>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00"/>
    <numFmt numFmtId="168" formatCode="0.0%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2" borderId="2" xfId="0" applyFont="1" applyFill="1" applyBorder="1"/>
    <xf numFmtId="0" fontId="2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2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2" fillId="3" borderId="6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2" fillId="0" borderId="0" xfId="0" applyFont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2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2" fillId="0" borderId="11" xfId="0" applyFont="1" applyBorder="1"/>
    <xf numFmtId="0" fontId="2" fillId="0" borderId="10" xfId="0" applyFont="1" applyBorder="1"/>
    <xf numFmtId="14" fontId="0" fillId="3" borderId="0" xfId="0" applyNumberFormat="1" applyFont="1" applyFill="1" applyBorder="1" applyAlignment="1">
      <alignment horizontal="left" vertical="center"/>
    </xf>
    <xf numFmtId="0" fontId="0" fillId="0" borderId="0" xfId="0"/>
    <xf numFmtId="14" fontId="0" fillId="3" borderId="10" xfId="0" applyNumberFormat="1" applyFont="1" applyFill="1" applyBorder="1" applyAlignment="1">
      <alignment horizontal="left" vertical="center"/>
    </xf>
    <xf numFmtId="0" fontId="9" fillId="3" borderId="10" xfId="0" applyFont="1" applyFill="1" applyBorder="1"/>
    <xf numFmtId="0" fontId="4" fillId="3" borderId="10" xfId="0" applyFont="1" applyFill="1" applyBorder="1"/>
    <xf numFmtId="0" fontId="0" fillId="0" borderId="0" xfId="0" applyBorder="1"/>
    <xf numFmtId="0" fontId="2" fillId="3" borderId="11" xfId="38" applyFont="1" applyFill="1" applyBorder="1" applyAlignment="1">
      <alignment horizontal="right"/>
    </xf>
    <xf numFmtId="0" fontId="9" fillId="3" borderId="10" xfId="38" applyFont="1" applyFill="1" applyBorder="1"/>
    <xf numFmtId="0" fontId="4" fillId="3" borderId="10" xfId="38" applyFont="1" applyFill="1" applyBorder="1"/>
    <xf numFmtId="0" fontId="8" fillId="3" borderId="10" xfId="38" applyFill="1" applyBorder="1"/>
    <xf numFmtId="0" fontId="8" fillId="3" borderId="9" xfId="38" applyFill="1" applyBorder="1"/>
    <xf numFmtId="0" fontId="2" fillId="3" borderId="8" xfId="38" applyFont="1" applyFill="1" applyBorder="1" applyAlignment="1">
      <alignment horizontal="right"/>
    </xf>
    <xf numFmtId="14" fontId="8" fillId="3" borderId="0" xfId="38" applyNumberFormat="1" applyFont="1" applyFill="1" applyBorder="1" applyAlignment="1">
      <alignment horizontal="left" vertical="center"/>
    </xf>
    <xf numFmtId="0" fontId="8" fillId="3" borderId="0" xfId="38" applyFill="1" applyBorder="1"/>
    <xf numFmtId="0" fontId="8" fillId="3" borderId="7" xfId="38" applyFill="1" applyBorder="1"/>
    <xf numFmtId="0" fontId="8" fillId="0" borderId="0" xfId="38"/>
    <xf numFmtId="0" fontId="8" fillId="3" borderId="0" xfId="38" applyFont="1" applyFill="1" applyBorder="1" applyAlignment="1">
      <alignment horizontal="left" vertical="center"/>
    </xf>
    <xf numFmtId="0" fontId="2" fillId="3" borderId="6" xfId="38" applyFont="1" applyFill="1" applyBorder="1" applyAlignment="1">
      <alignment horizontal="right"/>
    </xf>
    <xf numFmtId="0" fontId="4" fillId="3" borderId="5" xfId="38" applyFont="1" applyFill="1" applyBorder="1" applyAlignment="1">
      <alignment horizontal="center" vertical="center"/>
    </xf>
    <xf numFmtId="0" fontId="8" fillId="3" borderId="5" xfId="38" applyFill="1" applyBorder="1"/>
    <xf numFmtId="0" fontId="8" fillId="3" borderId="4" xfId="38" applyFill="1" applyBorder="1"/>
    <xf numFmtId="0" fontId="2" fillId="0" borderId="0" xfId="38" applyFont="1"/>
    <xf numFmtId="0" fontId="2" fillId="0" borderId="2" xfId="38" applyFont="1" applyBorder="1"/>
    <xf numFmtId="0" fontId="8" fillId="0" borderId="1" xfId="38" applyBorder="1"/>
    <xf numFmtId="0" fontId="8" fillId="0" borderId="3" xfId="38" applyBorder="1"/>
    <xf numFmtId="0" fontId="2" fillId="2" borderId="2" xfId="38" applyFont="1" applyFill="1" applyBorder="1"/>
    <xf numFmtId="0" fontId="2" fillId="2" borderId="1" xfId="38" applyFont="1" applyFill="1" applyBorder="1"/>
    <xf numFmtId="0" fontId="2" fillId="2" borderId="3" xfId="38" applyFont="1" applyFill="1" applyBorder="1"/>
    <xf numFmtId="0" fontId="8" fillId="4" borderId="12" xfId="38" applyFill="1" applyBorder="1"/>
    <xf numFmtId="0" fontId="8" fillId="0" borderId="11" xfId="38" applyBorder="1"/>
    <xf numFmtId="0" fontId="8" fillId="0" borderId="10" xfId="38" applyBorder="1"/>
    <xf numFmtId="0" fontId="8" fillId="0" borderId="9" xfId="38" applyBorder="1"/>
    <xf numFmtId="0" fontId="2" fillId="0" borderId="11" xfId="38" applyFont="1" applyBorder="1"/>
    <xf numFmtId="0" fontId="2" fillId="0" borderId="10" xfId="38" applyFont="1" applyBorder="1"/>
    <xf numFmtId="0" fontId="2" fillId="0" borderId="13" xfId="38" applyFont="1" applyBorder="1"/>
    <xf numFmtId="0" fontId="8" fillId="0" borderId="6" xfId="38" quotePrefix="1" applyBorder="1"/>
    <xf numFmtId="0" fontId="8" fillId="0" borderId="5" xfId="38" quotePrefix="1" applyBorder="1"/>
    <xf numFmtId="0" fontId="8" fillId="0" borderId="4" xfId="38" quotePrefix="1" applyBorder="1"/>
    <xf numFmtId="0" fontId="8" fillId="0" borderId="14" xfId="38" quotePrefix="1" applyBorder="1"/>
    <xf numFmtId="0" fontId="8" fillId="0" borderId="0" xfId="38" quotePrefix="1"/>
    <xf numFmtId="0" fontId="10" fillId="0" borderId="0" xfId="0" applyFont="1"/>
    <xf numFmtId="0" fontId="2" fillId="2" borderId="11" xfId="0" applyFont="1" applyFill="1" applyBorder="1" applyAlignment="1">
      <alignment horizontal="right"/>
    </xf>
    <xf numFmtId="0" fontId="0" fillId="2" borderId="10" xfId="0" applyFont="1" applyFill="1" applyBorder="1"/>
    <xf numFmtId="0" fontId="0" fillId="2" borderId="10" xfId="0" applyFill="1" applyBorder="1"/>
    <xf numFmtId="0" fontId="0" fillId="2" borderId="9" xfId="0" applyFill="1" applyBorder="1"/>
    <xf numFmtId="0" fontId="2" fillId="2" borderId="8" xfId="0" applyFont="1" applyFill="1" applyBorder="1" applyAlignment="1">
      <alignment horizontal="right"/>
    </xf>
    <xf numFmtId="22" fontId="0" fillId="2" borderId="0" xfId="0" applyNumberFormat="1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7" xfId="0" applyFill="1" applyBorder="1"/>
    <xf numFmtId="0" fontId="11" fillId="2" borderId="0" xfId="0" applyFont="1" applyFill="1" applyBorder="1"/>
    <xf numFmtId="0" fontId="2" fillId="2" borderId="6" xfId="0" applyFont="1" applyFill="1" applyBorder="1" applyAlignment="1">
      <alignment horizontal="right"/>
    </xf>
    <xf numFmtId="0" fontId="0" fillId="2" borderId="5" xfId="0" applyFill="1" applyBorder="1"/>
    <xf numFmtId="0" fontId="0" fillId="2" borderId="4" xfId="0" applyFill="1" applyBorder="1"/>
    <xf numFmtId="0" fontId="2" fillId="0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3" xfId="0" applyFill="1" applyBorder="1"/>
    <xf numFmtId="164" fontId="0" fillId="0" borderId="0" xfId="72" quotePrefix="1" applyNumberFormat="1" applyFont="1" applyBorder="1"/>
    <xf numFmtId="0" fontId="0" fillId="3" borderId="1" xfId="72" applyNumberFormat="1" applyFont="1" applyFill="1" applyBorder="1"/>
    <xf numFmtId="0" fontId="0" fillId="3" borderId="3" xfId="72" applyNumberFormat="1" applyFont="1" applyFill="1" applyBorder="1"/>
    <xf numFmtId="0" fontId="2" fillId="0" borderId="0" xfId="0" quotePrefix="1" applyFont="1" applyBorder="1"/>
    <xf numFmtId="164" fontId="2" fillId="2" borderId="1" xfId="72" applyNumberFormat="1" applyFont="1" applyFill="1" applyBorder="1"/>
    <xf numFmtId="164" fontId="2" fillId="2" borderId="3" xfId="72" applyNumberFormat="1" applyFont="1" applyFill="1" applyBorder="1"/>
    <xf numFmtId="22" fontId="0" fillId="2" borderId="0" xfId="0" applyNumberFormat="1" applyFont="1" applyFill="1" applyBorder="1" applyAlignment="1"/>
    <xf numFmtId="165" fontId="0" fillId="0" borderId="0" xfId="72" quotePrefix="1" applyNumberFormat="1" applyFont="1" applyBorder="1"/>
    <xf numFmtId="165" fontId="0" fillId="3" borderId="1" xfId="72" applyNumberFormat="1" applyFont="1" applyFill="1" applyBorder="1"/>
    <xf numFmtId="165" fontId="0" fillId="3" borderId="3" xfId="72" applyNumberFormat="1" applyFont="1" applyFill="1" applyBorder="1"/>
    <xf numFmtId="165" fontId="2" fillId="2" borderId="1" xfId="72" applyNumberFormat="1" applyFont="1" applyFill="1" applyBorder="1"/>
    <xf numFmtId="165" fontId="2" fillId="2" borderId="3" xfId="72" applyNumberFormat="1" applyFont="1" applyFill="1" applyBorder="1"/>
    <xf numFmtId="166" fontId="0" fillId="0" borderId="0" xfId="0" applyNumberFormat="1" applyAlignment="1">
      <alignment horizontal="center"/>
    </xf>
    <xf numFmtId="166" fontId="0" fillId="0" borderId="0" xfId="0" quotePrefix="1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4" fontId="0" fillId="2" borderId="0" xfId="0" applyNumberFormat="1" applyFont="1" applyFill="1" applyBorder="1"/>
    <xf numFmtId="0" fontId="13" fillId="0" borderId="0" xfId="0" applyFont="1"/>
    <xf numFmtId="0" fontId="14" fillId="0" borderId="0" xfId="0" applyFont="1" applyBorder="1"/>
    <xf numFmtId="0" fontId="14" fillId="0" borderId="0" xfId="0" quotePrefix="1" applyFont="1" applyBorder="1"/>
    <xf numFmtId="0" fontId="14" fillId="0" borderId="0" xfId="0" applyFont="1" applyFill="1" applyBorder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2" fillId="7" borderId="0" xfId="0" applyFont="1" applyFill="1" applyBorder="1" applyAlignment="1">
      <alignment horizontal="center"/>
    </xf>
    <xf numFmtId="167" fontId="0" fillId="0" borderId="0" xfId="0" applyNumberFormat="1"/>
    <xf numFmtId="2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right"/>
    </xf>
    <xf numFmtId="168" fontId="0" fillId="0" borderId="0" xfId="73" applyNumberFormat="1" applyFont="1"/>
    <xf numFmtId="0" fontId="8" fillId="0" borderId="0" xfId="38" applyNumberFormat="1"/>
    <xf numFmtId="0" fontId="2" fillId="6" borderId="0" xfId="0" applyFont="1" applyFill="1"/>
    <xf numFmtId="0" fontId="0" fillId="5" borderId="15" xfId="0" applyFill="1" applyBorder="1"/>
    <xf numFmtId="0" fontId="14" fillId="0" borderId="0" xfId="0" applyFont="1"/>
    <xf numFmtId="0" fontId="0" fillId="0" borderId="0" xfId="0" applyNumberFormat="1"/>
  </cellXfs>
  <cellStyles count="74">
    <cellStyle name="Comma" xfId="72" builtinId="3"/>
    <cellStyle name="Comma 2" xfId="2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 2" xfId="39"/>
    <cellStyle name="Normal" xfId="0" builtinId="0"/>
    <cellStyle name="Normal 2" xfId="1"/>
    <cellStyle name="Normal 2 2" xfId="38"/>
    <cellStyle name="Normal 3" xfId="27"/>
    <cellStyle name="Percent" xfId="73" builtinId="5"/>
    <cellStyle name="Percent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/>
  </sheetViews>
  <sheetFormatPr defaultRowHeight="15"/>
  <sheetData>
    <row r="1" spans="1:1">
      <c r="A1" s="15" t="s">
        <v>233</v>
      </c>
    </row>
    <row r="2" spans="1:1">
      <c r="A2" s="72" t="s">
        <v>295</v>
      </c>
    </row>
    <row r="3" spans="1:1" s="33" customFormat="1">
      <c r="A3" s="72"/>
    </row>
    <row r="4" spans="1:1" s="33" customFormat="1">
      <c r="A4" s="72" t="s">
        <v>318</v>
      </c>
    </row>
    <row r="5" spans="1:1" s="33" customFormat="1">
      <c r="A5" s="72" t="s">
        <v>319</v>
      </c>
    </row>
    <row r="6" spans="1:1" s="33" customFormat="1">
      <c r="A6" s="72" t="s">
        <v>320</v>
      </c>
    </row>
    <row r="7" spans="1:1" s="33" customFormat="1">
      <c r="A7" s="72" t="s">
        <v>321</v>
      </c>
    </row>
    <row r="8" spans="1:1" s="33" customFormat="1">
      <c r="A8" s="72"/>
    </row>
    <row r="9" spans="1:1">
      <c r="A9" t="s">
        <v>269</v>
      </c>
    </row>
    <row r="10" spans="1:1">
      <c r="A10" t="s">
        <v>270</v>
      </c>
    </row>
    <row r="11" spans="1:1">
      <c r="A11" t="s">
        <v>275</v>
      </c>
    </row>
    <row r="13" spans="1:1">
      <c r="A13" t="s">
        <v>271</v>
      </c>
    </row>
    <row r="14" spans="1:1">
      <c r="A14" t="s">
        <v>272</v>
      </c>
    </row>
    <row r="15" spans="1:1">
      <c r="A15" t="s">
        <v>296</v>
      </c>
    </row>
    <row r="16" spans="1:1">
      <c r="A16" t="s">
        <v>297</v>
      </c>
    </row>
    <row r="18" spans="1:1">
      <c r="A18" t="s">
        <v>322</v>
      </c>
    </row>
    <row r="20" spans="1:1">
      <c r="A20" t="s">
        <v>285</v>
      </c>
    </row>
    <row r="21" spans="1:1">
      <c r="A21" t="s">
        <v>286</v>
      </c>
    </row>
    <row r="22" spans="1:1">
      <c r="A22" t="s">
        <v>287</v>
      </c>
    </row>
    <row r="24" spans="1:1">
      <c r="A24" t="s">
        <v>293</v>
      </c>
    </row>
    <row r="25" spans="1:1">
      <c r="A25" t="s">
        <v>294</v>
      </c>
    </row>
    <row r="27" spans="1:1">
      <c r="A27" s="15"/>
    </row>
    <row r="28" spans="1:1">
      <c r="A28" s="15"/>
    </row>
    <row r="29" spans="1:1">
      <c r="A29" s="15"/>
    </row>
    <row r="30" spans="1:1">
      <c r="A30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RowHeight="15"/>
  <cols>
    <col min="1" max="1" width="29.42578125" style="33" customWidth="1"/>
    <col min="2" max="2" width="24.7109375" style="33" customWidth="1"/>
    <col min="3" max="3" width="9.140625" style="33"/>
    <col min="4" max="4" width="46.42578125" style="33" customWidth="1"/>
    <col min="5" max="5" width="23.28515625" style="33" customWidth="1"/>
    <col min="6" max="16384" width="9.140625" style="33"/>
  </cols>
  <sheetData>
    <row r="1" spans="1:5" ht="15.75" thickBot="1">
      <c r="A1" s="125" t="s">
        <v>298</v>
      </c>
      <c r="B1" s="126" t="s">
        <v>192</v>
      </c>
      <c r="D1" s="111" t="s">
        <v>274</v>
      </c>
      <c r="E1" s="111" t="s">
        <v>299</v>
      </c>
    </row>
    <row r="2" spans="1:5">
      <c r="D2" s="112" t="s">
        <v>188</v>
      </c>
      <c r="E2" s="127" t="s">
        <v>300</v>
      </c>
    </row>
    <row r="3" spans="1:5">
      <c r="A3" s="33" t="s">
        <v>301</v>
      </c>
      <c r="B3" s="33" t="str">
        <f>VLOOKUP(B1,D2:E18,2,FALSE)</f>
        <v>L</v>
      </c>
      <c r="D3" s="112" t="s">
        <v>206</v>
      </c>
      <c r="E3" s="127" t="s">
        <v>302</v>
      </c>
    </row>
    <row r="4" spans="1:5">
      <c r="D4" s="112" t="s">
        <v>205</v>
      </c>
      <c r="E4" s="127" t="s">
        <v>303</v>
      </c>
    </row>
    <row r="5" spans="1:5">
      <c r="D5" s="112" t="s">
        <v>189</v>
      </c>
      <c r="E5" s="127" t="s">
        <v>304</v>
      </c>
    </row>
    <row r="6" spans="1:5">
      <c r="D6" s="112" t="s">
        <v>190</v>
      </c>
      <c r="E6" s="127" t="s">
        <v>305</v>
      </c>
    </row>
    <row r="7" spans="1:5">
      <c r="D7" s="112" t="s">
        <v>204</v>
      </c>
      <c r="E7" s="127" t="s">
        <v>306</v>
      </c>
    </row>
    <row r="8" spans="1:5">
      <c r="D8" s="112" t="s">
        <v>203</v>
      </c>
      <c r="E8" s="127" t="s">
        <v>307</v>
      </c>
    </row>
    <row r="9" spans="1:5">
      <c r="D9" s="112" t="s">
        <v>191</v>
      </c>
      <c r="E9" s="127" t="s">
        <v>308</v>
      </c>
    </row>
    <row r="10" spans="1:5">
      <c r="D10" s="112" t="s">
        <v>202</v>
      </c>
      <c r="E10" s="127" t="s">
        <v>309</v>
      </c>
    </row>
    <row r="11" spans="1:5">
      <c r="D11" s="112" t="s">
        <v>192</v>
      </c>
      <c r="E11" s="127" t="s">
        <v>310</v>
      </c>
    </row>
    <row r="12" spans="1:5">
      <c r="D12" s="113" t="s">
        <v>200</v>
      </c>
      <c r="E12" s="127" t="s">
        <v>311</v>
      </c>
    </row>
    <row r="13" spans="1:5">
      <c r="D13" s="113" t="s">
        <v>242</v>
      </c>
      <c r="E13" s="127" t="s">
        <v>312</v>
      </c>
    </row>
    <row r="14" spans="1:5">
      <c r="D14" s="113" t="s">
        <v>243</v>
      </c>
      <c r="E14" s="127" t="s">
        <v>313</v>
      </c>
    </row>
    <row r="15" spans="1:5">
      <c r="D15" s="113" t="s">
        <v>199</v>
      </c>
      <c r="E15" s="127" t="s">
        <v>314</v>
      </c>
    </row>
    <row r="16" spans="1:5">
      <c r="D16" s="113" t="s">
        <v>198</v>
      </c>
      <c r="E16" s="127" t="s">
        <v>315</v>
      </c>
    </row>
    <row r="17" spans="4:5">
      <c r="D17" s="113" t="s">
        <v>244</v>
      </c>
      <c r="E17" s="127" t="s">
        <v>316</v>
      </c>
    </row>
    <row r="18" spans="4:5">
      <c r="D18" s="114" t="s">
        <v>246</v>
      </c>
      <c r="E18" s="127" t="s">
        <v>317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workbookViewId="0"/>
  </sheetViews>
  <sheetFormatPr defaultRowHeight="15"/>
  <cols>
    <col min="1" max="1" width="23.140625" customWidth="1"/>
    <col min="2" max="2" width="14.7109375" customWidth="1"/>
  </cols>
  <sheetData>
    <row r="1" spans="1:6">
      <c r="A1" s="73" t="s">
        <v>234</v>
      </c>
      <c r="B1" s="74" t="s">
        <v>235</v>
      </c>
      <c r="C1" s="74"/>
      <c r="D1" s="75"/>
      <c r="E1" s="75"/>
      <c r="F1" s="76"/>
    </row>
    <row r="2" spans="1:6">
      <c r="A2" s="77" t="s">
        <v>236</v>
      </c>
      <c r="B2" s="100">
        <v>41520.626446759263</v>
      </c>
      <c r="C2" s="79"/>
      <c r="D2" s="80"/>
      <c r="E2" s="80"/>
      <c r="F2" s="81"/>
    </row>
    <row r="3" spans="1:6">
      <c r="A3" s="77" t="s">
        <v>221</v>
      </c>
      <c r="B3" s="79" t="s">
        <v>224</v>
      </c>
      <c r="C3" s="79"/>
      <c r="D3" s="80"/>
      <c r="E3" s="80"/>
      <c r="F3" s="81"/>
    </row>
    <row r="4" spans="1:6">
      <c r="A4" s="77" t="s">
        <v>223</v>
      </c>
      <c r="B4" s="82" t="s">
        <v>237</v>
      </c>
      <c r="C4" s="82"/>
      <c r="D4" s="80"/>
      <c r="E4" s="80"/>
      <c r="F4" s="81"/>
    </row>
    <row r="5" spans="1:6" ht="18">
      <c r="A5" s="83" t="s">
        <v>238</v>
      </c>
      <c r="B5" s="84" t="s">
        <v>239</v>
      </c>
      <c r="C5" s="84"/>
      <c r="D5" s="84"/>
      <c r="E5" s="84"/>
      <c r="F5" s="85"/>
    </row>
    <row r="6" spans="1:6">
      <c r="A6" s="33"/>
      <c r="B6" s="33"/>
      <c r="C6" s="33"/>
      <c r="D6" s="33"/>
      <c r="E6" s="33"/>
      <c r="F6" s="33"/>
    </row>
    <row r="7" spans="1:6">
      <c r="A7" s="86" t="s">
        <v>240</v>
      </c>
      <c r="B7" s="33"/>
      <c r="C7" s="33"/>
      <c r="D7" s="33"/>
      <c r="E7" s="33"/>
      <c r="F7" s="33"/>
    </row>
    <row r="8" spans="1:6">
      <c r="A8" s="87" t="s">
        <v>241</v>
      </c>
      <c r="B8" s="88">
        <v>2010</v>
      </c>
      <c r="C8" s="88">
        <v>2015</v>
      </c>
      <c r="D8" s="88">
        <v>2020</v>
      </c>
      <c r="E8" s="88">
        <v>2025</v>
      </c>
      <c r="F8" s="89">
        <v>2030</v>
      </c>
    </row>
    <row r="9" spans="1:6">
      <c r="A9" s="90" t="s">
        <v>207</v>
      </c>
      <c r="B9" s="91"/>
      <c r="C9" s="91"/>
      <c r="D9" s="92"/>
      <c r="E9" s="92"/>
      <c r="F9" s="93"/>
    </row>
    <row r="10" spans="1:6">
      <c r="A10" s="37" t="s">
        <v>188</v>
      </c>
      <c r="B10" s="94">
        <v>0.61849103831327745</v>
      </c>
      <c r="C10" s="94">
        <v>1.0162975517229285</v>
      </c>
      <c r="D10" s="94">
        <v>1.0953232751375039</v>
      </c>
      <c r="E10" s="94">
        <v>1.1813639811671957</v>
      </c>
      <c r="F10" s="94">
        <v>1.2702664724215311</v>
      </c>
    </row>
    <row r="11" spans="1:6">
      <c r="A11" s="37" t="s">
        <v>206</v>
      </c>
      <c r="B11" s="94">
        <v>0.33576391098336278</v>
      </c>
      <c r="C11" s="94">
        <v>0.67986583035594039</v>
      </c>
      <c r="D11" s="94">
        <v>0.77995058198190104</v>
      </c>
      <c r="E11" s="94">
        <v>0.89477125515856215</v>
      </c>
      <c r="F11" s="94">
        <v>1.0225092027157894</v>
      </c>
    </row>
    <row r="12" spans="1:6">
      <c r="A12" s="37" t="s">
        <v>205</v>
      </c>
      <c r="B12" s="94">
        <v>0.20135993367069949</v>
      </c>
      <c r="C12" s="94">
        <v>0.39611069359191103</v>
      </c>
      <c r="D12" s="94">
        <v>0.42776268327896255</v>
      </c>
      <c r="E12" s="94">
        <v>0.46194501931741938</v>
      </c>
      <c r="F12" s="94">
        <v>0.49692168224119232</v>
      </c>
    </row>
    <row r="13" spans="1:6">
      <c r="A13" s="37" t="s">
        <v>189</v>
      </c>
      <c r="B13" s="94">
        <v>9.4444682426841666</v>
      </c>
      <c r="C13" s="94">
        <v>23.025745655772944</v>
      </c>
      <c r="D13" s="94">
        <v>31.168141676419062</v>
      </c>
      <c r="E13" s="94">
        <v>42.190121698786427</v>
      </c>
      <c r="F13" s="94">
        <v>56.888226443657373</v>
      </c>
    </row>
    <row r="14" spans="1:6">
      <c r="A14" s="37" t="s">
        <v>190</v>
      </c>
      <c r="B14" s="94">
        <v>2.3762885260943198</v>
      </c>
      <c r="C14" s="94">
        <v>5.6803750278840397</v>
      </c>
      <c r="D14" s="94">
        <v>7.5755949607965665</v>
      </c>
      <c r="E14" s="94">
        <v>9.9254738792257289</v>
      </c>
      <c r="F14" s="94">
        <v>12.953765158045179</v>
      </c>
    </row>
    <row r="15" spans="1:6">
      <c r="A15" s="37" t="s">
        <v>204</v>
      </c>
      <c r="B15" s="94">
        <v>0.44378924751430293</v>
      </c>
      <c r="C15" s="94">
        <v>0.93424043384228661</v>
      </c>
      <c r="D15" s="94">
        <v>1.1186818506813809</v>
      </c>
      <c r="E15" s="94">
        <v>1.3265522883777485</v>
      </c>
      <c r="F15" s="94">
        <v>1.5573985979932083</v>
      </c>
    </row>
    <row r="16" spans="1:6">
      <c r="A16" s="37" t="s">
        <v>203</v>
      </c>
      <c r="B16" s="94">
        <v>1.9089624821397118</v>
      </c>
      <c r="C16" s="94">
        <v>3.7410882566930761</v>
      </c>
      <c r="D16" s="94">
        <v>4.2302780262218347</v>
      </c>
      <c r="E16" s="94">
        <v>4.783446645181245</v>
      </c>
      <c r="F16" s="94">
        <v>5.3879458367279032</v>
      </c>
    </row>
    <row r="17" spans="1:6">
      <c r="A17" s="37" t="s">
        <v>191</v>
      </c>
      <c r="B17" s="94">
        <v>2.6413711660622408</v>
      </c>
      <c r="C17" s="94">
        <v>3.9486175221496858</v>
      </c>
      <c r="D17" s="94">
        <v>4.598953723077507</v>
      </c>
      <c r="E17" s="94">
        <v>5.3636879245409901</v>
      </c>
      <c r="F17" s="94">
        <v>6.2396594647005168</v>
      </c>
    </row>
    <row r="18" spans="1:6">
      <c r="A18" s="37" t="s">
        <v>202</v>
      </c>
      <c r="B18" s="94">
        <v>5.1701588716168936E-2</v>
      </c>
      <c r="C18" s="94">
        <v>0.10677241614968105</v>
      </c>
      <c r="D18" s="94">
        <v>0.1257717754232803</v>
      </c>
      <c r="E18" s="94">
        <v>0.14747426994273136</v>
      </c>
      <c r="F18" s="94">
        <v>0.17187042964197063</v>
      </c>
    </row>
    <row r="19" spans="1:6">
      <c r="A19" s="37" t="s">
        <v>192</v>
      </c>
      <c r="B19" s="94">
        <v>8.8816457999999994</v>
      </c>
      <c r="C19" s="94">
        <v>11.916797800000001</v>
      </c>
      <c r="D19" s="94">
        <v>13.0205632</v>
      </c>
      <c r="E19" s="94">
        <v>14.228716</v>
      </c>
      <c r="F19" s="94">
        <v>15.551266999999999</v>
      </c>
    </row>
    <row r="20" spans="1:6">
      <c r="A20" s="90" t="s">
        <v>201</v>
      </c>
      <c r="B20" s="95"/>
      <c r="C20" s="95"/>
      <c r="D20" s="95"/>
      <c r="E20" s="95"/>
      <c r="F20" s="96"/>
    </row>
    <row r="21" spans="1:6">
      <c r="A21" s="97" t="s">
        <v>200</v>
      </c>
      <c r="B21" s="94">
        <v>3.0378108727971447</v>
      </c>
      <c r="C21" s="94">
        <v>6.3442308172997874</v>
      </c>
      <c r="D21" s="94">
        <v>7.5618443602655248</v>
      </c>
      <c r="E21" s="94">
        <v>8.9265040966241713</v>
      </c>
      <c r="F21" s="94">
        <v>10.364083536368597</v>
      </c>
    </row>
    <row r="22" spans="1:6">
      <c r="A22" s="97" t="s">
        <v>242</v>
      </c>
      <c r="B22" s="94">
        <v>0.9773483629218378</v>
      </c>
      <c r="C22" s="94">
        <v>1.9577836934138415</v>
      </c>
      <c r="D22" s="94">
        <v>2.2523615885202055</v>
      </c>
      <c r="E22" s="94">
        <v>2.5833116485280749</v>
      </c>
      <c r="F22" s="94">
        <v>2.9497764257064363</v>
      </c>
    </row>
    <row r="23" spans="1:6">
      <c r="A23" s="97" t="s">
        <v>243</v>
      </c>
      <c r="B23" s="94">
        <v>1.8044160084590801</v>
      </c>
      <c r="C23" s="94">
        <v>3.7251446555954315</v>
      </c>
      <c r="D23" s="94">
        <v>4.3878847259236107</v>
      </c>
      <c r="E23" s="94">
        <v>5.1449017267976354</v>
      </c>
      <c r="F23" s="94">
        <v>5.9958616626473482</v>
      </c>
    </row>
    <row r="24" spans="1:6">
      <c r="A24" s="97" t="s">
        <v>199</v>
      </c>
      <c r="B24" s="94">
        <v>9.4911376525855271</v>
      </c>
      <c r="C24" s="94">
        <v>14.500546497644951</v>
      </c>
      <c r="D24" s="94">
        <v>14.990726526430478</v>
      </c>
      <c r="E24" s="94">
        <v>15.421236880782283</v>
      </c>
      <c r="F24" s="94">
        <v>15.80226748630453</v>
      </c>
    </row>
    <row r="25" spans="1:6">
      <c r="A25" s="97" t="s">
        <v>198</v>
      </c>
      <c r="B25" s="94">
        <v>0.35342739940614809</v>
      </c>
      <c r="C25" s="94">
        <v>0.52834286980704803</v>
      </c>
      <c r="D25" s="94">
        <v>0.61536079261425858</v>
      </c>
      <c r="E25" s="94">
        <v>0.71768568490234497</v>
      </c>
      <c r="F25" s="94">
        <v>0.83489463583290302</v>
      </c>
    </row>
    <row r="26" spans="1:6">
      <c r="A26" s="97" t="s">
        <v>244</v>
      </c>
      <c r="B26" s="94">
        <v>2.8915410579812342</v>
      </c>
      <c r="C26" s="94">
        <v>5.7080259617226794</v>
      </c>
      <c r="D26" s="94">
        <v>6.4987398057339618</v>
      </c>
      <c r="E26" s="94">
        <v>7.3822837699295363</v>
      </c>
      <c r="F26" s="94">
        <v>8.3475959922555774</v>
      </c>
    </row>
    <row r="27" spans="1:6">
      <c r="A27" s="97" t="s">
        <v>245</v>
      </c>
      <c r="B27" s="94">
        <v>0</v>
      </c>
      <c r="C27" s="94">
        <v>0</v>
      </c>
      <c r="D27" s="94">
        <v>0</v>
      </c>
      <c r="E27" s="94">
        <v>0</v>
      </c>
      <c r="F27" s="94">
        <v>0</v>
      </c>
    </row>
    <row r="28" spans="1:6">
      <c r="A28" s="3" t="s">
        <v>246</v>
      </c>
      <c r="B28" s="98">
        <v>45.45952329032923</v>
      </c>
      <c r="C28" s="98">
        <v>84.209985683646238</v>
      </c>
      <c r="D28" s="98">
        <v>100.44793955250603</v>
      </c>
      <c r="E28" s="98">
        <v>120.67947676926212</v>
      </c>
      <c r="F28" s="99">
        <v>145.83431002726007</v>
      </c>
    </row>
    <row r="30" spans="1:6">
      <c r="A30" s="73" t="s">
        <v>234</v>
      </c>
      <c r="B30" s="74" t="s">
        <v>235</v>
      </c>
      <c r="C30" s="74"/>
      <c r="D30" s="75"/>
      <c r="E30" s="75"/>
      <c r="F30" s="76"/>
    </row>
    <row r="31" spans="1:6">
      <c r="A31" s="77" t="s">
        <v>236</v>
      </c>
      <c r="B31" s="78">
        <v>41520.626458333332</v>
      </c>
      <c r="C31" s="79"/>
      <c r="D31" s="80"/>
      <c r="E31" s="80"/>
      <c r="F31" s="81"/>
    </row>
    <row r="32" spans="1:6">
      <c r="A32" s="77" t="s">
        <v>221</v>
      </c>
      <c r="B32" s="79" t="s">
        <v>224</v>
      </c>
      <c r="C32" s="79"/>
      <c r="D32" s="80"/>
      <c r="E32" s="80"/>
      <c r="F32" s="81"/>
    </row>
    <row r="33" spans="1:6">
      <c r="A33" s="77" t="s">
        <v>223</v>
      </c>
      <c r="B33" s="82" t="s">
        <v>247</v>
      </c>
      <c r="C33" s="82"/>
      <c r="D33" s="80"/>
      <c r="E33" s="80"/>
      <c r="F33" s="81"/>
    </row>
    <row r="34" spans="1:6" ht="18">
      <c r="A34" s="83" t="s">
        <v>238</v>
      </c>
      <c r="B34" s="84" t="s">
        <v>239</v>
      </c>
      <c r="C34" s="84"/>
      <c r="D34" s="84"/>
      <c r="E34" s="84"/>
      <c r="F34" s="85"/>
    </row>
    <row r="35" spans="1:6">
      <c r="A35" s="33"/>
      <c r="B35" s="33"/>
      <c r="C35" s="33"/>
      <c r="D35" s="33"/>
      <c r="E35" s="33"/>
      <c r="F35" s="33"/>
    </row>
    <row r="36" spans="1:6">
      <c r="A36" s="86" t="s">
        <v>240</v>
      </c>
      <c r="B36" s="33"/>
      <c r="C36" s="33"/>
      <c r="D36" s="33"/>
      <c r="E36" s="33"/>
      <c r="F36" s="33"/>
    </row>
    <row r="37" spans="1:6">
      <c r="A37" s="87" t="s">
        <v>241</v>
      </c>
      <c r="B37" s="88">
        <v>2010</v>
      </c>
      <c r="C37" s="88">
        <v>2015</v>
      </c>
      <c r="D37" s="88">
        <v>2020</v>
      </c>
      <c r="E37" s="88">
        <v>2025</v>
      </c>
      <c r="F37" s="89">
        <v>2030</v>
      </c>
    </row>
    <row r="38" spans="1:6">
      <c r="A38" s="90" t="s">
        <v>207</v>
      </c>
      <c r="B38" s="91"/>
      <c r="C38" s="91"/>
      <c r="D38" s="92"/>
      <c r="E38" s="92"/>
      <c r="F38" s="93"/>
    </row>
    <row r="39" spans="1:6">
      <c r="A39" s="37" t="s">
        <v>188</v>
      </c>
      <c r="B39" s="94">
        <v>0.78194717421851134</v>
      </c>
      <c r="C39" s="94">
        <v>0.84106793582281858</v>
      </c>
      <c r="D39" s="94">
        <v>0.90336484261594396</v>
      </c>
      <c r="E39" s="94">
        <v>0.9738480745993674</v>
      </c>
      <c r="F39" s="94">
        <v>1.0535933821364878</v>
      </c>
    </row>
    <row r="40" spans="1:6">
      <c r="A40" s="37" t="s">
        <v>206</v>
      </c>
      <c r="B40" s="94">
        <v>0.46125730951503607</v>
      </c>
      <c r="C40" s="94">
        <v>0.50115284835845009</v>
      </c>
      <c r="D40" s="94">
        <v>0.53790073180367637</v>
      </c>
      <c r="E40" s="94">
        <v>0.57947758893995271</v>
      </c>
      <c r="F40" s="94">
        <v>0.62651798657011615</v>
      </c>
    </row>
    <row r="41" spans="1:6">
      <c r="A41" s="37" t="s">
        <v>205</v>
      </c>
      <c r="B41" s="94">
        <v>1.7016908320498993</v>
      </c>
      <c r="C41" s="94">
        <v>1.8178915500813992</v>
      </c>
      <c r="D41" s="94">
        <v>1.953463464208304</v>
      </c>
      <c r="E41" s="94">
        <v>2.1068506412887871</v>
      </c>
      <c r="F41" s="94">
        <v>2.2803941531897545</v>
      </c>
    </row>
    <row r="42" spans="1:6">
      <c r="A42" s="37" t="s">
        <v>189</v>
      </c>
      <c r="B42" s="94">
        <v>11.091240468662825</v>
      </c>
      <c r="C42" s="94">
        <v>12.646437867054551</v>
      </c>
      <c r="D42" s="94">
        <v>14.308283666596511</v>
      </c>
      <c r="E42" s="94">
        <v>16.188509652756078</v>
      </c>
      <c r="F42" s="94">
        <v>18.315812775587379</v>
      </c>
    </row>
    <row r="43" spans="1:6">
      <c r="A43" s="37" t="s">
        <v>190</v>
      </c>
      <c r="B43" s="94">
        <v>0.75662017206779897</v>
      </c>
      <c r="C43" s="94">
        <v>0.83750376155975026</v>
      </c>
      <c r="D43" s="94">
        <v>0.90227560020931963</v>
      </c>
      <c r="E43" s="94">
        <v>0.97047590435964837</v>
      </c>
      <c r="F43" s="94">
        <v>1.0476382885969688</v>
      </c>
    </row>
    <row r="44" spans="1:6">
      <c r="A44" s="37" t="s">
        <v>204</v>
      </c>
      <c r="B44" s="94">
        <v>0.1314953678352313</v>
      </c>
      <c r="C44" s="94">
        <v>0.14090802594117158</v>
      </c>
      <c r="D44" s="94">
        <v>0.15138412323245731</v>
      </c>
      <c r="E44" s="94">
        <v>0.16323686574685928</v>
      </c>
      <c r="F44" s="94">
        <v>0.17664715597293154</v>
      </c>
    </row>
    <row r="45" spans="1:6">
      <c r="A45" s="37" t="s">
        <v>203</v>
      </c>
      <c r="B45" s="94">
        <v>0</v>
      </c>
      <c r="C45" s="94">
        <v>0</v>
      </c>
      <c r="D45" s="94">
        <v>0</v>
      </c>
      <c r="E45" s="94">
        <v>0</v>
      </c>
      <c r="F45" s="94">
        <v>0</v>
      </c>
    </row>
    <row r="46" spans="1:6">
      <c r="A46" s="37" t="s">
        <v>191</v>
      </c>
      <c r="B46" s="94">
        <v>2.499137455810553</v>
      </c>
      <c r="C46" s="94">
        <v>2.7529430149096927</v>
      </c>
      <c r="D46" s="94">
        <v>2.9520466606303075</v>
      </c>
      <c r="E46" s="94">
        <v>3.1773141606150754</v>
      </c>
      <c r="F46" s="94">
        <v>3.4321836601951818</v>
      </c>
    </row>
    <row r="47" spans="1:6">
      <c r="A47" s="37" t="s">
        <v>202</v>
      </c>
      <c r="B47" s="94">
        <v>0.24466475721150133</v>
      </c>
      <c r="C47" s="94">
        <v>0.25659341027446886</v>
      </c>
      <c r="D47" s="94">
        <v>0.27608559347827732</v>
      </c>
      <c r="E47" s="94">
        <v>0.29813920964223478</v>
      </c>
      <c r="F47" s="94">
        <v>0.32309085209407368</v>
      </c>
    </row>
    <row r="48" spans="1:6">
      <c r="A48" s="37" t="s">
        <v>192</v>
      </c>
      <c r="B48" s="94">
        <v>3.7365593720751624</v>
      </c>
      <c r="C48" s="94">
        <v>3.6916969606280312</v>
      </c>
      <c r="D48" s="94">
        <v>3.6474211922791118</v>
      </c>
      <c r="E48" s="94">
        <v>3.6474211922791118</v>
      </c>
      <c r="F48" s="94">
        <v>3.6474211922791118</v>
      </c>
    </row>
    <row r="49" spans="1:6">
      <c r="A49" s="90" t="s">
        <v>201</v>
      </c>
      <c r="B49" s="95"/>
      <c r="C49" s="95"/>
      <c r="D49" s="95"/>
      <c r="E49" s="95"/>
      <c r="F49" s="96"/>
    </row>
    <row r="50" spans="1:6">
      <c r="A50" s="97" t="s">
        <v>200</v>
      </c>
      <c r="B50" s="94">
        <v>1.1579474755746069</v>
      </c>
      <c r="C50" s="94">
        <v>1.236982672990651</v>
      </c>
      <c r="D50" s="94">
        <v>1.2974226001744786</v>
      </c>
      <c r="E50" s="94">
        <v>1.3634796004805032</v>
      </c>
      <c r="F50" s="94">
        <v>1.4375081592269876</v>
      </c>
    </row>
    <row r="51" spans="1:6">
      <c r="A51" s="97" t="s">
        <v>242</v>
      </c>
      <c r="B51" s="94">
        <v>0.30903358729448049</v>
      </c>
      <c r="C51" s="94">
        <v>0.34206964255274819</v>
      </c>
      <c r="D51" s="94">
        <v>0.3782565697010507</v>
      </c>
      <c r="E51" s="94">
        <v>0.41912336548740059</v>
      </c>
      <c r="F51" s="94">
        <v>0.46536039387460104</v>
      </c>
    </row>
    <row r="52" spans="1:6">
      <c r="A52" s="97" t="s">
        <v>243</v>
      </c>
      <c r="B52" s="94">
        <v>1.1942507857345079</v>
      </c>
      <c r="C52" s="94">
        <v>1.7724782549816438</v>
      </c>
      <c r="D52" s="94">
        <v>1.9135625540926064</v>
      </c>
      <c r="E52" s="94">
        <v>1.9561346616789863</v>
      </c>
      <c r="F52" s="94">
        <v>2.0043010938422796</v>
      </c>
    </row>
    <row r="53" spans="1:6">
      <c r="A53" s="97" t="s">
        <v>199</v>
      </c>
      <c r="B53" s="94">
        <v>1.5802928851932441</v>
      </c>
      <c r="C53" s="94">
        <v>1.6775683239617827</v>
      </c>
      <c r="D53" s="94">
        <v>1.8148481275503214</v>
      </c>
      <c r="E53" s="94">
        <v>1.9657501970746656</v>
      </c>
      <c r="F53" s="94">
        <v>2.1123123054324631</v>
      </c>
    </row>
    <row r="54" spans="1:6">
      <c r="A54" s="97" t="s">
        <v>198</v>
      </c>
      <c r="B54" s="94">
        <v>0.29832319613229874</v>
      </c>
      <c r="C54" s="94">
        <v>0.32906092577634638</v>
      </c>
      <c r="D54" s="94">
        <v>0.36671913666793099</v>
      </c>
      <c r="E54" s="94">
        <v>0.3965717741722723</v>
      </c>
      <c r="F54" s="94">
        <v>0.42944799873506811</v>
      </c>
    </row>
    <row r="55" spans="1:6">
      <c r="A55" s="97" t="s">
        <v>244</v>
      </c>
      <c r="B55" s="94">
        <v>3.63334921742684E-2</v>
      </c>
      <c r="C55" s="94">
        <v>3.8780096584448032E-2</v>
      </c>
      <c r="D55" s="94">
        <v>4.2140636540217713E-2</v>
      </c>
      <c r="E55" s="94">
        <v>4.594277904591948E-2</v>
      </c>
      <c r="F55" s="94">
        <v>5.0244554303457534E-2</v>
      </c>
    </row>
    <row r="56" spans="1:6">
      <c r="A56" s="97" t="s">
        <v>245</v>
      </c>
      <c r="B56" s="94">
        <v>0</v>
      </c>
      <c r="C56" s="94">
        <v>0</v>
      </c>
      <c r="D56" s="94">
        <v>0</v>
      </c>
      <c r="E56" s="94">
        <v>0</v>
      </c>
      <c r="F56" s="94">
        <v>0</v>
      </c>
    </row>
    <row r="57" spans="1:6">
      <c r="A57" s="3" t="s">
        <v>246</v>
      </c>
      <c r="B57" s="98">
        <v>25.980794331549923</v>
      </c>
      <c r="C57" s="98">
        <v>28.883135291477949</v>
      </c>
      <c r="D57" s="98">
        <v>31.445175499780515</v>
      </c>
      <c r="E57" s="98">
        <v>34.25227566816686</v>
      </c>
      <c r="F57" s="99">
        <v>37.402473952036871</v>
      </c>
    </row>
    <row r="59" spans="1:6">
      <c r="A59" s="73" t="s">
        <v>234</v>
      </c>
      <c r="B59" s="74" t="s">
        <v>235</v>
      </c>
      <c r="C59" s="74"/>
      <c r="D59" s="75"/>
      <c r="E59" s="75"/>
      <c r="F59" s="76"/>
    </row>
    <row r="60" spans="1:6">
      <c r="A60" s="77" t="s">
        <v>236</v>
      </c>
      <c r="B60" s="78">
        <v>41520.626423611109</v>
      </c>
      <c r="C60" s="79"/>
      <c r="D60" s="80"/>
      <c r="E60" s="80"/>
      <c r="F60" s="81"/>
    </row>
    <row r="61" spans="1:6">
      <c r="A61" s="77" t="s">
        <v>221</v>
      </c>
      <c r="B61" s="79" t="s">
        <v>222</v>
      </c>
      <c r="C61" s="79"/>
      <c r="D61" s="80"/>
      <c r="E61" s="80"/>
      <c r="F61" s="81"/>
    </row>
    <row r="62" spans="1:6">
      <c r="A62" s="77" t="s">
        <v>223</v>
      </c>
      <c r="B62" s="82" t="s">
        <v>218</v>
      </c>
      <c r="C62" s="82"/>
      <c r="D62" s="80"/>
      <c r="E62" s="80"/>
      <c r="F62" s="81"/>
    </row>
    <row r="63" spans="1:6" ht="18">
      <c r="A63" s="83" t="s">
        <v>238</v>
      </c>
      <c r="B63" s="84" t="s">
        <v>239</v>
      </c>
      <c r="C63" s="84"/>
      <c r="D63" s="84"/>
      <c r="E63" s="84"/>
      <c r="F63" s="85"/>
    </row>
    <row r="64" spans="1:6">
      <c r="A64" s="33"/>
      <c r="B64" s="33"/>
      <c r="C64" s="33"/>
      <c r="D64" s="33"/>
      <c r="E64" s="33"/>
      <c r="F64" s="33"/>
    </row>
    <row r="65" spans="1:6">
      <c r="A65" s="86" t="s">
        <v>240</v>
      </c>
      <c r="B65" s="33"/>
      <c r="C65" s="33"/>
      <c r="D65" s="33"/>
      <c r="E65" s="33"/>
      <c r="F65" s="33"/>
    </row>
    <row r="66" spans="1:6">
      <c r="A66" s="87" t="s">
        <v>241</v>
      </c>
      <c r="B66" s="88">
        <v>2010</v>
      </c>
      <c r="C66" s="88">
        <v>2015</v>
      </c>
      <c r="D66" s="88">
        <v>2020</v>
      </c>
      <c r="E66" s="88">
        <v>2025</v>
      </c>
      <c r="F66" s="89">
        <v>2030</v>
      </c>
    </row>
    <row r="67" spans="1:6">
      <c r="A67" s="90" t="s">
        <v>207</v>
      </c>
      <c r="B67" s="91"/>
      <c r="C67" s="91"/>
      <c r="D67" s="92"/>
      <c r="E67" s="92"/>
      <c r="F67" s="93"/>
    </row>
    <row r="68" spans="1:6">
      <c r="A68" s="37" t="s">
        <v>188</v>
      </c>
      <c r="B68" s="94">
        <v>27.23779492239148</v>
      </c>
      <c r="C68" s="94">
        <v>29.570796628806168</v>
      </c>
      <c r="D68" s="94">
        <v>31.087247737975716</v>
      </c>
      <c r="E68" s="94">
        <v>33.653549615031878</v>
      </c>
      <c r="F68" s="94">
        <v>36.628126790710603</v>
      </c>
    </row>
    <row r="69" spans="1:6">
      <c r="A69" s="37" t="s">
        <v>206</v>
      </c>
      <c r="B69" s="94">
        <v>1.149690272282613</v>
      </c>
      <c r="C69" s="94">
        <v>1.4601066457989185</v>
      </c>
      <c r="D69" s="94">
        <v>1.7590261165923979</v>
      </c>
      <c r="E69" s="94">
        <v>1.7935168247608761</v>
      </c>
      <c r="F69" s="94">
        <v>2.0924362955543558</v>
      </c>
    </row>
    <row r="70" spans="1:6">
      <c r="A70" s="37" t="s">
        <v>205</v>
      </c>
      <c r="B70" s="94">
        <v>0.9433458443903</v>
      </c>
      <c r="C70" s="94">
        <v>0.97847837583748243</v>
      </c>
      <c r="D70" s="94">
        <v>0.98520588185928326</v>
      </c>
      <c r="E70" s="94">
        <v>1.0166009099610207</v>
      </c>
      <c r="F70" s="94">
        <v>1.0920984775390081</v>
      </c>
    </row>
    <row r="71" spans="1:6">
      <c r="A71" s="37" t="s">
        <v>189</v>
      </c>
      <c r="B71" s="94">
        <v>295.5121719899102</v>
      </c>
      <c r="C71" s="94">
        <v>321.15602395422218</v>
      </c>
      <c r="D71" s="94">
        <v>354.05796941929862</v>
      </c>
      <c r="E71" s="94">
        <v>396.68214054708068</v>
      </c>
      <c r="F71" s="94">
        <v>435.65698195501835</v>
      </c>
    </row>
    <row r="72" spans="1:6">
      <c r="A72" s="37" t="s">
        <v>190</v>
      </c>
      <c r="B72" s="94">
        <v>18.881174766802793</v>
      </c>
      <c r="C72" s="94">
        <v>20.681870598865768</v>
      </c>
      <c r="D72" s="94">
        <v>23.04795641513849</v>
      </c>
      <c r="E72" s="94">
        <v>25.822643396470358</v>
      </c>
      <c r="F72" s="94">
        <v>28.359771560907372</v>
      </c>
    </row>
    <row r="73" spans="1:6">
      <c r="A73" s="37" t="s">
        <v>204</v>
      </c>
      <c r="B73" s="94">
        <v>4.0360255326554828</v>
      </c>
      <c r="C73" s="94">
        <v>4.420940901773859</v>
      </c>
      <c r="D73" s="94">
        <v>4.9267136031484009</v>
      </c>
      <c r="E73" s="94">
        <v>5.5198285782542902</v>
      </c>
      <c r="F73" s="94">
        <v>6.0621631616559082</v>
      </c>
    </row>
    <row r="74" spans="1:6">
      <c r="A74" s="37" t="s">
        <v>203</v>
      </c>
      <c r="B74" s="94">
        <v>2.3525128637849622</v>
      </c>
      <c r="C74" s="94">
        <v>1.8360436439734671</v>
      </c>
      <c r="D74" s="94">
        <v>1.5987830544171981</v>
      </c>
      <c r="E74" s="94">
        <v>1.6497306176080344</v>
      </c>
      <c r="F74" s="94">
        <v>1.7722473767098077</v>
      </c>
    </row>
    <row r="75" spans="1:6">
      <c r="A75" s="37" t="s">
        <v>191</v>
      </c>
      <c r="B75" s="94">
        <v>48.821620264724672</v>
      </c>
      <c r="C75" s="94">
        <v>50.970067893976591</v>
      </c>
      <c r="D75" s="94">
        <v>50.599645888933154</v>
      </c>
      <c r="E75" s="94">
        <v>50.229223883889716</v>
      </c>
      <c r="F75" s="94">
        <v>51.340489899020014</v>
      </c>
    </row>
    <row r="76" spans="1:6">
      <c r="A76" s="37" t="s">
        <v>202</v>
      </c>
      <c r="B76" s="94">
        <v>1.9017008415897017</v>
      </c>
      <c r="C76" s="94">
        <v>1.824202061211438</v>
      </c>
      <c r="D76" s="94">
        <v>1.8033370049557518</v>
      </c>
      <c r="E76" s="94">
        <v>1.76458761476662</v>
      </c>
      <c r="F76" s="94">
        <v>1.7526647254776562</v>
      </c>
    </row>
    <row r="77" spans="1:6">
      <c r="A77" s="37" t="s">
        <v>192</v>
      </c>
      <c r="B77" s="94">
        <v>67.466576630932906</v>
      </c>
      <c r="C77" s="94">
        <v>69.979198740008854</v>
      </c>
      <c r="D77" s="94">
        <v>70.460339143874464</v>
      </c>
      <c r="E77" s="94">
        <v>72.705661028580622</v>
      </c>
      <c r="F77" s="94">
        <v>78.105125560850212</v>
      </c>
    </row>
    <row r="78" spans="1:6">
      <c r="A78" s="90" t="s">
        <v>201</v>
      </c>
      <c r="B78" s="95"/>
      <c r="C78" s="95"/>
      <c r="D78" s="95"/>
      <c r="E78" s="95"/>
      <c r="F78" s="96"/>
    </row>
    <row r="79" spans="1:6">
      <c r="A79" s="97" t="s">
        <v>200</v>
      </c>
      <c r="B79" s="94">
        <v>9.9839095323312037</v>
      </c>
      <c r="C79" s="94">
        <v>10.559562263393097</v>
      </c>
      <c r="D79" s="94">
        <v>10.654099350974539</v>
      </c>
      <c r="E79" s="94">
        <v>11.583428889377297</v>
      </c>
      <c r="F79" s="94">
        <v>12.47956808712282</v>
      </c>
    </row>
    <row r="80" spans="1:6">
      <c r="A80" s="97" t="s">
        <v>242</v>
      </c>
      <c r="B80" s="94">
        <v>7.6651015950958561</v>
      </c>
      <c r="C80" s="94">
        <v>9.7346790257717384</v>
      </c>
      <c r="D80" s="94">
        <v>11.727605440496662</v>
      </c>
      <c r="E80" s="94">
        <v>11.957558488349537</v>
      </c>
      <c r="F80" s="94">
        <v>13.950484903074459</v>
      </c>
    </row>
    <row r="81" spans="1:6">
      <c r="A81" s="97" t="s">
        <v>243</v>
      </c>
      <c r="B81" s="94">
        <v>0.12363245672288983</v>
      </c>
      <c r="C81" s="94">
        <v>0.24726491344577967</v>
      </c>
      <c r="D81" s="94">
        <v>0.37089737016866953</v>
      </c>
      <c r="E81" s="94">
        <v>0.24726491344577967</v>
      </c>
      <c r="F81" s="94">
        <v>0.24726491344577967</v>
      </c>
    </row>
    <row r="82" spans="1:6">
      <c r="A82" s="97" t="s">
        <v>199</v>
      </c>
      <c r="B82" s="94">
        <v>28.201813618748872</v>
      </c>
      <c r="C82" s="94">
        <v>27.652332007717273</v>
      </c>
      <c r="D82" s="94">
        <v>27.366858995383083</v>
      </c>
      <c r="E82" s="94">
        <v>26.882717056691231</v>
      </c>
      <c r="F82" s="94">
        <v>26.911348900536929</v>
      </c>
    </row>
    <row r="83" spans="1:6">
      <c r="A83" s="97" t="s">
        <v>198</v>
      </c>
      <c r="B83" s="94">
        <v>52.172732185727455</v>
      </c>
      <c r="C83" s="94">
        <v>54.46864908009178</v>
      </c>
      <c r="D83" s="94">
        <v>54.072801339684119</v>
      </c>
      <c r="E83" s="94">
        <v>53.676953599276473</v>
      </c>
      <c r="F83" s="94">
        <v>54.864496820499411</v>
      </c>
    </row>
    <row r="84" spans="1:6">
      <c r="A84" s="97" t="s">
        <v>244</v>
      </c>
      <c r="B84" s="94">
        <v>22.104894482796965</v>
      </c>
      <c r="C84" s="94">
        <v>24.200940511656711</v>
      </c>
      <c r="D84" s="94">
        <v>26.884316156200782</v>
      </c>
      <c r="E84" s="94">
        <v>30.067097846077729</v>
      </c>
      <c r="F84" s="94">
        <v>33.006081544702965</v>
      </c>
    </row>
    <row r="85" spans="1:6">
      <c r="A85" s="97" t="s">
        <v>245</v>
      </c>
      <c r="B85" s="94">
        <v>0</v>
      </c>
      <c r="C85" s="94">
        <v>0</v>
      </c>
      <c r="D85" s="94">
        <v>0</v>
      </c>
      <c r="E85" s="94">
        <v>0</v>
      </c>
      <c r="F85" s="94">
        <v>0</v>
      </c>
    </row>
    <row r="86" spans="1:6">
      <c r="A86" s="3" t="s">
        <v>246</v>
      </c>
      <c r="B86" s="98">
        <v>588.55469780088833</v>
      </c>
      <c r="C86" s="98">
        <v>629.74115724655098</v>
      </c>
      <c r="D86" s="98">
        <v>671.4028029191013</v>
      </c>
      <c r="E86" s="98">
        <v>725.25250380962211</v>
      </c>
      <c r="F86" s="99">
        <v>784.3213509728256</v>
      </c>
    </row>
    <row r="88" spans="1:6">
      <c r="A88" s="73" t="s">
        <v>234</v>
      </c>
      <c r="B88" s="74" t="s">
        <v>235</v>
      </c>
      <c r="C88" s="74"/>
      <c r="D88" s="75"/>
      <c r="E88" s="75"/>
      <c r="F88" s="76"/>
    </row>
    <row r="89" spans="1:6">
      <c r="A89" s="77" t="s">
        <v>236</v>
      </c>
      <c r="B89" s="78">
        <v>41520.626458333332</v>
      </c>
      <c r="C89" s="79"/>
      <c r="D89" s="80"/>
      <c r="E89" s="80"/>
      <c r="F89" s="81"/>
    </row>
    <row r="90" spans="1:6">
      <c r="A90" s="77" t="s">
        <v>221</v>
      </c>
      <c r="B90" s="79" t="s">
        <v>224</v>
      </c>
      <c r="C90" s="79"/>
      <c r="D90" s="80"/>
      <c r="E90" s="80"/>
      <c r="F90" s="81"/>
    </row>
    <row r="91" spans="1:6">
      <c r="A91" s="77" t="s">
        <v>223</v>
      </c>
      <c r="B91" s="82" t="s">
        <v>248</v>
      </c>
      <c r="C91" s="82"/>
      <c r="D91" s="80"/>
      <c r="E91" s="80"/>
      <c r="F91" s="81"/>
    </row>
    <row r="92" spans="1:6" ht="18">
      <c r="A92" s="83" t="s">
        <v>238</v>
      </c>
      <c r="B92" s="84" t="s">
        <v>239</v>
      </c>
      <c r="C92" s="84"/>
      <c r="D92" s="84"/>
      <c r="E92" s="84"/>
      <c r="F92" s="85"/>
    </row>
    <row r="93" spans="1:6">
      <c r="A93" s="33"/>
      <c r="B93" s="33"/>
      <c r="C93" s="33"/>
      <c r="D93" s="33"/>
      <c r="E93" s="33"/>
      <c r="F93" s="33"/>
    </row>
    <row r="94" spans="1:6">
      <c r="A94" s="86" t="s">
        <v>240</v>
      </c>
      <c r="B94" s="33"/>
      <c r="C94" s="33"/>
      <c r="D94" s="33"/>
      <c r="E94" s="33"/>
      <c r="F94" s="33"/>
    </row>
    <row r="95" spans="1:6">
      <c r="A95" s="87" t="s">
        <v>241</v>
      </c>
      <c r="B95" s="88">
        <v>2010</v>
      </c>
      <c r="C95" s="88">
        <v>2015</v>
      </c>
      <c r="D95" s="88">
        <v>2020</v>
      </c>
      <c r="E95" s="88">
        <v>2025</v>
      </c>
      <c r="F95" s="89">
        <v>2030</v>
      </c>
    </row>
    <row r="96" spans="1:6">
      <c r="A96" s="90" t="s">
        <v>207</v>
      </c>
      <c r="B96" s="91"/>
      <c r="C96" s="91"/>
      <c r="D96" s="92"/>
      <c r="E96" s="92"/>
      <c r="F96" s="93"/>
    </row>
    <row r="97" spans="1:6">
      <c r="A97" s="37" t="s">
        <v>188</v>
      </c>
      <c r="B97" s="94">
        <v>0.16213820484795402</v>
      </c>
      <c r="C97" s="94">
        <v>0.16213820484795402</v>
      </c>
      <c r="D97" s="94">
        <v>0.16213820484795402</v>
      </c>
      <c r="E97" s="94">
        <v>0.16213820484795402</v>
      </c>
      <c r="F97" s="94">
        <v>0.16213820484795402</v>
      </c>
    </row>
    <row r="98" spans="1:6">
      <c r="A98" s="37" t="s">
        <v>206</v>
      </c>
      <c r="B98" s="94">
        <v>1.6339753342877297</v>
      </c>
      <c r="C98" s="94">
        <v>1.9030167401117732</v>
      </c>
      <c r="D98" s="94">
        <v>2.1886882524381099</v>
      </c>
      <c r="E98" s="94">
        <v>2.5118398441191561</v>
      </c>
      <c r="F98" s="94">
        <v>2.774567384615473</v>
      </c>
    </row>
    <row r="99" spans="1:6">
      <c r="A99" s="37" t="s">
        <v>205</v>
      </c>
      <c r="B99" s="94">
        <v>0.16789715204469902</v>
      </c>
      <c r="C99" s="94">
        <v>0.16789715204469902</v>
      </c>
      <c r="D99" s="94">
        <v>0.16789715204469902</v>
      </c>
      <c r="E99" s="94">
        <v>0.16789715204469902</v>
      </c>
      <c r="F99" s="94">
        <v>0.16789715204469902</v>
      </c>
    </row>
    <row r="100" spans="1:6">
      <c r="A100" s="37" t="s">
        <v>189</v>
      </c>
      <c r="B100" s="94">
        <v>12.818528674857665</v>
      </c>
      <c r="C100" s="94">
        <v>15.550758577039103</v>
      </c>
      <c r="D100" s="94">
        <v>18.918727635407777</v>
      </c>
      <c r="E100" s="94">
        <v>22.688630905425569</v>
      </c>
      <c r="F100" s="94">
        <v>26.336238959903145</v>
      </c>
    </row>
    <row r="101" spans="1:6">
      <c r="A101" s="37" t="s">
        <v>190</v>
      </c>
      <c r="B101" s="94">
        <v>2.2038236264334992</v>
      </c>
      <c r="C101" s="94">
        <v>2.7049698188037348</v>
      </c>
      <c r="D101" s="94">
        <v>3.2204024062836032</v>
      </c>
      <c r="E101" s="94">
        <v>3.6869815912180592</v>
      </c>
      <c r="F101" s="94">
        <v>4.2296017549795213</v>
      </c>
    </row>
    <row r="102" spans="1:6">
      <c r="A102" s="37" t="s">
        <v>204</v>
      </c>
      <c r="B102" s="94">
        <v>0.42749748729346759</v>
      </c>
      <c r="C102" s="94">
        <v>0.5223042225303931</v>
      </c>
      <c r="D102" s="94">
        <v>0.62734775012188582</v>
      </c>
      <c r="E102" s="94">
        <v>0.74710253358318812</v>
      </c>
      <c r="F102" s="94">
        <v>0.88881597282494584</v>
      </c>
    </row>
    <row r="103" spans="1:6">
      <c r="A103" s="37" t="s">
        <v>203</v>
      </c>
      <c r="B103" s="94">
        <v>0.74854983494716321</v>
      </c>
      <c r="C103" s="94">
        <v>0.88661364113518004</v>
      </c>
      <c r="D103" s="94">
        <v>1.0180205589843891</v>
      </c>
      <c r="E103" s="94">
        <v>1.1549943712254358</v>
      </c>
      <c r="F103" s="94">
        <v>1.3070699364718279</v>
      </c>
    </row>
    <row r="104" spans="1:6">
      <c r="A104" s="37" t="s">
        <v>191</v>
      </c>
      <c r="B104" s="94">
        <v>9.2777811520000003E-2</v>
      </c>
      <c r="C104" s="94">
        <v>9.2777811520000003E-2</v>
      </c>
      <c r="D104" s="94">
        <v>9.2777811520000003E-2</v>
      </c>
      <c r="E104" s="94">
        <v>9.2777811520000003E-2</v>
      </c>
      <c r="F104" s="94">
        <v>9.2777811520000003E-2</v>
      </c>
    </row>
    <row r="105" spans="1:6">
      <c r="A105" s="37" t="s">
        <v>202</v>
      </c>
      <c r="B105" s="94">
        <v>0.72536500000000004</v>
      </c>
      <c r="C105" s="94">
        <v>0.72536500000000004</v>
      </c>
      <c r="D105" s="94">
        <v>0.72536500000000004</v>
      </c>
      <c r="E105" s="94">
        <v>0.72536500000000004</v>
      </c>
      <c r="F105" s="94">
        <v>0.72536500000000004</v>
      </c>
    </row>
    <row r="106" spans="1:6">
      <c r="A106" s="37" t="s">
        <v>192</v>
      </c>
      <c r="B106" s="94">
        <v>12.092683592539634</v>
      </c>
      <c r="C106" s="94">
        <v>12.098424897167344</v>
      </c>
      <c r="D106" s="94">
        <v>11.10518770871551</v>
      </c>
      <c r="E106" s="94">
        <v>10.778619400873701</v>
      </c>
      <c r="F106" s="94">
        <v>10.285275305213244</v>
      </c>
    </row>
    <row r="107" spans="1:6">
      <c r="A107" s="90" t="s">
        <v>201</v>
      </c>
      <c r="B107" s="95"/>
      <c r="C107" s="95"/>
      <c r="D107" s="95"/>
      <c r="E107" s="95"/>
      <c r="F107" s="96"/>
    </row>
    <row r="108" spans="1:6">
      <c r="A108" s="97" t="s">
        <v>200</v>
      </c>
      <c r="B108" s="94">
        <v>1.7295063362339318</v>
      </c>
      <c r="C108" s="94">
        <v>1.9879211760916218</v>
      </c>
      <c r="D108" s="94">
        <v>2.2546880358403336</v>
      </c>
      <c r="E108" s="94">
        <v>2.5292350436375433</v>
      </c>
      <c r="F108" s="94">
        <v>2.7979247003847378</v>
      </c>
    </row>
    <row r="109" spans="1:6">
      <c r="A109" s="97" t="s">
        <v>242</v>
      </c>
      <c r="B109" s="94">
        <v>1.3554082620084726</v>
      </c>
      <c r="C109" s="94">
        <v>1.4382332628493311</v>
      </c>
      <c r="D109" s="94">
        <v>1.5359049513775145</v>
      </c>
      <c r="E109" s="94">
        <v>1.6333645815819891</v>
      </c>
      <c r="F109" s="94">
        <v>1.7288549435686047</v>
      </c>
    </row>
    <row r="110" spans="1:6">
      <c r="A110" s="97" t="s">
        <v>243</v>
      </c>
      <c r="B110" s="94">
        <v>2.0197230904689514</v>
      </c>
      <c r="C110" s="94">
        <v>2.2436804013600908</v>
      </c>
      <c r="D110" s="94">
        <v>2.4920448819443952</v>
      </c>
      <c r="E110" s="94">
        <v>2.7782096249762414</v>
      </c>
      <c r="F110" s="94">
        <v>3.1162039030220794</v>
      </c>
    </row>
    <row r="111" spans="1:6">
      <c r="A111" s="97" t="s">
        <v>199</v>
      </c>
      <c r="B111" s="94">
        <v>2.9235140642154809</v>
      </c>
      <c r="C111" s="94">
        <v>2.5785714826228556</v>
      </c>
      <c r="D111" s="94">
        <v>2.3436442532625335</v>
      </c>
      <c r="E111" s="94">
        <v>1.7622138294777345</v>
      </c>
      <c r="F111" s="94">
        <v>1.41524277174338</v>
      </c>
    </row>
    <row r="112" spans="1:6">
      <c r="A112" s="97" t="s">
        <v>198</v>
      </c>
      <c r="B112" s="94">
        <v>1.0136206655749667</v>
      </c>
      <c r="C112" s="94">
        <v>1.0136206655749667</v>
      </c>
      <c r="D112" s="94">
        <v>1.0136206655749667</v>
      </c>
      <c r="E112" s="94">
        <v>1.0136206655749667</v>
      </c>
      <c r="F112" s="94">
        <v>1.0136206655749667</v>
      </c>
    </row>
    <row r="113" spans="1:6">
      <c r="A113" s="97" t="s">
        <v>244</v>
      </c>
      <c r="B113" s="94">
        <v>4.1332499559581493</v>
      </c>
      <c r="C113" s="94">
        <v>4.731204628746152</v>
      </c>
      <c r="D113" s="94">
        <v>5.3358675278569407</v>
      </c>
      <c r="E113" s="94">
        <v>5.9986458950915988</v>
      </c>
      <c r="F113" s="94">
        <v>6.7552512424609823</v>
      </c>
    </row>
    <row r="114" spans="1:6">
      <c r="A114" s="97" t="s">
        <v>245</v>
      </c>
      <c r="B114" s="94">
        <v>0</v>
      </c>
      <c r="C114" s="94">
        <v>0</v>
      </c>
      <c r="D114" s="94">
        <v>0</v>
      </c>
      <c r="E114" s="94">
        <v>0</v>
      </c>
      <c r="F114" s="94">
        <v>0</v>
      </c>
    </row>
    <row r="115" spans="1:6">
      <c r="A115" s="3" t="s">
        <v>246</v>
      </c>
      <c r="B115" s="98">
        <v>44.248259093231773</v>
      </c>
      <c r="C115" s="98">
        <v>48.807497682445202</v>
      </c>
      <c r="D115" s="98">
        <v>53.202322796220614</v>
      </c>
      <c r="E115" s="98">
        <v>58.43163645519784</v>
      </c>
      <c r="F115" s="99">
        <v>63.796845709175571</v>
      </c>
    </row>
    <row r="117" spans="1:6">
      <c r="A117" s="73" t="s">
        <v>234</v>
      </c>
      <c r="B117" s="74" t="s">
        <v>235</v>
      </c>
      <c r="C117" s="74"/>
      <c r="D117" s="75"/>
      <c r="E117" s="75"/>
      <c r="F117" s="76"/>
    </row>
    <row r="118" spans="1:6">
      <c r="A118" s="77" t="s">
        <v>236</v>
      </c>
      <c r="B118" s="78">
        <v>41520.626458333332</v>
      </c>
      <c r="C118" s="79"/>
      <c r="D118" s="80"/>
      <c r="E118" s="80"/>
      <c r="F118" s="81"/>
    </row>
    <row r="119" spans="1:6">
      <c r="A119" s="77" t="s">
        <v>221</v>
      </c>
      <c r="B119" s="79" t="s">
        <v>224</v>
      </c>
      <c r="C119" s="79"/>
      <c r="D119" s="80"/>
      <c r="E119" s="80"/>
      <c r="F119" s="81"/>
    </row>
    <row r="120" spans="1:6">
      <c r="A120" s="77" t="s">
        <v>223</v>
      </c>
      <c r="B120" s="82" t="s">
        <v>249</v>
      </c>
      <c r="C120" s="82"/>
      <c r="D120" s="80"/>
      <c r="E120" s="80"/>
      <c r="F120" s="81"/>
    </row>
    <row r="121" spans="1:6" ht="18">
      <c r="A121" s="83" t="s">
        <v>238</v>
      </c>
      <c r="B121" s="84" t="s">
        <v>239</v>
      </c>
      <c r="C121" s="84"/>
      <c r="D121" s="84"/>
      <c r="E121" s="84"/>
      <c r="F121" s="85"/>
    </row>
    <row r="122" spans="1:6">
      <c r="A122" s="33"/>
      <c r="B122" s="33"/>
      <c r="C122" s="33"/>
      <c r="D122" s="33"/>
      <c r="E122" s="33"/>
      <c r="F122" s="33"/>
    </row>
    <row r="123" spans="1:6">
      <c r="A123" s="86" t="s">
        <v>240</v>
      </c>
      <c r="B123" s="33"/>
      <c r="C123" s="33"/>
      <c r="D123" s="33"/>
      <c r="E123" s="33"/>
      <c r="F123" s="33"/>
    </row>
    <row r="124" spans="1:6">
      <c r="A124" s="87" t="s">
        <v>241</v>
      </c>
      <c r="B124" s="88">
        <v>2010</v>
      </c>
      <c r="C124" s="88">
        <v>2015</v>
      </c>
      <c r="D124" s="88">
        <v>2020</v>
      </c>
      <c r="E124" s="88">
        <v>2025</v>
      </c>
      <c r="F124" s="89">
        <v>2030</v>
      </c>
    </row>
    <row r="125" spans="1:6">
      <c r="A125" s="90" t="s">
        <v>207</v>
      </c>
      <c r="B125" s="91"/>
      <c r="C125" s="91"/>
      <c r="D125" s="92"/>
      <c r="E125" s="92"/>
      <c r="F125" s="93"/>
    </row>
    <row r="126" spans="1:6">
      <c r="A126" s="37" t="s">
        <v>188</v>
      </c>
      <c r="B126" s="94">
        <v>2.8556319456080375</v>
      </c>
      <c r="C126" s="94">
        <v>4.0159517887499216</v>
      </c>
      <c r="D126" s="94">
        <v>4.7655911359865586</v>
      </c>
      <c r="E126" s="94">
        <v>5.3945724096801762</v>
      </c>
      <c r="F126" s="94">
        <v>6.0378807507615919</v>
      </c>
    </row>
    <row r="127" spans="1:6">
      <c r="A127" s="37" t="s">
        <v>206</v>
      </c>
      <c r="B127" s="94">
        <v>0.4536747673329295</v>
      </c>
      <c r="C127" s="94">
        <v>0.68748465325336738</v>
      </c>
      <c r="D127" s="94">
        <v>0.90121117503251513</v>
      </c>
      <c r="E127" s="94">
        <v>1.0732305657801848</v>
      </c>
      <c r="F127" s="94">
        <v>1.2350426085011961</v>
      </c>
    </row>
    <row r="128" spans="1:6">
      <c r="A128" s="37" t="s">
        <v>205</v>
      </c>
      <c r="B128" s="94">
        <v>5.5244336339594739E-2</v>
      </c>
      <c r="C128" s="94">
        <v>7.8029596072675206E-2</v>
      </c>
      <c r="D128" s="94">
        <v>9.9560490553011791E-2</v>
      </c>
      <c r="E128" s="94">
        <v>0.11869431204088897</v>
      </c>
      <c r="F128" s="94">
        <v>0.13454255181561317</v>
      </c>
    </row>
    <row r="129" spans="1:6">
      <c r="A129" s="37" t="s">
        <v>189</v>
      </c>
      <c r="B129" s="94">
        <v>2.2430801825075268</v>
      </c>
      <c r="C129" s="94">
        <v>3.2437149197487267</v>
      </c>
      <c r="D129" s="94">
        <v>4.0102555656989916</v>
      </c>
      <c r="E129" s="94">
        <v>4.602646202170761</v>
      </c>
      <c r="F129" s="94">
        <v>5.1600314590937808</v>
      </c>
    </row>
    <row r="130" spans="1:6">
      <c r="A130" s="37" t="s">
        <v>190</v>
      </c>
      <c r="B130" s="94">
        <v>3.2942060355420001E-2</v>
      </c>
      <c r="C130" s="94">
        <v>4.8545583671135872E-2</v>
      </c>
      <c r="D130" s="94">
        <v>6.1167228503141532E-2</v>
      </c>
      <c r="E130" s="94">
        <v>7.0373084660978039E-2</v>
      </c>
      <c r="F130" s="94">
        <v>7.901084452899404E-2</v>
      </c>
    </row>
    <row r="131" spans="1:6">
      <c r="A131" s="37" t="s">
        <v>204</v>
      </c>
      <c r="B131" s="94">
        <v>5.4024978982888813E-2</v>
      </c>
      <c r="C131" s="94">
        <v>7.961475722066283E-2</v>
      </c>
      <c r="D131" s="94">
        <v>0.10031425474515211</v>
      </c>
      <c r="E131" s="94">
        <v>0.115411858844004</v>
      </c>
      <c r="F131" s="94">
        <v>0.12957778502755021</v>
      </c>
    </row>
    <row r="132" spans="1:6">
      <c r="A132" s="37" t="s">
        <v>203</v>
      </c>
      <c r="B132" s="94">
        <v>1.0976716321811364</v>
      </c>
      <c r="C132" s="94">
        <v>1.6633775025057083</v>
      </c>
      <c r="D132" s="94">
        <v>2.1804914283713535</v>
      </c>
      <c r="E132" s="94">
        <v>2.5966944420827884</v>
      </c>
      <c r="F132" s="94">
        <v>2.9882006527638691</v>
      </c>
    </row>
    <row r="133" spans="1:6">
      <c r="A133" s="37" t="s">
        <v>191</v>
      </c>
      <c r="B133" s="94">
        <v>0.56308512200017236</v>
      </c>
      <c r="C133" s="94">
        <v>1.1027029376993058</v>
      </c>
      <c r="D133" s="94">
        <v>1.7821348490965256</v>
      </c>
      <c r="E133" s="94">
        <v>2.4146581937366194</v>
      </c>
      <c r="F133" s="94">
        <v>2.8868693627020261</v>
      </c>
    </row>
    <row r="134" spans="1:6">
      <c r="A134" s="37" t="s">
        <v>202</v>
      </c>
      <c r="B134" s="94">
        <v>2.1672408128565791E-2</v>
      </c>
      <c r="C134" s="94">
        <v>3.1937883994168331E-2</v>
      </c>
      <c r="D134" s="94">
        <v>4.0241597699435208E-2</v>
      </c>
      <c r="E134" s="94">
        <v>4.6298082013801332E-2</v>
      </c>
      <c r="F134" s="94">
        <v>5.1980818769075017E-2</v>
      </c>
    </row>
    <row r="135" spans="1:6">
      <c r="A135" s="37" t="s">
        <v>192</v>
      </c>
      <c r="B135" s="94">
        <v>0.82788200000000001</v>
      </c>
      <c r="C135" s="94">
        <v>1.1474279999999999</v>
      </c>
      <c r="D135" s="94">
        <v>1.523263</v>
      </c>
      <c r="E135" s="94">
        <v>1.8881839999999999</v>
      </c>
      <c r="F135" s="94">
        <v>2.1687919999999998</v>
      </c>
    </row>
    <row r="136" spans="1:6">
      <c r="A136" s="90" t="s">
        <v>201</v>
      </c>
      <c r="B136" s="95"/>
      <c r="C136" s="95"/>
      <c r="D136" s="95"/>
      <c r="E136" s="95"/>
      <c r="F136" s="96"/>
    </row>
    <row r="137" spans="1:6">
      <c r="A137" s="97" t="s">
        <v>200</v>
      </c>
      <c r="B137" s="94">
        <v>1.2713554746011773</v>
      </c>
      <c r="C137" s="94">
        <v>1.8735529260195005</v>
      </c>
      <c r="D137" s="94">
        <v>2.3606687008833482</v>
      </c>
      <c r="E137" s="94">
        <v>2.71595660632642</v>
      </c>
      <c r="F137" s="94">
        <v>3.049319582958987</v>
      </c>
    </row>
    <row r="138" spans="1:6">
      <c r="A138" s="97" t="s">
        <v>242</v>
      </c>
      <c r="B138" s="94">
        <v>1.1862108759286987</v>
      </c>
      <c r="C138" s="94">
        <v>1.7975463997891707</v>
      </c>
      <c r="D138" s="94">
        <v>2.3563697045826877</v>
      </c>
      <c r="E138" s="94">
        <v>2.8061423226518505</v>
      </c>
      <c r="F138" s="94">
        <v>3.2292261610288735</v>
      </c>
    </row>
    <row r="139" spans="1:6">
      <c r="A139" s="97" t="s">
        <v>243</v>
      </c>
      <c r="B139" s="94">
        <v>1.7832951604979197</v>
      </c>
      <c r="C139" s="94">
        <v>2.6279808697527254</v>
      </c>
      <c r="D139" s="94">
        <v>3.311244694285667</v>
      </c>
      <c r="E139" s="94">
        <v>3.8095972125369664</v>
      </c>
      <c r="F139" s="94">
        <v>4.2771962395553746</v>
      </c>
    </row>
    <row r="140" spans="1:6">
      <c r="A140" s="97" t="s">
        <v>199</v>
      </c>
      <c r="B140" s="94">
        <v>5.565150524841334</v>
      </c>
      <c r="C140" s="94">
        <v>9.1329587140084172</v>
      </c>
      <c r="D140" s="94">
        <v>13.039680970240152</v>
      </c>
      <c r="E140" s="94">
        <v>16.334263932439494</v>
      </c>
      <c r="F140" s="94">
        <v>18.340463865711971</v>
      </c>
    </row>
    <row r="141" spans="1:6">
      <c r="A141" s="97" t="s">
        <v>198</v>
      </c>
      <c r="B141" s="94">
        <v>0.18716392372240054</v>
      </c>
      <c r="C141" s="94">
        <v>0.36631698460293127</v>
      </c>
      <c r="D141" s="94">
        <v>0.59179882403988771</v>
      </c>
      <c r="E141" s="94">
        <v>0.80168702179949092</v>
      </c>
      <c r="F141" s="94">
        <v>0.95838064325750372</v>
      </c>
    </row>
    <row r="142" spans="1:6">
      <c r="A142" s="97" t="s">
        <v>244</v>
      </c>
      <c r="B142" s="94">
        <v>2.9629595177653423</v>
      </c>
      <c r="C142" s="94">
        <v>4.6027630788255713</v>
      </c>
      <c r="D142" s="94">
        <v>6.1214954989930526</v>
      </c>
      <c r="E142" s="94">
        <v>7.4236934224947735</v>
      </c>
      <c r="F142" s="94">
        <v>8.5361882165845184</v>
      </c>
    </row>
    <row r="143" spans="1:6">
      <c r="A143" s="97" t="s">
        <v>245</v>
      </c>
      <c r="B143" s="94">
        <v>0</v>
      </c>
      <c r="C143" s="94">
        <v>0</v>
      </c>
      <c r="D143" s="94">
        <v>0</v>
      </c>
      <c r="E143" s="94">
        <v>0</v>
      </c>
      <c r="F143" s="94">
        <v>0</v>
      </c>
    </row>
    <row r="144" spans="1:6">
      <c r="A144" s="3" t="s">
        <v>246</v>
      </c>
      <c r="B144" s="98">
        <v>21.161044910793144</v>
      </c>
      <c r="C144" s="98">
        <v>32.499906595913984</v>
      </c>
      <c r="D144" s="98">
        <v>43.245489118711475</v>
      </c>
      <c r="E144" s="98">
        <v>52.212103669259193</v>
      </c>
      <c r="F144" s="99">
        <v>59.26270354306093</v>
      </c>
    </row>
    <row r="146" spans="1:6">
      <c r="A146" s="73" t="s">
        <v>234</v>
      </c>
      <c r="B146" s="74" t="s">
        <v>235</v>
      </c>
      <c r="C146" s="74"/>
      <c r="D146" s="75"/>
      <c r="E146" s="75"/>
      <c r="F146" s="76"/>
    </row>
    <row r="147" spans="1:6">
      <c r="A147" s="77" t="s">
        <v>236</v>
      </c>
      <c r="B147" s="78">
        <v>41520.626446759263</v>
      </c>
      <c r="C147" s="79"/>
      <c r="D147" s="80"/>
      <c r="E147" s="80"/>
      <c r="F147" s="81"/>
    </row>
    <row r="148" spans="1:6">
      <c r="A148" s="77" t="s">
        <v>221</v>
      </c>
      <c r="B148" s="79" t="s">
        <v>224</v>
      </c>
      <c r="C148" s="79"/>
      <c r="D148" s="80"/>
      <c r="E148" s="80"/>
      <c r="F148" s="81"/>
    </row>
    <row r="149" spans="1:6">
      <c r="A149" s="77" t="s">
        <v>223</v>
      </c>
      <c r="B149" s="82" t="s">
        <v>250</v>
      </c>
      <c r="C149" s="82"/>
      <c r="D149" s="80"/>
      <c r="E149" s="80"/>
      <c r="F149" s="81"/>
    </row>
    <row r="150" spans="1:6" ht="18">
      <c r="A150" s="83" t="s">
        <v>238</v>
      </c>
      <c r="B150" s="84" t="s">
        <v>239</v>
      </c>
      <c r="C150" s="84"/>
      <c r="D150" s="84"/>
      <c r="E150" s="84"/>
      <c r="F150" s="85"/>
    </row>
    <row r="151" spans="1:6">
      <c r="A151" s="33"/>
      <c r="B151" s="33"/>
      <c r="C151" s="33"/>
      <c r="D151" s="33"/>
      <c r="E151" s="33"/>
      <c r="F151" s="33"/>
    </row>
    <row r="152" spans="1:6">
      <c r="A152" s="86" t="s">
        <v>240</v>
      </c>
      <c r="B152" s="33"/>
      <c r="C152" s="33"/>
      <c r="D152" s="33"/>
      <c r="E152" s="33"/>
      <c r="F152" s="33"/>
    </row>
    <row r="153" spans="1:6">
      <c r="A153" s="87" t="s">
        <v>241</v>
      </c>
      <c r="B153" s="88">
        <v>2010</v>
      </c>
      <c r="C153" s="88">
        <v>2015</v>
      </c>
      <c r="D153" s="88">
        <v>2020</v>
      </c>
      <c r="E153" s="88">
        <v>2025</v>
      </c>
      <c r="F153" s="89">
        <v>2030</v>
      </c>
    </row>
    <row r="154" spans="1:6">
      <c r="A154" s="90" t="s">
        <v>207</v>
      </c>
      <c r="B154" s="91"/>
      <c r="C154" s="91"/>
      <c r="D154" s="92"/>
      <c r="E154" s="92"/>
      <c r="F154" s="93"/>
    </row>
    <row r="155" spans="1:6">
      <c r="A155" s="37" t="s">
        <v>188</v>
      </c>
      <c r="B155" s="94">
        <v>0.14678837011834647</v>
      </c>
      <c r="C155" s="94">
        <v>0.20589898672659129</v>
      </c>
      <c r="D155" s="94">
        <v>0.42978269297441452</v>
      </c>
      <c r="E155" s="94">
        <v>0.71985591642125712</v>
      </c>
      <c r="F155" s="94">
        <v>0.9468119373924877</v>
      </c>
    </row>
    <row r="156" spans="1:6">
      <c r="A156" s="37" t="s">
        <v>206</v>
      </c>
      <c r="B156" s="94">
        <v>0</v>
      </c>
      <c r="C156" s="94">
        <v>0</v>
      </c>
      <c r="D156" s="94">
        <v>0</v>
      </c>
      <c r="E156" s="94">
        <v>0</v>
      </c>
      <c r="F156" s="94">
        <v>0</v>
      </c>
    </row>
    <row r="157" spans="1:6">
      <c r="A157" s="37" t="s">
        <v>205</v>
      </c>
      <c r="B157" s="94">
        <v>0.46870810891098486</v>
      </c>
      <c r="C157" s="94">
        <v>0.69110848511717982</v>
      </c>
      <c r="D157" s="94">
        <v>1.2902808387505706</v>
      </c>
      <c r="E157" s="94">
        <v>1.7873592325868899</v>
      </c>
      <c r="F157" s="94">
        <v>2.3579506129560928</v>
      </c>
    </row>
    <row r="158" spans="1:6">
      <c r="A158" s="37" t="s">
        <v>189</v>
      </c>
      <c r="B158" s="94">
        <v>1.9493913558403107E-2</v>
      </c>
      <c r="C158" s="94">
        <v>2.3729975104049915E-2</v>
      </c>
      <c r="D158" s="94">
        <v>2.8869462097820459E-2</v>
      </c>
      <c r="E158" s="94">
        <v>3.5133211871478304E-2</v>
      </c>
      <c r="F158" s="94">
        <v>4.2742061756787027E-2</v>
      </c>
    </row>
    <row r="159" spans="1:6">
      <c r="A159" s="37" t="s">
        <v>190</v>
      </c>
      <c r="B159" s="94">
        <v>0</v>
      </c>
      <c r="C159" s="94">
        <v>0</v>
      </c>
      <c r="D159" s="94">
        <v>0</v>
      </c>
      <c r="E159" s="94">
        <v>0</v>
      </c>
      <c r="F159" s="94">
        <v>0</v>
      </c>
    </row>
    <row r="160" spans="1:6">
      <c r="A160" s="37" t="s">
        <v>204</v>
      </c>
      <c r="B160" s="94">
        <v>0</v>
      </c>
      <c r="C160" s="94">
        <v>0</v>
      </c>
      <c r="D160" s="94">
        <v>0</v>
      </c>
      <c r="E160" s="94">
        <v>0</v>
      </c>
      <c r="F160" s="94">
        <v>0</v>
      </c>
    </row>
    <row r="161" spans="1:6">
      <c r="A161" s="37" t="s">
        <v>203</v>
      </c>
      <c r="B161" s="94">
        <v>0</v>
      </c>
      <c r="C161" s="94">
        <v>0</v>
      </c>
      <c r="D161" s="94">
        <v>0</v>
      </c>
      <c r="E161" s="94">
        <v>0</v>
      </c>
      <c r="F161" s="94">
        <v>0</v>
      </c>
    </row>
    <row r="162" spans="1:6">
      <c r="A162" s="37" t="s">
        <v>191</v>
      </c>
      <c r="B162" s="94">
        <v>0.10751513065208285</v>
      </c>
      <c r="C162" s="94">
        <v>0.13632743455326685</v>
      </c>
      <c r="D162" s="94">
        <v>0.16625850546018059</v>
      </c>
      <c r="E162" s="94">
        <v>0.20244818599335035</v>
      </c>
      <c r="F162" s="94">
        <v>0.24620981133341546</v>
      </c>
    </row>
    <row r="163" spans="1:6">
      <c r="A163" s="37" t="s">
        <v>202</v>
      </c>
      <c r="B163" s="94">
        <v>0</v>
      </c>
      <c r="C163" s="94">
        <v>0</v>
      </c>
      <c r="D163" s="94">
        <v>0</v>
      </c>
      <c r="E163" s="94">
        <v>0</v>
      </c>
      <c r="F163" s="94">
        <v>0</v>
      </c>
    </row>
    <row r="164" spans="1:6">
      <c r="A164" s="37" t="s">
        <v>192</v>
      </c>
      <c r="B164" s="94">
        <v>6.1117845800000001</v>
      </c>
      <c r="C164" s="94">
        <v>8.7378633099999998</v>
      </c>
      <c r="D164" s="94">
        <v>16.44946659</v>
      </c>
      <c r="E164" s="94">
        <v>22.968004490000002</v>
      </c>
      <c r="F164" s="94">
        <v>30.507612269999999</v>
      </c>
    </row>
    <row r="165" spans="1:6">
      <c r="A165" s="90" t="s">
        <v>201</v>
      </c>
      <c r="B165" s="95"/>
      <c r="C165" s="95"/>
      <c r="D165" s="95"/>
      <c r="E165" s="95"/>
      <c r="F165" s="96"/>
    </row>
    <row r="166" spans="1:6">
      <c r="A166" s="97" t="s">
        <v>200</v>
      </c>
      <c r="B166" s="94">
        <v>0</v>
      </c>
      <c r="C166" s="94">
        <v>0</v>
      </c>
      <c r="D166" s="94">
        <v>0</v>
      </c>
      <c r="E166" s="94">
        <v>0</v>
      </c>
      <c r="F166" s="94">
        <v>0</v>
      </c>
    </row>
    <row r="167" spans="1:6">
      <c r="A167" s="97" t="s">
        <v>242</v>
      </c>
      <c r="B167" s="94">
        <v>0</v>
      </c>
      <c r="C167" s="94">
        <v>0</v>
      </c>
      <c r="D167" s="94">
        <v>0</v>
      </c>
      <c r="E167" s="94">
        <v>0</v>
      </c>
      <c r="F167" s="94">
        <v>0</v>
      </c>
    </row>
    <row r="168" spans="1:6">
      <c r="A168" s="97" t="s">
        <v>243</v>
      </c>
      <c r="B168" s="94">
        <v>0</v>
      </c>
      <c r="C168" s="94">
        <v>0</v>
      </c>
      <c r="D168" s="94">
        <v>0</v>
      </c>
      <c r="E168" s="94">
        <v>0</v>
      </c>
      <c r="F168" s="94">
        <v>0</v>
      </c>
    </row>
    <row r="169" spans="1:6">
      <c r="A169" s="97" t="s">
        <v>199</v>
      </c>
      <c r="B169" s="94">
        <v>7.2134374719484198</v>
      </c>
      <c r="C169" s="94">
        <v>9.7422376471131269</v>
      </c>
      <c r="D169" s="94">
        <v>18.267064627022343</v>
      </c>
      <c r="E169" s="94">
        <v>24.298441625995483</v>
      </c>
      <c r="F169" s="94">
        <v>31.844719344818596</v>
      </c>
    </row>
    <row r="170" spans="1:6">
      <c r="A170" s="97" t="s">
        <v>198</v>
      </c>
      <c r="B170" s="94">
        <v>3.6976480559415575E-2</v>
      </c>
      <c r="C170" s="94">
        <v>5.6886437582475691E-2</v>
      </c>
      <c r="D170" s="94">
        <v>0.11483119480469836</v>
      </c>
      <c r="E170" s="94">
        <v>0.17707593282111089</v>
      </c>
      <c r="F170" s="94">
        <v>0.26082290781025175</v>
      </c>
    </row>
    <row r="171" spans="1:6">
      <c r="A171" s="97" t="s">
        <v>244</v>
      </c>
      <c r="B171" s="94">
        <v>7.6068304242219433</v>
      </c>
      <c r="C171" s="94">
        <v>10.024711625158266</v>
      </c>
      <c r="D171" s="94">
        <v>15.02903129168673</v>
      </c>
      <c r="E171" s="94">
        <v>19.77794399993693</v>
      </c>
      <c r="F171" s="94">
        <v>25.630037438784921</v>
      </c>
    </row>
    <row r="172" spans="1:6">
      <c r="A172" s="97" t="s">
        <v>245</v>
      </c>
      <c r="B172" s="94">
        <v>0</v>
      </c>
      <c r="C172" s="94">
        <v>0</v>
      </c>
      <c r="D172" s="94">
        <v>0</v>
      </c>
      <c r="E172" s="94">
        <v>0</v>
      </c>
      <c r="F172" s="94">
        <v>0</v>
      </c>
    </row>
    <row r="173" spans="1:6">
      <c r="A173" s="3" t="s">
        <v>246</v>
      </c>
      <c r="B173" s="98">
        <v>21.711534479969593</v>
      </c>
      <c r="C173" s="98">
        <v>29.61876390135496</v>
      </c>
      <c r="D173" s="98">
        <v>51.775585202796762</v>
      </c>
      <c r="E173" s="98">
        <v>69.966262595626503</v>
      </c>
      <c r="F173" s="99">
        <v>91.836906384852554</v>
      </c>
    </row>
    <row r="175" spans="1:6">
      <c r="A175" s="73" t="s">
        <v>234</v>
      </c>
      <c r="B175" s="74" t="s">
        <v>235</v>
      </c>
      <c r="C175" s="74"/>
      <c r="D175" s="75"/>
      <c r="E175" s="75"/>
      <c r="F175" s="76"/>
    </row>
    <row r="176" spans="1:6">
      <c r="A176" s="77" t="s">
        <v>236</v>
      </c>
      <c r="B176" s="78">
        <v>41520.626469907409</v>
      </c>
      <c r="C176" s="79"/>
      <c r="D176" s="80"/>
      <c r="E176" s="80"/>
      <c r="F176" s="81"/>
    </row>
    <row r="177" spans="1:6">
      <c r="A177" s="77" t="s">
        <v>221</v>
      </c>
      <c r="B177" s="79" t="s">
        <v>224</v>
      </c>
      <c r="C177" s="79"/>
      <c r="D177" s="80"/>
      <c r="E177" s="80"/>
      <c r="F177" s="81"/>
    </row>
    <row r="178" spans="1:6">
      <c r="A178" s="77" t="s">
        <v>223</v>
      </c>
      <c r="B178" s="82" t="s">
        <v>251</v>
      </c>
      <c r="C178" s="82"/>
      <c r="D178" s="80"/>
      <c r="E178" s="80"/>
      <c r="F178" s="81"/>
    </row>
    <row r="179" spans="1:6" ht="18">
      <c r="A179" s="83" t="s">
        <v>238</v>
      </c>
      <c r="B179" s="84" t="s">
        <v>239</v>
      </c>
      <c r="C179" s="84"/>
      <c r="D179" s="84"/>
      <c r="E179" s="84"/>
      <c r="F179" s="85"/>
    </row>
    <row r="180" spans="1:6">
      <c r="A180" s="33"/>
      <c r="B180" s="33"/>
      <c r="C180" s="33"/>
      <c r="D180" s="33"/>
      <c r="E180" s="33"/>
      <c r="F180" s="33"/>
    </row>
    <row r="181" spans="1:6">
      <c r="A181" s="86" t="s">
        <v>240</v>
      </c>
      <c r="B181" s="33"/>
      <c r="C181" s="33"/>
      <c r="D181" s="33"/>
      <c r="E181" s="33"/>
      <c r="F181" s="33"/>
    </row>
    <row r="182" spans="1:6">
      <c r="A182" s="87" t="s">
        <v>241</v>
      </c>
      <c r="B182" s="88">
        <v>2010</v>
      </c>
      <c r="C182" s="88">
        <v>2015</v>
      </c>
      <c r="D182" s="88">
        <v>2020</v>
      </c>
      <c r="E182" s="88">
        <v>2025</v>
      </c>
      <c r="F182" s="89">
        <v>2030</v>
      </c>
    </row>
    <row r="183" spans="1:6">
      <c r="A183" s="90" t="s">
        <v>207</v>
      </c>
      <c r="B183" s="91"/>
      <c r="C183" s="91"/>
      <c r="D183" s="92"/>
      <c r="E183" s="92"/>
      <c r="F183" s="93"/>
    </row>
    <row r="184" spans="1:6">
      <c r="A184" s="37" t="s">
        <v>188</v>
      </c>
      <c r="B184" s="101">
        <v>0</v>
      </c>
      <c r="C184" s="101">
        <v>0</v>
      </c>
      <c r="D184" s="101">
        <v>0</v>
      </c>
      <c r="E184" s="101">
        <v>0</v>
      </c>
      <c r="F184" s="101">
        <v>0</v>
      </c>
    </row>
    <row r="185" spans="1:6">
      <c r="A185" s="37" t="s">
        <v>206</v>
      </c>
      <c r="B185" s="101">
        <v>0</v>
      </c>
      <c r="C185" s="101">
        <v>0</v>
      </c>
      <c r="D185" s="101">
        <v>0</v>
      </c>
      <c r="E185" s="101">
        <v>0</v>
      </c>
      <c r="F185" s="101">
        <v>0</v>
      </c>
    </row>
    <row r="186" spans="1:6">
      <c r="A186" s="37" t="s">
        <v>205</v>
      </c>
      <c r="B186" s="101">
        <v>0</v>
      </c>
      <c r="C186" s="101">
        <v>0</v>
      </c>
      <c r="D186" s="101">
        <v>0</v>
      </c>
      <c r="E186" s="101">
        <v>0</v>
      </c>
      <c r="F186" s="101">
        <v>0</v>
      </c>
    </row>
    <row r="187" spans="1:6">
      <c r="A187" s="37" t="s">
        <v>189</v>
      </c>
      <c r="B187" s="101">
        <v>1.9104518266956703</v>
      </c>
      <c r="C187" s="101">
        <v>3.765055292322077</v>
      </c>
      <c r="D187" s="101">
        <v>5.6620985630880742</v>
      </c>
      <c r="E187" s="101">
        <v>5.8045092484449139</v>
      </c>
      <c r="F187" s="101">
        <v>5.9267450867095341</v>
      </c>
    </row>
    <row r="188" spans="1:6">
      <c r="A188" s="37" t="s">
        <v>190</v>
      </c>
      <c r="B188" s="101">
        <v>0</v>
      </c>
      <c r="C188" s="101">
        <v>0</v>
      </c>
      <c r="D188" s="101">
        <v>0</v>
      </c>
      <c r="E188" s="101">
        <v>0</v>
      </c>
      <c r="F188" s="101">
        <v>0</v>
      </c>
    </row>
    <row r="189" spans="1:6">
      <c r="A189" s="37" t="s">
        <v>204</v>
      </c>
      <c r="B189" s="101">
        <v>0</v>
      </c>
      <c r="C189" s="101">
        <v>0</v>
      </c>
      <c r="D189" s="101">
        <v>0</v>
      </c>
      <c r="E189" s="101">
        <v>0</v>
      </c>
      <c r="F189" s="101">
        <v>0</v>
      </c>
    </row>
    <row r="190" spans="1:6">
      <c r="A190" s="37" t="s">
        <v>203</v>
      </c>
      <c r="B190" s="101">
        <v>0</v>
      </c>
      <c r="C190" s="101">
        <v>0</v>
      </c>
      <c r="D190" s="101">
        <v>0</v>
      </c>
      <c r="E190" s="101">
        <v>0</v>
      </c>
      <c r="F190" s="101">
        <v>0</v>
      </c>
    </row>
    <row r="191" spans="1:6">
      <c r="A191" s="37" t="s">
        <v>191</v>
      </c>
      <c r="B191" s="101">
        <v>0</v>
      </c>
      <c r="C191" s="101">
        <v>0</v>
      </c>
      <c r="D191" s="101">
        <v>0</v>
      </c>
      <c r="E191" s="101">
        <v>0</v>
      </c>
      <c r="F191" s="101">
        <v>0</v>
      </c>
    </row>
    <row r="192" spans="1:6">
      <c r="A192" s="37" t="s">
        <v>202</v>
      </c>
      <c r="B192" s="101">
        <v>0</v>
      </c>
      <c r="C192" s="101">
        <v>0</v>
      </c>
      <c r="D192" s="101">
        <v>0</v>
      </c>
      <c r="E192" s="101">
        <v>0</v>
      </c>
      <c r="F192" s="101">
        <v>0</v>
      </c>
    </row>
    <row r="193" spans="1:6">
      <c r="A193" s="37" t="s">
        <v>192</v>
      </c>
      <c r="B193" s="101">
        <v>0</v>
      </c>
      <c r="C193" s="101">
        <v>0</v>
      </c>
      <c r="D193" s="101">
        <v>0</v>
      </c>
      <c r="E193" s="101">
        <v>0</v>
      </c>
      <c r="F193" s="101">
        <v>0</v>
      </c>
    </row>
    <row r="194" spans="1:6">
      <c r="A194" s="90" t="s">
        <v>201</v>
      </c>
      <c r="B194" s="102"/>
      <c r="C194" s="102"/>
      <c r="D194" s="102"/>
      <c r="E194" s="102"/>
      <c r="F194" s="103"/>
    </row>
    <row r="195" spans="1:6">
      <c r="A195" s="97" t="s">
        <v>200</v>
      </c>
      <c r="B195" s="101">
        <v>0</v>
      </c>
      <c r="C195" s="101">
        <v>0</v>
      </c>
      <c r="D195" s="101">
        <v>0</v>
      </c>
      <c r="E195" s="101">
        <v>0</v>
      </c>
      <c r="F195" s="101">
        <v>0</v>
      </c>
    </row>
    <row r="196" spans="1:6">
      <c r="A196" s="97" t="s">
        <v>242</v>
      </c>
      <c r="B196" s="101">
        <v>0</v>
      </c>
      <c r="C196" s="101">
        <v>0</v>
      </c>
      <c r="D196" s="101">
        <v>0</v>
      </c>
      <c r="E196" s="101">
        <v>0</v>
      </c>
      <c r="F196" s="101">
        <v>0</v>
      </c>
    </row>
    <row r="197" spans="1:6">
      <c r="A197" s="97" t="s">
        <v>243</v>
      </c>
      <c r="B197" s="101">
        <v>0</v>
      </c>
      <c r="C197" s="101">
        <v>0</v>
      </c>
      <c r="D197" s="101">
        <v>0</v>
      </c>
      <c r="E197" s="101">
        <v>0</v>
      </c>
      <c r="F197" s="101">
        <v>0</v>
      </c>
    </row>
    <row r="198" spans="1:6">
      <c r="A198" s="97" t="s">
        <v>199</v>
      </c>
      <c r="B198" s="101">
        <v>0</v>
      </c>
      <c r="C198" s="101">
        <v>0</v>
      </c>
      <c r="D198" s="101">
        <v>0</v>
      </c>
      <c r="E198" s="101">
        <v>0</v>
      </c>
      <c r="F198" s="101">
        <v>0</v>
      </c>
    </row>
    <row r="199" spans="1:6">
      <c r="A199" s="97" t="s">
        <v>198</v>
      </c>
      <c r="B199" s="101">
        <v>0</v>
      </c>
      <c r="C199" s="101">
        <v>0</v>
      </c>
      <c r="D199" s="101">
        <v>0</v>
      </c>
      <c r="E199" s="101">
        <v>0</v>
      </c>
      <c r="F199" s="101">
        <v>0</v>
      </c>
    </row>
    <row r="200" spans="1:6">
      <c r="A200" s="97" t="s">
        <v>244</v>
      </c>
      <c r="B200" s="101">
        <v>5.5255800829177986</v>
      </c>
      <c r="C200" s="101">
        <v>5.780639775948587</v>
      </c>
      <c r="D200" s="101">
        <v>6.0116043970446462</v>
      </c>
      <c r="E200" s="101">
        <v>6.055628180722989</v>
      </c>
      <c r="F200" s="101">
        <v>6.0934152617135702</v>
      </c>
    </row>
    <row r="201" spans="1:6">
      <c r="A201" s="97" t="s">
        <v>245</v>
      </c>
      <c r="B201" s="101">
        <v>0</v>
      </c>
      <c r="C201" s="101">
        <v>0</v>
      </c>
      <c r="D201" s="101">
        <v>0</v>
      </c>
      <c r="E201" s="101">
        <v>0</v>
      </c>
      <c r="F201" s="101">
        <v>0</v>
      </c>
    </row>
    <row r="202" spans="1:6">
      <c r="A202" s="3" t="s">
        <v>246</v>
      </c>
      <c r="B202" s="104">
        <v>7.4360319096134688</v>
      </c>
      <c r="C202" s="104">
        <v>9.5456950682706641</v>
      </c>
      <c r="D202" s="104">
        <v>11.67370296013272</v>
      </c>
      <c r="E202" s="104">
        <v>11.860137429167903</v>
      </c>
      <c r="F202" s="105">
        <v>12.020160348423104</v>
      </c>
    </row>
    <row r="204" spans="1:6">
      <c r="A204" s="73" t="s">
        <v>234</v>
      </c>
      <c r="B204" s="74" t="s">
        <v>235</v>
      </c>
      <c r="C204" s="74"/>
      <c r="D204" s="75"/>
      <c r="E204" s="75"/>
      <c r="F204" s="76"/>
    </row>
    <row r="205" spans="1:6">
      <c r="A205" s="77" t="s">
        <v>236</v>
      </c>
      <c r="B205" s="78">
        <v>41520.626435185186</v>
      </c>
      <c r="C205" s="79"/>
      <c r="D205" s="80"/>
      <c r="E205" s="80"/>
      <c r="F205" s="81"/>
    </row>
    <row r="206" spans="1:6">
      <c r="A206" s="77" t="s">
        <v>221</v>
      </c>
      <c r="B206" s="79" t="s">
        <v>222</v>
      </c>
      <c r="C206" s="79"/>
      <c r="D206" s="80"/>
      <c r="E206" s="80"/>
      <c r="F206" s="81"/>
    </row>
    <row r="207" spans="1:6">
      <c r="A207" s="77" t="s">
        <v>223</v>
      </c>
      <c r="B207" s="82" t="s">
        <v>219</v>
      </c>
      <c r="C207" s="82"/>
      <c r="D207" s="80"/>
      <c r="E207" s="80"/>
      <c r="F207" s="81"/>
    </row>
    <row r="208" spans="1:6" ht="18">
      <c r="A208" s="83" t="s">
        <v>238</v>
      </c>
      <c r="B208" s="84" t="s">
        <v>239</v>
      </c>
      <c r="C208" s="84"/>
      <c r="D208" s="84"/>
      <c r="E208" s="84"/>
      <c r="F208" s="85"/>
    </row>
    <row r="209" spans="1:6">
      <c r="A209" s="33"/>
      <c r="B209" s="33"/>
      <c r="C209" s="33"/>
      <c r="D209" s="33"/>
      <c r="E209" s="33"/>
      <c r="F209" s="33"/>
    </row>
    <row r="210" spans="1:6">
      <c r="A210" s="86" t="s">
        <v>240</v>
      </c>
      <c r="B210" s="33"/>
      <c r="C210" s="33"/>
      <c r="D210" s="33"/>
      <c r="E210" s="33"/>
      <c r="F210" s="33"/>
    </row>
    <row r="211" spans="1:6">
      <c r="A211" s="87" t="s">
        <v>241</v>
      </c>
      <c r="B211" s="88">
        <v>2010</v>
      </c>
      <c r="C211" s="88">
        <v>2015</v>
      </c>
      <c r="D211" s="88">
        <v>2020</v>
      </c>
      <c r="E211" s="88">
        <v>2025</v>
      </c>
      <c r="F211" s="89">
        <v>2030</v>
      </c>
    </row>
    <row r="212" spans="1:6">
      <c r="A212" s="90" t="s">
        <v>207</v>
      </c>
      <c r="B212" s="91"/>
      <c r="C212" s="91"/>
      <c r="D212" s="92"/>
      <c r="E212" s="92"/>
      <c r="F212" s="93"/>
    </row>
    <row r="213" spans="1:6">
      <c r="A213" s="37" t="s">
        <v>188</v>
      </c>
      <c r="B213" s="94">
        <v>5.277991023479105</v>
      </c>
      <c r="C213" s="94">
        <v>5.5583362352271433</v>
      </c>
      <c r="D213" s="94">
        <v>5.9829164042292806</v>
      </c>
      <c r="E213" s="94">
        <v>6.1762777824784116</v>
      </c>
      <c r="F213" s="94">
        <v>6.5046516002029691</v>
      </c>
    </row>
    <row r="214" spans="1:6">
      <c r="A214" s="37" t="s">
        <v>206</v>
      </c>
      <c r="B214" s="94">
        <v>4.0095833203045181</v>
      </c>
      <c r="C214" s="94">
        <v>5.5963841264863312</v>
      </c>
      <c r="D214" s="94">
        <v>7.2603266843280592</v>
      </c>
      <c r="E214" s="94">
        <v>8.2441006434018913</v>
      </c>
      <c r="F214" s="94">
        <v>9.1480785831650806</v>
      </c>
    </row>
    <row r="215" spans="1:6">
      <c r="A215" s="37" t="s">
        <v>205</v>
      </c>
      <c r="B215" s="94">
        <v>53.347632002551052</v>
      </c>
      <c r="C215" s="94">
        <v>60.939285421507002</v>
      </c>
      <c r="D215" s="94">
        <v>64.824634385578577</v>
      </c>
      <c r="E215" s="94">
        <v>70.130276736134363</v>
      </c>
      <c r="F215" s="94">
        <v>75.250420597217968</v>
      </c>
    </row>
    <row r="216" spans="1:6">
      <c r="A216" s="37" t="s">
        <v>189</v>
      </c>
      <c r="B216" s="94">
        <v>4.1843264509031783</v>
      </c>
      <c r="C216" s="94">
        <v>4.1204505452610727</v>
      </c>
      <c r="D216" s="94">
        <v>4.2335080409825521</v>
      </c>
      <c r="E216" s="94">
        <v>4.4315593786255665</v>
      </c>
      <c r="F216" s="94">
        <v>4.6629548267684902</v>
      </c>
    </row>
    <row r="217" spans="1:6">
      <c r="A217" s="37" t="s">
        <v>190</v>
      </c>
      <c r="B217" s="94">
        <v>17.329877489324264</v>
      </c>
      <c r="C217" s="94">
        <v>20.08453222586472</v>
      </c>
      <c r="D217" s="94">
        <v>22.574642086878995</v>
      </c>
      <c r="E217" s="94">
        <v>25.749666847050811</v>
      </c>
      <c r="F217" s="94">
        <v>25.930593316135489</v>
      </c>
    </row>
    <row r="218" spans="1:6">
      <c r="A218" s="37" t="s">
        <v>204</v>
      </c>
      <c r="B218" s="94">
        <v>33.897433842366297</v>
      </c>
      <c r="C218" s="94">
        <v>36.637545196136308</v>
      </c>
      <c r="D218" s="94">
        <v>38.004103102825532</v>
      </c>
      <c r="E218" s="94">
        <v>38.553851810318434</v>
      </c>
      <c r="F218" s="94">
        <v>40.876068166039822</v>
      </c>
    </row>
    <row r="219" spans="1:6">
      <c r="A219" s="37" t="s">
        <v>203</v>
      </c>
      <c r="B219" s="94">
        <v>33.280474173601434</v>
      </c>
      <c r="C219" s="94">
        <v>27.293693492368572</v>
      </c>
      <c r="D219" s="94">
        <v>25.423023567709336</v>
      </c>
      <c r="E219" s="94">
        <v>27.102703440074265</v>
      </c>
      <c r="F219" s="94">
        <v>30.840438690726007</v>
      </c>
    </row>
    <row r="220" spans="1:6">
      <c r="A220" s="37" t="s">
        <v>191</v>
      </c>
      <c r="B220" s="94">
        <v>331.96875915926887</v>
      </c>
      <c r="C220" s="94">
        <v>341.90419548387916</v>
      </c>
      <c r="D220" s="94">
        <v>382.78901613858665</v>
      </c>
      <c r="E220" s="94">
        <v>401.84396051802435</v>
      </c>
      <c r="F220" s="94">
        <v>417.85389711274757</v>
      </c>
    </row>
    <row r="221" spans="1:6">
      <c r="A221" s="37" t="s">
        <v>202</v>
      </c>
      <c r="B221" s="94">
        <v>1.6703642721699627</v>
      </c>
      <c r="C221" s="94">
        <v>1.6610701780182526</v>
      </c>
      <c r="D221" s="94">
        <v>1.6730628688205045</v>
      </c>
      <c r="E221" s="94">
        <v>1.7093176335297491</v>
      </c>
      <c r="F221" s="94">
        <v>1.740801964245787</v>
      </c>
    </row>
    <row r="222" spans="1:6">
      <c r="A222" s="37" t="s">
        <v>192</v>
      </c>
      <c r="B222" s="94">
        <v>247.80281864766346</v>
      </c>
      <c r="C222" s="94">
        <v>258.27551767074192</v>
      </c>
      <c r="D222" s="94">
        <v>281.61557102976099</v>
      </c>
      <c r="E222" s="94">
        <v>307.24381605514731</v>
      </c>
      <c r="F222" s="94">
        <v>313.05756714522806</v>
      </c>
    </row>
    <row r="223" spans="1:6">
      <c r="A223" s="90" t="s">
        <v>201</v>
      </c>
      <c r="B223" s="95"/>
      <c r="C223" s="95"/>
      <c r="D223" s="95"/>
      <c r="E223" s="95"/>
      <c r="F223" s="96"/>
    </row>
    <row r="224" spans="1:6">
      <c r="A224" s="97" t="s">
        <v>200</v>
      </c>
      <c r="B224" s="94">
        <v>274.49146204624668</v>
      </c>
      <c r="C224" s="94">
        <v>292.24686096638533</v>
      </c>
      <c r="D224" s="94">
        <v>291.0626815440985</v>
      </c>
      <c r="E224" s="94">
        <v>302.89485594291631</v>
      </c>
      <c r="F224" s="94">
        <v>315.10715406796089</v>
      </c>
    </row>
    <row r="225" spans="1:6">
      <c r="A225" s="97" t="s">
        <v>242</v>
      </c>
      <c r="B225" s="94">
        <v>53.962736838403458</v>
      </c>
      <c r="C225" s="94">
        <v>54.054620126581312</v>
      </c>
      <c r="D225" s="94">
        <v>60.460260477924827</v>
      </c>
      <c r="E225" s="94">
        <v>67.518026795982351</v>
      </c>
      <c r="F225" s="94">
        <v>75.048619759792899</v>
      </c>
    </row>
    <row r="226" spans="1:6">
      <c r="A226" s="97" t="s">
        <v>243</v>
      </c>
      <c r="B226" s="94">
        <v>331.62685955405777</v>
      </c>
      <c r="C226" s="94">
        <v>354.74874908195756</v>
      </c>
      <c r="D226" s="94">
        <v>393.06069989281059</v>
      </c>
      <c r="E226" s="94">
        <v>417.15653789107802</v>
      </c>
      <c r="F226" s="94">
        <v>441.67278170567465</v>
      </c>
    </row>
    <row r="227" spans="1:6">
      <c r="A227" s="97" t="s">
        <v>199</v>
      </c>
      <c r="B227" s="94">
        <v>41.170833772594619</v>
      </c>
      <c r="C227" s="94">
        <v>39.891495073436879</v>
      </c>
      <c r="D227" s="94">
        <v>39.244976086778649</v>
      </c>
      <c r="E227" s="94">
        <v>39.56630068929698</v>
      </c>
      <c r="F227" s="94">
        <v>40.682279523578345</v>
      </c>
    </row>
    <row r="228" spans="1:6">
      <c r="A228" s="97" t="s">
        <v>198</v>
      </c>
      <c r="B228" s="94">
        <v>175.49382590327798</v>
      </c>
      <c r="C228" s="94">
        <v>200.58823829111799</v>
      </c>
      <c r="D228" s="94">
        <v>214.62648294239176</v>
      </c>
      <c r="E228" s="94">
        <v>220.53677920758321</v>
      </c>
      <c r="F228" s="94">
        <v>227.64551499427256</v>
      </c>
    </row>
    <row r="229" spans="1:6">
      <c r="A229" s="97" t="s">
        <v>244</v>
      </c>
      <c r="B229" s="94">
        <v>67.738156525705307</v>
      </c>
      <c r="C229" s="94">
        <v>74.69859871074614</v>
      </c>
      <c r="D229" s="94">
        <v>78.924739730207619</v>
      </c>
      <c r="E229" s="94">
        <v>81.762388881490551</v>
      </c>
      <c r="F229" s="94">
        <v>86.862675424171584</v>
      </c>
    </row>
    <row r="230" spans="1:6">
      <c r="A230" s="97" t="s">
        <v>245</v>
      </c>
      <c r="B230" s="94">
        <v>0</v>
      </c>
      <c r="C230" s="94">
        <v>0</v>
      </c>
      <c r="D230" s="94">
        <v>0</v>
      </c>
      <c r="E230" s="94">
        <v>0</v>
      </c>
      <c r="F230" s="94">
        <v>0</v>
      </c>
    </row>
    <row r="231" spans="1:6">
      <c r="A231" s="3" t="s">
        <v>246</v>
      </c>
      <c r="B231" s="98">
        <v>1677.2531350219181</v>
      </c>
      <c r="C231" s="98">
        <v>1778.2995728257156</v>
      </c>
      <c r="D231" s="98">
        <v>1911.7606449839122</v>
      </c>
      <c r="E231" s="98">
        <v>2020.6204202531326</v>
      </c>
      <c r="F231" s="99">
        <v>2112.8844974779281</v>
      </c>
    </row>
    <row r="233" spans="1:6">
      <c r="A233" s="73" t="s">
        <v>234</v>
      </c>
      <c r="B233" s="74" t="s">
        <v>235</v>
      </c>
      <c r="C233" s="74"/>
      <c r="D233" s="75"/>
      <c r="E233" s="75"/>
      <c r="F233" s="76"/>
    </row>
    <row r="234" spans="1:6">
      <c r="A234" s="77" t="s">
        <v>236</v>
      </c>
      <c r="B234" s="78">
        <v>41520.626458333332</v>
      </c>
      <c r="C234" s="79"/>
      <c r="D234" s="80"/>
      <c r="E234" s="80"/>
      <c r="F234" s="81"/>
    </row>
    <row r="235" spans="1:6">
      <c r="A235" s="77" t="s">
        <v>221</v>
      </c>
      <c r="B235" s="79" t="s">
        <v>224</v>
      </c>
      <c r="C235" s="79"/>
      <c r="D235" s="80"/>
      <c r="E235" s="80"/>
      <c r="F235" s="81"/>
    </row>
    <row r="236" spans="1:6">
      <c r="A236" s="77" t="s">
        <v>223</v>
      </c>
      <c r="B236" s="82" t="s">
        <v>252</v>
      </c>
      <c r="C236" s="82"/>
      <c r="D236" s="80"/>
      <c r="E236" s="80"/>
      <c r="F236" s="81"/>
    </row>
    <row r="237" spans="1:6" ht="18">
      <c r="A237" s="83" t="s">
        <v>238</v>
      </c>
      <c r="B237" s="84" t="s">
        <v>239</v>
      </c>
      <c r="C237" s="84"/>
      <c r="D237" s="84"/>
      <c r="E237" s="84"/>
      <c r="F237" s="85"/>
    </row>
    <row r="238" spans="1:6">
      <c r="A238" s="33"/>
      <c r="B238" s="33"/>
      <c r="C238" s="33"/>
      <c r="D238" s="33"/>
      <c r="E238" s="33"/>
      <c r="F238" s="33"/>
    </row>
    <row r="239" spans="1:6">
      <c r="A239" s="86" t="s">
        <v>240</v>
      </c>
      <c r="B239" s="33"/>
      <c r="C239" s="33"/>
      <c r="D239" s="33"/>
      <c r="E239" s="33"/>
      <c r="F239" s="33"/>
    </row>
    <row r="240" spans="1:6">
      <c r="A240" s="87" t="s">
        <v>241</v>
      </c>
      <c r="B240" s="88">
        <v>2010</v>
      </c>
      <c r="C240" s="88">
        <v>2015</v>
      </c>
      <c r="D240" s="88">
        <v>2020</v>
      </c>
      <c r="E240" s="88">
        <v>2025</v>
      </c>
      <c r="F240" s="89">
        <v>2030</v>
      </c>
    </row>
    <row r="241" spans="1:6">
      <c r="A241" s="90" t="s">
        <v>207</v>
      </c>
      <c r="B241" s="91"/>
      <c r="C241" s="91"/>
      <c r="D241" s="92"/>
      <c r="E241" s="92"/>
      <c r="F241" s="93"/>
    </row>
    <row r="242" spans="1:6">
      <c r="A242" s="37" t="s">
        <v>188</v>
      </c>
      <c r="B242" s="94">
        <v>0</v>
      </c>
      <c r="C242" s="94">
        <v>0</v>
      </c>
      <c r="D242" s="94">
        <v>0</v>
      </c>
      <c r="E242" s="94">
        <v>0</v>
      </c>
      <c r="F242" s="94">
        <v>0</v>
      </c>
    </row>
    <row r="243" spans="1:6">
      <c r="A243" s="37" t="s">
        <v>206</v>
      </c>
      <c r="B243" s="94">
        <v>0</v>
      </c>
      <c r="C243" s="94">
        <v>0</v>
      </c>
      <c r="D243" s="94">
        <v>0</v>
      </c>
      <c r="E243" s="94">
        <v>0</v>
      </c>
      <c r="F243" s="94">
        <v>0</v>
      </c>
    </row>
    <row r="244" spans="1:6">
      <c r="A244" s="37" t="s">
        <v>205</v>
      </c>
      <c r="B244" s="94">
        <v>0</v>
      </c>
      <c r="C244" s="94">
        <v>0</v>
      </c>
      <c r="D244" s="94">
        <v>0</v>
      </c>
      <c r="E244" s="94">
        <v>0</v>
      </c>
      <c r="F244" s="94">
        <v>0</v>
      </c>
    </row>
    <row r="245" spans="1:6">
      <c r="A245" s="37" t="s">
        <v>189</v>
      </c>
      <c r="B245" s="94">
        <v>62.09930555017452</v>
      </c>
      <c r="C245" s="94">
        <v>69.997834789673519</v>
      </c>
      <c r="D245" s="94">
        <v>132.20816170024864</v>
      </c>
      <c r="E245" s="94">
        <v>142.27023560871629</v>
      </c>
      <c r="F245" s="94">
        <v>147.00354925615278</v>
      </c>
    </row>
    <row r="246" spans="1:6">
      <c r="A246" s="37" t="s">
        <v>190</v>
      </c>
      <c r="B246" s="94">
        <v>29.115821792401722</v>
      </c>
      <c r="C246" s="94">
        <v>37.345370603038965</v>
      </c>
      <c r="D246" s="94">
        <v>75.221347895984692</v>
      </c>
      <c r="E246" s="94">
        <v>80.946280096010412</v>
      </c>
      <c r="F246" s="94">
        <v>83.639353110533392</v>
      </c>
    </row>
    <row r="247" spans="1:6">
      <c r="A247" s="37" t="s">
        <v>204</v>
      </c>
      <c r="B247" s="94">
        <v>0</v>
      </c>
      <c r="C247" s="94">
        <v>0</v>
      </c>
      <c r="D247" s="94">
        <v>0</v>
      </c>
      <c r="E247" s="94">
        <v>0</v>
      </c>
      <c r="F247" s="94">
        <v>0</v>
      </c>
    </row>
    <row r="248" spans="1:6">
      <c r="A248" s="37" t="s">
        <v>203</v>
      </c>
      <c r="B248" s="94">
        <v>10.245894154282345</v>
      </c>
      <c r="C248" s="94">
        <v>13.141882687681523</v>
      </c>
      <c r="D248" s="94">
        <v>26.470486534089112</v>
      </c>
      <c r="E248" s="94">
        <v>28.485097345356468</v>
      </c>
      <c r="F248" s="94">
        <v>29.432793112053229</v>
      </c>
    </row>
    <row r="249" spans="1:6">
      <c r="A249" s="37" t="s">
        <v>191</v>
      </c>
      <c r="B249" s="94">
        <v>9.3057976833007352</v>
      </c>
      <c r="C249" s="94">
        <v>6.8564868960869481</v>
      </c>
      <c r="D249" s="94">
        <v>4.6238541721164514</v>
      </c>
      <c r="E249" s="94">
        <v>5.9013398275609292</v>
      </c>
      <c r="F249" s="94">
        <v>7.5317712159629435</v>
      </c>
    </row>
    <row r="250" spans="1:6">
      <c r="A250" s="37" t="s">
        <v>202</v>
      </c>
      <c r="B250" s="94">
        <v>0</v>
      </c>
      <c r="C250" s="94">
        <v>0</v>
      </c>
      <c r="D250" s="94">
        <v>0</v>
      </c>
      <c r="E250" s="94">
        <v>0</v>
      </c>
      <c r="F250" s="94">
        <v>0</v>
      </c>
    </row>
    <row r="251" spans="1:6">
      <c r="A251" s="37" t="s">
        <v>192</v>
      </c>
      <c r="B251" s="94">
        <v>11.780000851778885</v>
      </c>
      <c r="C251" s="94">
        <v>10.631682964541053</v>
      </c>
      <c r="D251" s="94">
        <v>10.760520473746723</v>
      </c>
      <c r="E251" s="94">
        <v>7.8970829013612729</v>
      </c>
      <c r="F251" s="94">
        <v>6.0303794691385519</v>
      </c>
    </row>
    <row r="252" spans="1:6">
      <c r="A252" s="90" t="s">
        <v>201</v>
      </c>
      <c r="B252" s="95"/>
      <c r="C252" s="95"/>
      <c r="D252" s="95"/>
      <c r="E252" s="95"/>
      <c r="F252" s="96"/>
    </row>
    <row r="253" spans="1:6">
      <c r="A253" s="97" t="s">
        <v>200</v>
      </c>
      <c r="B253" s="94">
        <v>0</v>
      </c>
      <c r="C253" s="94">
        <v>0</v>
      </c>
      <c r="D253" s="94">
        <v>0</v>
      </c>
      <c r="E253" s="94">
        <v>0</v>
      </c>
      <c r="F253" s="94">
        <v>0</v>
      </c>
    </row>
    <row r="254" spans="1:6">
      <c r="A254" s="97" t="s">
        <v>242</v>
      </c>
      <c r="B254" s="94">
        <v>2.4617528033544884</v>
      </c>
      <c r="C254" s="94">
        <v>2.7748678426523696</v>
      </c>
      <c r="D254" s="94">
        <v>3.7037594546605477</v>
      </c>
      <c r="E254" s="94">
        <v>3.9856444827307196</v>
      </c>
      <c r="F254" s="94">
        <v>4.1182463958661142</v>
      </c>
    </row>
    <row r="255" spans="1:6">
      <c r="A255" s="97" t="s">
        <v>243</v>
      </c>
      <c r="B255" s="94">
        <v>0</v>
      </c>
      <c r="C255" s="94">
        <v>0</v>
      </c>
      <c r="D255" s="94">
        <v>0</v>
      </c>
      <c r="E255" s="94">
        <v>0</v>
      </c>
      <c r="F255" s="94">
        <v>0</v>
      </c>
    </row>
    <row r="256" spans="1:6">
      <c r="A256" s="97" t="s">
        <v>199</v>
      </c>
      <c r="B256" s="94">
        <v>1.0063415872083801</v>
      </c>
      <c r="C256" s="94">
        <v>1.0292703547157573</v>
      </c>
      <c r="D256" s="94">
        <v>1.1039303129714644</v>
      </c>
      <c r="E256" s="94">
        <v>1.4089259047303349</v>
      </c>
      <c r="F256" s="94">
        <v>1.7981861551359577</v>
      </c>
    </row>
    <row r="257" spans="1:6">
      <c r="A257" s="97" t="s">
        <v>198</v>
      </c>
      <c r="B257" s="94">
        <v>0</v>
      </c>
      <c r="C257" s="94">
        <v>0</v>
      </c>
      <c r="D257" s="94">
        <v>0</v>
      </c>
      <c r="E257" s="94">
        <v>0</v>
      </c>
      <c r="F257" s="94">
        <v>0</v>
      </c>
    </row>
    <row r="258" spans="1:6">
      <c r="A258" s="97" t="s">
        <v>244</v>
      </c>
      <c r="B258" s="94">
        <v>1.8696041908227272</v>
      </c>
      <c r="C258" s="94">
        <v>2.3924610413003506</v>
      </c>
      <c r="D258" s="94">
        <v>4.6693007851295647</v>
      </c>
      <c r="E258" s="94">
        <v>5.4036737581799628</v>
      </c>
      <c r="F258" s="94">
        <v>6.8070281352133577</v>
      </c>
    </row>
    <row r="259" spans="1:6">
      <c r="A259" s="97" t="s">
        <v>245</v>
      </c>
      <c r="B259" s="94">
        <v>0</v>
      </c>
      <c r="C259" s="94">
        <v>0</v>
      </c>
      <c r="D259" s="94">
        <v>0</v>
      </c>
      <c r="E259" s="94">
        <v>0</v>
      </c>
      <c r="F259" s="94">
        <v>0</v>
      </c>
    </row>
    <row r="260" spans="1:6">
      <c r="A260" s="3" t="s">
        <v>246</v>
      </c>
      <c r="B260" s="98">
        <v>127.88451861332379</v>
      </c>
      <c r="C260" s="98">
        <v>144.16985717969047</v>
      </c>
      <c r="D260" s="98">
        <v>258.76136132894715</v>
      </c>
      <c r="E260" s="98">
        <v>276.29827992464641</v>
      </c>
      <c r="F260" s="99">
        <v>286.36130685005628</v>
      </c>
    </row>
    <row r="262" spans="1:6">
      <c r="A262" s="73" t="s">
        <v>234</v>
      </c>
      <c r="B262" s="74" t="s">
        <v>235</v>
      </c>
      <c r="C262" s="74"/>
      <c r="D262" s="75"/>
      <c r="E262" s="75"/>
      <c r="F262" s="76"/>
    </row>
    <row r="263" spans="1:6">
      <c r="A263" s="77" t="s">
        <v>236</v>
      </c>
      <c r="B263" s="78">
        <v>41520.626435185186</v>
      </c>
      <c r="C263" s="79"/>
      <c r="D263" s="80"/>
      <c r="E263" s="80"/>
      <c r="F263" s="81"/>
    </row>
    <row r="264" spans="1:6">
      <c r="A264" s="77" t="s">
        <v>221</v>
      </c>
      <c r="B264" s="79" t="s">
        <v>220</v>
      </c>
      <c r="C264" s="79"/>
      <c r="D264" s="80"/>
      <c r="E264" s="80"/>
      <c r="F264" s="81"/>
    </row>
    <row r="265" spans="1:6">
      <c r="A265" s="77" t="s">
        <v>223</v>
      </c>
      <c r="B265" s="82" t="s">
        <v>253</v>
      </c>
      <c r="C265" s="82"/>
      <c r="D265" s="80"/>
      <c r="E265" s="80"/>
      <c r="F265" s="81"/>
    </row>
    <row r="266" spans="1:6" ht="18">
      <c r="A266" s="83" t="s">
        <v>238</v>
      </c>
      <c r="B266" s="84" t="s">
        <v>239</v>
      </c>
      <c r="C266" s="84"/>
      <c r="D266" s="84"/>
      <c r="E266" s="84"/>
      <c r="F266" s="85"/>
    </row>
    <row r="267" spans="1:6">
      <c r="A267" s="33"/>
      <c r="B267" s="33"/>
      <c r="C267" s="33"/>
      <c r="D267" s="33"/>
      <c r="E267" s="33"/>
      <c r="F267" s="33"/>
    </row>
    <row r="268" spans="1:6">
      <c r="A268" s="86" t="s">
        <v>240</v>
      </c>
      <c r="B268" s="33"/>
      <c r="C268" s="33"/>
      <c r="D268" s="33"/>
      <c r="E268" s="33"/>
      <c r="F268" s="33"/>
    </row>
    <row r="269" spans="1:6">
      <c r="A269" s="87" t="s">
        <v>241</v>
      </c>
      <c r="B269" s="88">
        <v>2010</v>
      </c>
      <c r="C269" s="88">
        <v>2015</v>
      </c>
      <c r="D269" s="88">
        <v>2020</v>
      </c>
      <c r="E269" s="88">
        <v>2025</v>
      </c>
      <c r="F269" s="89">
        <v>2030</v>
      </c>
    </row>
    <row r="270" spans="1:6">
      <c r="A270" s="90" t="s">
        <v>207</v>
      </c>
      <c r="B270" s="91"/>
      <c r="C270" s="91"/>
      <c r="D270" s="92"/>
      <c r="E270" s="92"/>
      <c r="F270" s="93"/>
    </row>
    <row r="271" spans="1:6">
      <c r="A271" s="37" t="s">
        <v>188</v>
      </c>
      <c r="B271" s="94">
        <v>11.155242764781988</v>
      </c>
      <c r="C271" s="94">
        <v>11.795686282477192</v>
      </c>
      <c r="D271" s="94">
        <v>12.411411809865802</v>
      </c>
      <c r="E271" s="94">
        <v>12.989540587027196</v>
      </c>
      <c r="F271" s="94">
        <v>13.509121816472156</v>
      </c>
    </row>
    <row r="272" spans="1:6">
      <c r="A272" s="37" t="s">
        <v>206</v>
      </c>
      <c r="B272" s="94">
        <v>24.669578523137339</v>
      </c>
      <c r="C272" s="94">
        <v>26.048737607962874</v>
      </c>
      <c r="D272" s="94">
        <v>27.307520711401285</v>
      </c>
      <c r="E272" s="94">
        <v>28.445840368916357</v>
      </c>
      <c r="F272" s="94">
        <v>29.462255194392583</v>
      </c>
    </row>
    <row r="273" spans="1:6">
      <c r="A273" s="37" t="s">
        <v>205</v>
      </c>
      <c r="B273" s="94">
        <v>21.094409974976053</v>
      </c>
      <c r="C273" s="94">
        <v>21.931753229584029</v>
      </c>
      <c r="D273" s="94">
        <v>22.736248062933495</v>
      </c>
      <c r="E273" s="94">
        <v>23.468198441040848</v>
      </c>
      <c r="F273" s="94">
        <v>24.096842280715734</v>
      </c>
    </row>
    <row r="274" spans="1:6">
      <c r="A274" s="37" t="s">
        <v>189</v>
      </c>
      <c r="B274" s="94">
        <v>47.104038259185337</v>
      </c>
      <c r="C274" s="94">
        <v>48.214981957236674</v>
      </c>
      <c r="D274" s="94">
        <v>49.030634008285702</v>
      </c>
      <c r="E274" s="94">
        <v>49.388072441910374</v>
      </c>
      <c r="F274" s="94">
        <v>49.276599969554503</v>
      </c>
    </row>
    <row r="275" spans="1:6">
      <c r="A275" s="37" t="s">
        <v>190</v>
      </c>
      <c r="B275" s="94">
        <v>13.247758252779844</v>
      </c>
      <c r="C275" s="94">
        <v>14.135237547156626</v>
      </c>
      <c r="D275" s="94">
        <v>14.975400804821602</v>
      </c>
      <c r="E275" s="94">
        <v>15.765371742664051</v>
      </c>
      <c r="F275" s="94">
        <v>16.495985122535238</v>
      </c>
    </row>
    <row r="276" spans="1:6">
      <c r="A276" s="37" t="s">
        <v>204</v>
      </c>
      <c r="B276" s="94">
        <v>28.286293790680695</v>
      </c>
      <c r="C276" s="94">
        <v>30.544414166330121</v>
      </c>
      <c r="D276" s="94">
        <v>32.874411170311845</v>
      </c>
      <c r="E276" s="94">
        <v>35.291859690233572</v>
      </c>
      <c r="F276" s="94">
        <v>37.841269969086909</v>
      </c>
    </row>
    <row r="277" spans="1:6">
      <c r="A277" s="37" t="s">
        <v>203</v>
      </c>
      <c r="B277" s="94">
        <v>56.352850034511462</v>
      </c>
      <c r="C277" s="94">
        <v>59.469550615977973</v>
      </c>
      <c r="D277" s="94">
        <v>62.458063818445822</v>
      </c>
      <c r="E277" s="94">
        <v>65.236436922608945</v>
      </c>
      <c r="F277" s="94">
        <v>67.728405162093466</v>
      </c>
    </row>
    <row r="278" spans="1:6">
      <c r="A278" s="37" t="s">
        <v>191</v>
      </c>
      <c r="B278" s="94">
        <v>47.234465572659964</v>
      </c>
      <c r="C278" s="94">
        <v>46.089028247887967</v>
      </c>
      <c r="D278" s="94">
        <v>44.812228539962121</v>
      </c>
      <c r="E278" s="94">
        <v>43.435853343869617</v>
      </c>
      <c r="F278" s="94">
        <v>42.051278291855191</v>
      </c>
    </row>
    <row r="279" spans="1:6">
      <c r="A279" s="37" t="s">
        <v>202</v>
      </c>
      <c r="B279" s="94">
        <v>30.562023925123235</v>
      </c>
      <c r="C279" s="94">
        <v>32.415654278062725</v>
      </c>
      <c r="D279" s="94">
        <v>34.078733829515393</v>
      </c>
      <c r="E279" s="94">
        <v>35.54827763711782</v>
      </c>
      <c r="F279" s="94">
        <v>36.822902233702749</v>
      </c>
    </row>
    <row r="280" spans="1:6">
      <c r="A280" s="37" t="s">
        <v>192</v>
      </c>
      <c r="B280" s="94">
        <v>129.72980367033199</v>
      </c>
      <c r="C280" s="94">
        <v>128.40575977314649</v>
      </c>
      <c r="D280" s="94">
        <v>127.74395502335578</v>
      </c>
      <c r="E280" s="94">
        <v>128</v>
      </c>
      <c r="F280" s="94">
        <v>128</v>
      </c>
    </row>
    <row r="281" spans="1:6">
      <c r="A281" s="90" t="s">
        <v>201</v>
      </c>
      <c r="B281" s="95"/>
      <c r="C281" s="95"/>
      <c r="D281" s="95"/>
      <c r="E281" s="95"/>
      <c r="F281" s="96"/>
    </row>
    <row r="282" spans="1:6">
      <c r="A282" s="97" t="s">
        <v>200</v>
      </c>
      <c r="B282" s="94">
        <v>95.490014451221199</v>
      </c>
      <c r="C282" s="94">
        <v>103.72004335996235</v>
      </c>
      <c r="D282" s="94">
        <v>112.58749083310485</v>
      </c>
      <c r="E282" s="94">
        <v>121.62356929031618</v>
      </c>
      <c r="F282" s="94">
        <v>130.78279602829161</v>
      </c>
    </row>
    <row r="283" spans="1:6">
      <c r="A283" s="97" t="s">
        <v>242</v>
      </c>
      <c r="B283" s="94">
        <v>47.761577549685178</v>
      </c>
      <c r="C283" s="94">
        <v>50.449107549067776</v>
      </c>
      <c r="D283" s="94">
        <v>52.985797923493024</v>
      </c>
      <c r="E283" s="94">
        <v>55.316298310263569</v>
      </c>
      <c r="F283" s="94">
        <v>57.368348126790437</v>
      </c>
    </row>
    <row r="284" spans="1:6">
      <c r="A284" s="97" t="s">
        <v>243</v>
      </c>
      <c r="B284" s="94">
        <v>56.029486621302077</v>
      </c>
      <c r="C284" s="94">
        <v>60.844287250174382</v>
      </c>
      <c r="D284" s="94">
        <v>65.663064493816748</v>
      </c>
      <c r="E284" s="94">
        <v>70.336649847164864</v>
      </c>
      <c r="F284" s="94">
        <v>75.021727332130453</v>
      </c>
    </row>
    <row r="285" spans="1:6">
      <c r="A285" s="97" t="s">
        <v>199</v>
      </c>
      <c r="B285" s="94">
        <v>116.87832423292838</v>
      </c>
      <c r="C285" s="94">
        <v>114.09210476511635</v>
      </c>
      <c r="D285" s="94">
        <v>111.6379565099337</v>
      </c>
      <c r="E285" s="94">
        <v>108.84077263502616</v>
      </c>
      <c r="F285" s="94">
        <v>105.84370265202087</v>
      </c>
    </row>
    <row r="286" spans="1:6">
      <c r="A286" s="97" t="s">
        <v>198</v>
      </c>
      <c r="B286" s="94">
        <v>26.676929274079335</v>
      </c>
      <c r="C286" s="94">
        <v>26.786196827130908</v>
      </c>
      <c r="D286" s="94">
        <v>26.858038172523052</v>
      </c>
      <c r="E286" s="94">
        <v>26.812309678972419</v>
      </c>
      <c r="F286" s="94">
        <v>26.648241888162822</v>
      </c>
    </row>
    <row r="287" spans="1:6">
      <c r="A287" s="97" t="s">
        <v>244</v>
      </c>
      <c r="B287" s="94">
        <v>94.460189395744777</v>
      </c>
      <c r="C287" s="94">
        <v>100.65296900473427</v>
      </c>
      <c r="D287" s="94">
        <v>106.80980724095139</v>
      </c>
      <c r="E287" s="94">
        <v>112.78911080177986</v>
      </c>
      <c r="F287" s="94">
        <v>118.43625149546938</v>
      </c>
    </row>
    <row r="288" spans="1:6">
      <c r="A288" s="97" t="s">
        <v>245</v>
      </c>
      <c r="B288" s="94">
        <v>0</v>
      </c>
      <c r="C288" s="94">
        <v>0</v>
      </c>
      <c r="D288" s="94">
        <v>0</v>
      </c>
      <c r="E288" s="94">
        <v>0</v>
      </c>
      <c r="F288" s="94">
        <v>0</v>
      </c>
    </row>
    <row r="289" spans="1:6">
      <c r="A289" s="3" t="s">
        <v>246</v>
      </c>
      <c r="B289" s="98">
        <v>846.73298629312887</v>
      </c>
      <c r="C289" s="98">
        <v>875.59551246200863</v>
      </c>
      <c r="D289" s="98">
        <v>904.97076295272154</v>
      </c>
      <c r="E289" s="98">
        <v>933.28816173891175</v>
      </c>
      <c r="F289" s="99">
        <v>959.38572756327403</v>
      </c>
    </row>
    <row r="291" spans="1:6">
      <c r="A291" s="73" t="s">
        <v>234</v>
      </c>
      <c r="B291" s="74" t="s">
        <v>254</v>
      </c>
      <c r="C291" s="75"/>
      <c r="D291" s="76"/>
    </row>
    <row r="292" spans="1:6">
      <c r="A292" s="77" t="s">
        <v>221</v>
      </c>
      <c r="B292" s="82" t="s">
        <v>255</v>
      </c>
      <c r="C292" s="80"/>
      <c r="D292" s="81"/>
    </row>
    <row r="293" spans="1:6">
      <c r="A293" s="77" t="s">
        <v>223</v>
      </c>
      <c r="B293" s="82" t="s">
        <v>256</v>
      </c>
      <c r="C293" s="80"/>
      <c r="D293" s="81"/>
    </row>
    <row r="294" spans="1:6">
      <c r="A294" s="83" t="s">
        <v>238</v>
      </c>
      <c r="B294" s="84" t="s">
        <v>257</v>
      </c>
      <c r="C294" s="84"/>
      <c r="D294" s="85"/>
    </row>
    <row r="295" spans="1:6">
      <c r="A295" s="33"/>
      <c r="B295" s="33"/>
      <c r="C295" s="33"/>
      <c r="D295" s="33"/>
    </row>
    <row r="296" spans="1:6">
      <c r="A296" s="86" t="s">
        <v>258</v>
      </c>
      <c r="B296" s="33"/>
      <c r="C296" s="33"/>
      <c r="D296" s="33"/>
    </row>
    <row r="297" spans="1:6">
      <c r="A297" s="87" t="s">
        <v>241</v>
      </c>
      <c r="B297" s="88">
        <v>2010</v>
      </c>
      <c r="C297" s="115">
        <v>2015</v>
      </c>
      <c r="D297" s="88">
        <v>2020</v>
      </c>
      <c r="E297" s="115">
        <v>2025</v>
      </c>
      <c r="F297" s="89">
        <v>2030</v>
      </c>
    </row>
    <row r="298" spans="1:6">
      <c r="A298" s="90" t="s">
        <v>207</v>
      </c>
      <c r="B298" s="91"/>
      <c r="C298" s="116"/>
      <c r="D298" s="92"/>
      <c r="E298" s="116"/>
      <c r="F298" s="93"/>
    </row>
    <row r="299" spans="1:6">
      <c r="A299" s="37" t="s">
        <v>188</v>
      </c>
      <c r="B299" s="106">
        <v>55.918894698340992</v>
      </c>
      <c r="C299" s="117">
        <f>AVERAGE(B299,D299)</f>
        <v>57.757239629981825</v>
      </c>
      <c r="D299" s="106">
        <v>59.595584561622658</v>
      </c>
      <c r="E299" s="117">
        <f>AVERAGE(D299,F299)</f>
        <v>61.245902271966486</v>
      </c>
      <c r="F299" s="106">
        <v>62.896219982310306</v>
      </c>
    </row>
    <row r="300" spans="1:6">
      <c r="A300" s="37" t="s">
        <v>206</v>
      </c>
      <c r="B300" s="107">
        <v>235.15808853378149</v>
      </c>
      <c r="C300" s="117">
        <f t="shared" ref="C300:C308" si="0">AVERAGE(B300,D300)</f>
        <v>241.68913144422106</v>
      </c>
      <c r="D300" s="107">
        <v>248.2201743546606</v>
      </c>
      <c r="E300" s="117">
        <f t="shared" ref="E300:E308" si="1">AVERAGE(D300,F300)</f>
        <v>246.99790730461621</v>
      </c>
      <c r="F300" s="107">
        <v>245.77564025457184</v>
      </c>
    </row>
    <row r="301" spans="1:6">
      <c r="A301" s="37" t="s">
        <v>205</v>
      </c>
      <c r="B301" s="107">
        <v>23.962610864208418</v>
      </c>
      <c r="C301" s="117">
        <f t="shared" si="0"/>
        <v>24.331320481832524</v>
      </c>
      <c r="D301" s="107">
        <v>24.70003009945663</v>
      </c>
      <c r="E301" s="117">
        <f t="shared" si="1"/>
        <v>24.890836011735637</v>
      </c>
      <c r="F301" s="107">
        <v>25.081641924014644</v>
      </c>
    </row>
    <row r="302" spans="1:6">
      <c r="A302" s="37" t="s">
        <v>189</v>
      </c>
      <c r="B302" s="107">
        <v>241.56361427689032</v>
      </c>
      <c r="C302" s="117">
        <f t="shared" si="0"/>
        <v>251.87023477234163</v>
      </c>
      <c r="D302" s="107">
        <v>262.17685526779297</v>
      </c>
      <c r="E302" s="117">
        <f t="shared" si="1"/>
        <v>270.23721300371631</v>
      </c>
      <c r="F302" s="107">
        <v>278.2975707396397</v>
      </c>
    </row>
    <row r="303" spans="1:6">
      <c r="A303" s="37" t="s">
        <v>190</v>
      </c>
      <c r="B303" s="107">
        <v>299.59327408349213</v>
      </c>
      <c r="C303" s="117">
        <f t="shared" si="0"/>
        <v>310.84504875205624</v>
      </c>
      <c r="D303" s="107">
        <v>322.09682342062035</v>
      </c>
      <c r="E303" s="117">
        <f t="shared" si="1"/>
        <v>332.80591186833612</v>
      </c>
      <c r="F303" s="107">
        <v>343.51500031605195</v>
      </c>
    </row>
    <row r="304" spans="1:6">
      <c r="A304" s="37" t="s">
        <v>204</v>
      </c>
      <c r="B304" s="107">
        <v>28.695575467455456</v>
      </c>
      <c r="C304" s="117">
        <f t="shared" si="0"/>
        <v>32.088319804531643</v>
      </c>
      <c r="D304" s="107">
        <v>35.481064141607831</v>
      </c>
      <c r="E304" s="117">
        <f t="shared" si="1"/>
        <v>39.473138524496044</v>
      </c>
      <c r="F304" s="107">
        <v>43.465212907384256</v>
      </c>
    </row>
    <row r="305" spans="1:6">
      <c r="A305" s="37" t="s">
        <v>203</v>
      </c>
      <c r="B305" s="107">
        <v>49.663646035113217</v>
      </c>
      <c r="C305" s="117">
        <f t="shared" si="0"/>
        <v>52.604453861974164</v>
      </c>
      <c r="D305" s="107">
        <v>55.545261688835119</v>
      </c>
      <c r="E305" s="117">
        <f t="shared" si="1"/>
        <v>57.980670069249356</v>
      </c>
      <c r="F305" s="107">
        <v>60.416078449663601</v>
      </c>
    </row>
    <row r="306" spans="1:6">
      <c r="A306" s="37" t="s">
        <v>191</v>
      </c>
      <c r="B306" s="107">
        <v>44.601678646564118</v>
      </c>
      <c r="C306" s="117">
        <f t="shared" si="0"/>
        <v>44.210668770824398</v>
      </c>
      <c r="D306" s="107">
        <v>43.819658895084679</v>
      </c>
      <c r="E306" s="117">
        <f t="shared" si="1"/>
        <v>43.231266704346297</v>
      </c>
      <c r="F306" s="107">
        <v>42.642874513607914</v>
      </c>
    </row>
    <row r="307" spans="1:6">
      <c r="A307" s="37" t="s">
        <v>202</v>
      </c>
      <c r="B307" s="107">
        <v>27.408533203184696</v>
      </c>
      <c r="C307" s="117">
        <f t="shared" si="0"/>
        <v>28.822286198332044</v>
      </c>
      <c r="D307" s="107">
        <v>30.236039193479389</v>
      </c>
      <c r="E307" s="117">
        <f t="shared" si="1"/>
        <v>31.681761383316825</v>
      </c>
      <c r="F307" s="107">
        <v>33.127483573154258</v>
      </c>
    </row>
    <row r="308" spans="1:6">
      <c r="A308" s="37" t="s">
        <v>192</v>
      </c>
      <c r="B308" s="107">
        <v>174.39034759382037</v>
      </c>
      <c r="C308" s="117">
        <f t="shared" si="0"/>
        <v>177.70479697070121</v>
      </c>
      <c r="D308" s="107">
        <v>181.01924634758205</v>
      </c>
      <c r="E308" s="117">
        <f t="shared" si="1"/>
        <v>183.47323847563979</v>
      </c>
      <c r="F308" s="107">
        <v>185.92723060369752</v>
      </c>
    </row>
    <row r="309" spans="1:6">
      <c r="A309" s="90" t="s">
        <v>201</v>
      </c>
      <c r="B309" s="92"/>
      <c r="C309" s="116"/>
      <c r="D309" s="92"/>
      <c r="E309" s="116"/>
      <c r="F309" s="93"/>
    </row>
    <row r="310" spans="1:6">
      <c r="A310" s="97" t="s">
        <v>200</v>
      </c>
      <c r="B310" s="108">
        <v>292.89117147774118</v>
      </c>
      <c r="C310" s="117">
        <f t="shared" ref="C310:C316" si="2">AVERAGE(B310,D310)</f>
        <v>318.19158084360589</v>
      </c>
      <c r="D310" s="108">
        <v>343.4919902094706</v>
      </c>
      <c r="E310" s="117">
        <f t="shared" ref="E310:E316" si="3">AVERAGE(D310,F310)</f>
        <v>369.43494960545462</v>
      </c>
      <c r="F310" s="108">
        <v>395.37790900143864</v>
      </c>
    </row>
    <row r="311" spans="1:6">
      <c r="A311" s="97" t="s">
        <v>242</v>
      </c>
      <c r="B311" s="108">
        <v>227.07670731558426</v>
      </c>
      <c r="C311" s="117">
        <f t="shared" si="2"/>
        <v>242.67990642542867</v>
      </c>
      <c r="D311" s="108">
        <v>258.28310553527308</v>
      </c>
      <c r="E311" s="117">
        <f t="shared" si="3"/>
        <v>270.97329710094414</v>
      </c>
      <c r="F311" s="108">
        <v>283.66348866661514</v>
      </c>
    </row>
    <row r="312" spans="1:6">
      <c r="A312" s="97" t="s">
        <v>243</v>
      </c>
      <c r="B312" s="108">
        <v>27.815653873505351</v>
      </c>
      <c r="C312" s="117">
        <f t="shared" si="2"/>
        <v>30.123754195241588</v>
      </c>
      <c r="D312" s="108">
        <v>32.431854516977829</v>
      </c>
      <c r="E312" s="117">
        <f t="shared" si="3"/>
        <v>35.343254776595984</v>
      </c>
      <c r="F312" s="108">
        <v>38.254655036214146</v>
      </c>
    </row>
    <row r="313" spans="1:6">
      <c r="A313" s="97" t="s">
        <v>199</v>
      </c>
      <c r="B313" s="108">
        <v>254.95358255597586</v>
      </c>
      <c r="C313" s="117">
        <f t="shared" si="2"/>
        <v>282.7307960494569</v>
      </c>
      <c r="D313" s="108">
        <v>310.508009542938</v>
      </c>
      <c r="E313" s="117">
        <f t="shared" si="3"/>
        <v>347.00770252937355</v>
      </c>
      <c r="F313" s="108">
        <v>383.50739551580909</v>
      </c>
    </row>
    <row r="314" spans="1:6">
      <c r="A314" s="97" t="s">
        <v>198</v>
      </c>
      <c r="B314" s="108">
        <v>229.23047749757728</v>
      </c>
      <c r="C314" s="117">
        <f t="shared" si="2"/>
        <v>228.11301712729815</v>
      </c>
      <c r="D314" s="108">
        <v>226.99555675701902</v>
      </c>
      <c r="E314" s="117">
        <f t="shared" si="3"/>
        <v>225.57354427500684</v>
      </c>
      <c r="F314" s="108">
        <v>224.15153179299466</v>
      </c>
    </row>
    <row r="315" spans="1:6">
      <c r="A315" s="97" t="s">
        <v>244</v>
      </c>
      <c r="B315" s="108">
        <v>73.417241164189122</v>
      </c>
      <c r="C315" s="117">
        <f t="shared" si="2"/>
        <v>75.543029610325121</v>
      </c>
      <c r="D315" s="108">
        <v>77.66881805646112</v>
      </c>
      <c r="E315" s="117">
        <f t="shared" si="3"/>
        <v>80.307403619837828</v>
      </c>
      <c r="F315" s="108">
        <v>82.945989183214522</v>
      </c>
    </row>
    <row r="316" spans="1:6">
      <c r="A316" s="97" t="s">
        <v>245</v>
      </c>
      <c r="B316" s="108">
        <v>0</v>
      </c>
      <c r="C316" s="117">
        <f t="shared" si="2"/>
        <v>0</v>
      </c>
      <c r="D316" s="108">
        <v>0</v>
      </c>
      <c r="E316" s="117">
        <f t="shared" si="3"/>
        <v>0</v>
      </c>
      <c r="F316" s="108">
        <v>0</v>
      </c>
    </row>
    <row r="317" spans="1:6">
      <c r="A317" s="3" t="s">
        <v>246</v>
      </c>
      <c r="B317" s="109">
        <f>SUM(B299:B316)</f>
        <v>2286.341097287424</v>
      </c>
      <c r="C317" s="117">
        <f>SUM(C299:C316)</f>
        <v>2399.3055849381531</v>
      </c>
      <c r="D317" s="109">
        <f>SUM(D299:D316)</f>
        <v>2512.2700725888826</v>
      </c>
      <c r="E317" s="117">
        <f>SUM(E299:E316)</f>
        <v>2620.6579975246323</v>
      </c>
      <c r="F317" s="109">
        <f>SUM(F299:F316)</f>
        <v>2729.0459224603824</v>
      </c>
    </row>
    <row r="319" spans="1:6">
      <c r="A319" s="73" t="s">
        <v>234</v>
      </c>
      <c r="B319" s="74" t="s">
        <v>235</v>
      </c>
      <c r="C319" s="74"/>
      <c r="D319" s="75"/>
      <c r="E319" s="75"/>
      <c r="F319" s="76"/>
    </row>
    <row r="320" spans="1:6">
      <c r="A320" s="77" t="s">
        <v>236</v>
      </c>
      <c r="B320" s="78">
        <v>41520.626469907409</v>
      </c>
      <c r="C320" s="79"/>
      <c r="D320" s="80"/>
      <c r="E320" s="80"/>
      <c r="F320" s="81"/>
    </row>
    <row r="321" spans="1:6">
      <c r="A321" s="77" t="s">
        <v>221</v>
      </c>
      <c r="B321" s="79" t="s">
        <v>224</v>
      </c>
      <c r="C321" s="79"/>
      <c r="D321" s="80"/>
      <c r="E321" s="80"/>
      <c r="F321" s="81"/>
    </row>
    <row r="322" spans="1:6">
      <c r="A322" s="77" t="s">
        <v>223</v>
      </c>
      <c r="B322" s="82" t="s">
        <v>259</v>
      </c>
      <c r="C322" s="82"/>
      <c r="D322" s="80"/>
      <c r="E322" s="80"/>
      <c r="F322" s="81"/>
    </row>
    <row r="323" spans="1:6" ht="18">
      <c r="A323" s="83" t="s">
        <v>238</v>
      </c>
      <c r="B323" s="84" t="s">
        <v>239</v>
      </c>
      <c r="C323" s="84"/>
      <c r="D323" s="84"/>
      <c r="E323" s="84"/>
      <c r="F323" s="85"/>
    </row>
    <row r="324" spans="1:6">
      <c r="A324" s="33"/>
      <c r="B324" s="33"/>
      <c r="C324" s="33"/>
      <c r="D324" s="33"/>
      <c r="E324" s="33"/>
      <c r="F324" s="33"/>
    </row>
    <row r="325" spans="1:6">
      <c r="A325" s="86" t="s">
        <v>240</v>
      </c>
      <c r="B325" s="33"/>
      <c r="C325" s="33"/>
      <c r="D325" s="33"/>
      <c r="E325" s="33"/>
      <c r="F325" s="33"/>
    </row>
    <row r="326" spans="1:6">
      <c r="A326" s="87" t="s">
        <v>241</v>
      </c>
      <c r="B326" s="88">
        <v>2010</v>
      </c>
      <c r="C326" s="88">
        <v>2015</v>
      </c>
      <c r="D326" s="88">
        <v>2020</v>
      </c>
      <c r="E326" s="88">
        <v>2025</v>
      </c>
      <c r="F326" s="89">
        <v>2030</v>
      </c>
    </row>
    <row r="327" spans="1:6">
      <c r="A327" s="90" t="s">
        <v>207</v>
      </c>
      <c r="B327" s="91"/>
      <c r="C327" s="91"/>
      <c r="D327" s="92"/>
      <c r="E327" s="92"/>
      <c r="F327" s="93"/>
    </row>
    <row r="328" spans="1:6">
      <c r="A328" s="37" t="s">
        <v>188</v>
      </c>
      <c r="B328" s="101">
        <v>2.3900000000000002E-3</v>
      </c>
      <c r="C328" s="101">
        <v>2.3900000000000002E-3</v>
      </c>
      <c r="D328" s="101">
        <v>2.3900000000000002E-3</v>
      </c>
      <c r="E328" s="101">
        <v>2.3900000000000002E-3</v>
      </c>
      <c r="F328" s="101">
        <v>2.3900000000000002E-3</v>
      </c>
    </row>
    <row r="329" spans="1:6">
      <c r="A329" s="37" t="s">
        <v>206</v>
      </c>
      <c r="B329" s="101">
        <v>7.0370185027171767E-2</v>
      </c>
      <c r="C329" s="101">
        <v>0</v>
      </c>
      <c r="D329" s="101">
        <v>0</v>
      </c>
      <c r="E329" s="101">
        <v>0</v>
      </c>
      <c r="F329" s="101">
        <v>0</v>
      </c>
    </row>
    <row r="330" spans="1:6">
      <c r="A330" s="37" t="s">
        <v>205</v>
      </c>
      <c r="B330" s="101">
        <v>0.10039129234346364</v>
      </c>
      <c r="C330" s="101">
        <v>0.10039129234346364</v>
      </c>
      <c r="D330" s="101">
        <v>0.10039129234346364</v>
      </c>
      <c r="E330" s="101">
        <v>0</v>
      </c>
      <c r="F330" s="101">
        <v>0</v>
      </c>
    </row>
    <row r="331" spans="1:6">
      <c r="A331" s="37" t="s">
        <v>189</v>
      </c>
      <c r="B331" s="101">
        <v>1.23459991</v>
      </c>
      <c r="C331" s="101">
        <v>1.6034929810962877</v>
      </c>
      <c r="D331" s="101">
        <v>2.0828723683912509</v>
      </c>
      <c r="E331" s="101">
        <v>2.1837031422127788</v>
      </c>
      <c r="F331" s="101">
        <v>2.3116887896422234</v>
      </c>
    </row>
    <row r="332" spans="1:6">
      <c r="A332" s="37" t="s">
        <v>190</v>
      </c>
      <c r="B332" s="101">
        <v>0</v>
      </c>
      <c r="C332" s="101">
        <v>0</v>
      </c>
      <c r="D332" s="101">
        <v>0</v>
      </c>
      <c r="E332" s="101">
        <v>0</v>
      </c>
      <c r="F332" s="101">
        <v>0</v>
      </c>
    </row>
    <row r="333" spans="1:6">
      <c r="A333" s="37" t="s">
        <v>204</v>
      </c>
      <c r="B333" s="101">
        <v>0</v>
      </c>
      <c r="C333" s="101">
        <v>0</v>
      </c>
      <c r="D333" s="101">
        <v>0</v>
      </c>
      <c r="E333" s="101">
        <v>0</v>
      </c>
      <c r="F333" s="101">
        <v>0</v>
      </c>
    </row>
    <row r="334" spans="1:6">
      <c r="A334" s="37" t="s">
        <v>203</v>
      </c>
      <c r="B334" s="101">
        <v>0</v>
      </c>
      <c r="C334" s="101">
        <v>0</v>
      </c>
      <c r="D334" s="101">
        <v>0</v>
      </c>
      <c r="E334" s="101">
        <v>0</v>
      </c>
      <c r="F334" s="101">
        <v>0</v>
      </c>
    </row>
    <row r="335" spans="1:6">
      <c r="A335" s="37" t="s">
        <v>191</v>
      </c>
      <c r="B335" s="101">
        <v>0.94795821204967889</v>
      </c>
      <c r="C335" s="101">
        <v>1.0726590043411093</v>
      </c>
      <c r="D335" s="101">
        <v>1.2193457429622818</v>
      </c>
      <c r="E335" s="101">
        <v>1.3928671768934375</v>
      </c>
      <c r="F335" s="101">
        <v>1.599267783579539</v>
      </c>
    </row>
    <row r="336" spans="1:6">
      <c r="A336" s="37" t="s">
        <v>202</v>
      </c>
      <c r="B336" s="101">
        <v>0</v>
      </c>
      <c r="C336" s="101">
        <v>0</v>
      </c>
      <c r="D336" s="101">
        <v>0</v>
      </c>
      <c r="E336" s="101">
        <v>0</v>
      </c>
      <c r="F336" s="101">
        <v>0</v>
      </c>
    </row>
    <row r="337" spans="1:6">
      <c r="A337" s="37" t="s">
        <v>192</v>
      </c>
      <c r="B337" s="101">
        <v>1.1622005712080041</v>
      </c>
      <c r="C337" s="101">
        <v>0.29055014280200103</v>
      </c>
      <c r="D337" s="101">
        <v>7.2637535700500258E-2</v>
      </c>
      <c r="E337" s="101">
        <v>7.2637535700500258E-2</v>
      </c>
      <c r="F337" s="101">
        <v>7.2637535700500258E-2</v>
      </c>
    </row>
    <row r="338" spans="1:6">
      <c r="A338" s="90" t="s">
        <v>201</v>
      </c>
      <c r="B338" s="102"/>
      <c r="C338" s="102"/>
      <c r="D338" s="102"/>
      <c r="E338" s="102"/>
      <c r="F338" s="103"/>
    </row>
    <row r="339" spans="1:6">
      <c r="A339" s="97" t="s">
        <v>200</v>
      </c>
      <c r="B339" s="101">
        <v>0</v>
      </c>
      <c r="C339" s="101">
        <v>0</v>
      </c>
      <c r="D339" s="101">
        <v>0</v>
      </c>
      <c r="E339" s="101">
        <v>0</v>
      </c>
      <c r="F339" s="101">
        <v>0</v>
      </c>
    </row>
    <row r="340" spans="1:6">
      <c r="A340" s="97" t="s">
        <v>242</v>
      </c>
      <c r="B340" s="101">
        <v>1.0799999999999976E-3</v>
      </c>
      <c r="C340" s="101">
        <v>1.0800000000000011E-3</v>
      </c>
      <c r="D340" s="101">
        <v>1.0800000000000011E-3</v>
      </c>
      <c r="E340" s="101">
        <v>1.0800000000000011E-3</v>
      </c>
      <c r="F340" s="101">
        <v>1.0800000000000011E-3</v>
      </c>
    </row>
    <row r="341" spans="1:6">
      <c r="A341" s="97" t="s">
        <v>243</v>
      </c>
      <c r="B341" s="101">
        <v>0.39858633307700114</v>
      </c>
      <c r="C341" s="101">
        <v>0.43324167300675731</v>
      </c>
      <c r="D341" s="101">
        <v>0.47091014330773395</v>
      </c>
      <c r="E341" s="101">
        <v>0.51185372249903893</v>
      </c>
      <c r="F341" s="101">
        <v>0.55635716698723214</v>
      </c>
    </row>
    <row r="342" spans="1:6">
      <c r="A342" s="97" t="s">
        <v>199</v>
      </c>
      <c r="B342" s="101">
        <v>0.16150276705054775</v>
      </c>
      <c r="C342" s="101">
        <v>1.0800000000000011E-3</v>
      </c>
      <c r="D342" s="101">
        <v>1.0800000000000011E-3</v>
      </c>
      <c r="E342" s="101">
        <v>1.0800000000000011E-3</v>
      </c>
      <c r="F342" s="101">
        <v>1.0800000000000011E-3</v>
      </c>
    </row>
    <row r="343" spans="1:6">
      <c r="A343" s="97" t="s">
        <v>198</v>
      </c>
      <c r="B343" s="101">
        <v>0.48533864940932869</v>
      </c>
      <c r="C343" s="101">
        <v>0.52753672415990382</v>
      </c>
      <c r="D343" s="101">
        <v>0.57340373711439563</v>
      </c>
      <c r="E343" s="101">
        <v>0.62325868641723892</v>
      </c>
      <c r="F343" s="101">
        <v>0.67744830570757997</v>
      </c>
    </row>
    <row r="344" spans="1:6">
      <c r="A344" s="97" t="s">
        <v>244</v>
      </c>
      <c r="B344" s="101">
        <v>0.58152349999999942</v>
      </c>
      <c r="C344" s="101">
        <v>0.58152349999999986</v>
      </c>
      <c r="D344" s="101">
        <v>0.58152349999999942</v>
      </c>
      <c r="E344" s="101">
        <v>2.8679999999998707E-3</v>
      </c>
      <c r="F344" s="101">
        <v>2.8679999999998707E-3</v>
      </c>
    </row>
    <row r="345" spans="1:6">
      <c r="A345" s="97" t="s">
        <v>245</v>
      </c>
      <c r="B345" s="101">
        <v>0</v>
      </c>
      <c r="C345" s="101">
        <v>0</v>
      </c>
      <c r="D345" s="101">
        <v>0</v>
      </c>
      <c r="E345" s="101">
        <v>0</v>
      </c>
      <c r="F345" s="101">
        <v>0</v>
      </c>
    </row>
    <row r="346" spans="1:6">
      <c r="A346" s="3" t="s">
        <v>246</v>
      </c>
      <c r="B346" s="104">
        <v>5.1459414201651947</v>
      </c>
      <c r="C346" s="104">
        <v>4.613945317749522</v>
      </c>
      <c r="D346" s="104">
        <v>5.1056343198196252</v>
      </c>
      <c r="E346" s="104">
        <v>4.7917382637229942</v>
      </c>
      <c r="F346" s="105">
        <v>5.2248175816170743</v>
      </c>
    </row>
    <row r="348" spans="1:6">
      <c r="A348" s="73" t="s">
        <v>234</v>
      </c>
      <c r="B348" s="74" t="s">
        <v>235</v>
      </c>
      <c r="C348" s="74"/>
      <c r="D348" s="75"/>
      <c r="E348" s="75"/>
      <c r="F348" s="76"/>
    </row>
    <row r="349" spans="1:6">
      <c r="A349" s="77" t="s">
        <v>236</v>
      </c>
      <c r="B349" s="78">
        <v>41520.626435185186</v>
      </c>
      <c r="C349" s="79"/>
      <c r="D349" s="80"/>
      <c r="E349" s="80"/>
      <c r="F349" s="81"/>
    </row>
    <row r="350" spans="1:6">
      <c r="A350" s="77" t="s">
        <v>221</v>
      </c>
      <c r="B350" s="79" t="s">
        <v>224</v>
      </c>
      <c r="C350" s="79"/>
      <c r="D350" s="80"/>
      <c r="E350" s="80"/>
      <c r="F350" s="81"/>
    </row>
    <row r="351" spans="1:6">
      <c r="A351" s="77" t="s">
        <v>223</v>
      </c>
      <c r="B351" s="82" t="s">
        <v>260</v>
      </c>
      <c r="C351" s="82"/>
      <c r="D351" s="80"/>
      <c r="E351" s="80"/>
      <c r="F351" s="81"/>
    </row>
    <row r="352" spans="1:6" ht="18">
      <c r="A352" s="83" t="s">
        <v>238</v>
      </c>
      <c r="B352" s="84" t="s">
        <v>239</v>
      </c>
      <c r="C352" s="84"/>
      <c r="D352" s="84"/>
      <c r="E352" s="84"/>
      <c r="F352" s="85"/>
    </row>
    <row r="353" spans="1:6">
      <c r="A353" s="33"/>
      <c r="B353" s="33"/>
      <c r="C353" s="33"/>
      <c r="D353" s="33"/>
      <c r="E353" s="33"/>
      <c r="F353" s="33"/>
    </row>
    <row r="354" spans="1:6">
      <c r="A354" s="86" t="s">
        <v>240</v>
      </c>
      <c r="B354" s="33"/>
      <c r="C354" s="33"/>
      <c r="D354" s="33"/>
      <c r="E354" s="33"/>
      <c r="F354" s="33"/>
    </row>
    <row r="355" spans="1:6">
      <c r="A355" s="87" t="s">
        <v>241</v>
      </c>
      <c r="B355" s="88">
        <v>2010</v>
      </c>
      <c r="C355" s="88">
        <v>2015</v>
      </c>
      <c r="D355" s="88">
        <v>2020</v>
      </c>
      <c r="E355" s="88">
        <v>2025</v>
      </c>
      <c r="F355" s="89">
        <v>2030</v>
      </c>
    </row>
    <row r="356" spans="1:6">
      <c r="A356" s="90" t="s">
        <v>207</v>
      </c>
      <c r="B356" s="91"/>
      <c r="C356" s="91"/>
      <c r="D356" s="92"/>
      <c r="E356" s="92"/>
      <c r="F356" s="93"/>
    </row>
    <row r="357" spans="1:6">
      <c r="A357" s="37" t="s">
        <v>188</v>
      </c>
      <c r="B357" s="94">
        <v>0</v>
      </c>
      <c r="C357" s="94">
        <v>0</v>
      </c>
      <c r="D357" s="94">
        <v>0</v>
      </c>
      <c r="E357" s="94">
        <v>0</v>
      </c>
      <c r="F357" s="94">
        <v>0</v>
      </c>
    </row>
    <row r="358" spans="1:6">
      <c r="A358" s="37" t="s">
        <v>206</v>
      </c>
      <c r="B358" s="94">
        <v>8.2958085971181461</v>
      </c>
      <c r="C358" s="94">
        <v>9.4512596103149686</v>
      </c>
      <c r="D358" s="94">
        <v>10.795968656520976</v>
      </c>
      <c r="E358" s="94">
        <v>12.365456876765661</v>
      </c>
      <c r="F358" s="94">
        <v>13.958188282317627</v>
      </c>
    </row>
    <row r="359" spans="1:6">
      <c r="A359" s="37" t="s">
        <v>205</v>
      </c>
      <c r="B359" s="94">
        <v>1.8803227077295566</v>
      </c>
      <c r="C359" s="94">
        <v>2.2393822670975201</v>
      </c>
      <c r="D359" s="94">
        <v>2.5437303673567788</v>
      </c>
      <c r="E359" s="94">
        <v>2.8767200018942383</v>
      </c>
      <c r="F359" s="94">
        <v>3.1956250371854087</v>
      </c>
    </row>
    <row r="360" spans="1:6">
      <c r="A360" s="37" t="s">
        <v>189</v>
      </c>
      <c r="B360" s="94">
        <v>7.2922137353320329</v>
      </c>
      <c r="C360" s="94">
        <v>7.9568514163102311</v>
      </c>
      <c r="D360" s="94">
        <v>8.6908266641185214</v>
      </c>
      <c r="E360" s="94">
        <v>9.5071531905177888</v>
      </c>
      <c r="F360" s="94">
        <v>9.9262132448794862</v>
      </c>
    </row>
    <row r="361" spans="1:6">
      <c r="A361" s="37" t="s">
        <v>190</v>
      </c>
      <c r="B361" s="94">
        <v>5.6349879466365422</v>
      </c>
      <c r="C361" s="94">
        <v>5.9474442572530979</v>
      </c>
      <c r="D361" s="94">
        <v>6.2599005678696544</v>
      </c>
      <c r="E361" s="94">
        <v>6.572356878486211</v>
      </c>
      <c r="F361" s="94">
        <v>5.8654445812727234</v>
      </c>
    </row>
    <row r="362" spans="1:6">
      <c r="A362" s="37" t="s">
        <v>204</v>
      </c>
      <c r="B362" s="94">
        <v>3.1000000238418581E-3</v>
      </c>
      <c r="C362" s="94">
        <v>3.1000000238418581E-3</v>
      </c>
      <c r="D362" s="94">
        <v>3.1000000238418581E-3</v>
      </c>
      <c r="E362" s="94">
        <v>3.1000000238418581E-3</v>
      </c>
      <c r="F362" s="94">
        <v>3.1000000238418581E-3</v>
      </c>
    </row>
    <row r="363" spans="1:6">
      <c r="A363" s="37" t="s">
        <v>203</v>
      </c>
      <c r="B363" s="94">
        <v>0.41938937218082456</v>
      </c>
      <c r="C363" s="94">
        <v>0.46488916255893309</v>
      </c>
      <c r="D363" s="94">
        <v>0.51038895293704134</v>
      </c>
      <c r="E363" s="94">
        <v>0.55588874331514992</v>
      </c>
      <c r="F363" s="94">
        <v>0.43494275882066558</v>
      </c>
    </row>
    <row r="364" spans="1:6">
      <c r="A364" s="37" t="s">
        <v>191</v>
      </c>
      <c r="B364" s="94">
        <v>3.9463547979561602</v>
      </c>
      <c r="C364" s="94">
        <v>4.0317136420500193</v>
      </c>
      <c r="D364" s="94">
        <v>4.092617848162365</v>
      </c>
      <c r="E364" s="94">
        <v>4.1535220227211171</v>
      </c>
      <c r="F364" s="94">
        <v>4.1689228008170307</v>
      </c>
    </row>
    <row r="365" spans="1:6">
      <c r="A365" s="37" t="s">
        <v>202</v>
      </c>
      <c r="B365" s="94">
        <v>0</v>
      </c>
      <c r="C365" s="94">
        <v>0</v>
      </c>
      <c r="D365" s="94">
        <v>0</v>
      </c>
      <c r="E365" s="94">
        <v>0</v>
      </c>
      <c r="F365" s="94">
        <v>0</v>
      </c>
    </row>
    <row r="366" spans="1:6">
      <c r="A366" s="37" t="s">
        <v>192</v>
      </c>
      <c r="B366" s="94">
        <v>28.645619621357039</v>
      </c>
      <c r="C366" s="94">
        <v>30.467992462148601</v>
      </c>
      <c r="D366" s="94">
        <v>32.423950817105236</v>
      </c>
      <c r="E366" s="94">
        <v>34.505476128633624</v>
      </c>
      <c r="F366" s="94">
        <v>36.720629437779358</v>
      </c>
    </row>
    <row r="367" spans="1:6">
      <c r="A367" s="90" t="s">
        <v>201</v>
      </c>
      <c r="B367" s="95"/>
      <c r="C367" s="95"/>
      <c r="D367" s="95"/>
      <c r="E367" s="95"/>
      <c r="F367" s="96"/>
    </row>
    <row r="368" spans="1:6">
      <c r="A368" s="97" t="s">
        <v>200</v>
      </c>
      <c r="B368" s="94">
        <v>3.1055173898461477</v>
      </c>
      <c r="C368" s="94">
        <v>3.2505596850701162</v>
      </c>
      <c r="D368" s="94">
        <v>3.3956019802940833</v>
      </c>
      <c r="E368" s="94">
        <v>3.5728140870862224</v>
      </c>
      <c r="F368" s="94">
        <v>3.1800646755445889</v>
      </c>
    </row>
    <row r="369" spans="1:6">
      <c r="A369" s="97" t="s">
        <v>242</v>
      </c>
      <c r="B369" s="94">
        <v>1.4529957767556834</v>
      </c>
      <c r="C369" s="94">
        <v>1.5164320421784492</v>
      </c>
      <c r="D369" s="94">
        <v>1.5798683076012168</v>
      </c>
      <c r="E369" s="94">
        <v>1.6520908588058418</v>
      </c>
      <c r="F369" s="94">
        <v>1.5653881828652487</v>
      </c>
    </row>
    <row r="370" spans="1:6">
      <c r="A370" s="97" t="s">
        <v>243</v>
      </c>
      <c r="B370" s="94">
        <v>0.85772584320431833</v>
      </c>
      <c r="C370" s="94">
        <v>0.97004708457631206</v>
      </c>
      <c r="D370" s="94">
        <v>1.0823683259483059</v>
      </c>
      <c r="E370" s="94">
        <v>1.1946895673203002</v>
      </c>
      <c r="F370" s="94">
        <v>0.9505006090588608</v>
      </c>
    </row>
    <row r="371" spans="1:6">
      <c r="A371" s="97" t="s">
        <v>199</v>
      </c>
      <c r="B371" s="94">
        <v>32.3944057455832</v>
      </c>
      <c r="C371" s="94">
        <v>24.717143137668909</v>
      </c>
      <c r="D371" s="94">
        <v>25.036174011932879</v>
      </c>
      <c r="E371" s="94">
        <v>25.367110529998861</v>
      </c>
      <c r="F371" s="94">
        <v>29.03234528056641</v>
      </c>
    </row>
    <row r="372" spans="1:6">
      <c r="A372" s="97" t="s">
        <v>198</v>
      </c>
      <c r="B372" s="94">
        <v>9.2696030696536091</v>
      </c>
      <c r="C372" s="94">
        <v>9.6209423954918947</v>
      </c>
      <c r="D372" s="94">
        <v>9.8509880198433954</v>
      </c>
      <c r="E372" s="94">
        <v>9.8970644659076754</v>
      </c>
      <c r="F372" s="94">
        <v>9.7822929368000295</v>
      </c>
    </row>
    <row r="373" spans="1:6">
      <c r="A373" s="97" t="s">
        <v>244</v>
      </c>
      <c r="B373" s="94">
        <v>15.069553391661309</v>
      </c>
      <c r="C373" s="94">
        <v>17.610180839323622</v>
      </c>
      <c r="D373" s="94">
        <v>20.604983006417882</v>
      </c>
      <c r="E373" s="94">
        <v>24.266292751728088</v>
      </c>
      <c r="F373" s="94">
        <v>28.396425488471969</v>
      </c>
    </row>
    <row r="374" spans="1:6">
      <c r="A374" s="97" t="s">
        <v>245</v>
      </c>
      <c r="B374" s="94">
        <v>0</v>
      </c>
      <c r="C374" s="94">
        <v>0</v>
      </c>
      <c r="D374" s="94">
        <v>0</v>
      </c>
      <c r="E374" s="94">
        <v>0</v>
      </c>
      <c r="F374" s="94">
        <v>0</v>
      </c>
    </row>
    <row r="375" spans="1:6">
      <c r="A375" s="3" t="s">
        <v>246</v>
      </c>
      <c r="B375" s="98">
        <v>118.26759799503841</v>
      </c>
      <c r="C375" s="98">
        <v>118.2479380020665</v>
      </c>
      <c r="D375" s="98">
        <v>126.87046752613217</v>
      </c>
      <c r="E375" s="98">
        <v>136.48973610320462</v>
      </c>
      <c r="F375" s="99">
        <v>147.18008331640326</v>
      </c>
    </row>
    <row r="377" spans="1:6">
      <c r="A377" s="73" t="s">
        <v>234</v>
      </c>
      <c r="B377" s="74" t="s">
        <v>235</v>
      </c>
      <c r="C377" s="74"/>
      <c r="D377" s="75"/>
      <c r="E377" s="75"/>
      <c r="F377" s="76"/>
    </row>
    <row r="378" spans="1:6">
      <c r="A378" s="77" t="s">
        <v>236</v>
      </c>
      <c r="B378" s="78">
        <v>41520.626469907409</v>
      </c>
      <c r="C378" s="79"/>
      <c r="D378" s="80"/>
      <c r="E378" s="80"/>
      <c r="F378" s="81"/>
    </row>
    <row r="379" spans="1:6">
      <c r="A379" s="77" t="s">
        <v>221</v>
      </c>
      <c r="B379" s="79" t="s">
        <v>224</v>
      </c>
      <c r="C379" s="79"/>
      <c r="D379" s="80"/>
      <c r="E379" s="80"/>
      <c r="F379" s="81"/>
    </row>
    <row r="380" spans="1:6">
      <c r="A380" s="77" t="s">
        <v>223</v>
      </c>
      <c r="B380" s="82" t="s">
        <v>261</v>
      </c>
      <c r="C380" s="82"/>
      <c r="D380" s="80"/>
      <c r="E380" s="80"/>
      <c r="F380" s="81"/>
    </row>
    <row r="381" spans="1:6" ht="18">
      <c r="A381" s="83" t="s">
        <v>238</v>
      </c>
      <c r="B381" s="84" t="s">
        <v>239</v>
      </c>
      <c r="C381" s="84"/>
      <c r="D381" s="84"/>
      <c r="E381" s="84"/>
      <c r="F381" s="85"/>
    </row>
    <row r="382" spans="1:6">
      <c r="A382" s="33"/>
      <c r="B382" s="33"/>
      <c r="C382" s="33"/>
      <c r="D382" s="33"/>
      <c r="E382" s="33"/>
      <c r="F382" s="33"/>
    </row>
    <row r="383" spans="1:6">
      <c r="A383" s="86" t="s">
        <v>240</v>
      </c>
      <c r="B383" s="33"/>
      <c r="C383" s="33"/>
      <c r="D383" s="33"/>
      <c r="E383" s="33"/>
      <c r="F383" s="33"/>
    </row>
    <row r="384" spans="1:6">
      <c r="A384" s="87" t="s">
        <v>241</v>
      </c>
      <c r="B384" s="88">
        <v>2010</v>
      </c>
      <c r="C384" s="88">
        <v>2015</v>
      </c>
      <c r="D384" s="88">
        <v>2020</v>
      </c>
      <c r="E384" s="88">
        <v>2025</v>
      </c>
      <c r="F384" s="89">
        <v>2030</v>
      </c>
    </row>
    <row r="385" spans="1:6">
      <c r="A385" s="90" t="s">
        <v>207</v>
      </c>
      <c r="B385" s="91"/>
      <c r="C385" s="91"/>
      <c r="D385" s="92"/>
      <c r="E385" s="92"/>
      <c r="F385" s="93"/>
    </row>
    <row r="386" spans="1:6">
      <c r="A386" s="37" t="s">
        <v>188</v>
      </c>
      <c r="B386" s="101">
        <v>2.1429053160587244E-3</v>
      </c>
      <c r="C386" s="101">
        <v>1.9525979554121972E-3</v>
      </c>
      <c r="D386" s="101">
        <v>1.4212142316140221E-3</v>
      </c>
      <c r="E386" s="101">
        <v>1.0083506388253499E-3</v>
      </c>
      <c r="F386" s="101">
        <v>7.7374437463028007E-4</v>
      </c>
    </row>
    <row r="387" spans="1:6">
      <c r="A387" s="37" t="s">
        <v>206</v>
      </c>
      <c r="B387" s="101">
        <v>0</v>
      </c>
      <c r="C387" s="101">
        <v>0</v>
      </c>
      <c r="D387" s="101">
        <v>0</v>
      </c>
      <c r="E387" s="101">
        <v>0</v>
      </c>
      <c r="F387" s="101">
        <v>0</v>
      </c>
    </row>
    <row r="388" spans="1:6">
      <c r="A388" s="37" t="s">
        <v>205</v>
      </c>
      <c r="B388" s="101">
        <v>0</v>
      </c>
      <c r="C388" s="101">
        <v>0</v>
      </c>
      <c r="D388" s="101">
        <v>0</v>
      </c>
      <c r="E388" s="101">
        <v>0</v>
      </c>
      <c r="F388" s="101">
        <v>0</v>
      </c>
    </row>
    <row r="389" spans="1:6">
      <c r="A389" s="37" t="s">
        <v>189</v>
      </c>
      <c r="B389" s="101">
        <v>1.037282324651873</v>
      </c>
      <c r="C389" s="101">
        <v>1.217988449000968</v>
      </c>
      <c r="D389" s="101">
        <v>1.1618286019259763</v>
      </c>
      <c r="E389" s="101">
        <v>1.1131907904472758</v>
      </c>
      <c r="F389" s="101">
        <v>1.2154350511197574</v>
      </c>
    </row>
    <row r="390" spans="1:6">
      <c r="A390" s="37" t="s">
        <v>190</v>
      </c>
      <c r="B390" s="101">
        <v>6.4613253768988077E-2</v>
      </c>
      <c r="C390" s="101">
        <v>5.8875073133841688E-2</v>
      </c>
      <c r="D390" s="101">
        <v>4.2852698679318443E-2</v>
      </c>
      <c r="E390" s="101">
        <v>3.040396382719044E-2</v>
      </c>
      <c r="F390" s="101">
        <v>2.3330074948091271E-2</v>
      </c>
    </row>
    <row r="391" spans="1:6">
      <c r="A391" s="37" t="s">
        <v>204</v>
      </c>
      <c r="B391" s="101">
        <v>0</v>
      </c>
      <c r="C391" s="101">
        <v>0</v>
      </c>
      <c r="D391" s="101">
        <v>0</v>
      </c>
      <c r="E391" s="101">
        <v>0</v>
      </c>
      <c r="F391" s="101">
        <v>0</v>
      </c>
    </row>
    <row r="392" spans="1:6">
      <c r="A392" s="37" t="s">
        <v>203</v>
      </c>
      <c r="B392" s="101">
        <v>0</v>
      </c>
      <c r="C392" s="101">
        <v>0</v>
      </c>
      <c r="D392" s="101">
        <v>0</v>
      </c>
      <c r="E392" s="101">
        <v>0</v>
      </c>
      <c r="F392" s="101">
        <v>0</v>
      </c>
    </row>
    <row r="393" spans="1:6">
      <c r="A393" s="37" t="s">
        <v>191</v>
      </c>
      <c r="B393" s="101">
        <v>1.3043771489053104E-3</v>
      </c>
      <c r="C393" s="101">
        <v>1.1885378859030765E-3</v>
      </c>
      <c r="D393" s="101">
        <v>8.6508692359114371E-4</v>
      </c>
      <c r="E393" s="101">
        <v>6.1377864971977824E-4</v>
      </c>
      <c r="F393" s="101">
        <v>4.7097483673147489E-4</v>
      </c>
    </row>
    <row r="394" spans="1:6">
      <c r="A394" s="37" t="s">
        <v>202</v>
      </c>
      <c r="B394" s="101">
        <v>0</v>
      </c>
      <c r="C394" s="101">
        <v>0</v>
      </c>
      <c r="D394" s="101">
        <v>0</v>
      </c>
      <c r="E394" s="101">
        <v>0</v>
      </c>
      <c r="F394" s="101">
        <v>0</v>
      </c>
    </row>
    <row r="395" spans="1:6">
      <c r="A395" s="37" t="s">
        <v>192</v>
      </c>
      <c r="B395" s="101">
        <v>0.18427164672085458</v>
      </c>
      <c r="C395" s="101">
        <v>0.20698758840963197</v>
      </c>
      <c r="D395" s="101">
        <v>0.19009368887304245</v>
      </c>
      <c r="E395" s="101">
        <v>0.17625103394541949</v>
      </c>
      <c r="F395" s="101">
        <v>0.18699000786457806</v>
      </c>
    </row>
    <row r="396" spans="1:6">
      <c r="A396" s="90" t="s">
        <v>201</v>
      </c>
      <c r="B396" s="102"/>
      <c r="C396" s="102"/>
      <c r="D396" s="102"/>
      <c r="E396" s="102"/>
      <c r="F396" s="103"/>
    </row>
    <row r="397" spans="1:6">
      <c r="A397" s="97" t="s">
        <v>200</v>
      </c>
      <c r="B397" s="101">
        <v>4.8914143083949148E-3</v>
      </c>
      <c r="C397" s="101">
        <v>4.4570170721365369E-3</v>
      </c>
      <c r="D397" s="101">
        <v>3.2440759634667893E-3</v>
      </c>
      <c r="E397" s="101">
        <v>2.3016699364491683E-3</v>
      </c>
      <c r="F397" s="101">
        <v>1.7661556377430308E-3</v>
      </c>
    </row>
    <row r="398" spans="1:6">
      <c r="A398" s="97" t="s">
        <v>242</v>
      </c>
      <c r="B398" s="101">
        <v>0</v>
      </c>
      <c r="C398" s="101">
        <v>0</v>
      </c>
      <c r="D398" s="101">
        <v>0</v>
      </c>
      <c r="E398" s="101">
        <v>0</v>
      </c>
      <c r="F398" s="101">
        <v>0</v>
      </c>
    </row>
    <row r="399" spans="1:6">
      <c r="A399" s="97" t="s">
        <v>243</v>
      </c>
      <c r="B399" s="101">
        <v>0</v>
      </c>
      <c r="C399" s="101">
        <v>0</v>
      </c>
      <c r="D399" s="101">
        <v>0</v>
      </c>
      <c r="E399" s="101">
        <v>0</v>
      </c>
      <c r="F399" s="101">
        <v>0</v>
      </c>
    </row>
    <row r="400" spans="1:6">
      <c r="A400" s="97" t="s">
        <v>199</v>
      </c>
      <c r="B400" s="101">
        <v>0.44528640769736794</v>
      </c>
      <c r="C400" s="101">
        <v>0.40112330745704033</v>
      </c>
      <c r="D400" s="101">
        <v>0.28730079962749694</v>
      </c>
      <c r="E400" s="101">
        <v>0.1989500291662093</v>
      </c>
      <c r="F400" s="101">
        <v>0.14654695518411301</v>
      </c>
    </row>
    <row r="401" spans="1:6">
      <c r="A401" s="97" t="s">
        <v>198</v>
      </c>
      <c r="B401" s="101">
        <v>0</v>
      </c>
      <c r="C401" s="101">
        <v>0</v>
      </c>
      <c r="D401" s="101">
        <v>0</v>
      </c>
      <c r="E401" s="101">
        <v>0</v>
      </c>
      <c r="F401" s="101">
        <v>0</v>
      </c>
    </row>
    <row r="402" spans="1:6">
      <c r="A402" s="97" t="s">
        <v>244</v>
      </c>
      <c r="B402" s="101">
        <v>0.55231394075764317</v>
      </c>
      <c r="C402" s="101">
        <v>0.53413862207819163</v>
      </c>
      <c r="D402" s="101">
        <v>0.41993248235532254</v>
      </c>
      <c r="E402" s="101">
        <v>0.33063267372809158</v>
      </c>
      <c r="F402" s="101">
        <v>0.29458711468013599</v>
      </c>
    </row>
    <row r="403" spans="1:6">
      <c r="A403" s="97" t="s">
        <v>245</v>
      </c>
      <c r="B403" s="101">
        <v>0</v>
      </c>
      <c r="C403" s="101">
        <v>0</v>
      </c>
      <c r="D403" s="101">
        <v>0</v>
      </c>
      <c r="E403" s="101">
        <v>0</v>
      </c>
      <c r="F403" s="101">
        <v>0</v>
      </c>
    </row>
    <row r="404" spans="1:6">
      <c r="A404" s="3" t="s">
        <v>246</v>
      </c>
      <c r="B404" s="104">
        <v>2.2921062703700859</v>
      </c>
      <c r="C404" s="104">
        <v>2.4267111929931255</v>
      </c>
      <c r="D404" s="104">
        <v>2.1075386485798289</v>
      </c>
      <c r="E404" s="104">
        <v>1.8533522903391808</v>
      </c>
      <c r="F404" s="105">
        <v>1.8699000786457807</v>
      </c>
    </row>
    <row r="406" spans="1:6">
      <c r="A406" s="73" t="s">
        <v>234</v>
      </c>
      <c r="B406" s="74" t="s">
        <v>235</v>
      </c>
      <c r="C406" s="74"/>
      <c r="D406" s="75"/>
      <c r="E406" s="75"/>
      <c r="F406" s="76"/>
    </row>
    <row r="407" spans="1:6">
      <c r="A407" s="77" t="s">
        <v>236</v>
      </c>
      <c r="B407" s="78">
        <v>41520.626446759263</v>
      </c>
      <c r="C407" s="79"/>
      <c r="D407" s="80"/>
      <c r="E407" s="80"/>
      <c r="F407" s="81"/>
    </row>
    <row r="408" spans="1:6">
      <c r="A408" s="77" t="s">
        <v>221</v>
      </c>
      <c r="B408" s="79" t="s">
        <v>224</v>
      </c>
      <c r="C408" s="79"/>
      <c r="D408" s="80"/>
      <c r="E408" s="80"/>
      <c r="F408" s="81"/>
    </row>
    <row r="409" spans="1:6">
      <c r="A409" s="77" t="s">
        <v>223</v>
      </c>
      <c r="B409" s="82" t="s">
        <v>262</v>
      </c>
      <c r="C409" s="82"/>
      <c r="D409" s="80"/>
      <c r="E409" s="80"/>
      <c r="F409" s="81"/>
    </row>
    <row r="410" spans="1:6" ht="18">
      <c r="A410" s="83" t="s">
        <v>238</v>
      </c>
      <c r="B410" s="84" t="s">
        <v>239</v>
      </c>
      <c r="C410" s="84"/>
      <c r="D410" s="84"/>
      <c r="E410" s="84"/>
      <c r="F410" s="85"/>
    </row>
    <row r="411" spans="1:6">
      <c r="A411" s="33"/>
      <c r="B411" s="33"/>
      <c r="C411" s="33"/>
      <c r="D411" s="33"/>
      <c r="E411" s="33"/>
      <c r="F411" s="33"/>
    </row>
    <row r="412" spans="1:6">
      <c r="A412" s="86" t="s">
        <v>240</v>
      </c>
      <c r="B412" s="33"/>
      <c r="C412" s="33"/>
      <c r="D412" s="33"/>
      <c r="E412" s="33"/>
      <c r="F412" s="33"/>
    </row>
    <row r="413" spans="1:6">
      <c r="A413" s="87" t="s">
        <v>241</v>
      </c>
      <c r="B413" s="88">
        <v>2010</v>
      </c>
      <c r="C413" s="88">
        <v>2015</v>
      </c>
      <c r="D413" s="88">
        <v>2020</v>
      </c>
      <c r="E413" s="88">
        <v>2025</v>
      </c>
      <c r="F413" s="89">
        <v>2030</v>
      </c>
    </row>
    <row r="414" spans="1:6">
      <c r="A414" s="90" t="s">
        <v>207</v>
      </c>
      <c r="B414" s="91"/>
      <c r="C414" s="91"/>
      <c r="D414" s="92"/>
      <c r="E414" s="92"/>
      <c r="F414" s="93"/>
    </row>
    <row r="415" spans="1:6">
      <c r="A415" s="37" t="s">
        <v>188</v>
      </c>
      <c r="B415" s="94">
        <v>4.1042555009171178</v>
      </c>
      <c r="C415" s="94">
        <v>5.5498226940677853</v>
      </c>
      <c r="D415" s="94">
        <v>7.2372560416188252</v>
      </c>
      <c r="E415" s="94">
        <v>9.8299722347628169</v>
      </c>
      <c r="F415" s="94">
        <v>11.102960943922088</v>
      </c>
    </row>
    <row r="416" spans="1:6">
      <c r="A416" s="37" t="s">
        <v>206</v>
      </c>
      <c r="B416" s="94">
        <v>5.6031224414077929</v>
      </c>
      <c r="C416" s="94">
        <v>8.2126334504622314</v>
      </c>
      <c r="D416" s="94">
        <v>12.206401879944066</v>
      </c>
      <c r="E416" s="94">
        <v>21.502678170655656</v>
      </c>
      <c r="F416" s="94">
        <v>28.642967333356758</v>
      </c>
    </row>
    <row r="417" spans="1:6">
      <c r="A417" s="37" t="s">
        <v>205</v>
      </c>
      <c r="B417" s="94">
        <v>9.7756075723923139</v>
      </c>
      <c r="C417" s="94">
        <v>13.390490427728679</v>
      </c>
      <c r="D417" s="94">
        <v>17.238914836685016</v>
      </c>
      <c r="E417" s="94">
        <v>23.118697876512851</v>
      </c>
      <c r="F417" s="94">
        <v>25.782435196335996</v>
      </c>
    </row>
    <row r="418" spans="1:6">
      <c r="A418" s="37" t="s">
        <v>189</v>
      </c>
      <c r="B418" s="94">
        <v>45.773536795113841</v>
      </c>
      <c r="C418" s="94">
        <v>82.66588383500526</v>
      </c>
      <c r="D418" s="94">
        <v>151.15936556083614</v>
      </c>
      <c r="E418" s="94">
        <v>328.78071667309501</v>
      </c>
      <c r="F418" s="94">
        <v>534.12974587306519</v>
      </c>
    </row>
    <row r="419" spans="1:6">
      <c r="A419" s="37" t="s">
        <v>190</v>
      </c>
      <c r="B419" s="94">
        <v>3.0021353142211455</v>
      </c>
      <c r="C419" s="94">
        <v>5.4578739949178514</v>
      </c>
      <c r="D419" s="94">
        <v>10.304024796633472</v>
      </c>
      <c r="E419" s="94">
        <v>22.724483229998697</v>
      </c>
      <c r="F419" s="94">
        <v>36.868443637565804</v>
      </c>
    </row>
    <row r="420" spans="1:6">
      <c r="A420" s="37" t="s">
        <v>204</v>
      </c>
      <c r="B420" s="94">
        <v>0.64962986845967474</v>
      </c>
      <c r="C420" s="94">
        <v>1.0065452843504752</v>
      </c>
      <c r="D420" s="94">
        <v>1.6110109529379277</v>
      </c>
      <c r="E420" s="94">
        <v>3.0357131248441762</v>
      </c>
      <c r="F420" s="94">
        <v>4.2603801322928394</v>
      </c>
    </row>
    <row r="421" spans="1:6">
      <c r="A421" s="37" t="s">
        <v>203</v>
      </c>
      <c r="B421" s="94">
        <v>5.0172643385716444</v>
      </c>
      <c r="C421" s="94">
        <v>7.0550051528904314</v>
      </c>
      <c r="D421" s="94">
        <v>10.159301831645648</v>
      </c>
      <c r="E421" s="94">
        <v>17.29286811457219</v>
      </c>
      <c r="F421" s="94">
        <v>22.359856446498586</v>
      </c>
    </row>
    <row r="422" spans="1:6">
      <c r="A422" s="37" t="s">
        <v>191</v>
      </c>
      <c r="B422" s="94">
        <v>15.982876626848171</v>
      </c>
      <c r="C422" s="94">
        <v>23.236385775042113</v>
      </c>
      <c r="D422" s="94">
        <v>33.443503937512439</v>
      </c>
      <c r="E422" s="94">
        <v>55.961556427532301</v>
      </c>
      <c r="F422" s="94">
        <v>72.018418152531865</v>
      </c>
    </row>
    <row r="423" spans="1:6">
      <c r="A423" s="37" t="s">
        <v>202</v>
      </c>
      <c r="B423" s="94">
        <v>1.1053040169590538</v>
      </c>
      <c r="C423" s="94">
        <v>1.6292326284382392</v>
      </c>
      <c r="D423" s="94">
        <v>2.4185853356478582</v>
      </c>
      <c r="E423" s="94">
        <v>4.2161592333416467</v>
      </c>
      <c r="F423" s="94">
        <v>5.5851054464019354</v>
      </c>
    </row>
    <row r="424" spans="1:6">
      <c r="A424" s="37" t="s">
        <v>192</v>
      </c>
      <c r="B424" s="94">
        <v>113.95399325499997</v>
      </c>
      <c r="C424" s="94">
        <v>162.09455412400001</v>
      </c>
      <c r="D424" s="94">
        <v>213.93580528299998</v>
      </c>
      <c r="E424" s="94">
        <v>282.4654423149999</v>
      </c>
      <c r="F424" s="94">
        <v>316.67062461</v>
      </c>
    </row>
    <row r="425" spans="1:6">
      <c r="A425" s="90" t="s">
        <v>201</v>
      </c>
      <c r="B425" s="95"/>
      <c r="C425" s="95"/>
      <c r="D425" s="95"/>
      <c r="E425" s="95"/>
      <c r="F425" s="96"/>
    </row>
    <row r="426" spans="1:6">
      <c r="A426" s="97" t="s">
        <v>200</v>
      </c>
      <c r="B426" s="94">
        <v>12.542791717768573</v>
      </c>
      <c r="C426" s="94">
        <v>18.708516790004449</v>
      </c>
      <c r="D426" s="94">
        <v>28.095313099862686</v>
      </c>
      <c r="E426" s="94">
        <v>49.25498002400667</v>
      </c>
      <c r="F426" s="94">
        <v>64.896684375428862</v>
      </c>
    </row>
    <row r="427" spans="1:6">
      <c r="A427" s="97" t="s">
        <v>242</v>
      </c>
      <c r="B427" s="94">
        <v>10.557179295753611</v>
      </c>
      <c r="C427" s="94">
        <v>15.142903744342071</v>
      </c>
      <c r="D427" s="94">
        <v>22.094990721127303</v>
      </c>
      <c r="E427" s="94">
        <v>37.962448144150656</v>
      </c>
      <c r="F427" s="94">
        <v>49.570554209281759</v>
      </c>
    </row>
    <row r="428" spans="1:6">
      <c r="A428" s="97" t="s">
        <v>243</v>
      </c>
      <c r="B428" s="94">
        <v>13.332355753491299</v>
      </c>
      <c r="C428" s="94">
        <v>19.753074002053321</v>
      </c>
      <c r="D428" s="94">
        <v>29.62385303638775</v>
      </c>
      <c r="E428" s="94">
        <v>52.272450258113999</v>
      </c>
      <c r="F428" s="94">
        <v>69.915455119599514</v>
      </c>
    </row>
    <row r="429" spans="1:6">
      <c r="A429" s="97" t="s">
        <v>199</v>
      </c>
      <c r="B429" s="94">
        <v>45.225206860127592</v>
      </c>
      <c r="C429" s="94">
        <v>57.631362876986266</v>
      </c>
      <c r="D429" s="94">
        <v>72.159201253039356</v>
      </c>
      <c r="E429" s="94">
        <v>95.692464725517766</v>
      </c>
      <c r="F429" s="94">
        <v>104.15502821698055</v>
      </c>
    </row>
    <row r="430" spans="1:6">
      <c r="A430" s="97" t="s">
        <v>198</v>
      </c>
      <c r="B430" s="94">
        <v>1.9873255019689715</v>
      </c>
      <c r="C430" s="94">
        <v>2.8889436135148969</v>
      </c>
      <c r="D430" s="94">
        <v>4.1680655146464787</v>
      </c>
      <c r="E430" s="94">
        <v>7.0053573376836411</v>
      </c>
      <c r="F430" s="94">
        <v>9.0461710440125103</v>
      </c>
    </row>
    <row r="431" spans="1:6">
      <c r="A431" s="97" t="s">
        <v>244</v>
      </c>
      <c r="B431" s="94">
        <v>60.648473531097352</v>
      </c>
      <c r="C431" s="94">
        <v>83.439922908128139</v>
      </c>
      <c r="D431" s="94">
        <v>117.24307228708216</v>
      </c>
      <c r="E431" s="94">
        <v>188.78470270139337</v>
      </c>
      <c r="F431" s="94">
        <v>241.09828944181697</v>
      </c>
    </row>
    <row r="432" spans="1:6">
      <c r="A432" s="97" t="s">
        <v>245</v>
      </c>
      <c r="B432" s="94">
        <v>0</v>
      </c>
      <c r="C432" s="94">
        <v>0</v>
      </c>
      <c r="D432" s="94">
        <v>0</v>
      </c>
      <c r="E432" s="94">
        <v>0</v>
      </c>
      <c r="F432" s="94">
        <v>0</v>
      </c>
    </row>
    <row r="433" spans="1:6">
      <c r="A433" s="3" t="s">
        <v>246</v>
      </c>
      <c r="B433" s="98">
        <v>349.26105839009813</v>
      </c>
      <c r="C433" s="98">
        <v>507.86315130193219</v>
      </c>
      <c r="D433" s="98">
        <v>733.09866636860716</v>
      </c>
      <c r="E433" s="98">
        <v>1199.9006905911815</v>
      </c>
      <c r="F433" s="99">
        <v>1596.1031201790911</v>
      </c>
    </row>
    <row r="435" spans="1:6">
      <c r="A435" s="73" t="s">
        <v>234</v>
      </c>
      <c r="B435" s="74" t="s">
        <v>235</v>
      </c>
      <c r="C435" s="74"/>
      <c r="D435" s="75"/>
      <c r="E435" s="75"/>
      <c r="F435" s="76"/>
    </row>
    <row r="436" spans="1:6">
      <c r="A436" s="77" t="s">
        <v>236</v>
      </c>
      <c r="B436" s="78">
        <v>41543</v>
      </c>
      <c r="C436" s="79"/>
      <c r="D436" s="80"/>
      <c r="E436" s="80"/>
      <c r="F436" s="81"/>
    </row>
    <row r="437" spans="1:6">
      <c r="A437" s="77" t="s">
        <v>221</v>
      </c>
      <c r="B437" s="79" t="s">
        <v>263</v>
      </c>
      <c r="C437" s="79"/>
      <c r="D437" s="80"/>
      <c r="E437" s="80"/>
      <c r="F437" s="81"/>
    </row>
    <row r="438" spans="1:6">
      <c r="A438" s="77" t="s">
        <v>223</v>
      </c>
      <c r="B438" s="82" t="s">
        <v>264</v>
      </c>
      <c r="C438" s="82"/>
      <c r="D438" s="80"/>
      <c r="E438" s="80"/>
      <c r="F438" s="81"/>
    </row>
    <row r="439" spans="1:6" ht="18">
      <c r="A439" s="83" t="s">
        <v>238</v>
      </c>
      <c r="B439" s="84" t="s">
        <v>239</v>
      </c>
      <c r="C439" s="84"/>
      <c r="D439" s="84"/>
      <c r="E439" s="84"/>
      <c r="F439" s="85"/>
    </row>
    <row r="440" spans="1:6">
      <c r="A440" s="33"/>
      <c r="B440" s="33"/>
      <c r="C440" s="33"/>
      <c r="D440" s="33"/>
      <c r="E440" s="33"/>
      <c r="F440" s="33"/>
    </row>
    <row r="441" spans="1:6">
      <c r="A441" s="86" t="s">
        <v>240</v>
      </c>
      <c r="B441" s="33"/>
      <c r="C441" s="33"/>
      <c r="D441" s="33"/>
      <c r="E441" s="33"/>
      <c r="F441" s="33"/>
    </row>
    <row r="442" spans="1:6">
      <c r="A442" s="87" t="s">
        <v>241</v>
      </c>
      <c r="B442" s="88">
        <v>2010</v>
      </c>
      <c r="C442" s="88">
        <v>2015</v>
      </c>
      <c r="D442" s="88">
        <v>2020</v>
      </c>
      <c r="E442" s="88">
        <v>2025</v>
      </c>
      <c r="F442" s="89">
        <v>2030</v>
      </c>
    </row>
    <row r="443" spans="1:6">
      <c r="A443" s="90" t="s">
        <v>207</v>
      </c>
      <c r="B443" s="91"/>
      <c r="C443" s="91"/>
      <c r="D443" s="92"/>
      <c r="E443" s="92"/>
      <c r="F443" s="93"/>
    </row>
    <row r="444" spans="1:6">
      <c r="A444" s="37" t="s">
        <v>188</v>
      </c>
      <c r="B444" s="101">
        <v>0.99338303027954811</v>
      </c>
      <c r="C444" s="101">
        <v>1.3484262108288425</v>
      </c>
      <c r="D444" s="101">
        <v>1.520767231413013</v>
      </c>
      <c r="E444" s="101">
        <v>1.6344718754792065</v>
      </c>
      <c r="F444" s="101">
        <v>1.7172039416119638</v>
      </c>
    </row>
    <row r="445" spans="1:6">
      <c r="A445" s="37" t="s">
        <v>206</v>
      </c>
      <c r="B445" s="101">
        <v>7.5759756213149396</v>
      </c>
      <c r="C445" s="101">
        <v>8.8150091454769708</v>
      </c>
      <c r="D445" s="101">
        <v>9.9205378906774033</v>
      </c>
      <c r="E445" s="101">
        <v>10.367918912359839</v>
      </c>
      <c r="F445" s="101">
        <v>10.446230910981621</v>
      </c>
    </row>
    <row r="446" spans="1:6">
      <c r="A446" s="37" t="s">
        <v>205</v>
      </c>
      <c r="B446" s="101">
        <v>0</v>
      </c>
      <c r="C446" s="101">
        <v>0</v>
      </c>
      <c r="D446" s="101">
        <v>0</v>
      </c>
      <c r="E446" s="101">
        <v>0</v>
      </c>
      <c r="F446" s="101">
        <v>0</v>
      </c>
    </row>
    <row r="447" spans="1:6">
      <c r="A447" s="37" t="s">
        <v>189</v>
      </c>
      <c r="B447" s="101">
        <v>38.094087399359786</v>
      </c>
      <c r="C447" s="101">
        <v>62.463588907772404</v>
      </c>
      <c r="D447" s="101">
        <v>78.16526707980492</v>
      </c>
      <c r="E447" s="101">
        <v>84.576221160542332</v>
      </c>
      <c r="F447" s="101">
        <v>85.552779292975274</v>
      </c>
    </row>
    <row r="448" spans="1:6">
      <c r="A448" s="37" t="s">
        <v>190</v>
      </c>
      <c r="B448" s="101">
        <v>117.98244327703284</v>
      </c>
      <c r="C448" s="101">
        <v>140.96959922546182</v>
      </c>
      <c r="D448" s="101">
        <v>159.6628282770356</v>
      </c>
      <c r="E448" s="101">
        <v>165.48734178441475</v>
      </c>
      <c r="F448" s="101">
        <v>164.52098519797181</v>
      </c>
    </row>
    <row r="449" spans="1:6">
      <c r="A449" s="37" t="s">
        <v>204</v>
      </c>
      <c r="B449" s="101">
        <v>109.34443897758648</v>
      </c>
      <c r="C449" s="101">
        <v>102.42664953774637</v>
      </c>
      <c r="D449" s="101">
        <v>98.268152132240729</v>
      </c>
      <c r="E449" s="101">
        <v>94.823098785521864</v>
      </c>
      <c r="F449" s="101">
        <v>91.539043274991343</v>
      </c>
    </row>
    <row r="450" spans="1:6">
      <c r="A450" s="37" t="s">
        <v>203</v>
      </c>
      <c r="B450" s="101">
        <v>1.3056920716477025</v>
      </c>
      <c r="C450" s="101">
        <v>1.3742451585753208</v>
      </c>
      <c r="D450" s="101">
        <v>1.4571338903890274</v>
      </c>
      <c r="E450" s="101">
        <v>1.4983683886437662</v>
      </c>
      <c r="F450" s="101">
        <v>1.5151199721546245</v>
      </c>
    </row>
    <row r="451" spans="1:6">
      <c r="A451" s="37" t="s">
        <v>191</v>
      </c>
      <c r="B451" s="101">
        <v>0.31240584448762243</v>
      </c>
      <c r="C451" s="101">
        <v>0.50966592199267458</v>
      </c>
      <c r="D451" s="101">
        <v>0.55726435773302929</v>
      </c>
      <c r="E451" s="101">
        <v>0.58337302721787521</v>
      </c>
      <c r="F451" s="101">
        <v>0.59937963966540431</v>
      </c>
    </row>
    <row r="452" spans="1:6">
      <c r="A452" s="37" t="s">
        <v>202</v>
      </c>
      <c r="B452" s="101">
        <v>0.11407500141149818</v>
      </c>
      <c r="C452" s="101">
        <v>0.25908212875677838</v>
      </c>
      <c r="D452" s="101">
        <v>0.31451696243645128</v>
      </c>
      <c r="E452" s="101">
        <v>0.34803037662766656</v>
      </c>
      <c r="F452" s="101">
        <v>0.37044933061128354</v>
      </c>
    </row>
    <row r="453" spans="1:6">
      <c r="A453" s="37" t="s">
        <v>192</v>
      </c>
      <c r="B453" s="101">
        <v>5.730688128363977</v>
      </c>
      <c r="C453" s="101">
        <v>8.0749225345033793</v>
      </c>
      <c r="D453" s="101">
        <v>8.568580332985773</v>
      </c>
      <c r="E453" s="101">
        <v>8.7660921222988684</v>
      </c>
      <c r="F453" s="101">
        <v>8.7748891659225698</v>
      </c>
    </row>
    <row r="454" spans="1:6">
      <c r="A454" s="90" t="s">
        <v>201</v>
      </c>
      <c r="B454" s="102"/>
      <c r="C454" s="102"/>
      <c r="D454" s="102"/>
      <c r="E454" s="102"/>
      <c r="F454" s="103"/>
    </row>
    <row r="455" spans="1:6">
      <c r="A455" s="97" t="s">
        <v>200</v>
      </c>
      <c r="B455" s="101">
        <v>12.374135038692749</v>
      </c>
      <c r="C455" s="101">
        <v>13.665067536463233</v>
      </c>
      <c r="D455" s="101">
        <v>16.10536188851523</v>
      </c>
      <c r="E455" s="101">
        <v>17.416966782996056</v>
      </c>
      <c r="F455" s="101">
        <v>18.234732259536269</v>
      </c>
    </row>
    <row r="456" spans="1:6">
      <c r="A456" s="97" t="s">
        <v>242</v>
      </c>
      <c r="B456" s="101">
        <v>24.181331621891434</v>
      </c>
      <c r="C456" s="101">
        <v>24.507437885381005</v>
      </c>
      <c r="D456" s="101">
        <v>25.664995939900127</v>
      </c>
      <c r="E456" s="101">
        <v>26.257804705786413</v>
      </c>
      <c r="F456" s="101">
        <v>26.388019856109114</v>
      </c>
    </row>
    <row r="457" spans="1:6">
      <c r="A457" s="97" t="s">
        <v>243</v>
      </c>
      <c r="B457" s="101">
        <v>1.4733783227404513</v>
      </c>
      <c r="C457" s="101">
        <v>2.4396608225814833</v>
      </c>
      <c r="D457" s="101">
        <v>3.1167549978834415</v>
      </c>
      <c r="E457" s="101">
        <v>3.4731146008692502</v>
      </c>
      <c r="F457" s="101">
        <v>3.6760612520682017</v>
      </c>
    </row>
    <row r="458" spans="1:6">
      <c r="A458" s="97" t="s">
        <v>199</v>
      </c>
      <c r="B458" s="101">
        <v>0.37043138162051653</v>
      </c>
      <c r="C458" s="101">
        <v>1.0220852718639508</v>
      </c>
      <c r="D458" s="101">
        <v>1.3380497575656736</v>
      </c>
      <c r="E458" s="101">
        <v>1.5244665267878226</v>
      </c>
      <c r="F458" s="101">
        <v>1.6580334607315339</v>
      </c>
    </row>
    <row r="459" spans="1:6">
      <c r="A459" s="97" t="s">
        <v>198</v>
      </c>
      <c r="B459" s="101">
        <v>0.71969845366183716</v>
      </c>
      <c r="C459" s="101">
        <v>0.83073135978717372</v>
      </c>
      <c r="D459" s="101">
        <v>0.80891275085563419</v>
      </c>
      <c r="E459" s="101">
        <v>0.79491123046880974</v>
      </c>
      <c r="F459" s="101">
        <v>0.78566485665226005</v>
      </c>
    </row>
    <row r="460" spans="1:6">
      <c r="A460" s="97" t="s">
        <v>244</v>
      </c>
      <c r="B460" s="101">
        <v>244.38294807492252</v>
      </c>
      <c r="C460" s="101">
        <v>281.20236788699276</v>
      </c>
      <c r="D460" s="101">
        <v>316.62409279068231</v>
      </c>
      <c r="E460" s="101">
        <v>333.84910074953541</v>
      </c>
      <c r="F460" s="101">
        <v>340.29264396509569</v>
      </c>
    </row>
    <row r="461" spans="1:6">
      <c r="A461" s="97" t="s">
        <v>245</v>
      </c>
      <c r="B461" s="101">
        <v>0</v>
      </c>
      <c r="C461" s="101">
        <v>0</v>
      </c>
      <c r="D461" s="101">
        <v>0</v>
      </c>
      <c r="E461" s="101">
        <v>0</v>
      </c>
      <c r="F461" s="101">
        <v>0</v>
      </c>
    </row>
    <row r="462" spans="1:6">
      <c r="A462" s="3" t="s">
        <v>246</v>
      </c>
      <c r="B462" s="104">
        <v>564.95511224501388</v>
      </c>
      <c r="C462" s="104">
        <v>649.90853953418423</v>
      </c>
      <c r="D462" s="104">
        <v>722.09321628011844</v>
      </c>
      <c r="E462" s="104">
        <v>751.40128102954986</v>
      </c>
      <c r="F462" s="105">
        <v>756.071236377079</v>
      </c>
    </row>
    <row r="464" spans="1:6">
      <c r="A464" s="73" t="s">
        <v>234</v>
      </c>
      <c r="B464" s="74" t="s">
        <v>235</v>
      </c>
      <c r="C464" s="74"/>
      <c r="D464" s="75"/>
      <c r="E464" s="75"/>
      <c r="F464" s="76"/>
    </row>
    <row r="465" spans="1:6">
      <c r="A465" s="77" t="s">
        <v>236</v>
      </c>
      <c r="B465" s="78">
        <v>41520.626458333332</v>
      </c>
      <c r="C465" s="79"/>
      <c r="D465" s="80"/>
      <c r="E465" s="80"/>
      <c r="F465" s="81"/>
    </row>
    <row r="466" spans="1:6">
      <c r="A466" s="77" t="s">
        <v>221</v>
      </c>
      <c r="B466" s="79" t="s">
        <v>224</v>
      </c>
      <c r="C466" s="79"/>
      <c r="D466" s="80"/>
      <c r="E466" s="80"/>
      <c r="F466" s="81"/>
    </row>
    <row r="467" spans="1:6">
      <c r="A467" s="77" t="s">
        <v>223</v>
      </c>
      <c r="B467" s="82" t="s">
        <v>265</v>
      </c>
      <c r="C467" s="82"/>
      <c r="D467" s="80"/>
      <c r="E467" s="80"/>
      <c r="F467" s="81"/>
    </row>
    <row r="468" spans="1:6" ht="18">
      <c r="A468" s="83" t="s">
        <v>238</v>
      </c>
      <c r="B468" s="84" t="s">
        <v>239</v>
      </c>
      <c r="C468" s="84"/>
      <c r="D468" s="84"/>
      <c r="E468" s="84"/>
      <c r="F468" s="85"/>
    </row>
    <row r="469" spans="1:6">
      <c r="A469" s="33"/>
      <c r="B469" s="33"/>
      <c r="C469" s="33"/>
      <c r="D469" s="33"/>
      <c r="E469" s="33"/>
      <c r="F469" s="33"/>
    </row>
    <row r="470" spans="1:6">
      <c r="A470" s="86" t="s">
        <v>240</v>
      </c>
      <c r="B470" s="33"/>
      <c r="C470" s="33"/>
      <c r="D470" s="33"/>
      <c r="E470" s="33"/>
      <c r="F470" s="33"/>
    </row>
    <row r="471" spans="1:6">
      <c r="A471" s="87" t="s">
        <v>241</v>
      </c>
      <c r="B471" s="88">
        <v>2010</v>
      </c>
      <c r="C471" s="88">
        <v>2015</v>
      </c>
      <c r="D471" s="88">
        <v>2020</v>
      </c>
      <c r="E471" s="88">
        <v>2025</v>
      </c>
      <c r="F471" s="89">
        <v>2030</v>
      </c>
    </row>
    <row r="472" spans="1:6">
      <c r="A472" s="90" t="s">
        <v>207</v>
      </c>
      <c r="B472" s="91"/>
      <c r="C472" s="91"/>
      <c r="D472" s="92"/>
      <c r="E472" s="92"/>
      <c r="F472" s="93"/>
    </row>
    <row r="473" spans="1:6">
      <c r="A473" s="37" t="s">
        <v>188</v>
      </c>
      <c r="B473" s="101">
        <v>5.6687340418339477E-3</v>
      </c>
      <c r="C473" s="101">
        <v>6.7194166911998029E-3</v>
      </c>
      <c r="D473" s="101">
        <v>7.7896455645266195E-3</v>
      </c>
      <c r="E473" s="101">
        <v>9.0303341509416976E-3</v>
      </c>
      <c r="F473" s="101">
        <v>9.0303341509416976E-3</v>
      </c>
    </row>
    <row r="474" spans="1:6">
      <c r="A474" s="37" t="s">
        <v>206</v>
      </c>
      <c r="B474" s="101">
        <v>0</v>
      </c>
      <c r="C474" s="101">
        <v>0</v>
      </c>
      <c r="D474" s="101">
        <v>0</v>
      </c>
      <c r="E474" s="101">
        <v>0</v>
      </c>
      <c r="F474" s="101">
        <v>0</v>
      </c>
    </row>
    <row r="475" spans="1:6">
      <c r="A475" s="37" t="s">
        <v>205</v>
      </c>
      <c r="B475" s="101">
        <v>1.5480740402208211E-2</v>
      </c>
      <c r="C475" s="101">
        <v>1.8563148693735168E-2</v>
      </c>
      <c r="D475" s="101">
        <v>2.1259879380533402E-2</v>
      </c>
      <c r="E475" s="101">
        <v>2.4348373152199537E-2</v>
      </c>
      <c r="F475" s="101">
        <v>2.7885542742146885E-2</v>
      </c>
    </row>
    <row r="476" spans="1:6">
      <c r="A476" s="37" t="s">
        <v>189</v>
      </c>
      <c r="B476" s="101">
        <v>4.4132348872595806</v>
      </c>
      <c r="C476" s="101">
        <v>6.2647422172276599</v>
      </c>
      <c r="D476" s="101">
        <v>5.073454486909724</v>
      </c>
      <c r="E476" s="101">
        <v>5.073454486909724</v>
      </c>
      <c r="F476" s="101">
        <v>5.073454486909724</v>
      </c>
    </row>
    <row r="477" spans="1:6">
      <c r="A477" s="37" t="s">
        <v>190</v>
      </c>
      <c r="B477" s="101">
        <v>0.11435381668996243</v>
      </c>
      <c r="C477" s="101">
        <v>0.1666268217791157</v>
      </c>
      <c r="D477" s="101">
        <v>0.23567172034398784</v>
      </c>
      <c r="E477" s="101">
        <v>0.32746413049271322</v>
      </c>
      <c r="F477" s="101">
        <v>0.45500901254860426</v>
      </c>
    </row>
    <row r="478" spans="1:6">
      <c r="A478" s="37" t="s">
        <v>204</v>
      </c>
      <c r="B478" s="101">
        <v>0</v>
      </c>
      <c r="C478" s="101">
        <v>0</v>
      </c>
      <c r="D478" s="101">
        <v>0</v>
      </c>
      <c r="E478" s="101">
        <v>0</v>
      </c>
      <c r="F478" s="101">
        <v>0</v>
      </c>
    </row>
    <row r="479" spans="1:6">
      <c r="A479" s="37" t="s">
        <v>203</v>
      </c>
      <c r="B479" s="101">
        <v>0</v>
      </c>
      <c r="C479" s="101">
        <v>0</v>
      </c>
      <c r="D479" s="101">
        <v>0</v>
      </c>
      <c r="E479" s="101">
        <v>0</v>
      </c>
      <c r="F479" s="101">
        <v>0</v>
      </c>
    </row>
    <row r="480" spans="1:6">
      <c r="A480" s="37" t="s">
        <v>191</v>
      </c>
      <c r="B480" s="101">
        <v>0.12015774712094032</v>
      </c>
      <c r="C480" s="101">
        <v>0.15298476985001455</v>
      </c>
      <c r="D480" s="101">
        <v>0.19525164110287949</v>
      </c>
      <c r="E480" s="101">
        <v>0.24919606958747226</v>
      </c>
      <c r="F480" s="101">
        <v>0.31804434906195789</v>
      </c>
    </row>
    <row r="481" spans="1:6">
      <c r="A481" s="37" t="s">
        <v>202</v>
      </c>
      <c r="B481" s="101">
        <v>0</v>
      </c>
      <c r="C481" s="101">
        <v>0</v>
      </c>
      <c r="D481" s="101">
        <v>0</v>
      </c>
      <c r="E481" s="101">
        <v>0</v>
      </c>
      <c r="F481" s="101">
        <v>0</v>
      </c>
    </row>
    <row r="482" spans="1:6">
      <c r="A482" s="37" t="s">
        <v>192</v>
      </c>
      <c r="B482" s="101">
        <v>4.4970054851035162</v>
      </c>
      <c r="C482" s="101">
        <v>4.4970054851035162</v>
      </c>
      <c r="D482" s="101">
        <v>4.4970054851035162</v>
      </c>
      <c r="E482" s="101">
        <v>4.4970054851035162</v>
      </c>
      <c r="F482" s="101">
        <v>4.4970054851035162</v>
      </c>
    </row>
    <row r="483" spans="1:6">
      <c r="A483" s="90" t="s">
        <v>201</v>
      </c>
      <c r="B483" s="102"/>
      <c r="C483" s="102"/>
      <c r="D483" s="102"/>
      <c r="E483" s="102"/>
      <c r="F483" s="103"/>
    </row>
    <row r="484" spans="1:6">
      <c r="A484" s="97" t="s">
        <v>200</v>
      </c>
      <c r="B484" s="101">
        <v>2.0378041949050591E-2</v>
      </c>
      <c r="C484" s="101">
        <v>2.5809962120610184E-2</v>
      </c>
      <c r="D484" s="101">
        <v>3.2940778783358181E-2</v>
      </c>
      <c r="E484" s="101">
        <v>4.2041708615591228E-2</v>
      </c>
      <c r="F484" s="101">
        <v>5.3657057562076491E-2</v>
      </c>
    </row>
    <row r="485" spans="1:6">
      <c r="A485" s="97" t="s">
        <v>242</v>
      </c>
      <c r="B485" s="101">
        <v>0</v>
      </c>
      <c r="C485" s="101">
        <v>0</v>
      </c>
      <c r="D485" s="101">
        <v>0</v>
      </c>
      <c r="E485" s="101">
        <v>0</v>
      </c>
      <c r="F485" s="101">
        <v>0</v>
      </c>
    </row>
    <row r="486" spans="1:6">
      <c r="A486" s="97" t="s">
        <v>243</v>
      </c>
      <c r="B486" s="101">
        <v>0.20407572502742205</v>
      </c>
      <c r="C486" s="101">
        <v>0.25263140706992104</v>
      </c>
      <c r="D486" s="101">
        <v>0.31612251362183946</v>
      </c>
      <c r="E486" s="101">
        <v>0.3889963620274578</v>
      </c>
      <c r="F486" s="101">
        <v>0.47129333470427859</v>
      </c>
    </row>
    <row r="487" spans="1:6">
      <c r="A487" s="97" t="s">
        <v>199</v>
      </c>
      <c r="B487" s="101">
        <v>1.7352916913614713</v>
      </c>
      <c r="C487" s="101">
        <v>1.7372924776307626</v>
      </c>
      <c r="D487" s="101">
        <v>1.7391645889769989</v>
      </c>
      <c r="E487" s="101">
        <v>1.7409064604679707</v>
      </c>
      <c r="F487" s="101">
        <v>1.742540683450192</v>
      </c>
    </row>
    <row r="488" spans="1:6">
      <c r="A488" s="97" t="s">
        <v>198</v>
      </c>
      <c r="B488" s="101">
        <v>2.7313734637274517E-2</v>
      </c>
      <c r="C488" s="101">
        <v>3.2287298313275203E-2</v>
      </c>
      <c r="D488" s="101">
        <v>3.6707636721865639E-2</v>
      </c>
      <c r="E488" s="101">
        <v>3.950660329295641E-2</v>
      </c>
      <c r="F488" s="101">
        <v>4.1440617889924369E-2</v>
      </c>
    </row>
    <row r="489" spans="1:6">
      <c r="A489" s="97" t="s">
        <v>244</v>
      </c>
      <c r="B489" s="101">
        <v>7.0262948978429138</v>
      </c>
      <c r="C489" s="101">
        <v>7.4225288118035362</v>
      </c>
      <c r="D489" s="101">
        <v>7.8520788845403615</v>
      </c>
      <c r="E489" s="101">
        <v>8.3127395276848333</v>
      </c>
      <c r="F489" s="101">
        <v>8.8217453367812002</v>
      </c>
    </row>
    <row r="490" spans="1:6">
      <c r="A490" s="97" t="s">
        <v>245</v>
      </c>
      <c r="B490" s="101">
        <v>0</v>
      </c>
      <c r="C490" s="101">
        <v>0</v>
      </c>
      <c r="D490" s="101">
        <v>0</v>
      </c>
      <c r="E490" s="101">
        <v>0</v>
      </c>
      <c r="F490" s="101">
        <v>0</v>
      </c>
    </row>
    <row r="491" spans="1:6">
      <c r="A491" s="3" t="s">
        <v>246</v>
      </c>
      <c r="B491" s="104">
        <v>18.179255501436174</v>
      </c>
      <c r="C491" s="104">
        <v>20.577191816283346</v>
      </c>
      <c r="D491" s="104">
        <v>20.007447261049592</v>
      </c>
      <c r="E491" s="104">
        <v>20.704689541485372</v>
      </c>
      <c r="F491" s="105">
        <v>21.51110624090456</v>
      </c>
    </row>
    <row r="493" spans="1:6">
      <c r="A493" s="73" t="s">
        <v>234</v>
      </c>
      <c r="B493" s="74" t="s">
        <v>235</v>
      </c>
      <c r="C493" s="75"/>
      <c r="D493" s="76"/>
    </row>
    <row r="494" spans="1:6">
      <c r="A494" s="77" t="s">
        <v>236</v>
      </c>
      <c r="B494" s="110">
        <v>41544</v>
      </c>
      <c r="C494" s="80"/>
      <c r="D494" s="81"/>
    </row>
    <row r="495" spans="1:6">
      <c r="A495" s="77" t="s">
        <v>221</v>
      </c>
      <c r="B495" s="82" t="s">
        <v>255</v>
      </c>
      <c r="C495" s="80"/>
      <c r="D495" s="81"/>
    </row>
    <row r="496" spans="1:6">
      <c r="A496" s="77" t="s">
        <v>223</v>
      </c>
      <c r="B496" s="82" t="s">
        <v>266</v>
      </c>
      <c r="C496" s="80"/>
      <c r="D496" s="81"/>
    </row>
    <row r="497" spans="1:6">
      <c r="A497" s="83" t="s">
        <v>238</v>
      </c>
      <c r="B497" s="84" t="s">
        <v>257</v>
      </c>
      <c r="C497" s="84"/>
      <c r="D497" s="85"/>
    </row>
    <row r="498" spans="1:6">
      <c r="A498" s="33"/>
      <c r="B498" s="33"/>
      <c r="C498" s="33"/>
      <c r="D498" s="33"/>
    </row>
    <row r="499" spans="1:6">
      <c r="A499" s="86" t="s">
        <v>258</v>
      </c>
      <c r="B499" s="33"/>
      <c r="C499" s="33"/>
      <c r="D499" s="33"/>
    </row>
    <row r="500" spans="1:6">
      <c r="A500" s="87" t="s">
        <v>241</v>
      </c>
      <c r="B500" s="88">
        <v>2010</v>
      </c>
      <c r="C500" s="115">
        <v>2015</v>
      </c>
      <c r="D500" s="88">
        <v>2020</v>
      </c>
      <c r="E500" s="118">
        <v>2025</v>
      </c>
      <c r="F500" s="89">
        <v>2030</v>
      </c>
    </row>
    <row r="501" spans="1:6">
      <c r="A501" s="90" t="s">
        <v>207</v>
      </c>
      <c r="B501" s="91"/>
      <c r="C501" s="116"/>
      <c r="D501" s="92"/>
      <c r="E501" s="116"/>
      <c r="F501" s="93"/>
    </row>
    <row r="502" spans="1:6">
      <c r="A502" s="37" t="s">
        <v>188</v>
      </c>
      <c r="B502" s="106">
        <v>7.3091894858426469</v>
      </c>
      <c r="C502" s="117">
        <f>AVERAGE(B502,D502)</f>
        <v>5.6851484904318497</v>
      </c>
      <c r="D502" s="106">
        <v>4.0611074950210533</v>
      </c>
      <c r="E502" s="117">
        <f>AVERAGE(D502,F502)</f>
        <v>3.6238823140411673</v>
      </c>
      <c r="F502" s="106">
        <v>3.186657133061281</v>
      </c>
    </row>
    <row r="503" spans="1:6">
      <c r="A503" s="37" t="s">
        <v>206</v>
      </c>
      <c r="B503" s="107">
        <v>35.194472545965318</v>
      </c>
      <c r="C503" s="117">
        <f t="shared" ref="C503:C511" si="4">AVERAGE(B503,D503)</f>
        <v>34.063486914008408</v>
      </c>
      <c r="D503" s="107">
        <v>32.932501282051497</v>
      </c>
      <c r="E503" s="117">
        <f t="shared" ref="E503:E511" si="5">AVERAGE(D503,F503)</f>
        <v>33.413076730933746</v>
      </c>
      <c r="F503" s="107">
        <v>33.893652179815994</v>
      </c>
    </row>
    <row r="504" spans="1:6">
      <c r="A504" s="37" t="s">
        <v>205</v>
      </c>
      <c r="B504" s="107">
        <v>6.2750276632544475</v>
      </c>
      <c r="C504" s="117">
        <f t="shared" si="4"/>
        <v>6.5889920514329123</v>
      </c>
      <c r="D504" s="107">
        <v>6.9029564396113781</v>
      </c>
      <c r="E504" s="117">
        <f t="shared" si="5"/>
        <v>6.8873260151471882</v>
      </c>
      <c r="F504" s="107">
        <v>6.8716955906829984</v>
      </c>
    </row>
    <row r="505" spans="1:6">
      <c r="A505" s="37" t="s">
        <v>189</v>
      </c>
      <c r="B505" s="107">
        <v>109.45455618435955</v>
      </c>
      <c r="C505" s="117">
        <f t="shared" si="4"/>
        <v>112.52975135958162</v>
      </c>
      <c r="D505" s="107">
        <v>115.6049465348037</v>
      </c>
      <c r="E505" s="117">
        <f t="shared" si="5"/>
        <v>110.196362688775</v>
      </c>
      <c r="F505" s="107">
        <v>104.78777884274631</v>
      </c>
    </row>
    <row r="506" spans="1:6">
      <c r="A506" s="37" t="s">
        <v>190</v>
      </c>
      <c r="B506" s="107">
        <v>59.701395302220838</v>
      </c>
      <c r="C506" s="117">
        <f t="shared" si="4"/>
        <v>60.156295631232126</v>
      </c>
      <c r="D506" s="107">
        <v>60.611195960243421</v>
      </c>
      <c r="E506" s="117">
        <f t="shared" si="5"/>
        <v>63.070880511789554</v>
      </c>
      <c r="F506" s="107">
        <v>65.530565063335686</v>
      </c>
    </row>
    <row r="507" spans="1:6">
      <c r="A507" s="37" t="s">
        <v>204</v>
      </c>
      <c r="B507" s="107">
        <v>3.9603093811797927</v>
      </c>
      <c r="C507" s="117">
        <f t="shared" si="4"/>
        <v>3.9537868424239058</v>
      </c>
      <c r="D507" s="107">
        <v>3.9472643036680184</v>
      </c>
      <c r="E507" s="117">
        <f t="shared" si="5"/>
        <v>3.8929614770824243</v>
      </c>
      <c r="F507" s="107">
        <v>3.8386586504968303</v>
      </c>
    </row>
    <row r="508" spans="1:6">
      <c r="A508" s="37" t="s">
        <v>203</v>
      </c>
      <c r="B508" s="107">
        <v>8.4032486911960067</v>
      </c>
      <c r="C508" s="117">
        <f t="shared" si="4"/>
        <v>7.7168170821013353</v>
      </c>
      <c r="D508" s="107">
        <v>7.0303854730066639</v>
      </c>
      <c r="E508" s="117">
        <f t="shared" si="5"/>
        <v>7.1230033757231501</v>
      </c>
      <c r="F508" s="107">
        <v>7.2156212784396363</v>
      </c>
    </row>
    <row r="509" spans="1:6">
      <c r="A509" s="37" t="s">
        <v>191</v>
      </c>
      <c r="B509" s="107">
        <v>9.9327594856945325</v>
      </c>
      <c r="C509" s="117">
        <f t="shared" si="4"/>
        <v>8.9167615793602764</v>
      </c>
      <c r="D509" s="107">
        <v>7.9007636730260211</v>
      </c>
      <c r="E509" s="117">
        <f t="shared" si="5"/>
        <v>7.5637138611314017</v>
      </c>
      <c r="F509" s="107">
        <v>7.2266640492367822</v>
      </c>
    </row>
    <row r="510" spans="1:6">
      <c r="A510" s="37" t="s">
        <v>202</v>
      </c>
      <c r="B510" s="107">
        <v>6.3468176543717609</v>
      </c>
      <c r="C510" s="117">
        <f t="shared" si="4"/>
        <v>6.5672290655678509</v>
      </c>
      <c r="D510" s="107">
        <v>6.78764047676394</v>
      </c>
      <c r="E510" s="117">
        <f t="shared" si="5"/>
        <v>7.6780105147613282</v>
      </c>
      <c r="F510" s="107">
        <v>8.5683805527587165</v>
      </c>
    </row>
    <row r="511" spans="1:6">
      <c r="A511" s="37" t="s">
        <v>192</v>
      </c>
      <c r="B511" s="107">
        <v>82.135174246005377</v>
      </c>
      <c r="C511" s="117">
        <f t="shared" si="4"/>
        <v>76.720493692586672</v>
      </c>
      <c r="D511" s="107">
        <v>71.305813139167981</v>
      </c>
      <c r="E511" s="117">
        <f t="shared" si="5"/>
        <v>78.71362758788257</v>
      </c>
      <c r="F511" s="107">
        <v>86.121442036597173</v>
      </c>
    </row>
    <row r="512" spans="1:6">
      <c r="A512" s="90" t="s">
        <v>201</v>
      </c>
      <c r="B512" s="92"/>
      <c r="C512" s="116"/>
      <c r="D512" s="92"/>
      <c r="E512" s="116"/>
      <c r="F512" s="93"/>
    </row>
    <row r="513" spans="1:6">
      <c r="A513" s="97" t="s">
        <v>200</v>
      </c>
      <c r="B513" s="108">
        <v>30.907500568021586</v>
      </c>
      <c r="C513" s="117">
        <f t="shared" ref="C513:C519" si="6">AVERAGE(B513,D513)</f>
        <v>30.206876375289454</v>
      </c>
      <c r="D513" s="108">
        <v>29.506252182557322</v>
      </c>
      <c r="E513" s="117">
        <f t="shared" ref="E513:E519" si="7">AVERAGE(D513,F513)</f>
        <v>29.254448093481439</v>
      </c>
      <c r="F513" s="108">
        <v>29.002644004405557</v>
      </c>
    </row>
    <row r="514" spans="1:6">
      <c r="A514" s="97" t="s">
        <v>242</v>
      </c>
      <c r="B514" s="108">
        <v>26.775345415666855</v>
      </c>
      <c r="C514" s="117">
        <f t="shared" si="6"/>
        <v>27.59545655580305</v>
      </c>
      <c r="D514" s="108">
        <v>28.415567695939245</v>
      </c>
      <c r="E514" s="117">
        <f t="shared" si="7"/>
        <v>28.530986438327965</v>
      </c>
      <c r="F514" s="108">
        <v>28.646405180716684</v>
      </c>
    </row>
    <row r="515" spans="1:6">
      <c r="A515" s="97" t="s">
        <v>243</v>
      </c>
      <c r="B515" s="108">
        <v>4.3023540882115983</v>
      </c>
      <c r="C515" s="117">
        <f t="shared" si="6"/>
        <v>5.4854992157539613</v>
      </c>
      <c r="D515" s="108">
        <v>6.6686443432963243</v>
      </c>
      <c r="E515" s="117">
        <f t="shared" si="7"/>
        <v>8.2112226865221967</v>
      </c>
      <c r="F515" s="108">
        <v>9.75380102974807</v>
      </c>
    </row>
    <row r="516" spans="1:6">
      <c r="A516" s="97" t="s">
        <v>199</v>
      </c>
      <c r="B516" s="108">
        <v>55.494869630701288</v>
      </c>
      <c r="C516" s="117">
        <f t="shared" si="6"/>
        <v>53.819415981233021</v>
      </c>
      <c r="D516" s="108">
        <v>52.143962331764762</v>
      </c>
      <c r="E516" s="117">
        <f t="shared" si="7"/>
        <v>51.787749880842675</v>
      </c>
      <c r="F516" s="108">
        <v>51.431537429920589</v>
      </c>
    </row>
    <row r="517" spans="1:6">
      <c r="A517" s="97" t="s">
        <v>198</v>
      </c>
      <c r="B517" s="108">
        <v>7.7753221163476134</v>
      </c>
      <c r="C517" s="117">
        <f t="shared" si="6"/>
        <v>7.3741683234746773</v>
      </c>
      <c r="D517" s="108">
        <v>6.9730145306017421</v>
      </c>
      <c r="E517" s="117">
        <f t="shared" si="7"/>
        <v>6.6135585849754577</v>
      </c>
      <c r="F517" s="108">
        <v>6.2541026393491732</v>
      </c>
    </row>
    <row r="518" spans="1:6">
      <c r="A518" s="97" t="s">
        <v>244</v>
      </c>
      <c r="B518" s="108">
        <v>20.128353820914679</v>
      </c>
      <c r="C518" s="117">
        <f t="shared" si="6"/>
        <v>19.629045839145519</v>
      </c>
      <c r="D518" s="108">
        <v>19.129737857376359</v>
      </c>
      <c r="E518" s="117">
        <f t="shared" si="7"/>
        <v>19.543788022251995</v>
      </c>
      <c r="F518" s="108">
        <v>19.957838187127628</v>
      </c>
    </row>
    <row r="519" spans="1:6">
      <c r="A519" s="97" t="s">
        <v>245</v>
      </c>
      <c r="B519" s="108">
        <v>0</v>
      </c>
      <c r="C519" s="117">
        <f t="shared" si="6"/>
        <v>0</v>
      </c>
      <c r="D519" s="108">
        <v>0</v>
      </c>
      <c r="E519" s="117">
        <f t="shared" si="7"/>
        <v>0</v>
      </c>
      <c r="F519" s="108">
        <v>0</v>
      </c>
    </row>
    <row r="520" spans="1:6">
      <c r="A520" s="3" t="s">
        <v>246</v>
      </c>
      <c r="B520" s="109">
        <f>SUM(B502:B519)</f>
        <v>474.09669627995396</v>
      </c>
      <c r="C520" s="117">
        <f>SUM(C502:C519)</f>
        <v>467.00922499942664</v>
      </c>
      <c r="D520" s="109">
        <f>SUM(D502:D519)</f>
        <v>459.92175371889948</v>
      </c>
      <c r="E520" s="117">
        <f>SUM(E502:E519)</f>
        <v>466.10459878366925</v>
      </c>
      <c r="F520" s="109">
        <f>SUM(F502:F519)</f>
        <v>472.28744384843907</v>
      </c>
    </row>
    <row r="522" spans="1:6">
      <c r="A522" s="73" t="s">
        <v>234</v>
      </c>
      <c r="B522" s="74" t="s">
        <v>235</v>
      </c>
      <c r="C522" s="74"/>
      <c r="D522" s="75"/>
      <c r="E522" s="75"/>
      <c r="F522" s="76"/>
    </row>
    <row r="523" spans="1:6">
      <c r="A523" s="77" t="s">
        <v>236</v>
      </c>
      <c r="B523" s="78">
        <v>41520.626446759263</v>
      </c>
      <c r="C523" s="79"/>
      <c r="D523" s="80"/>
      <c r="E523" s="80"/>
      <c r="F523" s="81"/>
    </row>
    <row r="524" spans="1:6">
      <c r="A524" s="77" t="s">
        <v>221</v>
      </c>
      <c r="B524" s="79" t="s">
        <v>224</v>
      </c>
      <c r="C524" s="79"/>
      <c r="D524" s="80"/>
      <c r="E524" s="80"/>
      <c r="F524" s="81"/>
    </row>
    <row r="525" spans="1:6">
      <c r="A525" s="77" t="s">
        <v>223</v>
      </c>
      <c r="B525" s="82" t="s">
        <v>267</v>
      </c>
      <c r="C525" s="82"/>
      <c r="D525" s="80"/>
      <c r="E525" s="80"/>
      <c r="F525" s="81"/>
    </row>
    <row r="526" spans="1:6" ht="18">
      <c r="A526" s="83" t="s">
        <v>238</v>
      </c>
      <c r="B526" s="84" t="s">
        <v>239</v>
      </c>
      <c r="C526" s="84"/>
      <c r="D526" s="84"/>
      <c r="E526" s="84"/>
      <c r="F526" s="85"/>
    </row>
    <row r="527" spans="1:6">
      <c r="A527" s="33"/>
      <c r="B527" s="33"/>
      <c r="C527" s="33"/>
      <c r="D527" s="33"/>
      <c r="E527" s="33"/>
      <c r="F527" s="33"/>
    </row>
    <row r="528" spans="1:6">
      <c r="A528" s="86" t="s">
        <v>240</v>
      </c>
      <c r="B528" s="33"/>
      <c r="C528" s="33"/>
      <c r="D528" s="33"/>
      <c r="E528" s="33"/>
      <c r="F528" s="33"/>
    </row>
    <row r="529" spans="1:6">
      <c r="A529" s="87" t="s">
        <v>241</v>
      </c>
      <c r="B529" s="88">
        <v>2010</v>
      </c>
      <c r="C529" s="88">
        <v>2015</v>
      </c>
      <c r="D529" s="88">
        <v>2020</v>
      </c>
      <c r="E529" s="88">
        <v>2025</v>
      </c>
      <c r="F529" s="89">
        <v>2030</v>
      </c>
    </row>
    <row r="530" spans="1:6">
      <c r="A530" s="90" t="s">
        <v>207</v>
      </c>
      <c r="B530" s="91"/>
      <c r="C530" s="91"/>
      <c r="D530" s="92"/>
      <c r="E530" s="92"/>
      <c r="F530" s="93"/>
    </row>
    <row r="531" spans="1:6">
      <c r="A531" s="37" t="s">
        <v>188</v>
      </c>
      <c r="B531" s="101">
        <v>6.4606088479998255E-2</v>
      </c>
      <c r="C531" s="101">
        <v>7.3474925275707037E-2</v>
      </c>
      <c r="D531" s="101">
        <v>8.2372551161543434E-2</v>
      </c>
      <c r="E531" s="101">
        <v>9.2334851453726968E-2</v>
      </c>
      <c r="F531" s="101">
        <v>0.10309961345497211</v>
      </c>
    </row>
    <row r="532" spans="1:6">
      <c r="A532" s="37" t="s">
        <v>206</v>
      </c>
      <c r="B532" s="101">
        <v>0.11697328762998738</v>
      </c>
      <c r="C532" s="101">
        <v>0.13870946546939944</v>
      </c>
      <c r="D532" s="101">
        <v>0.16308935583399997</v>
      </c>
      <c r="E532" s="101">
        <v>0.1917526572082357</v>
      </c>
      <c r="F532" s="101">
        <v>0.22457652691235475</v>
      </c>
    </row>
    <row r="533" spans="1:6">
      <c r="A533" s="37" t="s">
        <v>205</v>
      </c>
      <c r="B533" s="101">
        <v>0.10386746874608734</v>
      </c>
      <c r="C533" s="101">
        <v>0.11966117358310488</v>
      </c>
      <c r="D533" s="101">
        <v>0.13243879887746435</v>
      </c>
      <c r="E533" s="101">
        <v>0.14657957668500671</v>
      </c>
      <c r="F533" s="101">
        <v>0.16159908211896118</v>
      </c>
    </row>
    <row r="534" spans="1:6">
      <c r="A534" s="37" t="s">
        <v>189</v>
      </c>
      <c r="B534" s="101">
        <v>0.71610650670150233</v>
      </c>
      <c r="C534" s="101">
        <v>1.0231021261105302</v>
      </c>
      <c r="D534" s="101">
        <v>1.4194304943609546</v>
      </c>
      <c r="E534" s="101">
        <v>1.9692711996937531</v>
      </c>
      <c r="F534" s="101">
        <v>2.7214735921561903</v>
      </c>
    </row>
    <row r="535" spans="1:6">
      <c r="A535" s="37" t="s">
        <v>190</v>
      </c>
      <c r="B535" s="101">
        <v>4.5767016978448594E-2</v>
      </c>
      <c r="C535" s="101">
        <v>6.4070873898982625E-2</v>
      </c>
      <c r="D535" s="101">
        <v>8.7574170362779716E-2</v>
      </c>
      <c r="E535" s="101">
        <v>0.11759297348853837</v>
      </c>
      <c r="F535" s="101">
        <v>0.15728739128740388</v>
      </c>
    </row>
    <row r="536" spans="1:6">
      <c r="A536" s="37" t="s">
        <v>204</v>
      </c>
      <c r="B536" s="101">
        <v>1.592700868378949E-2</v>
      </c>
      <c r="C536" s="101">
        <v>1.9635696159731039E-2</v>
      </c>
      <c r="D536" s="101">
        <v>2.4097383148406981E-2</v>
      </c>
      <c r="E536" s="101">
        <v>2.9285894944188623E-2</v>
      </c>
      <c r="F536" s="101">
        <v>3.5237223011427864E-2</v>
      </c>
    </row>
    <row r="537" spans="1:6">
      <c r="A537" s="37" t="s">
        <v>203</v>
      </c>
      <c r="B537" s="101">
        <v>7.696329898714141E-2</v>
      </c>
      <c r="C537" s="101">
        <v>8.8331262631386687E-2</v>
      </c>
      <c r="D537" s="101">
        <v>0.10236725154495382</v>
      </c>
      <c r="E537" s="101">
        <v>0.11863255994913299</v>
      </c>
      <c r="F537" s="101">
        <v>0.13694745246132028</v>
      </c>
    </row>
    <row r="538" spans="1:6">
      <c r="A538" s="37" t="s">
        <v>191</v>
      </c>
      <c r="B538" s="101">
        <v>0.35579098872989584</v>
      </c>
      <c r="C538" s="101">
        <v>0.43521630680269635</v>
      </c>
      <c r="D538" s="101">
        <v>0.53679007501272458</v>
      </c>
      <c r="E538" s="101">
        <v>0.66206411606823257</v>
      </c>
      <c r="F538" s="101">
        <v>0.81339747302410825</v>
      </c>
    </row>
    <row r="539" spans="1:6">
      <c r="A539" s="37" t="s">
        <v>202</v>
      </c>
      <c r="B539" s="101">
        <v>7.1018248443149891E-3</v>
      </c>
      <c r="C539" s="101">
        <v>8.5892519313739493E-3</v>
      </c>
      <c r="D539" s="101">
        <v>1.0369435377452675E-2</v>
      </c>
      <c r="E539" s="101">
        <v>1.2461175397260184E-2</v>
      </c>
      <c r="F539" s="101">
        <v>1.488372665120866E-2</v>
      </c>
    </row>
    <row r="540" spans="1:6">
      <c r="A540" s="37" t="s">
        <v>192</v>
      </c>
      <c r="B540" s="101">
        <v>1.3238159999999999</v>
      </c>
      <c r="C540" s="101">
        <v>1.4615899999999999</v>
      </c>
      <c r="D540" s="101">
        <v>1.613729</v>
      </c>
      <c r="E540" s="101">
        <v>1.7816889999999999</v>
      </c>
      <c r="F540" s="101">
        <v>1.9671209999999999</v>
      </c>
    </row>
    <row r="541" spans="1:6">
      <c r="A541" s="90" t="s">
        <v>201</v>
      </c>
      <c r="B541" s="95"/>
      <c r="C541" s="95"/>
      <c r="D541" s="95"/>
      <c r="E541" s="95"/>
      <c r="F541" s="96"/>
    </row>
    <row r="542" spans="1:6">
      <c r="A542" s="97" t="s">
        <v>200</v>
      </c>
      <c r="B542" s="101">
        <v>8.0087581780813141E-2</v>
      </c>
      <c r="C542" s="101">
        <v>9.8096301526265778E-2</v>
      </c>
      <c r="D542" s="101">
        <v>0.11999220470472034</v>
      </c>
      <c r="E542" s="101">
        <v>0.14527888549218515</v>
      </c>
      <c r="F542" s="101">
        <v>0.17279407778607869</v>
      </c>
    </row>
    <row r="543" spans="1:6">
      <c r="A543" s="97" t="s">
        <v>242</v>
      </c>
      <c r="B543" s="101">
        <v>4.2008882823697136E-2</v>
      </c>
      <c r="C543" s="101">
        <v>4.9275871100790153E-2</v>
      </c>
      <c r="D543" s="101">
        <v>5.8094041129969132E-2</v>
      </c>
      <c r="E543" s="101">
        <v>6.8280724741588139E-2</v>
      </c>
      <c r="F543" s="101">
        <v>7.9901391575343761E-2</v>
      </c>
    </row>
    <row r="544" spans="1:6">
      <c r="A544" s="97" t="s">
        <v>243</v>
      </c>
      <c r="B544" s="101">
        <v>3.2881774024537708E-2</v>
      </c>
      <c r="C544" s="101">
        <v>3.9768629505604801E-2</v>
      </c>
      <c r="D544" s="101">
        <v>4.8010960326117957E-2</v>
      </c>
      <c r="E544" s="101">
        <v>5.7695812340519723E-2</v>
      </c>
      <c r="F544" s="101">
        <v>6.8912335507654784E-2</v>
      </c>
    </row>
    <row r="545" spans="1:6">
      <c r="A545" s="97" t="s">
        <v>199</v>
      </c>
      <c r="B545" s="101">
        <v>1.0586515373386518</v>
      </c>
      <c r="C545" s="101">
        <v>1.1254592754413779</v>
      </c>
      <c r="D545" s="101">
        <v>1.2004970681504761</v>
      </c>
      <c r="E545" s="101">
        <v>1.2725305390773098</v>
      </c>
      <c r="F545" s="101">
        <v>1.3416134602835634</v>
      </c>
    </row>
    <row r="546" spans="1:6">
      <c r="A546" s="97" t="s">
        <v>198</v>
      </c>
      <c r="B546" s="101">
        <v>9.7159621909695959E-3</v>
      </c>
      <c r="C546" s="101">
        <v>1.1884913659234275E-2</v>
      </c>
      <c r="D546" s="101">
        <v>1.4658696365327906E-2</v>
      </c>
      <c r="E546" s="101">
        <v>1.8079687579159121E-2</v>
      </c>
      <c r="F546" s="101">
        <v>2.2212308193482855E-2</v>
      </c>
    </row>
    <row r="547" spans="1:6">
      <c r="A547" s="97" t="s">
        <v>244</v>
      </c>
      <c r="B547" s="101">
        <v>1.1711527518235121</v>
      </c>
      <c r="C547" s="101">
        <v>1.2708737370477441</v>
      </c>
      <c r="D547" s="101">
        <v>1.3955175472136305</v>
      </c>
      <c r="E547" s="101">
        <v>1.5350876215953169</v>
      </c>
      <c r="F547" s="101">
        <v>1.6854596805086293</v>
      </c>
    </row>
    <row r="548" spans="1:6">
      <c r="A548" s="97" t="s">
        <v>245</v>
      </c>
      <c r="B548" s="101">
        <v>0</v>
      </c>
      <c r="C548" s="101">
        <v>0</v>
      </c>
      <c r="D548" s="101">
        <v>0</v>
      </c>
      <c r="E548" s="101">
        <v>0</v>
      </c>
      <c r="F548" s="101">
        <v>0</v>
      </c>
    </row>
    <row r="549" spans="1:6">
      <c r="A549" s="3" t="s">
        <v>246</v>
      </c>
      <c r="B549" s="104">
        <v>5.2214179797633467</v>
      </c>
      <c r="C549" s="104">
        <v>6.0277398101439292</v>
      </c>
      <c r="D549" s="104">
        <v>7.0090290335705223</v>
      </c>
      <c r="E549" s="104">
        <v>8.2186172757141538</v>
      </c>
      <c r="F549" s="105">
        <v>9.7065163349326991</v>
      </c>
    </row>
    <row r="551" spans="1:6">
      <c r="A551" s="73" t="s">
        <v>234</v>
      </c>
      <c r="B551" s="74" t="s">
        <v>235</v>
      </c>
      <c r="C551" s="74"/>
      <c r="D551" s="75"/>
      <c r="E551" s="75"/>
      <c r="F551" s="76"/>
    </row>
    <row r="552" spans="1:6">
      <c r="A552" s="77" t="s">
        <v>236</v>
      </c>
      <c r="B552" s="78">
        <v>41520.626435185186</v>
      </c>
      <c r="C552" s="79"/>
      <c r="D552" s="80"/>
      <c r="E552" s="80"/>
      <c r="F552" s="81"/>
    </row>
    <row r="553" spans="1:6">
      <c r="A553" s="77" t="s">
        <v>221</v>
      </c>
      <c r="B553" s="79" t="s">
        <v>220</v>
      </c>
      <c r="C553" s="79"/>
      <c r="D553" s="80"/>
      <c r="E553" s="80"/>
      <c r="F553" s="81"/>
    </row>
    <row r="554" spans="1:6">
      <c r="A554" s="77" t="s">
        <v>223</v>
      </c>
      <c r="B554" s="82" t="s">
        <v>268</v>
      </c>
      <c r="C554" s="82"/>
      <c r="D554" s="80"/>
      <c r="E554" s="80"/>
      <c r="F554" s="81"/>
    </row>
    <row r="555" spans="1:6" ht="18">
      <c r="A555" s="83" t="s">
        <v>238</v>
      </c>
      <c r="B555" s="84" t="s">
        <v>239</v>
      </c>
      <c r="C555" s="84"/>
      <c r="D555" s="84"/>
      <c r="E555" s="84"/>
      <c r="F555" s="85"/>
    </row>
    <row r="556" spans="1:6">
      <c r="A556" s="33"/>
      <c r="B556" s="33"/>
      <c r="C556" s="33"/>
      <c r="D556" s="33"/>
      <c r="E556" s="33"/>
      <c r="F556" s="33"/>
    </row>
    <row r="557" spans="1:6">
      <c r="A557" s="86" t="s">
        <v>240</v>
      </c>
      <c r="B557" s="33"/>
      <c r="C557" s="33"/>
      <c r="D557" s="33"/>
      <c r="E557" s="33"/>
      <c r="F557" s="33"/>
    </row>
    <row r="558" spans="1:6">
      <c r="A558" s="87" t="s">
        <v>241</v>
      </c>
      <c r="B558" s="88">
        <v>2010</v>
      </c>
      <c r="C558" s="88">
        <v>2015</v>
      </c>
      <c r="D558" s="88">
        <v>2020</v>
      </c>
      <c r="E558" s="88">
        <v>2025</v>
      </c>
      <c r="F558" s="89">
        <v>2030</v>
      </c>
    </row>
    <row r="559" spans="1:6">
      <c r="A559" s="90" t="s">
        <v>207</v>
      </c>
      <c r="B559" s="91"/>
      <c r="C559" s="91"/>
      <c r="D559" s="92"/>
      <c r="E559" s="92"/>
      <c r="F559" s="93"/>
    </row>
    <row r="560" spans="1:6">
      <c r="A560" s="37" t="s">
        <v>188</v>
      </c>
      <c r="B560" s="94">
        <v>2.5742954469857691</v>
      </c>
      <c r="C560" s="94">
        <v>2.7220906018217863</v>
      </c>
      <c r="D560" s="94">
        <v>2.864181585870432</v>
      </c>
      <c r="E560" s="94">
        <v>2.9975963676192112</v>
      </c>
      <c r="F560" s="94">
        <v>3.1175001313922586</v>
      </c>
    </row>
    <row r="561" spans="1:6">
      <c r="A561" s="37" t="s">
        <v>206</v>
      </c>
      <c r="B561" s="94">
        <v>14.278859308228949</v>
      </c>
      <c r="C561" s="94">
        <v>15.077122582869812</v>
      </c>
      <c r="D561" s="94">
        <v>15.805711716109981</v>
      </c>
      <c r="E561" s="94">
        <v>16.464576083095611</v>
      </c>
      <c r="F561" s="94">
        <v>17.052881403276139</v>
      </c>
    </row>
    <row r="562" spans="1:6">
      <c r="A562" s="37" t="s">
        <v>205</v>
      </c>
      <c r="B562" s="94">
        <v>0.34061448347200302</v>
      </c>
      <c r="C562" s="94">
        <v>0.35413518589958465</v>
      </c>
      <c r="D562" s="94">
        <v>0.36712548012645768</v>
      </c>
      <c r="E562" s="94">
        <v>0.37894438856058438</v>
      </c>
      <c r="F562" s="94">
        <v>0.38909519140326793</v>
      </c>
    </row>
    <row r="563" spans="1:6">
      <c r="A563" s="37" t="s">
        <v>189</v>
      </c>
      <c r="B563" s="94">
        <v>132.03053088412042</v>
      </c>
      <c r="C563" s="94">
        <v>135.14445681609681</v>
      </c>
      <c r="D563" s="94">
        <v>137.43069335327363</v>
      </c>
      <c r="E563" s="94">
        <v>138.43257743569941</v>
      </c>
      <c r="F563" s="94">
        <v>138.12012503781523</v>
      </c>
    </row>
    <row r="564" spans="1:6">
      <c r="A564" s="37" t="s">
        <v>190</v>
      </c>
      <c r="B564" s="94">
        <v>41.880851208648295</v>
      </c>
      <c r="C564" s="94">
        <v>44.686487269432455</v>
      </c>
      <c r="D564" s="94">
        <v>47.342540596632666</v>
      </c>
      <c r="E564" s="94">
        <v>49.839918241638664</v>
      </c>
      <c r="F564" s="94">
        <v>52.149645643783252</v>
      </c>
    </row>
    <row r="565" spans="1:6">
      <c r="A565" s="37" t="s">
        <v>204</v>
      </c>
      <c r="B565" s="94">
        <v>23.985586742296309</v>
      </c>
      <c r="C565" s="94">
        <v>25.248307328038663</v>
      </c>
      <c r="D565" s="94">
        <v>26.4105304132752</v>
      </c>
      <c r="E565" s="94">
        <v>27.493520263600896</v>
      </c>
      <c r="F565" s="94">
        <v>28.498042049824885</v>
      </c>
    </row>
    <row r="566" spans="1:6">
      <c r="A566" s="37" t="s">
        <v>203</v>
      </c>
      <c r="B566" s="94">
        <v>48.341515201723858</v>
      </c>
      <c r="C566" s="94">
        <v>51.015133811002976</v>
      </c>
      <c r="D566" s="94">
        <v>53.578788645127183</v>
      </c>
      <c r="E566" s="94">
        <v>55.962177694105321</v>
      </c>
      <c r="F566" s="94">
        <v>58.099878279922699</v>
      </c>
    </row>
    <row r="567" spans="1:6">
      <c r="A567" s="37" t="s">
        <v>191</v>
      </c>
      <c r="B567" s="94">
        <v>21.710346890003692</v>
      </c>
      <c r="C567" s="94">
        <v>21.183870272557808</v>
      </c>
      <c r="D567" s="94">
        <v>20.597015647824417</v>
      </c>
      <c r="E567" s="94">
        <v>19.964393205806971</v>
      </c>
      <c r="F567" s="94">
        <v>19.328001869310576</v>
      </c>
    </row>
    <row r="568" spans="1:6">
      <c r="A568" s="37" t="s">
        <v>202</v>
      </c>
      <c r="B568" s="94">
        <v>2.0365163813094584</v>
      </c>
      <c r="C568" s="94">
        <v>2.1600340052699099</v>
      </c>
      <c r="D568" s="94">
        <v>2.2708541773322053</v>
      </c>
      <c r="E568" s="94">
        <v>2.368777994307365</v>
      </c>
      <c r="F568" s="94">
        <v>2.4537132681401737</v>
      </c>
    </row>
    <row r="569" spans="1:6">
      <c r="A569" s="37" t="s">
        <v>192</v>
      </c>
      <c r="B569" s="94">
        <v>24.750587904167407</v>
      </c>
      <c r="C569" s="94">
        <v>25.971784906292147</v>
      </c>
      <c r="D569" s="94">
        <v>27.236059325517203</v>
      </c>
      <c r="E569" s="94">
        <v>28.517732314829082</v>
      </c>
      <c r="F569" s="94">
        <v>29.798376053624235</v>
      </c>
    </row>
    <row r="570" spans="1:6">
      <c r="A570" s="90" t="s">
        <v>201</v>
      </c>
      <c r="B570" s="95"/>
      <c r="C570" s="95"/>
      <c r="D570" s="95"/>
      <c r="E570" s="95"/>
      <c r="F570" s="96"/>
    </row>
    <row r="571" spans="1:6">
      <c r="A571" s="97" t="s">
        <v>200</v>
      </c>
      <c r="B571" s="94">
        <v>82.825970741961996</v>
      </c>
      <c r="C571" s="94">
        <v>91.236573850565421</v>
      </c>
      <c r="D571" s="94">
        <v>99.740653297965451</v>
      </c>
      <c r="E571" s="94">
        <v>108.22829944703999</v>
      </c>
      <c r="F571" s="94">
        <v>116.64145144801751</v>
      </c>
    </row>
    <row r="572" spans="1:6">
      <c r="A572" s="97" t="s">
        <v>242</v>
      </c>
      <c r="B572" s="94">
        <v>32.877207172607058</v>
      </c>
      <c r="C572" s="94">
        <v>35.200204554691439</v>
      </c>
      <c r="D572" s="94">
        <v>37.447604234517996</v>
      </c>
      <c r="E572" s="94">
        <v>39.59269786081056</v>
      </c>
      <c r="F572" s="94">
        <v>41.574379912893278</v>
      </c>
    </row>
    <row r="573" spans="1:6">
      <c r="A573" s="97" t="s">
        <v>243</v>
      </c>
      <c r="B573" s="94">
        <v>21.622311896088149</v>
      </c>
      <c r="C573" s="94">
        <v>23.169603456912842</v>
      </c>
      <c r="D573" s="94">
        <v>24.7946064914156</v>
      </c>
      <c r="E573" s="94">
        <v>26.267105407314475</v>
      </c>
      <c r="F573" s="94">
        <v>27.580980360517753</v>
      </c>
    </row>
    <row r="574" spans="1:6">
      <c r="A574" s="97" t="s">
        <v>199</v>
      </c>
      <c r="B574" s="94">
        <v>16.868386385248513</v>
      </c>
      <c r="C574" s="94">
        <v>17.258262824150901</v>
      </c>
      <c r="D574" s="94">
        <v>17.468104321350992</v>
      </c>
      <c r="E574" s="94">
        <v>17.376720858781535</v>
      </c>
      <c r="F574" s="94">
        <v>17.236880482957829</v>
      </c>
    </row>
    <row r="575" spans="1:6">
      <c r="A575" s="97" t="s">
        <v>198</v>
      </c>
      <c r="B575" s="94">
        <v>4.1509552094326416</v>
      </c>
      <c r="C575" s="94">
        <v>4.1552550246726803</v>
      </c>
      <c r="D575" s="94">
        <v>4.1561981610244842</v>
      </c>
      <c r="E575" s="94">
        <v>4.1413984043726835</v>
      </c>
      <c r="F575" s="94">
        <v>4.1095359223670123</v>
      </c>
    </row>
    <row r="576" spans="1:6">
      <c r="A576" s="97" t="s">
        <v>244</v>
      </c>
      <c r="B576" s="94">
        <v>41.485393608012373</v>
      </c>
      <c r="C576" s="94">
        <v>44.299480076943638</v>
      </c>
      <c r="D576" s="94">
        <v>47.179309812322714</v>
      </c>
      <c r="E576" s="94">
        <v>50.020108209821927</v>
      </c>
      <c r="F576" s="94">
        <v>52.63797587323694</v>
      </c>
    </row>
    <row r="577" spans="1:6">
      <c r="A577" s="97" t="s">
        <v>245</v>
      </c>
      <c r="B577" s="94">
        <v>0</v>
      </c>
      <c r="C577" s="94">
        <v>0</v>
      </c>
      <c r="D577" s="94">
        <v>0</v>
      </c>
      <c r="E577" s="94">
        <v>0</v>
      </c>
      <c r="F577" s="94">
        <v>0</v>
      </c>
    </row>
    <row r="578" spans="1:6">
      <c r="A578" s="3" t="s">
        <v>246</v>
      </c>
      <c r="B578" s="98">
        <v>511.75992946430694</v>
      </c>
      <c r="C578" s="98">
        <v>538.88280256721885</v>
      </c>
      <c r="D578" s="98">
        <v>564.68997725968654</v>
      </c>
      <c r="E578" s="98">
        <v>588.04654417740426</v>
      </c>
      <c r="F578" s="99">
        <v>608.78846292848311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5"/>
  <cols>
    <col min="1" max="1" width="32.140625" customWidth="1"/>
    <col min="2" max="2" width="16.7109375" customWidth="1"/>
  </cols>
  <sheetData>
    <row r="1" spans="1:6">
      <c r="A1" s="15" t="s">
        <v>273</v>
      </c>
      <c r="B1" s="15">
        <v>2010</v>
      </c>
      <c r="C1" s="15">
        <v>2015</v>
      </c>
      <c r="D1" s="15">
        <v>2020</v>
      </c>
      <c r="E1" s="15">
        <v>2025</v>
      </c>
      <c r="F1" s="15">
        <v>2030</v>
      </c>
    </row>
    <row r="2" spans="1:6">
      <c r="A2" t="str">
        <f>'Emis Totals by Industry'!B4</f>
        <v>Aerosols Product Use</v>
      </c>
      <c r="B2" s="120">
        <f>VLOOKUP('Country Selector'!$B$1,'Emis Totals by Industry'!$A$10:$F$28,COLUMN(B2),FALSE)</f>
        <v>8.8816457999999994</v>
      </c>
      <c r="C2" s="120">
        <f>VLOOKUP('Country Selector'!$B$1,'Emis Totals by Industry'!$A$10:$F$28,COLUMN(C2),FALSE)</f>
        <v>11.916797800000001</v>
      </c>
      <c r="D2" s="120">
        <f>VLOOKUP('Country Selector'!$B$1,'Emis Totals by Industry'!$A$10:$F$28,COLUMN(D2),FALSE)</f>
        <v>13.0205632</v>
      </c>
      <c r="E2" s="120">
        <f>VLOOKUP('Country Selector'!$B$1,'Emis Totals by Industry'!$A$10:$F$28,COLUMN(E2),FALSE)</f>
        <v>14.228716</v>
      </c>
      <c r="F2" s="120">
        <f>VLOOKUP('Country Selector'!$B$1,'Emis Totals by Industry'!$A$10:$F$28,COLUMN(F2),FALSE)</f>
        <v>15.551266999999999</v>
      </c>
    </row>
    <row r="3" spans="1:6">
      <c r="A3" t="str">
        <f>'Emis Totals by Industry'!B33</f>
        <v>Primary Aluminum Production</v>
      </c>
      <c r="B3" s="120">
        <f>VLOOKUP('Country Selector'!$B$1,'Emis Totals by Industry'!$A$39:$F$57,COLUMN(B3),FALSE)</f>
        <v>3.7365593720751624</v>
      </c>
      <c r="C3" s="120">
        <f>VLOOKUP('Country Selector'!$B$1,'Emis Totals by Industry'!$A$39:$F$57,COLUMN(C3),FALSE)</f>
        <v>3.6916969606280312</v>
      </c>
      <c r="D3" s="120">
        <f>VLOOKUP('Country Selector'!$B$1,'Emis Totals by Industry'!$A$39:$F$57,COLUMN(D3),FALSE)</f>
        <v>3.6474211922791118</v>
      </c>
      <c r="E3" s="120">
        <f>VLOOKUP('Country Selector'!$B$1,'Emis Totals by Industry'!$A$39:$F$57,COLUMN(E3),FALSE)</f>
        <v>3.6474211922791118</v>
      </c>
      <c r="F3" s="120">
        <f>VLOOKUP('Country Selector'!$B$1,'Emis Totals by Industry'!$A$39:$F$57,COLUMN(F3),FALSE)</f>
        <v>3.6474211922791118</v>
      </c>
    </row>
    <row r="4" spans="1:6">
      <c r="A4" t="str">
        <f>'Emis Totals by Industry'!B62</f>
        <v>Coal Mining Activities</v>
      </c>
      <c r="B4" s="120">
        <f>VLOOKUP('Country Selector'!$B$1,'Emis Totals by Industry'!$A$68:$F$86,COLUMN(B4),FALSE)</f>
        <v>67.466576630932906</v>
      </c>
      <c r="C4" s="120">
        <f>VLOOKUP('Country Selector'!$B$1,'Emis Totals by Industry'!$A$68:$F$86,COLUMN(C4),FALSE)</f>
        <v>69.979198740008854</v>
      </c>
      <c r="D4" s="120">
        <f>VLOOKUP('Country Selector'!$B$1,'Emis Totals by Industry'!$A$68:$F$86,COLUMN(D4),FALSE)</f>
        <v>70.460339143874464</v>
      </c>
      <c r="E4" s="120">
        <f>VLOOKUP('Country Selector'!$B$1,'Emis Totals by Industry'!$A$68:$F$86,COLUMN(E4),FALSE)</f>
        <v>72.705661028580622</v>
      </c>
      <c r="F4" s="120">
        <f>VLOOKUP('Country Selector'!$B$1,'Emis Totals by Industry'!$A$68:$F$86,COLUMN(F4),FALSE)</f>
        <v>78.105125560850212</v>
      </c>
    </row>
    <row r="5" spans="1:6">
      <c r="A5" s="33" t="str">
        <f>'Emis Totals by Industry'!B91</f>
        <v>Electric Power Systems</v>
      </c>
      <c r="B5" s="120">
        <f>VLOOKUP('Country Selector'!$B$1,'Emis Totals by Industry'!$A$97:$F$115,COLUMN(B5),FALSE)</f>
        <v>12.092683592539634</v>
      </c>
      <c r="C5" s="120">
        <f>VLOOKUP('Country Selector'!$B$1,'Emis Totals by Industry'!$A$97:$F$115,COLUMN(C5),FALSE)</f>
        <v>12.098424897167344</v>
      </c>
      <c r="D5" s="120">
        <f>VLOOKUP('Country Selector'!$B$1,'Emis Totals by Industry'!$A$97:$F$115,COLUMN(D5),FALSE)</f>
        <v>11.10518770871551</v>
      </c>
      <c r="E5" s="120">
        <f>VLOOKUP('Country Selector'!$B$1,'Emis Totals by Industry'!$A$97:$F$115,COLUMN(E5),FALSE)</f>
        <v>10.778619400873701</v>
      </c>
      <c r="F5" s="120">
        <f>VLOOKUP('Country Selector'!$B$1,'Emis Totals by Industry'!$A$97:$F$115,COLUMN(F5),FALSE)</f>
        <v>10.285275305213244</v>
      </c>
    </row>
    <row r="6" spans="1:6">
      <c r="A6" s="33" t="str">
        <f>'Emis Totals by Industry'!B120</f>
        <v>Fire Protection</v>
      </c>
      <c r="B6" s="120">
        <f>VLOOKUP('Country Selector'!$B$1,'Emis Totals by Industry'!$A$126:$F$144,COLUMN(B6),FALSE)</f>
        <v>0.82788200000000001</v>
      </c>
      <c r="C6" s="120">
        <f>VLOOKUP('Country Selector'!$B$1,'Emis Totals by Industry'!$A$126:$F$144,COLUMN(C6),FALSE)</f>
        <v>1.1474279999999999</v>
      </c>
      <c r="D6" s="120">
        <f>VLOOKUP('Country Selector'!$B$1,'Emis Totals by Industry'!$A$126:$F$144,COLUMN(D6),FALSE)</f>
        <v>1.523263</v>
      </c>
      <c r="E6" s="120">
        <f>VLOOKUP('Country Selector'!$B$1,'Emis Totals by Industry'!$A$126:$F$144,COLUMN(E6),FALSE)</f>
        <v>1.8881839999999999</v>
      </c>
      <c r="F6" s="120">
        <f>VLOOKUP('Country Selector'!$B$1,'Emis Totals by Industry'!$A$126:$F$144,COLUMN(F6),FALSE)</f>
        <v>2.1687919999999998</v>
      </c>
    </row>
    <row r="7" spans="1:6">
      <c r="A7" s="33" t="str">
        <f>'Emis Totals by Industry'!B149</f>
        <v>Foams</v>
      </c>
      <c r="B7" s="120">
        <f>VLOOKUP('Country Selector'!$B$1,'Emis Totals by Industry'!$A$155:$F$173,COLUMN(B7),FALSE)</f>
        <v>6.1117845800000001</v>
      </c>
      <c r="C7" s="120">
        <f>VLOOKUP('Country Selector'!$B$1,'Emis Totals by Industry'!$A$155:$F$173,COLUMN(C7),FALSE)</f>
        <v>8.7378633099999998</v>
      </c>
      <c r="D7" s="120">
        <f>VLOOKUP('Country Selector'!$B$1,'Emis Totals by Industry'!$A$155:$F$173,COLUMN(D7),FALSE)</f>
        <v>16.44946659</v>
      </c>
      <c r="E7" s="120">
        <f>VLOOKUP('Country Selector'!$B$1,'Emis Totals by Industry'!$A$155:$F$173,COLUMN(E7),FALSE)</f>
        <v>22.968004490000002</v>
      </c>
      <c r="F7" s="120">
        <f>VLOOKUP('Country Selector'!$B$1,'Emis Totals by Industry'!$A$155:$F$173,COLUMN(F7),FALSE)</f>
        <v>30.507612269999999</v>
      </c>
    </row>
    <row r="8" spans="1:6">
      <c r="A8" s="33" t="str">
        <f>'Emis Totals by Industry'!B178</f>
        <v>Flat Panel Display Manufacturing</v>
      </c>
      <c r="B8" s="120">
        <f>VLOOKUP('Country Selector'!$B$1,'Emis Totals by Industry'!$A$184:$F$202,COLUMN(B8),FALSE)</f>
        <v>0</v>
      </c>
      <c r="C8" s="120">
        <f>VLOOKUP('Country Selector'!$B$1,'Emis Totals by Industry'!$A$184:$F$202,COLUMN(C8),FALSE)</f>
        <v>0</v>
      </c>
      <c r="D8" s="120">
        <f>VLOOKUP('Country Selector'!$B$1,'Emis Totals by Industry'!$A$184:$F$202,COLUMN(D8),FALSE)</f>
        <v>0</v>
      </c>
      <c r="E8" s="120">
        <f>VLOOKUP('Country Selector'!$B$1,'Emis Totals by Industry'!$A$184:$F$202,COLUMN(E8),FALSE)</f>
        <v>0</v>
      </c>
      <c r="F8" s="120">
        <f>VLOOKUP('Country Selector'!$B$1,'Emis Totals by Industry'!$A$184:$F$202,COLUMN(F8),FALSE)</f>
        <v>0</v>
      </c>
    </row>
    <row r="9" spans="1:6">
      <c r="A9" s="33" t="str">
        <f>'Emis Totals by Industry'!B207</f>
        <v>Natural Gas &amp; Oil Systems</v>
      </c>
      <c r="B9" s="120">
        <f>VLOOKUP('Country Selector'!$B$1,'Emis Totals by Industry'!$A$213:$F$231,COLUMN(B9),FALSE)</f>
        <v>247.80281864766346</v>
      </c>
      <c r="C9" s="120">
        <f>VLOOKUP('Country Selector'!$B$1,'Emis Totals by Industry'!$A$213:$F$231,COLUMN(C9),FALSE)</f>
        <v>258.27551767074192</v>
      </c>
      <c r="D9" s="120">
        <f>VLOOKUP('Country Selector'!$B$1,'Emis Totals by Industry'!$A$213:$F$231,COLUMN(D9),FALSE)</f>
        <v>281.61557102976099</v>
      </c>
      <c r="E9" s="120">
        <f>VLOOKUP('Country Selector'!$B$1,'Emis Totals by Industry'!$A$213:$F$231,COLUMN(E9),FALSE)</f>
        <v>307.24381605514731</v>
      </c>
      <c r="F9" s="120">
        <f>VLOOKUP('Country Selector'!$B$1,'Emis Totals by Industry'!$A$213:$F$231,COLUMN(F9),FALSE)</f>
        <v>313.05756714522806</v>
      </c>
    </row>
    <row r="10" spans="1:6">
      <c r="A10" s="33" t="str">
        <f>'Emis Totals by Industry'!B236</f>
        <v>HCFC-22 Production</v>
      </c>
      <c r="B10" s="120">
        <f>VLOOKUP('Country Selector'!$B$1,'Emis Totals by Industry'!$A$242:$F$260,COLUMN(B10),FALSE)</f>
        <v>11.780000851778885</v>
      </c>
      <c r="C10" s="120">
        <f>VLOOKUP('Country Selector'!$B$1,'Emis Totals by Industry'!$A$242:$F$260,COLUMN(C10),FALSE)</f>
        <v>10.631682964541053</v>
      </c>
      <c r="D10" s="120">
        <f>VLOOKUP('Country Selector'!$B$1,'Emis Totals by Industry'!$A$242:$F$260,COLUMN(D10),FALSE)</f>
        <v>10.760520473746723</v>
      </c>
      <c r="E10" s="120">
        <f>VLOOKUP('Country Selector'!$B$1,'Emis Totals by Industry'!$A$242:$F$260,COLUMN(E10),FALSE)</f>
        <v>7.8970829013612729</v>
      </c>
      <c r="F10" s="120">
        <f>VLOOKUP('Country Selector'!$B$1,'Emis Totals by Industry'!$A$242:$F$260,COLUMN(F10),FALSE)</f>
        <v>6.0303794691385519</v>
      </c>
    </row>
    <row r="11" spans="1:6">
      <c r="A11" t="str">
        <f>'Emis Totals by Industry'!B265</f>
        <v>Landfilling of Solid Waste</v>
      </c>
      <c r="B11" s="120">
        <f>VLOOKUP('Country Selector'!$B$1,'Emis Totals by Industry'!$A$271:$F$289,COLUMN(B11),FALSE)</f>
        <v>129.72980367033199</v>
      </c>
      <c r="C11" s="120">
        <f>VLOOKUP('Country Selector'!$B$1,'Emis Totals by Industry'!$A$271:$F$289,COLUMN(C11),FALSE)</f>
        <v>128.40575977314649</v>
      </c>
      <c r="D11" s="120">
        <f>VLOOKUP('Country Selector'!$B$1,'Emis Totals by Industry'!$A$271:$F$289,COLUMN(D11),FALSE)</f>
        <v>127.74395502335578</v>
      </c>
      <c r="E11" s="120">
        <f>VLOOKUP('Country Selector'!$B$1,'Emis Totals by Industry'!$A$271:$F$289,COLUMN(E11),FALSE)</f>
        <v>128</v>
      </c>
      <c r="F11" s="120">
        <f>VLOOKUP('Country Selector'!$B$1,'Emis Totals by Industry'!$A$271:$F$289,COLUMN(F11),FALSE)</f>
        <v>128</v>
      </c>
    </row>
    <row r="12" spans="1:6">
      <c r="A12" t="str">
        <f>'Emis Totals by Industry'!B293</f>
        <v>Livestock</v>
      </c>
      <c r="B12" s="120">
        <f>VLOOKUP('Country Selector'!$B$1,'Emis Totals by Industry'!$A$299:$F$317,COLUMN(B12),FALSE)</f>
        <v>174.39034759382037</v>
      </c>
      <c r="C12" s="120">
        <f>VLOOKUP('Country Selector'!$B$1,'Emis Totals by Industry'!$A$299:$F$317,COLUMN(C12),FALSE)</f>
        <v>177.70479697070121</v>
      </c>
      <c r="D12" s="120">
        <f>VLOOKUP('Country Selector'!$B$1,'Emis Totals by Industry'!$A$299:$F$317,COLUMN(D12),FALSE)</f>
        <v>181.01924634758205</v>
      </c>
      <c r="E12" s="120">
        <f>VLOOKUP('Country Selector'!$B$1,'Emis Totals by Industry'!$A$299:$F$317,COLUMN(E12),FALSE)</f>
        <v>183.47323847563979</v>
      </c>
      <c r="F12" s="120">
        <f>VLOOKUP('Country Selector'!$B$1,'Emis Totals by Industry'!$A$299:$F$317,COLUMN(F12),FALSE)</f>
        <v>185.92723060369752</v>
      </c>
    </row>
    <row r="13" spans="1:6">
      <c r="A13" t="str">
        <f>'Emis Totals by Industry'!B322</f>
        <v>Magnesium Manufacturing</v>
      </c>
      <c r="B13" s="120">
        <f>VLOOKUP('Country Selector'!$B$1,'Emis Totals by Industry'!$A$328:$F$346,COLUMN(B13),FALSE)</f>
        <v>1.1622005712080041</v>
      </c>
      <c r="C13" s="120">
        <f>VLOOKUP('Country Selector'!$B$1,'Emis Totals by Industry'!$A$328:$F$346,COLUMN(C13),FALSE)</f>
        <v>0.29055014280200103</v>
      </c>
      <c r="D13" s="120">
        <f>VLOOKUP('Country Selector'!$B$1,'Emis Totals by Industry'!$A$328:$F$346,COLUMN(D13),FALSE)</f>
        <v>7.2637535700500258E-2</v>
      </c>
      <c r="E13" s="120">
        <f>VLOOKUP('Country Selector'!$B$1,'Emis Totals by Industry'!$A$328:$F$346,COLUMN(E13),FALSE)</f>
        <v>7.2637535700500258E-2</v>
      </c>
      <c r="F13" s="120">
        <f>VLOOKUP('Country Selector'!$B$1,'Emis Totals by Industry'!$A$328:$F$346,COLUMN(F13),FALSE)</f>
        <v>7.2637535700500258E-2</v>
      </c>
    </row>
    <row r="14" spans="1:6">
      <c r="A14" t="str">
        <f>'Emis Totals by Industry'!B351</f>
        <v>Nitric and Adipic Acid Production</v>
      </c>
      <c r="B14" s="120">
        <f>VLOOKUP('Country Selector'!$B$1,'Emis Totals by Industry'!$A$357:$F$375,COLUMN(B14),FALSE)</f>
        <v>28.645619621357039</v>
      </c>
      <c r="C14" s="120">
        <f>VLOOKUP('Country Selector'!$B$1,'Emis Totals by Industry'!$A$357:$F$375,COLUMN(C14),FALSE)</f>
        <v>30.467992462148601</v>
      </c>
      <c r="D14" s="120">
        <f>VLOOKUP('Country Selector'!$B$1,'Emis Totals by Industry'!$A$357:$F$375,COLUMN(D14),FALSE)</f>
        <v>32.423950817105236</v>
      </c>
      <c r="E14" s="120">
        <f>VLOOKUP('Country Selector'!$B$1,'Emis Totals by Industry'!$A$357:$F$375,COLUMN(E14),FALSE)</f>
        <v>34.505476128633624</v>
      </c>
      <c r="F14" s="120">
        <f>VLOOKUP('Country Selector'!$B$1,'Emis Totals by Industry'!$A$357:$F$375,COLUMN(F14),FALSE)</f>
        <v>36.720629437779358</v>
      </c>
    </row>
    <row r="15" spans="1:6">
      <c r="A15" t="str">
        <f>'Emis Totals by Industry'!B380</f>
        <v>Photovoltaic Cell Manufacturing</v>
      </c>
      <c r="B15" s="120">
        <f>VLOOKUP('Country Selector'!$B$1,'Emis Totals by Industry'!$A$386:$F$404,COLUMN(B15),FALSE)</f>
        <v>0.18427164672085458</v>
      </c>
      <c r="C15" s="120">
        <f>VLOOKUP('Country Selector'!$B$1,'Emis Totals by Industry'!$A$386:$F$404,COLUMN(C15),FALSE)</f>
        <v>0.20698758840963197</v>
      </c>
      <c r="D15" s="120">
        <f>VLOOKUP('Country Selector'!$B$1,'Emis Totals by Industry'!$A$386:$F$404,COLUMN(D15),FALSE)</f>
        <v>0.19009368887304245</v>
      </c>
      <c r="E15" s="120">
        <f>VLOOKUP('Country Selector'!$B$1,'Emis Totals by Industry'!$A$386:$F$404,COLUMN(E15),FALSE)</f>
        <v>0.17625103394541949</v>
      </c>
      <c r="F15" s="120">
        <f>VLOOKUP('Country Selector'!$B$1,'Emis Totals by Industry'!$A$386:$F$404,COLUMN(F15),FALSE)</f>
        <v>0.18699000786457806</v>
      </c>
    </row>
    <row r="16" spans="1:6">
      <c r="A16" t="str">
        <f>'Emis Totals by Industry'!B409</f>
        <v>Refrigeration &amp; Air Conditioning</v>
      </c>
      <c r="B16" s="120">
        <f>VLOOKUP('Country Selector'!$B$1,'Emis Totals by Industry'!$A$415:$F$433,COLUMN(B16),FALSE)</f>
        <v>113.95399325499997</v>
      </c>
      <c r="C16" s="120">
        <f>VLOOKUP('Country Selector'!$B$1,'Emis Totals by Industry'!$A$415:$F$433,COLUMN(C16),FALSE)</f>
        <v>162.09455412400001</v>
      </c>
      <c r="D16" s="120">
        <f>VLOOKUP('Country Selector'!$B$1,'Emis Totals by Industry'!$A$415:$F$433,COLUMN(D16),FALSE)</f>
        <v>213.93580528299998</v>
      </c>
      <c r="E16" s="120">
        <f>VLOOKUP('Country Selector'!$B$1,'Emis Totals by Industry'!$A$415:$F$433,COLUMN(E16),FALSE)</f>
        <v>282.4654423149999</v>
      </c>
      <c r="F16" s="120">
        <f>VLOOKUP('Country Selector'!$B$1,'Emis Totals by Industry'!$A$415:$F$433,COLUMN(F16),FALSE)</f>
        <v>316.67062461</v>
      </c>
    </row>
    <row r="17" spans="1:6">
      <c r="A17" t="str">
        <f>'Emis Totals by Industry'!B438</f>
        <v>Rice Cultivation</v>
      </c>
      <c r="B17" s="120">
        <f>VLOOKUP('Country Selector'!$B$1,'Emis Totals by Industry'!$A$444:$F$462,COLUMN(B17),FALSE)</f>
        <v>5.730688128363977</v>
      </c>
      <c r="C17" s="120">
        <f>VLOOKUP('Country Selector'!$B$1,'Emis Totals by Industry'!$A$444:$F$462,COLUMN(C17),FALSE)</f>
        <v>8.0749225345033793</v>
      </c>
      <c r="D17" s="120">
        <f>VLOOKUP('Country Selector'!$B$1,'Emis Totals by Industry'!$A$444:$F$462,COLUMN(D17),FALSE)</f>
        <v>8.568580332985773</v>
      </c>
      <c r="E17" s="120">
        <f>VLOOKUP('Country Selector'!$B$1,'Emis Totals by Industry'!$A$444:$F$462,COLUMN(E17),FALSE)</f>
        <v>8.7660921222988684</v>
      </c>
      <c r="F17" s="120">
        <f>VLOOKUP('Country Selector'!$B$1,'Emis Totals by Industry'!$A$444:$F$462,COLUMN(F17),FALSE)</f>
        <v>8.7748891659225698</v>
      </c>
    </row>
    <row r="18" spans="1:6">
      <c r="A18" t="str">
        <f>'Emis Totals by Industry'!B467</f>
        <v>Semiconductor Manufacturing</v>
      </c>
      <c r="B18" s="120">
        <f>VLOOKUP('Country Selector'!$B$1,'Emis Totals by Industry'!$A$473:$F$491,COLUMN(B18),FALSE)</f>
        <v>4.4970054851035162</v>
      </c>
      <c r="C18" s="120">
        <f>VLOOKUP('Country Selector'!$B$1,'Emis Totals by Industry'!$A$473:$F$491,COLUMN(C18),FALSE)</f>
        <v>4.4970054851035162</v>
      </c>
      <c r="D18" s="120">
        <f>VLOOKUP('Country Selector'!$B$1,'Emis Totals by Industry'!$A$473:$F$491,COLUMN(D18),FALSE)</f>
        <v>4.4970054851035162</v>
      </c>
      <c r="E18" s="120">
        <f>VLOOKUP('Country Selector'!$B$1,'Emis Totals by Industry'!$A$473:$F$491,COLUMN(E18),FALSE)</f>
        <v>4.4970054851035162</v>
      </c>
      <c r="F18" s="120">
        <f>VLOOKUP('Country Selector'!$B$1,'Emis Totals by Industry'!$A$473:$F$491,COLUMN(F18),FALSE)</f>
        <v>4.4970054851035162</v>
      </c>
    </row>
    <row r="19" spans="1:6">
      <c r="A19" t="str">
        <f>'Emis Totals by Industry'!B496</f>
        <v>Cropland Management</v>
      </c>
      <c r="B19" s="120">
        <f>VLOOKUP('Country Selector'!$B$1,'Emis Totals by Industry'!$A$502:$F$520,COLUMN(B19),FALSE)</f>
        <v>82.135174246005377</v>
      </c>
      <c r="C19" s="120">
        <f>VLOOKUP('Country Selector'!$B$1,'Emis Totals by Industry'!$A$502:$F$520,COLUMN(C19),FALSE)</f>
        <v>76.720493692586672</v>
      </c>
      <c r="D19" s="120">
        <f>VLOOKUP('Country Selector'!$B$1,'Emis Totals by Industry'!$A$502:$F$520,COLUMN(D19),FALSE)</f>
        <v>71.305813139167981</v>
      </c>
      <c r="E19" s="120">
        <f>VLOOKUP('Country Selector'!$B$1,'Emis Totals by Industry'!$A$502:$F$520,COLUMN(E19),FALSE)</f>
        <v>78.71362758788257</v>
      </c>
      <c r="F19" s="120">
        <f>VLOOKUP('Country Selector'!$B$1,'Emis Totals by Industry'!$A$502:$F$520,COLUMN(F19),FALSE)</f>
        <v>86.121442036597173</v>
      </c>
    </row>
    <row r="20" spans="1:6">
      <c r="A20" t="str">
        <f>'Emis Totals by Industry'!B525</f>
        <v>Solvent Use</v>
      </c>
      <c r="B20" s="120">
        <f>VLOOKUP('Country Selector'!$B$1,'Emis Totals by Industry'!$A$531:$F$549,COLUMN(B20),FALSE)</f>
        <v>1.3238159999999999</v>
      </c>
      <c r="C20" s="120">
        <f>VLOOKUP('Country Selector'!$B$1,'Emis Totals by Industry'!$A$531:$F$549,COLUMN(C20),FALSE)</f>
        <v>1.4615899999999999</v>
      </c>
      <c r="D20" s="120">
        <f>VLOOKUP('Country Selector'!$B$1,'Emis Totals by Industry'!$A$531:$F$549,COLUMN(D20),FALSE)</f>
        <v>1.613729</v>
      </c>
      <c r="E20" s="120">
        <f>VLOOKUP('Country Selector'!$B$1,'Emis Totals by Industry'!$A$531:$F$549,COLUMN(E20),FALSE)</f>
        <v>1.7816889999999999</v>
      </c>
      <c r="F20" s="120">
        <f>VLOOKUP('Country Selector'!$B$1,'Emis Totals by Industry'!$A$531:$F$549,COLUMN(F20),FALSE)</f>
        <v>1.9671209999999999</v>
      </c>
    </row>
    <row r="21" spans="1:6">
      <c r="A21" t="str">
        <f>'Emis Totals by Industry'!B554</f>
        <v>Wastewater</v>
      </c>
      <c r="B21" s="120">
        <f>VLOOKUP('Country Selector'!$B$1,'Emis Totals by Industry'!$A$560:$F$578,COLUMN(B21),FALSE)</f>
        <v>24.750587904167407</v>
      </c>
      <c r="C21" s="120">
        <f>VLOOKUP('Country Selector'!$B$1,'Emis Totals by Industry'!$A$560:$F$578,COLUMN(C21),FALSE)</f>
        <v>25.971784906292147</v>
      </c>
      <c r="D21" s="120">
        <f>VLOOKUP('Country Selector'!$B$1,'Emis Totals by Industry'!$A$560:$F$578,COLUMN(D21),FALSE)</f>
        <v>27.236059325517203</v>
      </c>
      <c r="E21" s="120">
        <f>VLOOKUP('Country Selector'!$B$1,'Emis Totals by Industry'!$A$560:$F$578,COLUMN(E21),FALSE)</f>
        <v>28.517732314829082</v>
      </c>
      <c r="F21" s="120">
        <f>VLOOKUP('Country Selector'!$B$1,'Emis Totals by Industry'!$A$560:$F$578,COLUMN(F21),FALSE)</f>
        <v>29.798376053624235</v>
      </c>
    </row>
    <row r="22" spans="1:6">
      <c r="B22" s="120"/>
      <c r="C22" s="120"/>
      <c r="D22" s="120"/>
      <c r="E22" s="120"/>
      <c r="F22" s="120"/>
    </row>
    <row r="23" spans="1:6">
      <c r="A23" s="15" t="s">
        <v>284</v>
      </c>
      <c r="B23" s="120"/>
      <c r="C23" s="120"/>
      <c r="D23" s="120"/>
      <c r="E23" s="120"/>
      <c r="F23" s="120"/>
    </row>
    <row r="24" spans="1:6">
      <c r="A24" t="s">
        <v>277</v>
      </c>
      <c r="B24" s="120">
        <f>B9</f>
        <v>247.80281864766346</v>
      </c>
      <c r="C24" s="120">
        <f t="shared" ref="C24:F24" si="0">C9</f>
        <v>258.27551767074192</v>
      </c>
      <c r="D24" s="120">
        <f t="shared" si="0"/>
        <v>281.61557102976099</v>
      </c>
      <c r="E24" s="120">
        <f t="shared" si="0"/>
        <v>307.24381605514731</v>
      </c>
      <c r="F24" s="120">
        <f t="shared" si="0"/>
        <v>313.05756714522806</v>
      </c>
    </row>
    <row r="25" spans="1:6">
      <c r="A25" t="s">
        <v>279</v>
      </c>
      <c r="B25" s="120">
        <f>SUM(B2,B6,B7,B10,B14,B16,B20)</f>
        <v>171.52474210813588</v>
      </c>
      <c r="C25" s="120">
        <f t="shared" ref="C25:F25" si="1">SUM(C2,C6,C7,C10,C14,C16,C20)</f>
        <v>226.45790866068967</v>
      </c>
      <c r="D25" s="120">
        <f t="shared" si="1"/>
        <v>289.7272983638519</v>
      </c>
      <c r="E25" s="120">
        <f t="shared" si="1"/>
        <v>365.73459483499477</v>
      </c>
      <c r="F25" s="120">
        <f t="shared" si="1"/>
        <v>409.61642578691794</v>
      </c>
    </row>
    <row r="26" spans="1:6">
      <c r="A26" t="s">
        <v>280</v>
      </c>
      <c r="B26" s="120">
        <f>B4</f>
        <v>67.466576630932906</v>
      </c>
      <c r="C26" s="120">
        <f t="shared" ref="C26:F26" si="2">C4</f>
        <v>69.979198740008854</v>
      </c>
      <c r="D26" s="120">
        <f t="shared" si="2"/>
        <v>70.460339143874464</v>
      </c>
      <c r="E26" s="120">
        <f t="shared" si="2"/>
        <v>72.705661028580622</v>
      </c>
      <c r="F26" s="120">
        <f t="shared" si="2"/>
        <v>78.105125560850212</v>
      </c>
    </row>
    <row r="27" spans="1:6">
      <c r="A27" t="s">
        <v>281</v>
      </c>
      <c r="B27" s="120">
        <f>SUM(B11,B21)</f>
        <v>154.48039157449941</v>
      </c>
      <c r="C27" s="120">
        <f t="shared" ref="C27:F27" si="3">SUM(C11,C21)</f>
        <v>154.37754467943864</v>
      </c>
      <c r="D27" s="120">
        <f t="shared" si="3"/>
        <v>154.980014348873</v>
      </c>
      <c r="E27" s="120">
        <f t="shared" si="3"/>
        <v>156.51773231482909</v>
      </c>
      <c r="F27" s="120">
        <f t="shared" si="3"/>
        <v>157.79837605362422</v>
      </c>
    </row>
    <row r="28" spans="1:6">
      <c r="A28" t="s">
        <v>282</v>
      </c>
      <c r="B28" s="120">
        <f>SUM(B3,B5,B8,B13,B15,B18)</f>
        <v>21.67272066764717</v>
      </c>
      <c r="C28" s="120">
        <f t="shared" ref="C28:F28" si="4">SUM(C3,C5,C8,C13,C15,C18)</f>
        <v>20.784665074110528</v>
      </c>
      <c r="D28" s="120">
        <f t="shared" si="4"/>
        <v>19.51234561067168</v>
      </c>
      <c r="E28" s="120">
        <f t="shared" si="4"/>
        <v>19.171934647902248</v>
      </c>
      <c r="F28" s="120">
        <f t="shared" si="4"/>
        <v>18.68932952616095</v>
      </c>
    </row>
    <row r="29" spans="1:6">
      <c r="A29" t="s">
        <v>283</v>
      </c>
      <c r="B29" s="120">
        <f>SUM(B12,B17,B19)</f>
        <v>262.25620996818969</v>
      </c>
      <c r="C29" s="120">
        <f t="shared" ref="C29:F29" si="5">SUM(C12,C17,C19)</f>
        <v>262.50021319779125</v>
      </c>
      <c r="D29" s="120">
        <f t="shared" si="5"/>
        <v>260.89363981973577</v>
      </c>
      <c r="E29" s="120">
        <f t="shared" si="5"/>
        <v>270.95295818582122</v>
      </c>
      <c r="F29" s="120">
        <f t="shared" si="5"/>
        <v>280.82356180621724</v>
      </c>
    </row>
    <row r="31" spans="1:6">
      <c r="A31" s="15"/>
    </row>
    <row r="32" spans="1:6">
      <c r="A32" s="33"/>
    </row>
    <row r="33" spans="1:1">
      <c r="A33" s="33"/>
    </row>
    <row r="34" spans="1:1">
      <c r="A34" s="33"/>
    </row>
    <row r="35" spans="1:1">
      <c r="A35" s="33"/>
    </row>
    <row r="36" spans="1:1">
      <c r="A36" s="33"/>
    </row>
    <row r="37" spans="1:1">
      <c r="A37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/>
  <cols>
    <col min="1" max="1" width="26.7109375" customWidth="1"/>
    <col min="2" max="2" width="26.42578125" customWidth="1"/>
    <col min="3" max="3" width="24.140625" customWidth="1"/>
    <col min="4" max="4" width="27.42578125" customWidth="1"/>
  </cols>
  <sheetData>
    <row r="1" spans="1:4">
      <c r="A1" s="15" t="s">
        <v>288</v>
      </c>
      <c r="B1" s="122" t="s">
        <v>289</v>
      </c>
      <c r="C1" s="122" t="s">
        <v>290</v>
      </c>
      <c r="D1" s="122" t="s">
        <v>291</v>
      </c>
    </row>
    <row r="2" spans="1:4">
      <c r="A2" t="s">
        <v>188</v>
      </c>
      <c r="B2" s="121">
        <v>0.83</v>
      </c>
      <c r="C2" s="121">
        <v>0.7</v>
      </c>
      <c r="D2" s="123">
        <f>(B2-C2)/B2</f>
        <v>0.15662650602409639</v>
      </c>
    </row>
    <row r="3" spans="1:4">
      <c r="A3" t="s">
        <v>206</v>
      </c>
      <c r="B3" s="121">
        <v>0.74</v>
      </c>
      <c r="C3" s="121">
        <v>0.7</v>
      </c>
      <c r="D3" s="123">
        <f t="shared" ref="D3:D19" si="0">(B3-C3)/B3</f>
        <v>5.4054054054054106E-2</v>
      </c>
    </row>
    <row r="4" spans="1:4">
      <c r="A4" t="s">
        <v>205</v>
      </c>
      <c r="B4" s="121">
        <v>0.84</v>
      </c>
      <c r="C4" s="121">
        <v>0.7</v>
      </c>
      <c r="D4" s="123">
        <f t="shared" si="0"/>
        <v>0.16666666666666669</v>
      </c>
    </row>
    <row r="5" spans="1:4">
      <c r="A5" t="s">
        <v>189</v>
      </c>
      <c r="B5" s="121">
        <v>0.74</v>
      </c>
      <c r="C5" s="121">
        <v>0.7</v>
      </c>
      <c r="D5" s="123">
        <f t="shared" si="0"/>
        <v>5.4054054054054106E-2</v>
      </c>
    </row>
    <row r="6" spans="1:4">
      <c r="A6" t="s">
        <v>190</v>
      </c>
      <c r="B6" s="121">
        <v>0.74</v>
      </c>
      <c r="C6" s="121">
        <v>0.7</v>
      </c>
      <c r="D6" s="123">
        <f t="shared" si="0"/>
        <v>5.4054054054054106E-2</v>
      </c>
    </row>
    <row r="7" spans="1:4">
      <c r="A7" t="s">
        <v>204</v>
      </c>
      <c r="B7" s="121">
        <v>0.84</v>
      </c>
      <c r="C7" s="121">
        <v>0.7</v>
      </c>
      <c r="D7" s="123">
        <f t="shared" si="0"/>
        <v>0.16666666666666669</v>
      </c>
    </row>
    <row r="8" spans="1:4">
      <c r="A8" t="s">
        <v>203</v>
      </c>
      <c r="B8" s="121">
        <v>0.84</v>
      </c>
      <c r="C8" s="121">
        <v>0.7</v>
      </c>
      <c r="D8" s="123">
        <f t="shared" si="0"/>
        <v>0.16666666666666669</v>
      </c>
    </row>
    <row r="9" spans="1:4">
      <c r="A9" t="s">
        <v>191</v>
      </c>
      <c r="B9" s="121">
        <v>0.8</v>
      </c>
      <c r="C9" s="121">
        <v>0.7</v>
      </c>
      <c r="D9" s="123">
        <f t="shared" si="0"/>
        <v>0.12500000000000011</v>
      </c>
    </row>
    <row r="10" spans="1:4">
      <c r="A10" t="s">
        <v>202</v>
      </c>
      <c r="B10" s="121">
        <v>0.84</v>
      </c>
      <c r="C10" s="121">
        <v>0.7</v>
      </c>
      <c r="D10" s="123">
        <f t="shared" si="0"/>
        <v>0.16666666666666669</v>
      </c>
    </row>
    <row r="11" spans="1:4">
      <c r="A11" t="s">
        <v>192</v>
      </c>
      <c r="B11" s="121">
        <v>0.84</v>
      </c>
      <c r="C11" s="121">
        <v>0.7</v>
      </c>
      <c r="D11" s="123">
        <f t="shared" si="0"/>
        <v>0.16666666666666669</v>
      </c>
    </row>
    <row r="12" spans="1:4">
      <c r="A12" t="s">
        <v>200</v>
      </c>
      <c r="B12" s="121">
        <v>0.79</v>
      </c>
      <c r="C12" s="121">
        <v>0.7</v>
      </c>
      <c r="D12" s="123">
        <f t="shared" si="0"/>
        <v>0.11392405063291149</v>
      </c>
    </row>
    <row r="13" spans="1:4">
      <c r="A13" t="s">
        <v>242</v>
      </c>
      <c r="B13" s="121">
        <v>0.74</v>
      </c>
      <c r="C13" s="121">
        <v>0.7</v>
      </c>
      <c r="D13" s="123">
        <f t="shared" si="0"/>
        <v>5.4054054054054106E-2</v>
      </c>
    </row>
    <row r="14" spans="1:4">
      <c r="A14" t="s">
        <v>243</v>
      </c>
      <c r="B14" s="121">
        <v>0.79</v>
      </c>
      <c r="C14" s="121">
        <v>0.7</v>
      </c>
      <c r="D14" s="123">
        <f t="shared" si="0"/>
        <v>0.11392405063291149</v>
      </c>
    </row>
    <row r="15" spans="1:4">
      <c r="A15" t="s">
        <v>199</v>
      </c>
      <c r="B15" s="121">
        <v>0.76</v>
      </c>
      <c r="C15" s="121">
        <v>0.7</v>
      </c>
      <c r="D15" s="123">
        <f t="shared" si="0"/>
        <v>7.8947368421052697E-2</v>
      </c>
    </row>
    <row r="16" spans="1:4">
      <c r="A16" t="s">
        <v>198</v>
      </c>
      <c r="B16" s="121">
        <f>AVERAGE(B15,B17)</f>
        <v>0.8</v>
      </c>
      <c r="C16" s="121">
        <v>0.7</v>
      </c>
      <c r="D16" s="123">
        <f t="shared" si="0"/>
        <v>0.12500000000000011</v>
      </c>
    </row>
    <row r="17" spans="1:4">
      <c r="A17" t="s">
        <v>244</v>
      </c>
      <c r="B17" s="121">
        <v>0.84</v>
      </c>
      <c r="C17" s="121">
        <v>0.7</v>
      </c>
      <c r="D17" s="123">
        <f t="shared" si="0"/>
        <v>0.16666666666666669</v>
      </c>
    </row>
    <row r="18" spans="1:4">
      <c r="A18" t="s">
        <v>245</v>
      </c>
      <c r="B18" s="121">
        <v>0.84</v>
      </c>
      <c r="C18" s="121">
        <v>0.7</v>
      </c>
      <c r="D18" s="123">
        <f t="shared" si="0"/>
        <v>0.16666666666666669</v>
      </c>
    </row>
    <row r="19" spans="1:4">
      <c r="A19" t="s">
        <v>246</v>
      </c>
      <c r="B19" s="121">
        <v>0.78</v>
      </c>
      <c r="C19" s="121">
        <v>0.7</v>
      </c>
      <c r="D19" s="123">
        <f t="shared" si="0"/>
        <v>0.10256410256410266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8"/>
  <sheetViews>
    <sheetView workbookViewId="0"/>
  </sheetViews>
  <sheetFormatPr defaultRowHeight="15"/>
  <cols>
    <col min="1" max="1" width="34.85546875" customWidth="1"/>
    <col min="2" max="2" width="9.140625" customWidth="1"/>
  </cols>
  <sheetData>
    <row r="1" spans="1:6">
      <c r="A1" s="15" t="s">
        <v>273</v>
      </c>
      <c r="B1" s="122" t="s">
        <v>231</v>
      </c>
      <c r="C1" s="122" t="s">
        <v>228</v>
      </c>
      <c r="D1" s="122" t="s">
        <v>230</v>
      </c>
      <c r="E1" s="122" t="s">
        <v>292</v>
      </c>
      <c r="F1" s="122" t="s">
        <v>229</v>
      </c>
    </row>
    <row r="2" spans="1:6">
      <c r="A2" t="s">
        <v>276</v>
      </c>
      <c r="B2" s="128">
        <v>0</v>
      </c>
      <c r="C2" s="128">
        <v>0</v>
      </c>
      <c r="D2" s="128">
        <v>0</v>
      </c>
      <c r="E2" s="119">
        <f>VLOOKUP('Country Selector'!$B$1,Cement!$A$2:$D$19,4,FALSE)</f>
        <v>0.16666666666666669</v>
      </c>
      <c r="F2" s="128">
        <v>0</v>
      </c>
    </row>
    <row r="3" spans="1:6">
      <c r="A3" s="33" t="s">
        <v>277</v>
      </c>
      <c r="B3" s="128">
        <f ca="1">SUMIFS(INDIRECT("'NGPS 2030'!"&amp;'Country Selector'!$B$3&amp;"$10:$"&amp;'Country Selector'!$B$3&amp;"$185"),'NGPS 2030'!$A$10:$A$185,B$1)/'Emis Totals by Country'!$F24</f>
        <v>0</v>
      </c>
      <c r="C3" s="128">
        <f ca="1">SUMIFS(INDIRECT("'NGPS 2030'!"&amp;'Country Selector'!$B$3&amp;"$10:$"&amp;'Country Selector'!$B$3&amp;"$185"),'NGPS 2030'!$A$10:$A$185,C$1)/'Emis Totals by Country'!$F24</f>
        <v>0</v>
      </c>
      <c r="D3" s="119">
        <f ca="1">SUMIFS(INDIRECT("'NGPS 2030'!"&amp;'Country Selector'!$B$3&amp;"$10:$"&amp;'Country Selector'!$B$3&amp;"$185"),'NGPS 2030'!$A$10:$A$185,D$1)/'Emis Totals by Country'!$F24</f>
        <v>4.4591998876584951E-2</v>
      </c>
      <c r="E3" s="128">
        <f ca="1">SUMIFS(INDIRECT("'NGPS 2030'!"&amp;'Country Selector'!$B$3&amp;"$10:$"&amp;'Country Selector'!$B$3&amp;"$185"),'NGPS 2030'!$A$10:$A$185,E$1)/'Emis Totals by Country'!$F24</f>
        <v>0</v>
      </c>
      <c r="F3" s="119">
        <f ca="1">SUMIFS(INDIRECT("'NGPS 2030'!"&amp;'Country Selector'!$B$3&amp;"$10:$"&amp;'Country Selector'!$B$3&amp;"$185"),'NGPS 2030'!$A$10:$A$185,F$1)/'Emis Totals by Country'!$F24</f>
        <v>0.40406667608983166</v>
      </c>
    </row>
    <row r="4" spans="1:6">
      <c r="A4" t="s">
        <v>278</v>
      </c>
      <c r="B4" s="128">
        <v>0</v>
      </c>
      <c r="C4" s="128">
        <v>0</v>
      </c>
      <c r="D4" s="128">
        <v>0</v>
      </c>
      <c r="E4" s="128">
        <v>0</v>
      </c>
      <c r="F4" s="128">
        <v>0</v>
      </c>
    </row>
    <row r="5" spans="1:6">
      <c r="A5" s="33" t="s">
        <v>279</v>
      </c>
      <c r="B5" s="119">
        <f ca="1">SUMIFS(INDIRECT("'Chemicals 2030'!"&amp;'Country Selector'!$B$3&amp;"$10:$"&amp;'Country Selector'!$B$3&amp;"$185"),'Chemicals 2030'!$A$10:$A$185,B$1)/'Emis Totals by Country'!$F25</f>
        <v>0.72954843295370797</v>
      </c>
      <c r="C5" s="128">
        <f ca="1">SUMIFS(INDIRECT("'Chemicals 2030'!"&amp;'Country Selector'!$B$3&amp;"$10:$"&amp;'Country Selector'!$B$3&amp;"$185"),'Chemicals 2030'!$A$10:$A$185,C$1)/'Emis Totals by Country'!$F25</f>
        <v>0</v>
      </c>
      <c r="D5" s="128">
        <f ca="1">SUMIFS(INDIRECT("'Chemicals 2030'!"&amp;'Country Selector'!$B$3&amp;"$10:$"&amp;'Country Selector'!$B$3&amp;"$185"),'Chemicals 2030'!$A$10:$A$185,D$1)/'Emis Totals by Country'!$F25</f>
        <v>0</v>
      </c>
      <c r="E5" s="128">
        <f ca="1">SUMIFS(INDIRECT("'Chemicals 2030'!"&amp;'Country Selector'!$B$3&amp;"$10:$"&amp;'Country Selector'!$B$3&amp;"$185"),'Chemicals 2030'!$A$10:$A$185,E$1)/'Emis Totals by Country'!$F25</f>
        <v>0</v>
      </c>
      <c r="F5" s="128">
        <f ca="1">SUMIFS(INDIRECT("'Chemicals 2030'!"&amp;'Country Selector'!$B$3&amp;"$10:$"&amp;'Country Selector'!$B$3&amp;"$185"),'Chemicals 2030'!$A$10:$A$185,F$1)/'Emis Totals by Country'!$F25</f>
        <v>0</v>
      </c>
    </row>
    <row r="6" spans="1:6">
      <c r="A6" s="33" t="s">
        <v>280</v>
      </c>
      <c r="B6" s="128">
        <f ca="1">SUMIFS(INDIRECT("'Coal mining 2030'!"&amp;'Country Selector'!$B$3&amp;"$10:$"&amp;'Country Selector'!$B$3&amp;"$185"),'Coal mining 2030'!$A$10:$A$185,B$1)/'Emis Totals by Country'!$F26</f>
        <v>0</v>
      </c>
      <c r="C6" s="119">
        <f ca="1">SUMIFS(INDIRECT("'Coal mining 2030'!"&amp;'Country Selector'!$B$3&amp;"$10:$"&amp;'Country Selector'!$B$3&amp;"$185"),'Coal mining 2030'!$A$10:$A$185,C$1)/'Emis Totals by Country'!$F26</f>
        <v>0.3845505541459337</v>
      </c>
      <c r="D6" s="128">
        <f ca="1">SUMIFS(INDIRECT("'Coal mining 2030'!"&amp;'Country Selector'!$B$3&amp;"$10:$"&amp;'Country Selector'!$B$3&amp;"$185"),'Coal mining 2030'!$A$10:$A$185,D$1)/'Emis Totals by Country'!$F26</f>
        <v>0</v>
      </c>
      <c r="E6" s="128">
        <f ca="1">SUMIFS(INDIRECT("'Coal mining 2030'!"&amp;'Country Selector'!$B$3&amp;"$10:$"&amp;'Country Selector'!$B$3&amp;"$185"),'Coal mining 2030'!$A$10:$A$185,E$1)/'Emis Totals by Country'!$F26</f>
        <v>0</v>
      </c>
      <c r="F6" s="119">
        <f ca="1">SUMIFS(INDIRECT("'Coal mining 2030'!"&amp;'Country Selector'!$B$3&amp;"$10:$"&amp;'Country Selector'!$B$3&amp;"$185"),'Coal mining 2030'!$A$10:$A$185,F$1)/'Emis Totals by Country'!$F26</f>
        <v>5.7405386709778364E-2</v>
      </c>
    </row>
    <row r="7" spans="1:6">
      <c r="A7" s="33" t="s">
        <v>281</v>
      </c>
      <c r="B7" s="128">
        <f ca="1">SUMIFS(INDIRECT("'Waste 2030'!"&amp;'Country Selector'!$B$3&amp;"$10:$"&amp;'Country Selector'!$B$3&amp;"$185"),'Waste 2030'!$A$10:$A$185,B$1)/'Emis Totals by Country'!$F27</f>
        <v>0</v>
      </c>
      <c r="C7" s="119">
        <f ca="1">SUMIFS(INDIRECT("'Waste 2030'!"&amp;'Country Selector'!$B$3&amp;"$10:$"&amp;'Country Selector'!$B$3&amp;"$185"),'Waste 2030'!$A$10:$A$185,C$1)/'Emis Totals by Country'!$F27</f>
        <v>7.2259203224026465E-3</v>
      </c>
      <c r="D7" s="128">
        <f ca="1">SUMIFS(INDIRECT("'Waste 2030'!"&amp;'Country Selector'!$B$3&amp;"$10:$"&amp;'Country Selector'!$B$3&amp;"$185"),'Waste 2030'!$A$10:$A$185,D$1)/'Emis Totals by Country'!$F27</f>
        <v>0</v>
      </c>
      <c r="E7" s="128">
        <f ca="1">SUMIFS(INDIRECT("'Waste 2030'!"&amp;'Country Selector'!$B$3&amp;"$10:$"&amp;'Country Selector'!$B$3&amp;"$185"),'Waste 2030'!$A$10:$A$185,E$1)/'Emis Totals by Country'!$F27</f>
        <v>0</v>
      </c>
      <c r="F7" s="119">
        <f ca="1">SUMIFS(INDIRECT("'Waste 2030'!"&amp;'Country Selector'!$B$3&amp;"$10:$"&amp;'Country Selector'!$B$3&amp;"$185"),'Waste 2030'!$A$10:$A$185,F$1)/'Emis Totals by Country'!$F27</f>
        <v>0.17619518430683978</v>
      </c>
    </row>
    <row r="8" spans="1:6">
      <c r="A8" s="33" t="s">
        <v>282</v>
      </c>
      <c r="B8" s="119">
        <f ca="1">SUMIFS(INDIRECT("'Other 2030'!"&amp;'Country Selector'!$B$3&amp;"$10:$"&amp;'Country Selector'!$B$3&amp;"$185"),'Other 2030'!$A$10:$A$185,B$1)/'Emis Totals by Country'!$F28</f>
        <v>0.28853197696607608</v>
      </c>
      <c r="C8" s="128">
        <f ca="1">SUMIFS(INDIRECT("'Other 2030'!"&amp;'Country Selector'!$B$3&amp;"$10:$"&amp;'Country Selector'!$B$3&amp;"$185"),'Other 2030'!$A$10:$A$185,C$1)/'Emis Totals by Country'!$F28</f>
        <v>0</v>
      </c>
      <c r="D8" s="119">
        <f ca="1">SUMIFS(INDIRECT("'Other 2030'!"&amp;'Country Selector'!$B$3&amp;"$10:$"&amp;'Country Selector'!$B$3&amp;"$185"),'Other 2030'!$A$10:$A$185,D$1)/'Emis Totals by Country'!$F28</f>
        <v>0.20115249085560491</v>
      </c>
      <c r="E8" s="128">
        <f ca="1">SUMIFS(INDIRECT("'Other 2030'!"&amp;'Country Selector'!$B$3&amp;"$10:$"&amp;'Country Selector'!$B$3&amp;"$185"),'Other 2030'!$A$10:$A$185,E$1)/'Emis Totals by Country'!$F28</f>
        <v>0</v>
      </c>
      <c r="F8" s="128">
        <f ca="1">SUMIFS(INDIRECT("'Other 2030'!"&amp;'Country Selector'!$B$3&amp;"$10:$"&amp;'Country Selector'!$B$3&amp;"$185"),'Other 2030'!$A$10:$A$185,F$1)/'Emis Totals by Country'!$F28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4" t="s">
        <v>222</v>
      </c>
      <c r="D1" s="5"/>
      <c r="E1" s="5"/>
      <c r="F1" s="5"/>
      <c r="G1" s="5"/>
      <c r="H1" s="6"/>
    </row>
    <row r="2" spans="1:20">
      <c r="B2" s="7" t="s">
        <v>223</v>
      </c>
      <c r="C2" s="32" t="s">
        <v>218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12">
        <v>2030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v>0</v>
      </c>
      <c r="D10" s="33">
        <v>3.9451657014988442E-2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0.26302819672847594</v>
      </c>
      <c r="O10" s="33">
        <v>0</v>
      </c>
      <c r="P10" s="33">
        <v>0.29709256486164443</v>
      </c>
      <c r="Q10" s="33">
        <v>0</v>
      </c>
      <c r="R10" s="33">
        <v>4.5305250677788816E-2</v>
      </c>
      <c r="S10" s="33">
        <v>0.64487766928289747</v>
      </c>
    </row>
    <row r="11" spans="1:20">
      <c r="A11" s="33" t="s">
        <v>229</v>
      </c>
      <c r="B11" s="2" t="s">
        <v>183</v>
      </c>
      <c r="C11" s="33">
        <v>0</v>
      </c>
      <c r="D11" s="33">
        <v>1.7575665713364649E-2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0.11260835716362261</v>
      </c>
      <c r="O11" s="33">
        <v>0</v>
      </c>
      <c r="P11" s="33">
        <v>4.3619024070624124E-2</v>
      </c>
      <c r="Q11" s="33">
        <v>0</v>
      </c>
      <c r="R11" s="33">
        <v>3.2905992871665526E-3</v>
      </c>
      <c r="S11" s="33">
        <v>0.17709364623477786</v>
      </c>
    </row>
    <row r="12" spans="1:20">
      <c r="A12" s="33" t="s">
        <v>229</v>
      </c>
      <c r="B12" s="2" t="s">
        <v>184</v>
      </c>
      <c r="C12" s="33">
        <v>0</v>
      </c>
      <c r="D12" s="33">
        <v>2.3978438531987764E-2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0.10066701749451845</v>
      </c>
      <c r="O12" s="33">
        <v>0</v>
      </c>
      <c r="P12" s="33">
        <v>3.7176348212924148E-2</v>
      </c>
      <c r="Q12" s="33">
        <v>5.1331937756304853E-5</v>
      </c>
      <c r="R12" s="33">
        <v>6.4741262749662409E-3</v>
      </c>
      <c r="S12" s="33">
        <v>0.16834726245215303</v>
      </c>
    </row>
    <row r="13" spans="1:20">
      <c r="A13" s="33" t="s">
        <v>229</v>
      </c>
      <c r="B13" s="2" t="s">
        <v>185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1.2261620614708275E-2</v>
      </c>
      <c r="L13" s="33">
        <v>0</v>
      </c>
      <c r="M13" s="33">
        <v>0</v>
      </c>
      <c r="N13" s="33">
        <v>6.3770050890642971E-2</v>
      </c>
      <c r="O13" s="33">
        <v>0</v>
      </c>
      <c r="P13" s="33">
        <v>3.3086157008963835E-2</v>
      </c>
      <c r="Q13" s="33">
        <v>0</v>
      </c>
      <c r="R13" s="33">
        <v>1.1004362453971572E-4</v>
      </c>
      <c r="S13" s="33">
        <v>0.10922787213885499</v>
      </c>
    </row>
    <row r="14" spans="1:20">
      <c r="A14" s="33" t="s">
        <v>229</v>
      </c>
      <c r="B14" s="2" t="s">
        <v>186</v>
      </c>
      <c r="C14" s="33">
        <v>0</v>
      </c>
      <c r="D14" s="33">
        <v>5.823401141916637E-3</v>
      </c>
      <c r="E14" s="33">
        <v>0</v>
      </c>
      <c r="F14" s="33">
        <v>0</v>
      </c>
      <c r="G14" s="33">
        <v>0.69502305127697273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2.198980049824828E-2</v>
      </c>
      <c r="Q14" s="33">
        <v>0</v>
      </c>
      <c r="R14" s="33">
        <v>1.1406234079311406E-4</v>
      </c>
      <c r="S14" s="33">
        <v>0.72295031525793108</v>
      </c>
    </row>
    <row r="15" spans="1:20">
      <c r="A15" s="33" t="s">
        <v>229</v>
      </c>
      <c r="B15" s="2" t="s">
        <v>101</v>
      </c>
      <c r="C15" s="33">
        <v>0</v>
      </c>
      <c r="D15" s="33">
        <v>1.2189327057069543E-2</v>
      </c>
      <c r="E15" s="33">
        <v>0</v>
      </c>
      <c r="F15" s="33">
        <v>0</v>
      </c>
      <c r="G15" s="33">
        <v>0.85956868314258672</v>
      </c>
      <c r="H15" s="33">
        <v>0</v>
      </c>
      <c r="I15" s="33">
        <v>0</v>
      </c>
      <c r="J15" s="33">
        <v>0</v>
      </c>
      <c r="K15" s="33">
        <v>5.4625372248962474E-3</v>
      </c>
      <c r="L15" s="33">
        <v>0</v>
      </c>
      <c r="M15" s="33">
        <v>0</v>
      </c>
      <c r="N15" s="33">
        <v>0.11774932535369675</v>
      </c>
      <c r="O15" s="33">
        <v>0</v>
      </c>
      <c r="P15" s="33">
        <v>2.6643319815008948E-2</v>
      </c>
      <c r="Q15" s="33">
        <v>3.2967391776803929E-5</v>
      </c>
      <c r="R15" s="33">
        <v>4.2852559813518001E-3</v>
      </c>
      <c r="S15" s="33">
        <v>1.0259314159663868</v>
      </c>
    </row>
    <row r="16" spans="1:20">
      <c r="A16" s="33" t="s">
        <v>229</v>
      </c>
      <c r="B16" s="2" t="s">
        <v>102</v>
      </c>
      <c r="C16" s="33">
        <v>0</v>
      </c>
      <c r="D16" s="33">
        <v>0</v>
      </c>
      <c r="E16" s="33">
        <v>0</v>
      </c>
      <c r="F16" s="33">
        <v>0</v>
      </c>
      <c r="G16" s="33">
        <v>0.46567517056241425</v>
      </c>
      <c r="H16" s="33">
        <v>0</v>
      </c>
      <c r="I16" s="33">
        <v>0</v>
      </c>
      <c r="J16" s="33">
        <v>0</v>
      </c>
      <c r="K16" s="33">
        <v>4.6225578019926973E-3</v>
      </c>
      <c r="L16" s="33">
        <v>0</v>
      </c>
      <c r="M16" s="33">
        <v>0</v>
      </c>
      <c r="N16" s="33">
        <v>2.3433595882692559E-3</v>
      </c>
      <c r="O16" s="33">
        <v>0</v>
      </c>
      <c r="P16" s="33">
        <v>1.3905257739594667E-2</v>
      </c>
      <c r="Q16" s="33">
        <v>3.3405240717457573E-5</v>
      </c>
      <c r="R16" s="33">
        <v>3.8156650021325261E-3</v>
      </c>
      <c r="S16" s="33">
        <v>0.49039541593512093</v>
      </c>
    </row>
    <row r="17" spans="1:19">
      <c r="A17" s="33" t="s">
        <v>229</v>
      </c>
      <c r="B17" s="2" t="s">
        <v>103</v>
      </c>
      <c r="C17" s="33">
        <v>0</v>
      </c>
      <c r="D17" s="33">
        <v>1.1946451954895215E-2</v>
      </c>
      <c r="E17" s="33">
        <v>0</v>
      </c>
      <c r="F17" s="33">
        <v>0</v>
      </c>
      <c r="G17" s="33">
        <v>0.26255626587299652</v>
      </c>
      <c r="H17" s="33">
        <v>0</v>
      </c>
      <c r="I17" s="33">
        <v>0</v>
      </c>
      <c r="J17" s="33">
        <v>0</v>
      </c>
      <c r="K17" s="33">
        <v>5.7692848078979043E-3</v>
      </c>
      <c r="L17" s="33">
        <v>0</v>
      </c>
      <c r="M17" s="33">
        <v>0</v>
      </c>
      <c r="N17" s="33">
        <v>5.2251626529981721E-2</v>
      </c>
      <c r="O17" s="33">
        <v>0</v>
      </c>
      <c r="P17" s="33">
        <v>3.1488265028396523E-2</v>
      </c>
      <c r="Q17" s="33">
        <v>1.831921188652044E-5</v>
      </c>
      <c r="R17" s="33">
        <v>1.9364439772514841E-3</v>
      </c>
      <c r="S17" s="33">
        <v>0.36596665738330625</v>
      </c>
    </row>
    <row r="18" spans="1:19">
      <c r="A18" s="33" t="s">
        <v>229</v>
      </c>
      <c r="B18" s="2" t="s">
        <v>104</v>
      </c>
      <c r="C18" s="33">
        <v>0</v>
      </c>
      <c r="D18" s="33">
        <v>3.5808823336123535E-3</v>
      </c>
      <c r="E18" s="33">
        <v>0</v>
      </c>
      <c r="F18" s="33">
        <v>0</v>
      </c>
      <c r="G18" s="33">
        <v>0.2521107885974363</v>
      </c>
      <c r="H18" s="33">
        <v>0</v>
      </c>
      <c r="I18" s="33">
        <v>0</v>
      </c>
      <c r="J18" s="33">
        <v>0</v>
      </c>
      <c r="K18" s="33">
        <v>4.37589609765663E-3</v>
      </c>
      <c r="L18" s="33">
        <v>0</v>
      </c>
      <c r="M18" s="33">
        <v>3.5643597821799766E-2</v>
      </c>
      <c r="N18" s="33">
        <v>4.9748249701964342E-2</v>
      </c>
      <c r="O18" s="33">
        <v>0</v>
      </c>
      <c r="P18" s="33">
        <v>8.2992072760334601E-2</v>
      </c>
      <c r="Q18" s="33">
        <v>3.2709164046496427E-5</v>
      </c>
      <c r="R18" s="33">
        <v>0</v>
      </c>
      <c r="S18" s="33">
        <v>0.42848419647685398</v>
      </c>
    </row>
    <row r="19" spans="1:19">
      <c r="A19" s="33" t="s">
        <v>229</v>
      </c>
      <c r="B19" s="2" t="s">
        <v>105</v>
      </c>
      <c r="C19" s="33">
        <v>0</v>
      </c>
      <c r="D19" s="33">
        <v>3.7116536535847511E-3</v>
      </c>
      <c r="E19" s="33">
        <v>0</v>
      </c>
      <c r="F19" s="33">
        <v>0</v>
      </c>
      <c r="G19" s="33">
        <v>0.13671344476267588</v>
      </c>
      <c r="H19" s="33">
        <v>0</v>
      </c>
      <c r="I19" s="33">
        <v>1.7869514957474814E-2</v>
      </c>
      <c r="J19" s="33">
        <v>0</v>
      </c>
      <c r="K19" s="33">
        <v>7.8132129370692763E-3</v>
      </c>
      <c r="L19" s="33">
        <v>0</v>
      </c>
      <c r="M19" s="33">
        <v>0.19965132652758369</v>
      </c>
      <c r="N19" s="33">
        <v>2.5842660118727379E-2</v>
      </c>
      <c r="O19" s="33">
        <v>0</v>
      </c>
      <c r="P19" s="33">
        <v>4.2078423810096299E-2</v>
      </c>
      <c r="Q19" s="33">
        <v>2.3796969810717139E-5</v>
      </c>
      <c r="R19" s="33">
        <v>2.6245145348452459E-4</v>
      </c>
      <c r="S19" s="33">
        <v>0.43396648519050718</v>
      </c>
    </row>
    <row r="20" spans="1:19">
      <c r="A20" s="33" t="s">
        <v>229</v>
      </c>
      <c r="B20" s="2" t="s">
        <v>106</v>
      </c>
      <c r="C20" s="33">
        <v>0</v>
      </c>
      <c r="D20" s="33">
        <v>0</v>
      </c>
      <c r="E20" s="33">
        <v>0</v>
      </c>
      <c r="F20" s="33">
        <v>0</v>
      </c>
      <c r="G20" s="33">
        <v>0.11789901564828975</v>
      </c>
      <c r="H20" s="33">
        <v>0</v>
      </c>
      <c r="I20" s="33">
        <v>1.5545168108489122E-2</v>
      </c>
      <c r="J20" s="33">
        <v>0</v>
      </c>
      <c r="K20" s="33">
        <v>2.3716271491681304E-3</v>
      </c>
      <c r="L20" s="33">
        <v>0</v>
      </c>
      <c r="M20" s="33">
        <v>3.662668511493411E-3</v>
      </c>
      <c r="N20" s="33">
        <v>4.2574661059457952E-4</v>
      </c>
      <c r="O20" s="33">
        <v>0</v>
      </c>
      <c r="P20" s="33">
        <v>1.2937726345271905E-2</v>
      </c>
      <c r="Q20" s="33">
        <v>1.2283265189942438E-5</v>
      </c>
      <c r="R20" s="33">
        <v>8.218540796529894E-5</v>
      </c>
      <c r="S20" s="33">
        <v>0.15293642104646121</v>
      </c>
    </row>
    <row r="21" spans="1:19">
      <c r="A21" s="33" t="s">
        <v>229</v>
      </c>
      <c r="B21" s="2" t="s">
        <v>107</v>
      </c>
      <c r="C21" s="33">
        <v>0</v>
      </c>
      <c r="D21" s="33">
        <v>0</v>
      </c>
      <c r="E21" s="33">
        <v>0</v>
      </c>
      <c r="F21" s="33">
        <v>0</v>
      </c>
      <c r="G21" s="33">
        <v>9.9332074596345077E-2</v>
      </c>
      <c r="H21" s="33">
        <v>0</v>
      </c>
      <c r="I21" s="33">
        <v>0</v>
      </c>
      <c r="J21" s="33">
        <v>0</v>
      </c>
      <c r="K21" s="33">
        <v>5.3394238105274466E-3</v>
      </c>
      <c r="L21" s="33">
        <v>0</v>
      </c>
      <c r="M21" s="33">
        <v>0.11394767921278665</v>
      </c>
      <c r="N21" s="33">
        <v>0</v>
      </c>
      <c r="O21" s="33">
        <v>0</v>
      </c>
      <c r="P21" s="33">
        <v>4.1048986796117792E-2</v>
      </c>
      <c r="Q21" s="33">
        <v>1.4648608244447321E-5</v>
      </c>
      <c r="R21" s="33">
        <v>1.5176586256942237E-3</v>
      </c>
      <c r="S21" s="33">
        <v>0.26120047164971538</v>
      </c>
    </row>
    <row r="22" spans="1:19">
      <c r="A22" s="33" t="s">
        <v>229</v>
      </c>
      <c r="B22" s="2" t="s">
        <v>108</v>
      </c>
      <c r="C22" s="33">
        <v>0</v>
      </c>
      <c r="D22" s="33">
        <v>8.5403200516577932E-3</v>
      </c>
      <c r="E22" s="33">
        <v>0</v>
      </c>
      <c r="F22" s="33">
        <v>0</v>
      </c>
      <c r="G22" s="33">
        <v>0.14785914511025977</v>
      </c>
      <c r="H22" s="33">
        <v>0</v>
      </c>
      <c r="I22" s="33">
        <v>1.4886201085604289E-2</v>
      </c>
      <c r="J22" s="33">
        <v>0</v>
      </c>
      <c r="K22" s="33">
        <v>4.4065089315264983E-3</v>
      </c>
      <c r="L22" s="33">
        <v>0</v>
      </c>
      <c r="M22" s="33">
        <v>0.13022385125757613</v>
      </c>
      <c r="N22" s="33">
        <v>5.4329371831551065E-2</v>
      </c>
      <c r="O22" s="33">
        <v>0</v>
      </c>
      <c r="P22" s="33">
        <v>6.1420751318940536E-2</v>
      </c>
      <c r="Q22" s="33">
        <v>1.1907895060098215E-5</v>
      </c>
      <c r="R22" s="33">
        <v>3.0234998140461211E-3</v>
      </c>
      <c r="S22" s="33">
        <v>0.42470155729622139</v>
      </c>
    </row>
    <row r="23" spans="1:19">
      <c r="A23" s="33" t="s">
        <v>229</v>
      </c>
      <c r="B23" s="2" t="s">
        <v>109</v>
      </c>
      <c r="C23" s="33">
        <v>0</v>
      </c>
      <c r="D23" s="33">
        <v>5.4566630138803973E-3</v>
      </c>
      <c r="E23" s="33">
        <v>0</v>
      </c>
      <c r="F23" s="33">
        <v>0</v>
      </c>
      <c r="G23" s="33">
        <v>5.8968420442392588E-2</v>
      </c>
      <c r="H23" s="33">
        <v>0</v>
      </c>
      <c r="I23" s="33">
        <v>2.0309208397980956E-2</v>
      </c>
      <c r="J23" s="33">
        <v>0</v>
      </c>
      <c r="K23" s="33">
        <v>1.4439869644018444E-3</v>
      </c>
      <c r="L23" s="33">
        <v>0</v>
      </c>
      <c r="M23" s="33">
        <v>4.5726412527170024E-3</v>
      </c>
      <c r="N23" s="33">
        <v>1.9622788715590311E-2</v>
      </c>
      <c r="O23" s="33">
        <v>0</v>
      </c>
      <c r="P23" s="33">
        <v>0.14781962500422197</v>
      </c>
      <c r="Q23" s="33">
        <v>5.5151337454291914E-6</v>
      </c>
      <c r="R23" s="33">
        <v>3.0002109773903662E-3</v>
      </c>
      <c r="S23" s="33">
        <v>0.26119905990232084</v>
      </c>
    </row>
    <row r="24" spans="1:19">
      <c r="A24" s="33" t="s">
        <v>229</v>
      </c>
      <c r="B24" s="2" t="s">
        <v>110</v>
      </c>
      <c r="C24" s="33">
        <v>0</v>
      </c>
      <c r="D24" s="33">
        <v>4.9904447224070614E-3</v>
      </c>
      <c r="E24" s="33">
        <v>0</v>
      </c>
      <c r="F24" s="33">
        <v>0</v>
      </c>
      <c r="G24" s="33">
        <v>1.7181479161855862E-2</v>
      </c>
      <c r="H24" s="33">
        <v>0</v>
      </c>
      <c r="I24" s="33">
        <v>0</v>
      </c>
      <c r="J24" s="33">
        <v>0</v>
      </c>
      <c r="K24" s="33">
        <v>2.7178385678180289E-3</v>
      </c>
      <c r="L24" s="33">
        <v>0</v>
      </c>
      <c r="M24" s="33">
        <v>7.6480515497916568E-2</v>
      </c>
      <c r="N24" s="33">
        <v>1.9465015655824924E-2</v>
      </c>
      <c r="O24" s="33">
        <v>4.6620346711770278E-3</v>
      </c>
      <c r="P24" s="33">
        <v>2.1120986518555207E-2</v>
      </c>
      <c r="Q24" s="33">
        <v>9.586117954496796E-6</v>
      </c>
      <c r="R24" s="33">
        <v>0</v>
      </c>
      <c r="S24" s="33">
        <v>0.14662790091351319</v>
      </c>
    </row>
    <row r="25" spans="1:19">
      <c r="A25" s="33" t="s">
        <v>229</v>
      </c>
      <c r="B25" s="2" t="s">
        <v>111</v>
      </c>
      <c r="C25" s="33">
        <v>0</v>
      </c>
      <c r="D25" s="33">
        <v>0</v>
      </c>
      <c r="E25" s="33">
        <v>0</v>
      </c>
      <c r="F25" s="33">
        <v>0</v>
      </c>
      <c r="G25" s="33">
        <v>3.1490767115675222E-2</v>
      </c>
      <c r="H25" s="33">
        <v>0</v>
      </c>
      <c r="I25" s="33">
        <v>1.106244037511539E-2</v>
      </c>
      <c r="J25" s="33">
        <v>0</v>
      </c>
      <c r="K25" s="33">
        <v>1.1831853296881481E-3</v>
      </c>
      <c r="L25" s="33">
        <v>0</v>
      </c>
      <c r="M25" s="33">
        <v>3.0564224383477168E-2</v>
      </c>
      <c r="N25" s="33">
        <v>3.3447346320279459E-2</v>
      </c>
      <c r="O25" s="33">
        <v>0</v>
      </c>
      <c r="P25" s="33">
        <v>7.9781144989432229E-2</v>
      </c>
      <c r="Q25" s="33">
        <v>4.3698775959307118E-6</v>
      </c>
      <c r="R25" s="33">
        <v>2.6036148650826763E-3</v>
      </c>
      <c r="S25" s="33">
        <v>0.19013709325634931</v>
      </c>
    </row>
    <row r="26" spans="1:19">
      <c r="A26" s="33" t="s">
        <v>229</v>
      </c>
      <c r="B26" s="2" t="s">
        <v>112</v>
      </c>
      <c r="C26" s="33">
        <v>0</v>
      </c>
      <c r="D26" s="33">
        <v>2.203812509772668E-3</v>
      </c>
      <c r="E26" s="33">
        <v>0</v>
      </c>
      <c r="F26" s="33">
        <v>0</v>
      </c>
      <c r="G26" s="33">
        <v>7.1710873935277863E-2</v>
      </c>
      <c r="H26" s="33">
        <v>0</v>
      </c>
      <c r="I26" s="33">
        <v>4.1939429928583571E-3</v>
      </c>
      <c r="J26" s="33">
        <v>0</v>
      </c>
      <c r="K26" s="33">
        <v>1.6316513887047884E-3</v>
      </c>
      <c r="L26" s="33">
        <v>0</v>
      </c>
      <c r="M26" s="33">
        <v>4.8913986198668269E-2</v>
      </c>
      <c r="N26" s="33">
        <v>1.6262817340685354E-3</v>
      </c>
      <c r="O26" s="33">
        <v>0</v>
      </c>
      <c r="P26" s="33">
        <v>8.5186396064673153E-2</v>
      </c>
      <c r="Q26" s="33">
        <v>1.1828089035228106E-5</v>
      </c>
      <c r="R26" s="33">
        <v>6.7725072702029543E-5</v>
      </c>
      <c r="S26" s="33">
        <v>0.21554649798575731</v>
      </c>
    </row>
    <row r="27" spans="1:19">
      <c r="A27" s="33" t="s">
        <v>229</v>
      </c>
      <c r="B27" s="2" t="s">
        <v>113</v>
      </c>
      <c r="C27" s="33">
        <v>0</v>
      </c>
      <c r="D27" s="33">
        <v>2.1067642222988847E-3</v>
      </c>
      <c r="E27" s="33">
        <v>0</v>
      </c>
      <c r="F27" s="33">
        <v>0</v>
      </c>
      <c r="G27" s="33">
        <v>2.6138511321053937E-2</v>
      </c>
      <c r="H27" s="33">
        <v>0</v>
      </c>
      <c r="I27" s="33">
        <v>6.9568297326936673E-3</v>
      </c>
      <c r="J27" s="33">
        <v>0</v>
      </c>
      <c r="K27" s="33">
        <v>9.9932490378648597E-4</v>
      </c>
      <c r="L27" s="33">
        <v>0</v>
      </c>
      <c r="M27" s="33">
        <v>2.4737789927937182E-2</v>
      </c>
      <c r="N27" s="33">
        <v>2.7842463920458971E-2</v>
      </c>
      <c r="O27" s="33">
        <v>2.9941422474911092E-3</v>
      </c>
      <c r="P27" s="33">
        <v>6.0768880784280555E-2</v>
      </c>
      <c r="Q27" s="33">
        <v>0.75442481029287267</v>
      </c>
      <c r="R27" s="33">
        <v>1.4771238636668294E-3</v>
      </c>
      <c r="S27" s="33">
        <v>0.90844664121654706</v>
      </c>
    </row>
    <row r="28" spans="1:19">
      <c r="A28" s="33" t="s">
        <v>229</v>
      </c>
      <c r="B28" s="2" t="s">
        <v>114</v>
      </c>
      <c r="C28" s="33">
        <v>0</v>
      </c>
      <c r="D28" s="33">
        <v>2.2076022508221993E-3</v>
      </c>
      <c r="E28" s="33">
        <v>0</v>
      </c>
      <c r="F28" s="33">
        <v>0</v>
      </c>
      <c r="G28" s="33">
        <v>3.6516532940563007E-2</v>
      </c>
      <c r="H28" s="33">
        <v>0</v>
      </c>
      <c r="I28" s="33">
        <v>6.1944798285913649E-3</v>
      </c>
      <c r="J28" s="33">
        <v>0</v>
      </c>
      <c r="K28" s="33">
        <v>3.2435094985743818E-3</v>
      </c>
      <c r="L28" s="33">
        <v>0</v>
      </c>
      <c r="M28" s="33">
        <v>3.6905027412179381E-2</v>
      </c>
      <c r="N28" s="33">
        <v>5.5970561678142738E-2</v>
      </c>
      <c r="O28" s="33">
        <v>1.9163403375099964E-3</v>
      </c>
      <c r="P28" s="33">
        <v>2.9513687351959916E-2</v>
      </c>
      <c r="Q28" s="33">
        <v>1.1390785834218522</v>
      </c>
      <c r="R28" s="33">
        <v>1.3107407936449739E-3</v>
      </c>
      <c r="S28" s="33">
        <v>1.3128570655138443</v>
      </c>
    </row>
    <row r="29" spans="1:19">
      <c r="A29" s="33" t="s">
        <v>229</v>
      </c>
      <c r="B29" s="2" t="s">
        <v>115</v>
      </c>
      <c r="C29" s="33">
        <v>0</v>
      </c>
      <c r="D29" s="33">
        <v>2.234368193719305E-3</v>
      </c>
      <c r="E29" s="33">
        <v>0</v>
      </c>
      <c r="F29" s="33">
        <v>0</v>
      </c>
      <c r="G29" s="33">
        <v>2.2774368989230354E-2</v>
      </c>
      <c r="H29" s="33">
        <v>0</v>
      </c>
      <c r="I29" s="33">
        <v>3.1436887540120945E-3</v>
      </c>
      <c r="J29" s="33">
        <v>0</v>
      </c>
      <c r="K29" s="33">
        <v>0</v>
      </c>
      <c r="L29" s="33">
        <v>1.0455646407076578</v>
      </c>
      <c r="M29" s="33">
        <v>0</v>
      </c>
      <c r="N29" s="33">
        <v>1.2468574577670921E-3</v>
      </c>
      <c r="O29" s="33">
        <v>0</v>
      </c>
      <c r="P29" s="33">
        <v>7.9418678820154076E-2</v>
      </c>
      <c r="Q29" s="33">
        <v>0.42637017337250427</v>
      </c>
      <c r="R29" s="33">
        <v>5.4876928585001192E-2</v>
      </c>
      <c r="S29" s="33">
        <v>1.6356297048800386</v>
      </c>
    </row>
    <row r="30" spans="1:19">
      <c r="A30" s="33" t="s">
        <v>229</v>
      </c>
      <c r="B30" s="2" t="s">
        <v>83</v>
      </c>
      <c r="C30" s="33">
        <v>0</v>
      </c>
      <c r="D30" s="33">
        <v>1.7523557936752754E-3</v>
      </c>
      <c r="E30" s="33">
        <v>0</v>
      </c>
      <c r="F30" s="33">
        <v>0</v>
      </c>
      <c r="G30" s="33">
        <v>4.3523725107443401E-2</v>
      </c>
      <c r="H30" s="33">
        <v>0</v>
      </c>
      <c r="I30" s="33">
        <v>0</v>
      </c>
      <c r="J30" s="33">
        <v>0</v>
      </c>
      <c r="K30" s="33">
        <v>3.960718964571841E-4</v>
      </c>
      <c r="L30" s="33">
        <v>0</v>
      </c>
      <c r="M30" s="33">
        <v>8.2772659117111846E-3</v>
      </c>
      <c r="N30" s="33">
        <v>5.9178891330976979E-2</v>
      </c>
      <c r="O30" s="33">
        <v>1.5434376700447922E-3</v>
      </c>
      <c r="P30" s="33">
        <v>3.7711122560325716E-2</v>
      </c>
      <c r="Q30" s="33">
        <v>0.51211335635776223</v>
      </c>
      <c r="R30" s="33">
        <v>7.2012408615990453E-2</v>
      </c>
      <c r="S30" s="33">
        <v>0.73650863524439103</v>
      </c>
    </row>
    <row r="31" spans="1:19">
      <c r="A31" s="33" t="s">
        <v>229</v>
      </c>
      <c r="B31" s="2" t="s">
        <v>84</v>
      </c>
      <c r="C31" s="33">
        <v>0</v>
      </c>
      <c r="D31" s="33">
        <v>2.7412422776246226E-3</v>
      </c>
      <c r="E31" s="33">
        <v>0</v>
      </c>
      <c r="F31" s="33">
        <v>0</v>
      </c>
      <c r="G31" s="33">
        <v>1.0049923505809577E-2</v>
      </c>
      <c r="H31" s="33">
        <v>0</v>
      </c>
      <c r="I31" s="33">
        <v>0</v>
      </c>
      <c r="J31" s="33">
        <v>0</v>
      </c>
      <c r="K31" s="33">
        <v>3.7598693224029367E-4</v>
      </c>
      <c r="L31" s="33">
        <v>0</v>
      </c>
      <c r="M31" s="33">
        <v>4.7588297898519927E-2</v>
      </c>
      <c r="N31" s="33">
        <v>4.0851895620609868E-2</v>
      </c>
      <c r="O31" s="33">
        <v>5.8514119685191754E-4</v>
      </c>
      <c r="P31" s="33">
        <v>6.4499001124102673E-2</v>
      </c>
      <c r="Q31" s="33">
        <v>0.13394125999459927</v>
      </c>
      <c r="R31" s="33">
        <v>2.7552647754587878E-2</v>
      </c>
      <c r="S31" s="33">
        <v>0.32818539630494037</v>
      </c>
    </row>
    <row r="32" spans="1:19">
      <c r="A32" s="33" t="s">
        <v>229</v>
      </c>
      <c r="B32" s="2" t="s">
        <v>85</v>
      </c>
      <c r="C32" s="33">
        <v>0</v>
      </c>
      <c r="D32" s="33">
        <v>0</v>
      </c>
      <c r="E32" s="33">
        <v>0</v>
      </c>
      <c r="F32" s="33">
        <v>0</v>
      </c>
      <c r="G32" s="33">
        <v>3.8525641779348252E-2</v>
      </c>
      <c r="H32" s="33">
        <v>0</v>
      </c>
      <c r="I32" s="33">
        <v>9.4985866327518403E-3</v>
      </c>
      <c r="J32" s="33">
        <v>0</v>
      </c>
      <c r="K32" s="33">
        <v>3.4994636691869363E-4</v>
      </c>
      <c r="L32" s="33">
        <v>0</v>
      </c>
      <c r="M32" s="33">
        <v>3.2123046524792365E-2</v>
      </c>
      <c r="N32" s="33">
        <v>2.3954854829009831E-2</v>
      </c>
      <c r="O32" s="33">
        <v>9.7062065054656296E-4</v>
      </c>
      <c r="P32" s="33">
        <v>4.6029895169847457E-2</v>
      </c>
      <c r="Q32" s="33">
        <v>0.14403717550231976</v>
      </c>
      <c r="R32" s="33">
        <v>2.1979976924246414E-2</v>
      </c>
      <c r="S32" s="33">
        <v>0.31746974437977293</v>
      </c>
    </row>
    <row r="33" spans="1:19">
      <c r="A33" s="33" t="s">
        <v>229</v>
      </c>
      <c r="B33" s="2" t="s">
        <v>86</v>
      </c>
      <c r="C33" s="33">
        <v>0</v>
      </c>
      <c r="D33" s="33">
        <v>1.1100892322179395E-2</v>
      </c>
      <c r="E33" s="33">
        <v>0</v>
      </c>
      <c r="F33" s="33">
        <v>0</v>
      </c>
      <c r="G33" s="33">
        <v>9.1127567244293495E-3</v>
      </c>
      <c r="H33" s="33">
        <v>0</v>
      </c>
      <c r="I33" s="33">
        <v>5.2585095329319848E-3</v>
      </c>
      <c r="J33" s="33">
        <v>0</v>
      </c>
      <c r="K33" s="33">
        <v>1.6530975923891161E-3</v>
      </c>
      <c r="L33" s="33">
        <v>0.46579778891949775</v>
      </c>
      <c r="M33" s="33">
        <v>2.5717470449351132E-2</v>
      </c>
      <c r="N33" s="33">
        <v>3.4277146776888312E-2</v>
      </c>
      <c r="O33" s="33">
        <v>4.411013764930756E-4</v>
      </c>
      <c r="P33" s="33">
        <v>3.3708372170659695E-2</v>
      </c>
      <c r="Q33" s="33">
        <v>0.14231508048083663</v>
      </c>
      <c r="R33" s="33">
        <v>3.6261825144185911E-2</v>
      </c>
      <c r="S33" s="33">
        <v>0.76564404148984977</v>
      </c>
    </row>
    <row r="34" spans="1:19">
      <c r="A34" s="33" t="s">
        <v>229</v>
      </c>
      <c r="B34" s="2" t="s">
        <v>87</v>
      </c>
      <c r="C34" s="33">
        <v>0</v>
      </c>
      <c r="D34" s="33">
        <v>1.9366128471830502E-3</v>
      </c>
      <c r="E34" s="33">
        <v>0</v>
      </c>
      <c r="F34" s="33">
        <v>0</v>
      </c>
      <c r="G34" s="33">
        <v>1.743176303707461E-2</v>
      </c>
      <c r="H34" s="33">
        <v>0</v>
      </c>
      <c r="I34" s="33">
        <v>1.4629425678884908E-2</v>
      </c>
      <c r="J34" s="33">
        <v>0</v>
      </c>
      <c r="K34" s="33">
        <v>3.0649361506866757E-4</v>
      </c>
      <c r="L34" s="33">
        <v>0.20570499560082478</v>
      </c>
      <c r="M34" s="33">
        <v>3.4780941303619306E-3</v>
      </c>
      <c r="N34" s="33">
        <v>2.954698005641565E-2</v>
      </c>
      <c r="O34" s="33">
        <v>8.6176495958592211E-4</v>
      </c>
      <c r="P34" s="33">
        <v>1.7956665118919579E-2</v>
      </c>
      <c r="Q34" s="33">
        <v>0.1080119972570337</v>
      </c>
      <c r="R34" s="33">
        <v>5.3446013057010799E-2</v>
      </c>
      <c r="S34" s="33">
        <v>0.45331080535836499</v>
      </c>
    </row>
    <row r="35" spans="1:19">
      <c r="A35" s="33" t="s">
        <v>229</v>
      </c>
      <c r="B35" s="2" t="s">
        <v>88</v>
      </c>
      <c r="C35" s="33">
        <v>0</v>
      </c>
      <c r="D35" s="33">
        <v>5.4308907807036622E-3</v>
      </c>
      <c r="E35" s="33">
        <v>1.0917219774789997E-2</v>
      </c>
      <c r="F35" s="33">
        <v>0</v>
      </c>
      <c r="G35" s="33">
        <v>1.6549890428664948E-2</v>
      </c>
      <c r="H35" s="33">
        <v>0</v>
      </c>
      <c r="I35" s="33">
        <v>1.9957091408978611E-3</v>
      </c>
      <c r="J35" s="33">
        <v>0</v>
      </c>
      <c r="K35" s="33">
        <v>2.9605810076270556E-4</v>
      </c>
      <c r="L35" s="33">
        <v>0.42978180939962107</v>
      </c>
      <c r="M35" s="33">
        <v>2.3762733746037212E-2</v>
      </c>
      <c r="N35" s="33">
        <v>4.8003043077760932E-2</v>
      </c>
      <c r="O35" s="33">
        <v>0</v>
      </c>
      <c r="P35" s="33">
        <v>3.1541061497473155E-2</v>
      </c>
      <c r="Q35" s="33">
        <v>3.6355055283191717E-2</v>
      </c>
      <c r="R35" s="33">
        <v>3.3941606508600397E-2</v>
      </c>
      <c r="S35" s="33">
        <v>0.63857507773851552</v>
      </c>
    </row>
    <row r="36" spans="1:19">
      <c r="A36" s="33" t="s">
        <v>229</v>
      </c>
      <c r="B36" s="2" t="s">
        <v>89</v>
      </c>
      <c r="C36" s="33">
        <v>0</v>
      </c>
      <c r="D36" s="33">
        <v>3.3585116722184838E-3</v>
      </c>
      <c r="E36" s="33">
        <v>9.497180929661583E-3</v>
      </c>
      <c r="F36" s="33">
        <v>0</v>
      </c>
      <c r="G36" s="33">
        <v>7.8352903094884851E-3</v>
      </c>
      <c r="H36" s="33">
        <v>0</v>
      </c>
      <c r="I36" s="33">
        <v>9.3458651505256563E-3</v>
      </c>
      <c r="J36" s="33">
        <v>0</v>
      </c>
      <c r="K36" s="33">
        <v>8.4178855135587372E-4</v>
      </c>
      <c r="L36" s="33">
        <v>0</v>
      </c>
      <c r="M36" s="33">
        <v>1.2926385867321089E-2</v>
      </c>
      <c r="N36" s="33">
        <v>4.9756074211471102E-4</v>
      </c>
      <c r="O36" s="33">
        <v>0</v>
      </c>
      <c r="P36" s="33">
        <v>6.2760127114995345E-2</v>
      </c>
      <c r="Q36" s="33">
        <v>7.9114202578012272E-2</v>
      </c>
      <c r="R36" s="33">
        <v>1.9864018634688008E-2</v>
      </c>
      <c r="S36" s="33">
        <v>0.20604093155037795</v>
      </c>
    </row>
    <row r="37" spans="1:19">
      <c r="A37" s="33" t="s">
        <v>229</v>
      </c>
      <c r="B37" s="2" t="s">
        <v>90</v>
      </c>
      <c r="C37" s="33">
        <v>0</v>
      </c>
      <c r="D37" s="33">
        <v>7.6082661026630749E-3</v>
      </c>
      <c r="E37" s="33">
        <v>0</v>
      </c>
      <c r="F37" s="33">
        <v>0</v>
      </c>
      <c r="G37" s="33">
        <v>2.2905175730730143E-2</v>
      </c>
      <c r="H37" s="33">
        <v>0.11291418998320576</v>
      </c>
      <c r="I37" s="33">
        <v>3.224350519571817E-3</v>
      </c>
      <c r="J37" s="33">
        <v>0</v>
      </c>
      <c r="K37" s="33">
        <v>2.6606114764082811E-4</v>
      </c>
      <c r="L37" s="33">
        <v>0</v>
      </c>
      <c r="M37" s="33">
        <v>1.6402115171900711E-3</v>
      </c>
      <c r="N37" s="33">
        <v>8.6159491505779506E-3</v>
      </c>
      <c r="O37" s="33">
        <v>1.0092166260253776E-3</v>
      </c>
      <c r="P37" s="33">
        <v>3.8635983961154308E-2</v>
      </c>
      <c r="Q37" s="33">
        <v>2.9640299576553009E-2</v>
      </c>
      <c r="R37" s="33">
        <v>0.53526714811179688</v>
      </c>
      <c r="S37" s="33">
        <v>0.76172685242713101</v>
      </c>
    </row>
    <row r="38" spans="1:19">
      <c r="A38" s="33" t="s">
        <v>229</v>
      </c>
      <c r="B38" s="2" t="s">
        <v>78</v>
      </c>
      <c r="C38" s="33">
        <v>0</v>
      </c>
      <c r="D38" s="33">
        <v>4.3737136600191795E-3</v>
      </c>
      <c r="E38" s="33">
        <v>0</v>
      </c>
      <c r="F38" s="33">
        <v>8.1900661830214805</v>
      </c>
      <c r="G38" s="33">
        <v>7.3426475280982118E-3</v>
      </c>
      <c r="H38" s="33">
        <v>0</v>
      </c>
      <c r="I38" s="33">
        <v>4.4464851540350625E-3</v>
      </c>
      <c r="J38" s="33">
        <v>0</v>
      </c>
      <c r="K38" s="33">
        <v>7.6515604075262644E-4</v>
      </c>
      <c r="L38" s="33">
        <v>0.15433426079749646</v>
      </c>
      <c r="M38" s="33">
        <v>1.1954907989425223E-2</v>
      </c>
      <c r="N38" s="33">
        <v>8.6004427129808825E-3</v>
      </c>
      <c r="O38" s="33">
        <v>3.1603132325635531E-4</v>
      </c>
      <c r="P38" s="33">
        <v>2.839218070288041E-2</v>
      </c>
      <c r="Q38" s="33">
        <v>5.357876606087375E-2</v>
      </c>
      <c r="R38" s="33">
        <v>2.7557338214833749E-2</v>
      </c>
      <c r="S38" s="33">
        <v>8.4917281132061522</v>
      </c>
    </row>
    <row r="39" spans="1:19">
      <c r="A39" s="33" t="s">
        <v>229</v>
      </c>
      <c r="B39" s="2" t="s">
        <v>79</v>
      </c>
      <c r="C39" s="33">
        <v>0</v>
      </c>
      <c r="D39" s="33">
        <v>0</v>
      </c>
      <c r="E39" s="33">
        <v>4.5205951700811042E-3</v>
      </c>
      <c r="F39" s="33">
        <v>3.6486646263914881</v>
      </c>
      <c r="G39" s="33">
        <v>0</v>
      </c>
      <c r="H39" s="33">
        <v>7.2517939143639659E-2</v>
      </c>
      <c r="I39" s="33">
        <v>4.0234632609361665E-3</v>
      </c>
      <c r="J39" s="33">
        <v>0</v>
      </c>
      <c r="K39" s="33">
        <v>4.9710360476988569E-4</v>
      </c>
      <c r="L39" s="33">
        <v>0.32304674452713344</v>
      </c>
      <c r="M39" s="33">
        <v>1.0662937208650525E-2</v>
      </c>
      <c r="N39" s="33">
        <v>7.6904425352286587E-3</v>
      </c>
      <c r="O39" s="33">
        <v>3.2878702112839296E-4</v>
      </c>
      <c r="P39" s="33">
        <v>9.1323081300818121E-3</v>
      </c>
      <c r="Q39" s="33">
        <v>6.0351850198648638E-2</v>
      </c>
      <c r="R39" s="33">
        <v>0.24296320887544243</v>
      </c>
      <c r="S39" s="33">
        <v>4.3844000060672279</v>
      </c>
    </row>
    <row r="40" spans="1:19">
      <c r="A40" s="33" t="s">
        <v>229</v>
      </c>
      <c r="B40" s="2" t="s">
        <v>80</v>
      </c>
      <c r="C40" s="33">
        <v>0</v>
      </c>
      <c r="D40" s="33">
        <v>1.2743578604578198E-3</v>
      </c>
      <c r="E40" s="33">
        <v>4.5739957715313882E-3</v>
      </c>
      <c r="F40" s="33">
        <v>4.9778643890136642</v>
      </c>
      <c r="G40" s="33">
        <v>0</v>
      </c>
      <c r="H40" s="33">
        <v>4.6413643870961196E-2</v>
      </c>
      <c r="I40" s="33">
        <v>7.5388718749425931E-3</v>
      </c>
      <c r="J40" s="33">
        <v>0</v>
      </c>
      <c r="K40" s="33">
        <v>0</v>
      </c>
      <c r="L40" s="33">
        <v>0</v>
      </c>
      <c r="M40" s="33">
        <v>1.1849656381280771E-2</v>
      </c>
      <c r="N40" s="33">
        <v>2.7679968708503422E-2</v>
      </c>
      <c r="O40" s="33">
        <v>5.8972494644813495E-4</v>
      </c>
      <c r="P40" s="33">
        <v>4.9197049671546145E-2</v>
      </c>
      <c r="Q40" s="33">
        <v>1.1615923545257534E-2</v>
      </c>
      <c r="R40" s="33">
        <v>0.32734172283597274</v>
      </c>
      <c r="S40" s="33">
        <v>5.4659393044805107</v>
      </c>
    </row>
    <row r="41" spans="1:19">
      <c r="A41" s="33" t="s">
        <v>229</v>
      </c>
      <c r="B41" s="2" t="s">
        <v>77</v>
      </c>
      <c r="C41" s="33">
        <v>0</v>
      </c>
      <c r="D41" s="33">
        <v>1.209734663872114E-3</v>
      </c>
      <c r="E41" s="33">
        <v>1.2407728584710318E-2</v>
      </c>
      <c r="F41" s="33">
        <v>0</v>
      </c>
      <c r="G41" s="33">
        <v>6.397672507124863E-3</v>
      </c>
      <c r="H41" s="33">
        <v>4.3734523567770411E-2</v>
      </c>
      <c r="I41" s="33">
        <v>0</v>
      </c>
      <c r="J41" s="33">
        <v>0</v>
      </c>
      <c r="K41" s="33">
        <v>6.7890793771273328E-4</v>
      </c>
      <c r="L41" s="33">
        <v>0</v>
      </c>
      <c r="M41" s="33">
        <v>1.1490650198337504E-2</v>
      </c>
      <c r="N41" s="33">
        <v>7.2393093666294206E-3</v>
      </c>
      <c r="O41" s="33">
        <v>1.0261744942708581E-3</v>
      </c>
      <c r="P41" s="33">
        <v>2.0872771949382862E-2</v>
      </c>
      <c r="Q41" s="33">
        <v>5.2727805270543104E-2</v>
      </c>
      <c r="R41" s="33">
        <v>0.149324619814583</v>
      </c>
      <c r="S41" s="33">
        <v>0.3071098983549021</v>
      </c>
    </row>
    <row r="42" spans="1:19">
      <c r="A42" s="33" t="s">
        <v>229</v>
      </c>
      <c r="B42" s="2" t="s">
        <v>76</v>
      </c>
      <c r="C42" s="33">
        <v>0</v>
      </c>
      <c r="D42" s="33">
        <v>1.1259493728550674E-3</v>
      </c>
      <c r="E42" s="33">
        <v>0</v>
      </c>
      <c r="F42" s="33">
        <v>3.739397714788673</v>
      </c>
      <c r="G42" s="33">
        <v>6.3215280692490161E-3</v>
      </c>
      <c r="H42" s="33">
        <v>1.4172083420318449E-2</v>
      </c>
      <c r="I42" s="33">
        <v>1.0793529915268107E-3</v>
      </c>
      <c r="J42" s="33">
        <v>0</v>
      </c>
      <c r="K42" s="33">
        <v>4.408685426898068E-4</v>
      </c>
      <c r="L42" s="33">
        <v>0.21768320129115004</v>
      </c>
      <c r="M42" s="33">
        <v>3.2850209364687633E-3</v>
      </c>
      <c r="N42" s="33">
        <v>1.2706240780534062E-2</v>
      </c>
      <c r="O42" s="33">
        <v>6.4924004212291164E-4</v>
      </c>
      <c r="P42" s="33">
        <v>2.519434933908471E-2</v>
      </c>
      <c r="Q42" s="33">
        <v>1.9488027504294791E-2</v>
      </c>
      <c r="R42" s="33">
        <v>0.1172188489686472</v>
      </c>
      <c r="S42" s="33">
        <v>4.1587624260476588</v>
      </c>
    </row>
    <row r="43" spans="1:19">
      <c r="A43" s="33" t="s">
        <v>229</v>
      </c>
      <c r="B43" s="2" t="s">
        <v>71</v>
      </c>
      <c r="C43" s="33">
        <v>0</v>
      </c>
      <c r="D43" s="33">
        <v>5.3188270357188705E-3</v>
      </c>
      <c r="E43" s="33">
        <v>0</v>
      </c>
      <c r="F43" s="33">
        <v>1.7051454841661879</v>
      </c>
      <c r="G43" s="33">
        <v>5.9413486006549832E-3</v>
      </c>
      <c r="H43" s="33">
        <v>7.1949918993352346E-2</v>
      </c>
      <c r="I43" s="33">
        <v>1.024618569806568E-3</v>
      </c>
      <c r="J43" s="33">
        <v>0</v>
      </c>
      <c r="K43" s="33">
        <v>2.1006962228319048E-4</v>
      </c>
      <c r="L43" s="33">
        <v>9.8926763689682673E-2</v>
      </c>
      <c r="M43" s="33">
        <v>2.0184870424061807E-2</v>
      </c>
      <c r="N43" s="33">
        <v>3.4236441808488394E-4</v>
      </c>
      <c r="O43" s="33">
        <v>1.0814908234025693E-3</v>
      </c>
      <c r="P43" s="33">
        <v>2.8145701074116847E-2</v>
      </c>
      <c r="Q43" s="33">
        <v>1.8453183923882399E-2</v>
      </c>
      <c r="R43" s="33">
        <v>0.16161968276625305</v>
      </c>
      <c r="S43" s="33">
        <v>2.1183443241073761</v>
      </c>
    </row>
    <row r="44" spans="1:19">
      <c r="A44" s="33" t="s">
        <v>229</v>
      </c>
      <c r="B44" s="2" t="s">
        <v>72</v>
      </c>
      <c r="C44" s="33">
        <v>0</v>
      </c>
      <c r="D44" s="33">
        <v>9.8614052407305919E-4</v>
      </c>
      <c r="E44" s="33">
        <v>3.013339701515752E-3</v>
      </c>
      <c r="F44" s="33">
        <v>2.2888207130007672</v>
      </c>
      <c r="G44" s="33">
        <v>5.8345731796247691E-3</v>
      </c>
      <c r="H44" s="33">
        <v>6.2152125195002128E-2</v>
      </c>
      <c r="I44" s="33">
        <v>2.7757640775946113E-3</v>
      </c>
      <c r="J44" s="33">
        <v>0</v>
      </c>
      <c r="K44" s="33">
        <v>2.037673450892008E-4</v>
      </c>
      <c r="L44" s="33">
        <v>9.4902070884814282E-2</v>
      </c>
      <c r="M44" s="33">
        <v>2.4788698218556893E-2</v>
      </c>
      <c r="N44" s="33">
        <v>1.7494689713932088E-2</v>
      </c>
      <c r="O44" s="33">
        <v>5.0089176176115399E-4</v>
      </c>
      <c r="P44" s="33">
        <v>4.3205993599797043E-2</v>
      </c>
      <c r="Q44" s="33">
        <v>1.7344317938844167E-2</v>
      </c>
      <c r="R44" s="33">
        <v>0.10149182467668405</v>
      </c>
      <c r="S44" s="33">
        <v>2.6635149098180548</v>
      </c>
    </row>
    <row r="45" spans="1:19">
      <c r="A45" s="33" t="s">
        <v>229</v>
      </c>
      <c r="B45" s="2" t="s">
        <v>73</v>
      </c>
      <c r="C45" s="33">
        <v>0</v>
      </c>
      <c r="D45" s="33">
        <v>9.5256434812446278E-4</v>
      </c>
      <c r="E45" s="33">
        <v>6.3074107829258902E-3</v>
      </c>
      <c r="F45" s="33">
        <v>0</v>
      </c>
      <c r="G45" s="33">
        <v>0</v>
      </c>
      <c r="H45" s="33">
        <v>3.371089223586804E-2</v>
      </c>
      <c r="I45" s="33">
        <v>2.6828193487412333E-3</v>
      </c>
      <c r="J45" s="33">
        <v>0</v>
      </c>
      <c r="K45" s="33">
        <v>3.9187820074165769E-4</v>
      </c>
      <c r="L45" s="33">
        <v>9.8367828181899153E-2</v>
      </c>
      <c r="M45" s="33">
        <v>2.3708075289034181E-2</v>
      </c>
      <c r="N45" s="33">
        <v>6.1155300730939555E-3</v>
      </c>
      <c r="O45" s="33">
        <v>4.4986313006760426E-4</v>
      </c>
      <c r="P45" s="33">
        <v>4.2184779605181744E-2</v>
      </c>
      <c r="Q45" s="33">
        <v>2.4863451930913438E-2</v>
      </c>
      <c r="R45" s="33">
        <v>7.0766934579014062E-3</v>
      </c>
      <c r="S45" s="33">
        <v>0.24681178658445191</v>
      </c>
    </row>
    <row r="46" spans="1:19">
      <c r="A46" s="33" t="s">
        <v>229</v>
      </c>
      <c r="B46" s="2" t="s">
        <v>74</v>
      </c>
      <c r="C46" s="33">
        <v>0</v>
      </c>
      <c r="D46" s="33">
        <v>2.7084472967137396E-3</v>
      </c>
      <c r="E46" s="33">
        <v>0</v>
      </c>
      <c r="F46" s="33">
        <v>0.56986896791155317</v>
      </c>
      <c r="G46" s="33">
        <v>1.0908392125594801E-2</v>
      </c>
      <c r="H46" s="33">
        <v>2.2468411569933511E-2</v>
      </c>
      <c r="I46" s="33">
        <v>8.3523926657594338E-4</v>
      </c>
      <c r="J46" s="33">
        <v>0</v>
      </c>
      <c r="K46" s="33">
        <v>1.8770830898781621E-4</v>
      </c>
      <c r="L46" s="33">
        <v>0</v>
      </c>
      <c r="M46" s="33">
        <v>4.210767391924497E-4</v>
      </c>
      <c r="N46" s="33">
        <v>2.1040183211335828E-2</v>
      </c>
      <c r="O46" s="33">
        <v>8.1763889636610881E-4</v>
      </c>
      <c r="P46" s="33">
        <v>5.2276660266073138E-2</v>
      </c>
      <c r="Q46" s="33">
        <v>7.9723746862767619E-3</v>
      </c>
      <c r="R46" s="33">
        <v>0.11954322020747288</v>
      </c>
      <c r="S46" s="33">
        <v>0.80904832048612008</v>
      </c>
    </row>
    <row r="47" spans="1:19">
      <c r="A47" s="33" t="s">
        <v>229</v>
      </c>
      <c r="B47" s="2" t="s">
        <v>75</v>
      </c>
      <c r="C47" s="33">
        <v>0</v>
      </c>
      <c r="D47" s="33">
        <v>0</v>
      </c>
      <c r="E47" s="33">
        <v>0</v>
      </c>
      <c r="F47" s="33">
        <v>2.3358700134913377</v>
      </c>
      <c r="G47" s="33">
        <v>0</v>
      </c>
      <c r="H47" s="33">
        <v>3.1581349764133404E-2</v>
      </c>
      <c r="I47" s="33">
        <v>8.0680098634192121E-4</v>
      </c>
      <c r="J47" s="33">
        <v>0</v>
      </c>
      <c r="K47" s="33">
        <v>0</v>
      </c>
      <c r="L47" s="33">
        <v>0</v>
      </c>
      <c r="M47" s="33">
        <v>8.5504941978908899E-3</v>
      </c>
      <c r="N47" s="33">
        <v>5.5713719011674101E-3</v>
      </c>
      <c r="O47" s="33">
        <v>3.6409289189371502E-4</v>
      </c>
      <c r="P47" s="33">
        <v>3.5989046782004097E-2</v>
      </c>
      <c r="Q47" s="33">
        <v>7.0860782486192875E-7</v>
      </c>
      <c r="R47" s="33">
        <v>9.4599365449135053E-2</v>
      </c>
      <c r="S47" s="33">
        <v>2.513333244071724</v>
      </c>
    </row>
    <row r="48" spans="1:19">
      <c r="A48" s="33" t="s">
        <v>229</v>
      </c>
      <c r="B48" s="2" t="s">
        <v>65</v>
      </c>
      <c r="C48" s="33">
        <v>0</v>
      </c>
      <c r="D48" s="33">
        <v>1.6891849569520556E-3</v>
      </c>
      <c r="E48" s="33">
        <v>4.2502126839117638E-3</v>
      </c>
      <c r="F48" s="33">
        <v>1.0360039514613071</v>
      </c>
      <c r="G48" s="33">
        <v>5.1347526996594617E-3</v>
      </c>
      <c r="H48" s="33">
        <v>1.0895657050544627E-2</v>
      </c>
      <c r="I48" s="33">
        <v>2.2939951035814143E-3</v>
      </c>
      <c r="J48" s="33">
        <v>0</v>
      </c>
      <c r="K48" s="33">
        <v>5.3550010749510435E-4</v>
      </c>
      <c r="L48" s="33">
        <v>0</v>
      </c>
      <c r="M48" s="33">
        <v>4.1254135665846903E-4</v>
      </c>
      <c r="N48" s="33">
        <v>5.1788789979514416E-3</v>
      </c>
      <c r="O48" s="33">
        <v>1.0518274853351522E-3</v>
      </c>
      <c r="P48" s="33">
        <v>4.2031015523134707E-2</v>
      </c>
      <c r="Q48" s="33">
        <v>6.9444298142937733E-3</v>
      </c>
      <c r="R48" s="33">
        <v>5.9776746850768614E-2</v>
      </c>
      <c r="S48" s="33">
        <v>1.1761986940915961</v>
      </c>
    </row>
    <row r="49" spans="1:19">
      <c r="A49" s="33" t="s">
        <v>229</v>
      </c>
      <c r="B49" s="2" t="s">
        <v>66</v>
      </c>
      <c r="C49" s="33">
        <v>0</v>
      </c>
      <c r="D49" s="33">
        <v>3.2281738192955489E-3</v>
      </c>
      <c r="E49" s="33">
        <v>1.9315215107015421E-3</v>
      </c>
      <c r="F49" s="33">
        <v>0.45750601307193151</v>
      </c>
      <c r="G49" s="33">
        <v>0</v>
      </c>
      <c r="H49" s="33">
        <v>1.9803163252458678E-2</v>
      </c>
      <c r="I49" s="33">
        <v>1.4307023898870175E-3</v>
      </c>
      <c r="J49" s="33">
        <v>0</v>
      </c>
      <c r="K49" s="33">
        <v>1.7313705743290941E-4</v>
      </c>
      <c r="L49" s="33">
        <v>7.2750919146427506E-2</v>
      </c>
      <c r="M49" s="33">
        <v>1.4551590042961582E-2</v>
      </c>
      <c r="N49" s="33">
        <v>4.8285674102845899E-3</v>
      </c>
      <c r="O49" s="33">
        <v>0</v>
      </c>
      <c r="P49" s="33">
        <v>2.4229952713584746E-2</v>
      </c>
      <c r="Q49" s="33">
        <v>6.8617779273787427E-3</v>
      </c>
      <c r="R49" s="33">
        <v>5.9468781377627344E-2</v>
      </c>
      <c r="S49" s="33">
        <v>0.66676429971995077</v>
      </c>
    </row>
    <row r="50" spans="1:19">
      <c r="A50" s="33" t="s">
        <v>229</v>
      </c>
      <c r="B50" s="2" t="s">
        <v>67</v>
      </c>
      <c r="C50" s="33">
        <v>0</v>
      </c>
      <c r="D50" s="33">
        <v>0</v>
      </c>
      <c r="E50" s="33">
        <v>1.8529403417981011E-3</v>
      </c>
      <c r="F50" s="33">
        <v>0.89565178312399496</v>
      </c>
      <c r="G50" s="33">
        <v>4.865875388293972E-3</v>
      </c>
      <c r="H50" s="33">
        <v>2.601809226066043E-2</v>
      </c>
      <c r="I50" s="33">
        <v>2.7341920014315735E-3</v>
      </c>
      <c r="J50" s="33">
        <v>0</v>
      </c>
      <c r="K50" s="33">
        <v>1.6926460778342312E-4</v>
      </c>
      <c r="L50" s="33">
        <v>0.15358828538806168</v>
      </c>
      <c r="M50" s="33">
        <v>1.6810415708832238E-3</v>
      </c>
      <c r="N50" s="33">
        <v>1.3718804293674891E-2</v>
      </c>
      <c r="O50" s="33">
        <v>1.5059191371059877E-4</v>
      </c>
      <c r="P50" s="33">
        <v>4.7818893850427369E-2</v>
      </c>
      <c r="Q50" s="33">
        <v>6.449107595543957E-3</v>
      </c>
      <c r="R50" s="33">
        <v>3.3421205285691702E-2</v>
      </c>
      <c r="S50" s="33">
        <v>1.1881200776219529</v>
      </c>
    </row>
    <row r="51" spans="1:19">
      <c r="A51" s="33" t="s">
        <v>229</v>
      </c>
      <c r="B51" s="2" t="s">
        <v>68</v>
      </c>
      <c r="C51" s="33">
        <v>0</v>
      </c>
      <c r="D51" s="33">
        <v>7.454072432285519E-4</v>
      </c>
      <c r="E51" s="33">
        <v>1.9206084279713292E-3</v>
      </c>
      <c r="F51" s="33">
        <v>0.46384929730193392</v>
      </c>
      <c r="G51" s="33">
        <v>0</v>
      </c>
      <c r="H51" s="33">
        <v>8.2754112741701968E-3</v>
      </c>
      <c r="I51" s="33">
        <v>0</v>
      </c>
      <c r="J51" s="33">
        <v>0</v>
      </c>
      <c r="K51" s="33">
        <v>0</v>
      </c>
      <c r="L51" s="33">
        <v>0.14461481051107938</v>
      </c>
      <c r="M51" s="33">
        <v>1.2766914563069554E-2</v>
      </c>
      <c r="N51" s="33">
        <v>4.6622149134676327E-3</v>
      </c>
      <c r="O51" s="33">
        <v>1.4295533756044157E-4</v>
      </c>
      <c r="P51" s="33">
        <v>3.2092011944025778E-2</v>
      </c>
      <c r="Q51" s="33">
        <v>6.3332069431725202E-3</v>
      </c>
      <c r="R51" s="33">
        <v>5.9085713262832851E-2</v>
      </c>
      <c r="S51" s="33">
        <v>0.73448855172251371</v>
      </c>
    </row>
    <row r="52" spans="1:19">
      <c r="A52" s="33" t="s">
        <v>229</v>
      </c>
      <c r="B52" s="2" t="s">
        <v>69</v>
      </c>
      <c r="C52" s="33">
        <v>0.67619548263210083</v>
      </c>
      <c r="D52" s="33">
        <v>2.151913778862008E-3</v>
      </c>
      <c r="E52" s="33">
        <v>0</v>
      </c>
      <c r="F52" s="33">
        <v>0.36378471811586977</v>
      </c>
      <c r="G52" s="33">
        <v>0</v>
      </c>
      <c r="H52" s="33">
        <v>3.6473267905492435E-3</v>
      </c>
      <c r="I52" s="33">
        <v>6.3134348902235682E-4</v>
      </c>
      <c r="J52" s="33">
        <v>1.5102998377215902</v>
      </c>
      <c r="K52" s="33">
        <v>0</v>
      </c>
      <c r="L52" s="33">
        <v>0</v>
      </c>
      <c r="M52" s="33">
        <v>5.9757807179448008E-3</v>
      </c>
      <c r="N52" s="33">
        <v>4.3215762662354162E-3</v>
      </c>
      <c r="O52" s="33">
        <v>1.3305436099289927E-4</v>
      </c>
      <c r="P52" s="33">
        <v>5.3100125214967431E-2</v>
      </c>
      <c r="Q52" s="33">
        <v>1.1841871619612032E-2</v>
      </c>
      <c r="R52" s="33">
        <v>4.075493379179207E-2</v>
      </c>
      <c r="S52" s="33">
        <v>2.6728379644994433</v>
      </c>
    </row>
    <row r="53" spans="1:19">
      <c r="A53" s="33" t="s">
        <v>229</v>
      </c>
      <c r="B53" s="2" t="s">
        <v>70</v>
      </c>
      <c r="C53" s="33">
        <v>0</v>
      </c>
      <c r="D53" s="33">
        <v>7.0555000340011276E-4</v>
      </c>
      <c r="E53" s="33">
        <v>0</v>
      </c>
      <c r="F53" s="33">
        <v>0.43551665848280052</v>
      </c>
      <c r="G53" s="33">
        <v>4.5360061364529969E-3</v>
      </c>
      <c r="H53" s="33">
        <v>3.4623693908174547E-3</v>
      </c>
      <c r="I53" s="33">
        <v>2.4202087790756721E-3</v>
      </c>
      <c r="J53" s="33">
        <v>1.5695328381676936</v>
      </c>
      <c r="K53" s="33">
        <v>0</v>
      </c>
      <c r="L53" s="33">
        <v>0.13225889450404127</v>
      </c>
      <c r="M53" s="33">
        <v>1.2250592283539419E-2</v>
      </c>
      <c r="N53" s="33">
        <v>4.3034858614197091E-3</v>
      </c>
      <c r="O53" s="33">
        <v>5.057434000151316E-4</v>
      </c>
      <c r="P53" s="33">
        <v>5.1127367585861894E-2</v>
      </c>
      <c r="Q53" s="33">
        <v>6.3282051406113204E-2</v>
      </c>
      <c r="R53" s="33">
        <v>3.1046974411724104E-2</v>
      </c>
      <c r="S53" s="33">
        <v>2.3109487404129752</v>
      </c>
    </row>
    <row r="54" spans="1:19">
      <c r="A54" s="33" t="s">
        <v>229</v>
      </c>
      <c r="B54" s="2" t="s">
        <v>9</v>
      </c>
      <c r="C54" s="33">
        <v>0.59755101585713088</v>
      </c>
      <c r="D54" s="33">
        <v>6.7589717118171633E-4</v>
      </c>
      <c r="E54" s="33">
        <v>0</v>
      </c>
      <c r="F54" s="33">
        <v>0.36137814393225298</v>
      </c>
      <c r="G54" s="33">
        <v>4.3427161289377736E-3</v>
      </c>
      <c r="H54" s="33">
        <v>9.3798032376168905E-3</v>
      </c>
      <c r="I54" s="33">
        <v>5.7246999160615042E-4</v>
      </c>
      <c r="J54" s="33">
        <v>0.69350163697005174</v>
      </c>
      <c r="K54" s="33">
        <v>1.1008332973621582E-3</v>
      </c>
      <c r="L54" s="33">
        <v>0</v>
      </c>
      <c r="M54" s="33">
        <v>3.6035405923118269E-4</v>
      </c>
      <c r="N54" s="33">
        <v>4.0862553110185829E-3</v>
      </c>
      <c r="O54" s="33">
        <v>5.413385227973494E-4</v>
      </c>
      <c r="P54" s="33">
        <v>5.8707632833059353E-2</v>
      </c>
      <c r="Q54" s="33">
        <v>0.10585872309040356</v>
      </c>
      <c r="R54" s="33">
        <v>3.7401130495600565E-2</v>
      </c>
      <c r="S54" s="33">
        <v>1.8754579508981593</v>
      </c>
    </row>
    <row r="55" spans="1:19">
      <c r="A55" s="33" t="s">
        <v>229</v>
      </c>
      <c r="B55" s="2" t="s">
        <v>10</v>
      </c>
      <c r="C55" s="33">
        <v>0.65881162269240612</v>
      </c>
      <c r="D55" s="33">
        <v>6.5561964946711515E-4</v>
      </c>
      <c r="E55" s="33">
        <v>4.7612478949621284E-3</v>
      </c>
      <c r="F55" s="33">
        <v>0.71093350330978566</v>
      </c>
      <c r="G55" s="33">
        <v>4.2221048867192579E-3</v>
      </c>
      <c r="H55" s="33">
        <v>1.9203024208844788E-2</v>
      </c>
      <c r="I55" s="33">
        <v>3.9132726271008111E-3</v>
      </c>
      <c r="J55" s="33">
        <v>0.70218582000564256</v>
      </c>
      <c r="K55" s="33">
        <v>1.0477298222883596E-3</v>
      </c>
      <c r="L55" s="33">
        <v>0</v>
      </c>
      <c r="M55" s="33">
        <v>8.1059589026621914E-4</v>
      </c>
      <c r="N55" s="33">
        <v>2.6926277999352433E-2</v>
      </c>
      <c r="O55" s="33">
        <v>4.7897421213652716E-4</v>
      </c>
      <c r="P55" s="33">
        <v>0.102351964664392</v>
      </c>
      <c r="Q55" s="33">
        <v>0.19873855601065582</v>
      </c>
      <c r="R55" s="33">
        <v>8.7321317996119419E-2</v>
      </c>
      <c r="S55" s="33">
        <v>2.5223616318701616</v>
      </c>
    </row>
    <row r="56" spans="1:19">
      <c r="A56" s="33" t="s">
        <v>229</v>
      </c>
      <c r="B56" s="2" t="s">
        <v>11</v>
      </c>
      <c r="C56" s="33">
        <v>0.16124448920085399</v>
      </c>
      <c r="D56" s="33">
        <v>1.9218492200973047E-3</v>
      </c>
      <c r="E56" s="33">
        <v>3.5640332587499601E-3</v>
      </c>
      <c r="F56" s="33">
        <v>1.4384470190078247</v>
      </c>
      <c r="G56" s="33">
        <v>5.1955506396968332E-2</v>
      </c>
      <c r="H56" s="33">
        <v>1.2496965640640845E-2</v>
      </c>
      <c r="I56" s="33">
        <v>4.0632564320075837E-3</v>
      </c>
      <c r="J56" s="33">
        <v>0.37982783139861365</v>
      </c>
      <c r="K56" s="33">
        <v>3.0993421897086842E-3</v>
      </c>
      <c r="L56" s="33">
        <v>0.18758618229005064</v>
      </c>
      <c r="M56" s="33">
        <v>5.6624958411399806E-3</v>
      </c>
      <c r="N56" s="33">
        <v>1.7537192321079198E-2</v>
      </c>
      <c r="O56" s="33">
        <v>3.4602358220870919E-4</v>
      </c>
      <c r="P56" s="33">
        <v>6.8558930949671915E-2</v>
      </c>
      <c r="Q56" s="33">
        <v>5.4567089994883133E-2</v>
      </c>
      <c r="R56" s="33">
        <v>0.11567856112308483</v>
      </c>
      <c r="S56" s="33">
        <v>2.5065567688475809</v>
      </c>
    </row>
    <row r="57" spans="1:19">
      <c r="A57" s="33" t="s">
        <v>229</v>
      </c>
      <c r="B57" s="2" t="s">
        <v>12</v>
      </c>
      <c r="C57" s="33">
        <v>0.30721083481161315</v>
      </c>
      <c r="D57" s="33">
        <v>5.2399643254648076E-3</v>
      </c>
      <c r="E57" s="33">
        <v>2.4509680153530222E-3</v>
      </c>
      <c r="F57" s="33">
        <v>1.7063991699202532</v>
      </c>
      <c r="G57" s="33">
        <v>3.6764203763485881E-2</v>
      </c>
      <c r="H57" s="33">
        <v>5.2943335329879271E-2</v>
      </c>
      <c r="I57" s="33">
        <v>1.1714137974152133E-2</v>
      </c>
      <c r="J57" s="33">
        <v>0.32202013184033795</v>
      </c>
      <c r="K57" s="33">
        <v>3.3040713783521192E-3</v>
      </c>
      <c r="L57" s="33">
        <v>0.10762784712461793</v>
      </c>
      <c r="M57" s="33">
        <v>5.9987177641902534E-3</v>
      </c>
      <c r="N57" s="33">
        <v>2.5582025985972257E-2</v>
      </c>
      <c r="O57" s="33">
        <v>2.1810002945697043E-3</v>
      </c>
      <c r="P57" s="33">
        <v>4.4677592757425444E-2</v>
      </c>
      <c r="Q57" s="33">
        <v>4.8221580366882399E-2</v>
      </c>
      <c r="R57" s="33">
        <v>9.9315959316245372E-2</v>
      </c>
      <c r="S57" s="33">
        <v>2.7816515409687881</v>
      </c>
    </row>
    <row r="58" spans="1:19">
      <c r="A58" s="33" t="s">
        <v>229</v>
      </c>
      <c r="B58" s="2" t="s">
        <v>13</v>
      </c>
      <c r="C58" s="33">
        <v>0.3320373027943222</v>
      </c>
      <c r="D58" s="33">
        <v>2.204151641962776E-3</v>
      </c>
      <c r="E58" s="33">
        <v>2.7202020143948097E-3</v>
      </c>
      <c r="F58" s="33">
        <v>3.6081197463476684</v>
      </c>
      <c r="G58" s="33">
        <v>0.21288388138109982</v>
      </c>
      <c r="H58" s="33">
        <v>1.8605667037086326E-2</v>
      </c>
      <c r="I58" s="33">
        <v>5.1116445157938228E-3</v>
      </c>
      <c r="J58" s="33">
        <v>0.64005712551909255</v>
      </c>
      <c r="K58" s="33">
        <v>1.5297017457926443E-3</v>
      </c>
      <c r="L58" s="33">
        <v>7.6332224286721928E-2</v>
      </c>
      <c r="M58" s="33">
        <v>4.516584837672255E-3</v>
      </c>
      <c r="N58" s="33">
        <v>0.10283669470541024</v>
      </c>
      <c r="O58" s="33">
        <v>9.0075665310864611E-4</v>
      </c>
      <c r="P58" s="33">
        <v>4.4069638507747033E-2</v>
      </c>
      <c r="Q58" s="33">
        <v>0.38192732578158495</v>
      </c>
      <c r="R58" s="33">
        <v>0.24278388397395956</v>
      </c>
      <c r="S58" s="33">
        <v>5.6766365317434619</v>
      </c>
    </row>
    <row r="59" spans="1:19">
      <c r="A59" s="33" t="s">
        <v>229</v>
      </c>
      <c r="B59" s="2" t="s">
        <v>14</v>
      </c>
      <c r="C59" s="33">
        <v>0.2603321219009711</v>
      </c>
      <c r="D59" s="33">
        <v>1.8811167539493329E-2</v>
      </c>
      <c r="E59" s="33">
        <v>9.0525086555622997E-3</v>
      </c>
      <c r="F59" s="33">
        <v>2.2801628327691503</v>
      </c>
      <c r="G59" s="33">
        <v>0.13307679998189892</v>
      </c>
      <c r="H59" s="33">
        <v>2.205239115240043E-2</v>
      </c>
      <c r="I59" s="33">
        <v>5.5021242692631644E-3</v>
      </c>
      <c r="J59" s="33">
        <v>0.40610264215186831</v>
      </c>
      <c r="K59" s="33">
        <v>3.793061400443748E-4</v>
      </c>
      <c r="L59" s="33">
        <v>0.39650878563910652</v>
      </c>
      <c r="M59" s="33">
        <v>1.8848342611884616E-2</v>
      </c>
      <c r="N59" s="33">
        <v>4.611580089819789E-2</v>
      </c>
      <c r="O59" s="33">
        <v>4.7386587822369902E-4</v>
      </c>
      <c r="P59" s="33">
        <v>2.3844125933587534E-2</v>
      </c>
      <c r="Q59" s="33">
        <v>0.6594774939556407</v>
      </c>
      <c r="R59" s="33">
        <v>0.26724893226923552</v>
      </c>
      <c r="S59" s="33">
        <v>4.5479892417465493</v>
      </c>
    </row>
    <row r="60" spans="1:19">
      <c r="A60" s="33" t="s">
        <v>229</v>
      </c>
      <c r="B60" s="2" t="s">
        <v>187</v>
      </c>
      <c r="C60" s="33">
        <v>0.28606342271963214</v>
      </c>
      <c r="D60" s="33">
        <v>5.2079512365183489E-3</v>
      </c>
      <c r="E60" s="33">
        <v>9.6151801019657424E-4</v>
      </c>
      <c r="F60" s="33">
        <v>2.6509458306010671</v>
      </c>
      <c r="G60" s="33">
        <v>1.0619612536227674E-2</v>
      </c>
      <c r="H60" s="33">
        <v>4.6915777443460316E-3</v>
      </c>
      <c r="I60" s="33">
        <v>7.3034372338762199E-4</v>
      </c>
      <c r="J60" s="33">
        <v>6.9116548242099896E-2</v>
      </c>
      <c r="K60" s="33">
        <v>2.6279846968617349E-4</v>
      </c>
      <c r="L60" s="33">
        <v>7.8276883946516662E-2</v>
      </c>
      <c r="M60" s="33">
        <v>5.1307703582887276E-2</v>
      </c>
      <c r="N60" s="33">
        <v>1.2857191039639781E-2</v>
      </c>
      <c r="O60" s="33">
        <v>9.3787710793033496E-5</v>
      </c>
      <c r="P60" s="33">
        <v>3.485334329737011E-2</v>
      </c>
      <c r="Q60" s="33">
        <v>0.35131405922478098</v>
      </c>
      <c r="R60" s="33">
        <v>3.3312307767541682E-2</v>
      </c>
      <c r="S60" s="33">
        <v>3.5906148798524669</v>
      </c>
    </row>
    <row r="61" spans="1:19">
      <c r="A61" s="33" t="s">
        <v>228</v>
      </c>
      <c r="B61" s="2" t="s">
        <v>15</v>
      </c>
      <c r="C61" s="33">
        <v>2.6652249852495169</v>
      </c>
      <c r="D61" s="33">
        <v>0.14832927553332087</v>
      </c>
      <c r="E61" s="33">
        <v>0.10265549053971065</v>
      </c>
      <c r="F61" s="33">
        <v>51.121505375603029</v>
      </c>
      <c r="G61" s="33">
        <v>2.0213544927870108</v>
      </c>
      <c r="H61" s="33">
        <v>0.61057179448140375</v>
      </c>
      <c r="I61" s="33">
        <v>0.12391214239688175</v>
      </c>
      <c r="J61" s="33">
        <v>5.8342288497589134</v>
      </c>
      <c r="K61" s="33">
        <v>2.1802922101480673E-2</v>
      </c>
      <c r="L61" s="33">
        <v>5.2364337058838322</v>
      </c>
      <c r="M61" s="33">
        <v>1.5581732055286599</v>
      </c>
      <c r="N61" s="33">
        <v>0.48434245632876705</v>
      </c>
      <c r="O61" s="33">
        <v>1.6973830374444068E-2</v>
      </c>
      <c r="P61" s="33">
        <v>1.9135230495067725</v>
      </c>
      <c r="Q61" s="33">
        <v>5.5363224673446627</v>
      </c>
      <c r="R61" s="33">
        <v>3.8078123094778222</v>
      </c>
      <c r="S61" s="33">
        <v>81.203166352895096</v>
      </c>
    </row>
    <row r="62" spans="1:19">
      <c r="A62" s="33" t="s">
        <v>228</v>
      </c>
      <c r="B62" s="2" t="s">
        <v>16</v>
      </c>
      <c r="C62" s="33">
        <v>1.8062655034061308</v>
      </c>
      <c r="D62" s="33">
        <v>0.10953982422526454</v>
      </c>
      <c r="E62" s="33">
        <v>2.5896604977137722E-2</v>
      </c>
      <c r="F62" s="33">
        <v>52.200275173388803</v>
      </c>
      <c r="G62" s="33">
        <v>1.5209351661946773</v>
      </c>
      <c r="H62" s="33">
        <v>0.36554045232140253</v>
      </c>
      <c r="I62" s="33">
        <v>9.4128145601536706E-2</v>
      </c>
      <c r="J62" s="33">
        <v>6.4547862226967201</v>
      </c>
      <c r="K62" s="33">
        <v>5.8078503295605113E-2</v>
      </c>
      <c r="L62" s="33">
        <v>1.366377041649832</v>
      </c>
      <c r="M62" s="33">
        <v>2.2230416074874046</v>
      </c>
      <c r="N62" s="33">
        <v>1.2164492641049125</v>
      </c>
      <c r="O62" s="33">
        <v>1.2814537361284871E-2</v>
      </c>
      <c r="P62" s="33">
        <v>1.0082293741582884</v>
      </c>
      <c r="Q62" s="33">
        <v>3.8956952006829759</v>
      </c>
      <c r="R62" s="33">
        <v>3.4929296560119241</v>
      </c>
      <c r="S62" s="33">
        <v>75.850982277564214</v>
      </c>
    </row>
    <row r="63" spans="1:19">
      <c r="A63" s="33" t="s">
        <v>228</v>
      </c>
      <c r="B63" s="2" t="s">
        <v>17</v>
      </c>
      <c r="C63" s="33">
        <v>2.9023816198012886</v>
      </c>
      <c r="D63" s="33">
        <v>0.14879361366012694</v>
      </c>
      <c r="E63" s="33">
        <v>0.11502364018123648</v>
      </c>
      <c r="F63" s="33">
        <v>49.122700107569671</v>
      </c>
      <c r="G63" s="33">
        <v>1.9747525092503286</v>
      </c>
      <c r="H63" s="33">
        <v>0.51362978463673348</v>
      </c>
      <c r="I63" s="33">
        <v>0.14596202056568763</v>
      </c>
      <c r="J63" s="33">
        <v>5.3186678536080194</v>
      </c>
      <c r="K63" s="33">
        <v>2.9106897786698088E-2</v>
      </c>
      <c r="L63" s="33">
        <v>5.0166377534339155</v>
      </c>
      <c r="M63" s="33">
        <v>0.77883686008155451</v>
      </c>
      <c r="N63" s="33">
        <v>0.6706953745169022</v>
      </c>
      <c r="O63" s="33">
        <v>2.0809230129008129E-2</v>
      </c>
      <c r="P63" s="33">
        <v>2.2038843800423003</v>
      </c>
      <c r="Q63" s="33">
        <v>4.7122343525395785</v>
      </c>
      <c r="R63" s="33">
        <v>3.6544739368401533</v>
      </c>
      <c r="S63" s="33">
        <v>77.328589934642991</v>
      </c>
    </row>
    <row r="64" spans="1:19">
      <c r="A64" s="33" t="s">
        <v>228</v>
      </c>
      <c r="B64" s="2" t="s">
        <v>18</v>
      </c>
      <c r="C64" s="33">
        <v>3.3231710242377357</v>
      </c>
      <c r="D64" s="33">
        <v>0.11872891855179402</v>
      </c>
      <c r="E64" s="33">
        <v>7.7766753325094418E-2</v>
      </c>
      <c r="F64" s="33">
        <v>5.1333786555005929</v>
      </c>
      <c r="G64" s="33">
        <v>1.5640317726532871</v>
      </c>
      <c r="H64" s="33">
        <v>0.31792448587123534</v>
      </c>
      <c r="I64" s="33">
        <v>0.16760410835008099</v>
      </c>
      <c r="J64" s="33">
        <v>0.76303155812979639</v>
      </c>
      <c r="K64" s="33">
        <v>4.7211568408792176E-2</v>
      </c>
      <c r="L64" s="33">
        <v>4.7940587287495937</v>
      </c>
      <c r="M64" s="33">
        <v>9.5685169964147221E-2</v>
      </c>
      <c r="N64" s="33">
        <v>1.0070913108135624</v>
      </c>
      <c r="O64" s="33">
        <v>2.3743807765889302E-2</v>
      </c>
      <c r="P64" s="33">
        <v>1.7274371876311374</v>
      </c>
      <c r="Q64" s="33">
        <v>2.0556076207135661</v>
      </c>
      <c r="R64" s="33">
        <v>0.66474972047423364</v>
      </c>
      <c r="S64" s="33">
        <v>21.881222391141989</v>
      </c>
    </row>
    <row r="65" spans="1:19">
      <c r="A65" s="33" t="s">
        <v>228</v>
      </c>
      <c r="B65" s="2" t="s">
        <v>19</v>
      </c>
      <c r="C65" s="33">
        <v>1.9393876121963611</v>
      </c>
      <c r="D65" s="33">
        <v>0.10576259499118801</v>
      </c>
      <c r="E65" s="33">
        <v>5.8656515280139876E-2</v>
      </c>
      <c r="F65" s="33">
        <v>3.2771225441086074</v>
      </c>
      <c r="G65" s="33">
        <v>1.4236173790610369</v>
      </c>
      <c r="H65" s="33">
        <v>0.34515712896712625</v>
      </c>
      <c r="I65" s="33">
        <v>7.576451699488862E-2</v>
      </c>
      <c r="J65" s="33">
        <v>0.1417830347329172</v>
      </c>
      <c r="K65" s="33">
        <v>3.933829427552718E-2</v>
      </c>
      <c r="L65" s="33">
        <v>2.8810100282371813</v>
      </c>
      <c r="M65" s="33">
        <v>0.20100959215422876</v>
      </c>
      <c r="N65" s="33">
        <v>0.83165237831018501</v>
      </c>
      <c r="O65" s="33">
        <v>1.0662065448375016E-2</v>
      </c>
      <c r="P65" s="33">
        <v>1.1341691865224313</v>
      </c>
      <c r="Q65" s="33">
        <v>1.7442458569268844</v>
      </c>
      <c r="R65" s="33">
        <v>0.4931373232755103</v>
      </c>
      <c r="S65" s="33">
        <v>14.702476051483245</v>
      </c>
    </row>
    <row r="66" spans="1:19">
      <c r="A66" s="33" t="s">
        <v>228</v>
      </c>
      <c r="B66" s="2" t="s">
        <v>20</v>
      </c>
      <c r="C66" s="33">
        <v>0.65321531621255602</v>
      </c>
      <c r="D66" s="33">
        <v>0.10773463240884429</v>
      </c>
      <c r="E66" s="33">
        <v>1.1423680345324094E-2</v>
      </c>
      <c r="F66" s="33">
        <v>1.6456614677198615</v>
      </c>
      <c r="G66" s="33">
        <v>1.4495639276408472</v>
      </c>
      <c r="H66" s="33">
        <v>4.7774301262427876E-2</v>
      </c>
      <c r="I66" s="33">
        <v>2.7348581931374349E-2</v>
      </c>
      <c r="J66" s="33">
        <v>0.15528411154152622</v>
      </c>
      <c r="K66" s="33">
        <v>2.7347782723203096E-2</v>
      </c>
      <c r="L66" s="33">
        <v>0.70752021882716321</v>
      </c>
      <c r="M66" s="33">
        <v>2.9313361809154337E-2</v>
      </c>
      <c r="N66" s="33">
        <v>0.65194548177516509</v>
      </c>
      <c r="O66" s="33">
        <v>3.8813491658941934E-3</v>
      </c>
      <c r="P66" s="33">
        <v>0.52533577839069601</v>
      </c>
      <c r="Q66" s="33">
        <v>0.48961532611409453</v>
      </c>
      <c r="R66" s="33">
        <v>0.15405877237990673</v>
      </c>
      <c r="S66" s="33">
        <v>6.6870240902475189</v>
      </c>
    </row>
    <row r="67" spans="1:19">
      <c r="A67" s="33" t="s">
        <v>228</v>
      </c>
      <c r="B67" s="2" t="s">
        <v>21</v>
      </c>
      <c r="C67" s="33">
        <v>0.16348935684868593</v>
      </c>
      <c r="D67" s="33">
        <v>1.5621400783218387E-2</v>
      </c>
      <c r="E67" s="33">
        <v>8.1923068329523563E-3</v>
      </c>
      <c r="F67" s="33">
        <v>6.1485322341681297</v>
      </c>
      <c r="G67" s="33">
        <v>0.19788949358637886</v>
      </c>
      <c r="H67" s="33">
        <v>6.1829244546212081E-3</v>
      </c>
      <c r="I67" s="33">
        <v>2.7826540349985551E-3</v>
      </c>
      <c r="J67" s="33">
        <v>0.8069885437857387</v>
      </c>
      <c r="K67" s="33">
        <v>8.1517609795266899E-3</v>
      </c>
      <c r="L67" s="33">
        <v>0.46781594719524833</v>
      </c>
      <c r="M67" s="33">
        <v>0.14364459296166476</v>
      </c>
      <c r="N67" s="33">
        <v>0.13577377743692143</v>
      </c>
      <c r="O67" s="33">
        <v>4.9223094008306323E-4</v>
      </c>
      <c r="P67" s="33">
        <v>0.28176274214947306</v>
      </c>
      <c r="Q67" s="33">
        <v>0.22316738287030446</v>
      </c>
      <c r="R67" s="33">
        <v>0.43741091825699563</v>
      </c>
      <c r="S67" s="33">
        <v>9.0478982672846655</v>
      </c>
    </row>
    <row r="68" spans="1:19">
      <c r="A68" s="33" t="s">
        <v>228</v>
      </c>
      <c r="B68" s="2" t="s">
        <v>22</v>
      </c>
      <c r="C68" s="33">
        <v>0.34669582366613838</v>
      </c>
      <c r="D68" s="33">
        <v>1.3440702509234348E-2</v>
      </c>
      <c r="E68" s="33">
        <v>3.1997633633729095E-3</v>
      </c>
      <c r="F68" s="33">
        <v>1.120440272356575</v>
      </c>
      <c r="G68" s="33">
        <v>0.17750379813501027</v>
      </c>
      <c r="H68" s="33">
        <v>1.6487478876781481E-2</v>
      </c>
      <c r="I68" s="33">
        <v>1.124565413280687E-2</v>
      </c>
      <c r="J68" s="33">
        <v>4.2054525532279285E-2</v>
      </c>
      <c r="K68" s="33">
        <v>2.7407575724299749E-3</v>
      </c>
      <c r="L68" s="33">
        <v>0.16449691169253811</v>
      </c>
      <c r="M68" s="33">
        <v>1.3841281897295055E-2</v>
      </c>
      <c r="N68" s="33">
        <v>3.076165076709092E-2</v>
      </c>
      <c r="O68" s="33">
        <v>1.6272355430355934E-3</v>
      </c>
      <c r="P68" s="33">
        <v>6.1749184559298342E-2</v>
      </c>
      <c r="Q68" s="33">
        <v>0.25113396364909235</v>
      </c>
      <c r="R68" s="33">
        <v>5.1515745675565938E-2</v>
      </c>
      <c r="S68" s="33">
        <v>2.3089347499280279</v>
      </c>
    </row>
    <row r="69" spans="1:19">
      <c r="A69" s="33" t="s">
        <v>228</v>
      </c>
      <c r="B69" s="2" t="s">
        <v>23</v>
      </c>
      <c r="C69" s="33">
        <v>2.1772222965875443E-2</v>
      </c>
      <c r="D69" s="33">
        <v>4.3963344493613832E-4</v>
      </c>
      <c r="E69" s="33">
        <v>2.7126521279513538E-3</v>
      </c>
      <c r="F69" s="33">
        <v>5.4094501765441976</v>
      </c>
      <c r="G69" s="33">
        <v>2.6501508585710098E-3</v>
      </c>
      <c r="H69" s="33">
        <v>2.7280048043167859E-3</v>
      </c>
      <c r="I69" s="33">
        <v>8.1744377845538452E-4</v>
      </c>
      <c r="J69" s="33">
        <v>0.57557136894844518</v>
      </c>
      <c r="K69" s="33">
        <v>4.0861942370932214E-3</v>
      </c>
      <c r="L69" s="33">
        <v>0.13508732948446323</v>
      </c>
      <c r="M69" s="33">
        <v>0.20602421684784478</v>
      </c>
      <c r="N69" s="33">
        <v>8.5632477589126843E-2</v>
      </c>
      <c r="O69" s="33">
        <v>2.1189048412809108E-4</v>
      </c>
      <c r="P69" s="33">
        <v>7.5241038364129764E-2</v>
      </c>
      <c r="Q69" s="33">
        <v>0.37487090710553161</v>
      </c>
      <c r="R69" s="33">
        <v>0.33209795203221049</v>
      </c>
      <c r="S69" s="33">
        <v>7.2293936596169033</v>
      </c>
    </row>
    <row r="70" spans="1:19">
      <c r="A70" s="33" t="s">
        <v>228</v>
      </c>
      <c r="B70" s="2" t="s">
        <v>24</v>
      </c>
      <c r="C70" s="33">
        <v>0.2119083117912588</v>
      </c>
      <c r="D70" s="33">
        <v>7.3044807707023374E-4</v>
      </c>
      <c r="E70" s="33">
        <v>3.550861062463051E-3</v>
      </c>
      <c r="F70" s="33">
        <v>0.53023832055515641</v>
      </c>
      <c r="G70" s="33">
        <v>3.8522680797559161E-3</v>
      </c>
      <c r="H70" s="33">
        <v>7.4742791874359504E-2</v>
      </c>
      <c r="I70" s="33">
        <v>4.0596015357824422E-3</v>
      </c>
      <c r="J70" s="33">
        <v>0.21478272464859671</v>
      </c>
      <c r="K70" s="33">
        <v>1.0661993000166126E-4</v>
      </c>
      <c r="L70" s="33">
        <v>0.11805900473500586</v>
      </c>
      <c r="M70" s="33">
        <v>0.17886878508462267</v>
      </c>
      <c r="N70" s="33">
        <v>1.9587017161146747E-3</v>
      </c>
      <c r="O70" s="33">
        <v>6.7870749057069579E-4</v>
      </c>
      <c r="P70" s="33">
        <v>0.14538528692035868</v>
      </c>
      <c r="Q70" s="33">
        <v>0.65441381374949614</v>
      </c>
      <c r="R70" s="33">
        <v>9.2917949797669763E-2</v>
      </c>
      <c r="S70" s="33">
        <v>2.2362541970487655</v>
      </c>
    </row>
    <row r="71" spans="1:19">
      <c r="A71" s="33" t="s">
        <v>228</v>
      </c>
      <c r="B71" s="2" t="s">
        <v>25</v>
      </c>
      <c r="C71" s="33">
        <v>8.9186448619120284E-2</v>
      </c>
      <c r="D71" s="33">
        <v>5.0509531664666429E-3</v>
      </c>
      <c r="E71" s="33">
        <v>1.6300135262129145E-2</v>
      </c>
      <c r="F71" s="33">
        <v>2.6725550193378922</v>
      </c>
      <c r="G71" s="33">
        <v>6.374165647044272E-2</v>
      </c>
      <c r="H71" s="33">
        <v>1.3381415151215492E-2</v>
      </c>
      <c r="I71" s="33">
        <v>2.2063888781896801E-2</v>
      </c>
      <c r="J71" s="33">
        <v>0.6997630088843394</v>
      </c>
      <c r="K71" s="33">
        <v>1.6651172715109741E-4</v>
      </c>
      <c r="L71" s="33">
        <v>0.81215657347372172</v>
      </c>
      <c r="M71" s="33">
        <v>0.87241530639974396</v>
      </c>
      <c r="N71" s="33">
        <v>3.3548026683298815E-2</v>
      </c>
      <c r="O71" s="33">
        <v>3.1645827130248466E-3</v>
      </c>
      <c r="P71" s="33">
        <v>7.5322521003535314E-2</v>
      </c>
      <c r="Q71" s="33">
        <v>1.3262126585449394</v>
      </c>
      <c r="R71" s="33">
        <v>0.18352419397609765</v>
      </c>
      <c r="S71" s="33">
        <v>6.8885529001938721</v>
      </c>
    </row>
    <row r="72" spans="1:19">
      <c r="A72" s="33" t="s">
        <v>228</v>
      </c>
      <c r="B72" s="2" t="s">
        <v>26</v>
      </c>
      <c r="C72" s="33">
        <v>0.4610729756119909</v>
      </c>
      <c r="D72" s="33">
        <v>3.5385883008598462E-4</v>
      </c>
      <c r="E72" s="33">
        <v>3.5133912504858866E-3</v>
      </c>
      <c r="F72" s="33">
        <v>4.8965452552025113</v>
      </c>
      <c r="G72" s="33">
        <v>2.6687884241454185E-3</v>
      </c>
      <c r="H72" s="33">
        <v>4.2678723541200725E-4</v>
      </c>
      <c r="I72" s="33">
        <v>9.2825805666263417E-4</v>
      </c>
      <c r="J72" s="33">
        <v>0.69839080151847099</v>
      </c>
      <c r="K72" s="33">
        <v>1.4668231563563228E-3</v>
      </c>
      <c r="L72" s="33">
        <v>0.2310949356388079</v>
      </c>
      <c r="M72" s="33">
        <v>9.1470395139561234E-3</v>
      </c>
      <c r="N72" s="33">
        <v>6.8605588282819596E-3</v>
      </c>
      <c r="O72" s="33">
        <v>1.2861481750905956E-5</v>
      </c>
      <c r="P72" s="33">
        <v>0.10216768787542208</v>
      </c>
      <c r="Q72" s="33">
        <v>1.2137906584083424E-2</v>
      </c>
      <c r="R72" s="33">
        <v>0.31340144316071772</v>
      </c>
      <c r="S72" s="33">
        <v>6.7401893723688318</v>
      </c>
    </row>
    <row r="73" spans="1:19">
      <c r="A73" s="33" t="s">
        <v>228</v>
      </c>
      <c r="B73" s="2" t="s">
        <v>27</v>
      </c>
      <c r="C73" s="33">
        <v>7.7854079525074837E-2</v>
      </c>
      <c r="D73" s="33">
        <v>2.5947058849053795E-2</v>
      </c>
      <c r="E73" s="33">
        <v>1.1070893427004291E-3</v>
      </c>
      <c r="F73" s="33">
        <v>6.1061579610073693</v>
      </c>
      <c r="G73" s="33">
        <v>0.34990470298765963</v>
      </c>
      <c r="H73" s="33">
        <v>6.8379392546614071E-2</v>
      </c>
      <c r="I73" s="33">
        <v>3.9007889728731593E-3</v>
      </c>
      <c r="J73" s="33">
        <v>0.64607710803024077</v>
      </c>
      <c r="K73" s="33">
        <v>7.0125535862441968E-5</v>
      </c>
      <c r="L73" s="33">
        <v>9.9277527704781932E-2</v>
      </c>
      <c r="M73" s="33">
        <v>2.187664507363607E-2</v>
      </c>
      <c r="N73" s="33">
        <v>0.16916650185041071</v>
      </c>
      <c r="O73" s="33">
        <v>5.6847852997030102E-4</v>
      </c>
      <c r="P73" s="33">
        <v>5.7670595702839833E-2</v>
      </c>
      <c r="Q73" s="33">
        <v>5.1119980582527091E-2</v>
      </c>
      <c r="R73" s="33">
        <v>0.77437683837212035</v>
      </c>
      <c r="S73" s="33">
        <v>8.4534548746143514</v>
      </c>
    </row>
    <row r="74" spans="1:19">
      <c r="A74" s="33" t="s">
        <v>228</v>
      </c>
      <c r="B74" s="2" t="s">
        <v>28</v>
      </c>
      <c r="C74" s="33">
        <v>2.624079946477309E-2</v>
      </c>
      <c r="D74" s="33">
        <v>5.4146181191547793E-3</v>
      </c>
      <c r="E74" s="33">
        <v>2.0217209293322824E-3</v>
      </c>
      <c r="F74" s="33">
        <v>30.685207234908489</v>
      </c>
      <c r="G74" s="33">
        <v>6.0462470967729942E-2</v>
      </c>
      <c r="H74" s="33">
        <v>3.5322591708673023E-3</v>
      </c>
      <c r="I74" s="33">
        <v>7.0149276558018059E-5</v>
      </c>
      <c r="J74" s="33">
        <v>2.8392316127862856</v>
      </c>
      <c r="K74" s="33">
        <v>8.1587201469972004E-3</v>
      </c>
      <c r="L74" s="33">
        <v>4.6215681171865697E-2</v>
      </c>
      <c r="M74" s="33">
        <v>6.1760299366806493E-3</v>
      </c>
      <c r="N74" s="33">
        <v>7.9344224133253149E-3</v>
      </c>
      <c r="O74" s="33">
        <v>1.7938114213147949E-5</v>
      </c>
      <c r="P74" s="33">
        <v>0.13843819091983711</v>
      </c>
      <c r="Q74" s="33">
        <v>0.34614857489844653</v>
      </c>
      <c r="R74" s="33">
        <v>1.6055916079475452</v>
      </c>
      <c r="S74" s="33">
        <v>35.780862031172489</v>
      </c>
    </row>
    <row r="75" spans="1:19">
      <c r="A75" s="33" t="s">
        <v>228</v>
      </c>
      <c r="B75" s="2" t="s">
        <v>29</v>
      </c>
      <c r="C75" s="33">
        <v>2.5612609815752307E-2</v>
      </c>
      <c r="D75" s="33">
        <v>2.9621292565562563E-4</v>
      </c>
      <c r="E75" s="33">
        <v>1.352345441999836E-2</v>
      </c>
      <c r="F75" s="33">
        <v>0.24972294597318978</v>
      </c>
      <c r="G75" s="33">
        <v>3.0601484154200165E-3</v>
      </c>
      <c r="H75" s="33">
        <v>2.1855962777654891E-2</v>
      </c>
      <c r="I75" s="33">
        <v>5.2473484983384111E-4</v>
      </c>
      <c r="J75" s="33">
        <v>2.877641860154867E-2</v>
      </c>
      <c r="K75" s="33">
        <v>1.5196196079451108E-3</v>
      </c>
      <c r="L75" s="33">
        <v>0.80610836300721189</v>
      </c>
      <c r="M75" s="33">
        <v>2.8509930798179539E-3</v>
      </c>
      <c r="N75" s="33">
        <v>3.4448890541165511E-2</v>
      </c>
      <c r="O75" s="33">
        <v>1.7781079931056265E-5</v>
      </c>
      <c r="P75" s="33">
        <v>6.6848977542235843E-2</v>
      </c>
      <c r="Q75" s="33">
        <v>1.3253796988205835E-2</v>
      </c>
      <c r="R75" s="33">
        <v>1.170050152279245E-2</v>
      </c>
      <c r="S75" s="33">
        <v>1.2801214111485137</v>
      </c>
    </row>
    <row r="76" spans="1:19">
      <c r="A76" s="33" t="s">
        <v>228</v>
      </c>
      <c r="B76" s="1" t="s">
        <v>30</v>
      </c>
      <c r="C76" s="33">
        <v>0.40976019357214355</v>
      </c>
      <c r="D76" s="33">
        <v>1.2083940856477682E-4</v>
      </c>
      <c r="E76" s="33">
        <v>2.3572255349171289E-3</v>
      </c>
      <c r="F76" s="33">
        <v>3.306633088578792E-2</v>
      </c>
      <c r="G76" s="33">
        <v>0</v>
      </c>
      <c r="H76" s="33">
        <v>7.8708553851191798E-2</v>
      </c>
      <c r="I76" s="33">
        <v>1.9296894140493626E-2</v>
      </c>
      <c r="J76" s="33">
        <v>6.9013682493125117E-2</v>
      </c>
      <c r="K76" s="33">
        <v>1.5608081830653653E-4</v>
      </c>
      <c r="L76" s="33">
        <v>9.1415899113403754E-2</v>
      </c>
      <c r="M76" s="33">
        <v>1.1062270527238738E-2</v>
      </c>
      <c r="N76" s="33">
        <v>3.8540639120698827E-3</v>
      </c>
      <c r="O76" s="33">
        <v>2.7009352018874389E-3</v>
      </c>
      <c r="P76" s="33">
        <v>5.4778807428322196E-2</v>
      </c>
      <c r="Q76" s="33">
        <v>3.5061728232037126E-2</v>
      </c>
      <c r="R76" s="33">
        <v>1.8022596146700209E-2</v>
      </c>
      <c r="S76" s="33">
        <v>0.82937610126543859</v>
      </c>
    </row>
    <row r="77" spans="1:19">
      <c r="A77" s="33" t="s">
        <v>228</v>
      </c>
      <c r="B77" s="1" t="s">
        <v>31</v>
      </c>
      <c r="C77" s="33">
        <v>2.666800497824795E-2</v>
      </c>
      <c r="D77" s="33">
        <v>2.3083128823285559E-2</v>
      </c>
      <c r="E77" s="33">
        <v>7.7127329528684507E-3</v>
      </c>
      <c r="F77" s="33">
        <v>0.57418214928082989</v>
      </c>
      <c r="G77" s="33">
        <v>1.322961685056967E-3</v>
      </c>
      <c r="H77" s="33">
        <v>3.1305200842668413E-4</v>
      </c>
      <c r="I77" s="33">
        <v>1.2144250926573452E-3</v>
      </c>
      <c r="J77" s="33">
        <v>2.1589510520509947E-2</v>
      </c>
      <c r="K77" s="33">
        <v>2.1195130544993113E-5</v>
      </c>
      <c r="L77" s="33">
        <v>2.9946706483883645E-2</v>
      </c>
      <c r="M77" s="33">
        <v>4.8363404389553111E-3</v>
      </c>
      <c r="N77" s="33">
        <v>1.2340412215296581E-2</v>
      </c>
      <c r="O77" s="33">
        <v>2.5065505462976145E-4</v>
      </c>
      <c r="P77" s="33">
        <v>8.390694443594704E-2</v>
      </c>
      <c r="Q77" s="33">
        <v>0.19045571905346037</v>
      </c>
      <c r="R77" s="33">
        <v>9.3349119794901014E-2</v>
      </c>
      <c r="S77" s="33">
        <v>1.0711930579499267</v>
      </c>
    </row>
    <row r="78" spans="1:19">
      <c r="A78" s="33" t="s">
        <v>228</v>
      </c>
      <c r="B78" s="1" t="s">
        <v>32</v>
      </c>
      <c r="C78" s="33">
        <v>7.5525224734423801E-2</v>
      </c>
      <c r="D78" s="33">
        <v>1.0960666054282697E-4</v>
      </c>
      <c r="E78" s="33">
        <v>1.4641878794909302E-2</v>
      </c>
      <c r="F78" s="33">
        <v>3.9742628729413809E-2</v>
      </c>
      <c r="G78" s="33">
        <v>0.30836582395312107</v>
      </c>
      <c r="H78" s="33">
        <v>8.2200270152244403E-2</v>
      </c>
      <c r="I78" s="33">
        <v>6.1405910979913658E-3</v>
      </c>
      <c r="J78" s="33">
        <v>3.0151908591733445E-3</v>
      </c>
      <c r="K78" s="33">
        <v>1.3439493908573574E-4</v>
      </c>
      <c r="L78" s="33">
        <v>0.1925984422418523</v>
      </c>
      <c r="M78" s="33">
        <v>2.6716904226330662E-2</v>
      </c>
      <c r="N78" s="33">
        <v>0.14946572515115797</v>
      </c>
      <c r="O78" s="33">
        <v>8.552458661221507E-4</v>
      </c>
      <c r="P78" s="33">
        <v>0.15753307845197639</v>
      </c>
      <c r="Q78" s="33">
        <v>0.35486565866560227</v>
      </c>
      <c r="R78" s="33">
        <v>6.5891781710519126E-2</v>
      </c>
      <c r="S78" s="33">
        <v>1.4778024462344774</v>
      </c>
    </row>
    <row r="79" spans="1:19">
      <c r="A79" s="33" t="s">
        <v>228</v>
      </c>
      <c r="B79" s="1" t="s">
        <v>33</v>
      </c>
      <c r="C79" s="33">
        <v>0.22125693451125628</v>
      </c>
      <c r="D79" s="33">
        <v>1.1449916195904741E-3</v>
      </c>
      <c r="E79" s="33">
        <v>1.8745201750447471E-4</v>
      </c>
      <c r="F79" s="33">
        <v>0.23213709259846382</v>
      </c>
      <c r="G79" s="33">
        <v>1.4538997652930874E-2</v>
      </c>
      <c r="H79" s="33">
        <v>7.9669899922082621E-2</v>
      </c>
      <c r="I79" s="33">
        <v>4.0692788629378418E-3</v>
      </c>
      <c r="J79" s="33">
        <v>4.3089033086925355E-2</v>
      </c>
      <c r="K79" s="33">
        <v>7.0639136761984633E-3</v>
      </c>
      <c r="L79" s="33">
        <v>0.75429912246056219</v>
      </c>
      <c r="M79" s="33">
        <v>4.1692053880568736E-3</v>
      </c>
      <c r="N79" s="33">
        <v>3.9002633754323668E-3</v>
      </c>
      <c r="O79" s="33">
        <v>5.7024033130265162E-4</v>
      </c>
      <c r="P79" s="33">
        <v>9.4428641937792435E-2</v>
      </c>
      <c r="Q79" s="33">
        <v>0.42046957275938723</v>
      </c>
      <c r="R79" s="33">
        <v>5.3182271056215313E-2</v>
      </c>
      <c r="S79" s="33">
        <v>1.9341769112565999</v>
      </c>
    </row>
    <row r="80" spans="1:19">
      <c r="A80" s="33" t="s">
        <v>228</v>
      </c>
      <c r="B80" s="1" t="s">
        <v>34</v>
      </c>
      <c r="C80" s="33">
        <v>0.40376240433074173</v>
      </c>
      <c r="D80" s="33">
        <v>7.6176443042983433E-3</v>
      </c>
      <c r="E80" s="33">
        <v>1.5501481226276814E-2</v>
      </c>
      <c r="F80" s="33">
        <v>0.18985668849506965</v>
      </c>
      <c r="G80" s="33">
        <v>9.5951042878274606E-2</v>
      </c>
      <c r="H80" s="33">
        <v>0.34118001446348645</v>
      </c>
      <c r="I80" s="33">
        <v>1.880377249005627E-2</v>
      </c>
      <c r="J80" s="33">
        <v>1.1655190892980727E-3</v>
      </c>
      <c r="K80" s="33">
        <v>3.9152495385924579E-4</v>
      </c>
      <c r="L80" s="33">
        <v>3.5102475730923288E-2</v>
      </c>
      <c r="M80" s="33">
        <v>4.3070239439648716E-3</v>
      </c>
      <c r="N80" s="33">
        <v>7.8593373395436927E-3</v>
      </c>
      <c r="O80" s="33">
        <v>2.6845819894905087E-3</v>
      </c>
      <c r="P80" s="33">
        <v>0.23581252853673895</v>
      </c>
      <c r="Q80" s="33">
        <v>1.411211751150887E-3</v>
      </c>
      <c r="R80" s="33">
        <v>0.17781783739653889</v>
      </c>
      <c r="S80" s="33">
        <v>1.5392250889198635</v>
      </c>
    </row>
    <row r="81" spans="1:19">
      <c r="A81" s="33" t="s">
        <v>228</v>
      </c>
      <c r="B81" s="1" t="s">
        <v>35</v>
      </c>
      <c r="C81" s="33">
        <v>1.8245996142816523E-2</v>
      </c>
      <c r="D81" s="33">
        <v>4.7068411079678185E-3</v>
      </c>
      <c r="E81" s="33">
        <v>1.4616184034812463E-2</v>
      </c>
      <c r="F81" s="33">
        <v>0.18132092549160461</v>
      </c>
      <c r="G81" s="33">
        <v>6.4065819792876511E-2</v>
      </c>
      <c r="H81" s="33">
        <v>1.4531281358700632E-3</v>
      </c>
      <c r="I81" s="33">
        <v>3.1429652769787708E-4</v>
      </c>
      <c r="J81" s="33">
        <v>1.0837687884713176E-2</v>
      </c>
      <c r="K81" s="33">
        <v>9.9768712423897732E-5</v>
      </c>
      <c r="L81" s="33">
        <v>0.7600426390453805</v>
      </c>
      <c r="M81" s="33">
        <v>1.3156630450694706E-4</v>
      </c>
      <c r="N81" s="33">
        <v>4.8918751189921394E-2</v>
      </c>
      <c r="O81" s="33">
        <v>6.3720567055336463E-5</v>
      </c>
      <c r="P81" s="33">
        <v>0.19185182187936434</v>
      </c>
      <c r="Q81" s="33">
        <v>0.40307229050797133</v>
      </c>
      <c r="R81" s="33">
        <v>9.1694350568701566E-2</v>
      </c>
      <c r="S81" s="33">
        <v>1.7914357878935334</v>
      </c>
    </row>
    <row r="82" spans="1:19">
      <c r="A82" s="33" t="s">
        <v>228</v>
      </c>
      <c r="B82" s="1" t="s">
        <v>36</v>
      </c>
      <c r="C82" s="33">
        <v>0.49122412294261864</v>
      </c>
      <c r="D82" s="33">
        <v>2.2203162262485643E-2</v>
      </c>
      <c r="E82" s="33">
        <v>6.1748555559226204E-2</v>
      </c>
      <c r="F82" s="33">
        <v>0.59987690841285257</v>
      </c>
      <c r="G82" s="33">
        <v>0.29913225177671166</v>
      </c>
      <c r="H82" s="33">
        <v>3.5034345415141388E-4</v>
      </c>
      <c r="I82" s="33">
        <v>2.4281236404751438E-2</v>
      </c>
      <c r="J82" s="33">
        <v>7.6924752616051251E-2</v>
      </c>
      <c r="K82" s="33">
        <v>2.2389443592034652E-3</v>
      </c>
      <c r="L82" s="33">
        <v>0.74946145720831581</v>
      </c>
      <c r="M82" s="33">
        <v>1.2059246618845165E-3</v>
      </c>
      <c r="N82" s="33">
        <v>3.3385745447426451E-2</v>
      </c>
      <c r="O82" s="33">
        <v>3.3896867327065094E-3</v>
      </c>
      <c r="P82" s="33">
        <v>0.83434948257597696</v>
      </c>
      <c r="Q82" s="33">
        <v>1.7471335372355803</v>
      </c>
      <c r="R82" s="33">
        <v>0.17507564890182081</v>
      </c>
      <c r="S82" s="33">
        <v>5.1219817605515345</v>
      </c>
    </row>
    <row r="83" spans="1:19">
      <c r="A83" s="33" t="s">
        <v>228</v>
      </c>
      <c r="B83" s="1" t="s">
        <v>37</v>
      </c>
      <c r="C83" s="33">
        <v>0.51006020136245667</v>
      </c>
      <c r="D83" s="33">
        <v>5.2410483148079834E-5</v>
      </c>
      <c r="E83" s="33">
        <v>6.6574917897965769E-4</v>
      </c>
      <c r="F83" s="33">
        <v>0.19411600554514052</v>
      </c>
      <c r="G83" s="33">
        <v>1.6835709189475523E-3</v>
      </c>
      <c r="H83" s="33">
        <v>8.9284511301594982E-3</v>
      </c>
      <c r="I83" s="33">
        <v>2.3108479721660857E-2</v>
      </c>
      <c r="J83" s="33">
        <v>3.2949539551019313E-3</v>
      </c>
      <c r="K83" s="33">
        <v>8.370026838385336E-3</v>
      </c>
      <c r="L83" s="33">
        <v>3.246287383067493</v>
      </c>
      <c r="M83" s="33">
        <v>7.0690798824823986E-4</v>
      </c>
      <c r="N83" s="33">
        <v>0.14371779906157744</v>
      </c>
      <c r="O83" s="33">
        <v>3.1933910403759147E-3</v>
      </c>
      <c r="P83" s="33">
        <v>0.13054081511173976</v>
      </c>
      <c r="Q83" s="33">
        <v>4.5125293196122129E-3</v>
      </c>
      <c r="R83" s="33">
        <v>1.4827802126653467E-3</v>
      </c>
      <c r="S83" s="33">
        <v>4.280721454935815</v>
      </c>
    </row>
    <row r="84" spans="1:19">
      <c r="A84" s="33" t="s">
        <v>228</v>
      </c>
      <c r="B84" s="1" t="s">
        <v>38</v>
      </c>
      <c r="C84" s="33">
        <v>2.0586501551327423</v>
      </c>
      <c r="D84" s="33">
        <v>2.8988536481432403E-2</v>
      </c>
      <c r="E84" s="33">
        <v>5.8660656781761578E-4</v>
      </c>
      <c r="F84" s="33">
        <v>4.1623777606787371E-3</v>
      </c>
      <c r="G84" s="33">
        <v>0.38580970798003378</v>
      </c>
      <c r="H84" s="33">
        <v>7.4552754247836361E-5</v>
      </c>
      <c r="I84" s="33">
        <v>0.10100834933567004</v>
      </c>
      <c r="J84" s="33">
        <v>9.015775973004736E-3</v>
      </c>
      <c r="K84" s="33">
        <v>2.7541242288875445E-5</v>
      </c>
      <c r="L84" s="33">
        <v>5.8217829160597034E-2</v>
      </c>
      <c r="M84" s="33">
        <v>9.1245654268998777E-3</v>
      </c>
      <c r="N84" s="33">
        <v>3.3425802322586406E-3</v>
      </c>
      <c r="O84" s="33">
        <v>1.4171318729141014E-2</v>
      </c>
      <c r="P84" s="33">
        <v>9.1351695502210006E-2</v>
      </c>
      <c r="Q84" s="33">
        <v>8.7445482059855806E-3</v>
      </c>
      <c r="R84" s="33">
        <v>9.3473492340194753E-3</v>
      </c>
      <c r="S84" s="33">
        <v>2.7826234897191284</v>
      </c>
    </row>
    <row r="85" spans="1:19">
      <c r="A85" s="33" t="s">
        <v>228</v>
      </c>
      <c r="B85" s="1" t="s">
        <v>39</v>
      </c>
      <c r="C85" s="33">
        <v>1.4989605347004442E-2</v>
      </c>
      <c r="D85" s="33">
        <v>2.701172479837699E-2</v>
      </c>
      <c r="E85" s="33">
        <v>2.2213722260179258E-3</v>
      </c>
      <c r="F85" s="33">
        <v>9.9209634304372685E-2</v>
      </c>
      <c r="G85" s="33">
        <v>1.5604360942802487E-3</v>
      </c>
      <c r="H85" s="33">
        <v>7.0069118933258068E-5</v>
      </c>
      <c r="I85" s="33">
        <v>5.8161377639631695E-4</v>
      </c>
      <c r="J85" s="33">
        <v>1.0699539877592201E-3</v>
      </c>
      <c r="K85" s="33">
        <v>2.2092751560010004E-4</v>
      </c>
      <c r="L85" s="33">
        <v>1.4025148128595788E-3</v>
      </c>
      <c r="M85" s="33">
        <v>9.2349456540574693E-4</v>
      </c>
      <c r="N85" s="33">
        <v>0.18681796429545905</v>
      </c>
      <c r="O85" s="33">
        <v>3.9649582314615905E-6</v>
      </c>
      <c r="P85" s="33">
        <v>0.28459391145514878</v>
      </c>
      <c r="Q85" s="33">
        <v>1.0397347409636382E-3</v>
      </c>
      <c r="R85" s="33">
        <v>3.1870029574108116E-3</v>
      </c>
      <c r="S85" s="33">
        <v>0.62490392495493552</v>
      </c>
    </row>
    <row r="86" spans="1:19">
      <c r="A86" s="33" t="s">
        <v>228</v>
      </c>
      <c r="B86" s="1" t="s">
        <v>40</v>
      </c>
      <c r="C86" s="33">
        <v>4.3573225978484231E-2</v>
      </c>
      <c r="D86" s="33">
        <v>3.4642378065719015E-5</v>
      </c>
      <c r="E86" s="33">
        <v>9.9289408703739923E-5</v>
      </c>
      <c r="F86" s="33">
        <v>3.8802002842430738E-3</v>
      </c>
      <c r="G86" s="33">
        <v>0.36352875522761074</v>
      </c>
      <c r="H86" s="33">
        <v>6.8809866164531996E-5</v>
      </c>
      <c r="I86" s="33">
        <v>8.9323000280083775E-5</v>
      </c>
      <c r="J86" s="33">
        <v>9.1254136677569875E-3</v>
      </c>
      <c r="K86" s="33">
        <v>8.9130225127369012E-3</v>
      </c>
      <c r="L86" s="33">
        <v>2.8799029589585246E-2</v>
      </c>
      <c r="M86" s="33">
        <v>1.0103244110588605E-3</v>
      </c>
      <c r="N86" s="33">
        <v>3.5295177617538087E-3</v>
      </c>
      <c r="O86" s="33">
        <v>0</v>
      </c>
      <c r="P86" s="33">
        <v>6.879040210901799E-2</v>
      </c>
      <c r="Q86" s="33">
        <v>4.4893415369486434E-2</v>
      </c>
      <c r="R86" s="33">
        <v>9.4065368326354815E-3</v>
      </c>
      <c r="S86" s="33">
        <v>0.58574190839749463</v>
      </c>
    </row>
    <row r="87" spans="1:19">
      <c r="A87" s="33" t="s">
        <v>228</v>
      </c>
      <c r="B87" s="1" t="s">
        <v>41</v>
      </c>
      <c r="C87" s="33">
        <v>1.5652332876864961E-2</v>
      </c>
      <c r="D87" s="33">
        <v>0.11938444165934903</v>
      </c>
      <c r="E87" s="33">
        <v>1.9241152630677938E-3</v>
      </c>
      <c r="F87" s="33">
        <v>7.8637655415434438E-2</v>
      </c>
      <c r="G87" s="33">
        <v>1.6060927186792568</v>
      </c>
      <c r="H87" s="33">
        <v>1.3915694060409045E-3</v>
      </c>
      <c r="I87" s="33">
        <v>1.7920493970757789E-5</v>
      </c>
      <c r="J87" s="33">
        <v>1.4872524175409296E-2</v>
      </c>
      <c r="K87" s="33">
        <v>8.3945731380552502E-3</v>
      </c>
      <c r="L87" s="33">
        <v>2.6569155222013308E-2</v>
      </c>
      <c r="M87" s="33">
        <v>2.8155686310133987E-3</v>
      </c>
      <c r="N87" s="33">
        <v>0.17802174692591066</v>
      </c>
      <c r="O87" s="33">
        <v>6.7627698923072854E-5</v>
      </c>
      <c r="P87" s="33">
        <v>4.5355407418819382E-2</v>
      </c>
      <c r="Q87" s="33">
        <v>9.7097482498043064E-4</v>
      </c>
      <c r="R87" s="33">
        <v>3.0685725920562845E-3</v>
      </c>
      <c r="S87" s="33">
        <v>2.1032369044206689</v>
      </c>
    </row>
    <row r="88" spans="1:19">
      <c r="A88" s="33" t="s">
        <v>228</v>
      </c>
      <c r="B88" s="1" t="s">
        <v>42</v>
      </c>
      <c r="C88" s="33">
        <v>3.2508556416743772E-3</v>
      </c>
      <c r="D88" s="33">
        <v>5.4710928096834976E-5</v>
      </c>
      <c r="E88" s="33">
        <v>5.5888379846547043E-4</v>
      </c>
      <c r="F88" s="33">
        <v>2.5868462877554066E-2</v>
      </c>
      <c r="G88" s="33">
        <v>4.415836346680635E-4</v>
      </c>
      <c r="H88" s="33">
        <v>2.4786229636357682E-3</v>
      </c>
      <c r="I88" s="33">
        <v>2.5675581760333799E-3</v>
      </c>
      <c r="J88" s="33">
        <v>1.3671032643820524E-3</v>
      </c>
      <c r="K88" s="33">
        <v>8.7155815586326124E-5</v>
      </c>
      <c r="L88" s="33">
        <v>0.12272066780683843</v>
      </c>
      <c r="M88" s="33">
        <v>3.1382170436282664E-3</v>
      </c>
      <c r="N88" s="33">
        <v>0.76992035303614337</v>
      </c>
      <c r="O88" s="33">
        <v>3.3638470763905359E-4</v>
      </c>
      <c r="P88" s="33">
        <v>0.2094027742719593</v>
      </c>
      <c r="Q88" s="33">
        <v>3.9909606204311388E-3</v>
      </c>
      <c r="R88" s="33">
        <v>3.4125532416808824E-3</v>
      </c>
      <c r="S88" s="33">
        <v>1.1495968478282066</v>
      </c>
    </row>
    <row r="89" spans="1:19">
      <c r="A89" s="33" t="s">
        <v>228</v>
      </c>
      <c r="B89" s="1" t="s">
        <v>43</v>
      </c>
      <c r="C89" s="33">
        <v>6.0422355110354431E-2</v>
      </c>
      <c r="D89" s="33">
        <v>6.2479661834835554E-4</v>
      </c>
      <c r="E89" s="33">
        <v>1.1443163284308167E-4</v>
      </c>
      <c r="F89" s="33">
        <v>3.4500898794362911E-3</v>
      </c>
      <c r="G89" s="33">
        <v>7.8444925506104823E-4</v>
      </c>
      <c r="H89" s="33">
        <v>1.1225772870986361E-3</v>
      </c>
      <c r="I89" s="33">
        <v>2.6294434762208496E-4</v>
      </c>
      <c r="J89" s="33">
        <v>7.1207668309583028E-3</v>
      </c>
      <c r="K89" s="33">
        <v>3.6990742916473696E-2</v>
      </c>
      <c r="L89" s="33">
        <v>2.745476516772527E-2</v>
      </c>
      <c r="M89" s="33">
        <v>3.553724145715087E-3</v>
      </c>
      <c r="N89" s="33">
        <v>1.5136124445435328E-2</v>
      </c>
      <c r="O89" s="33">
        <v>7.1507447224061771E-6</v>
      </c>
      <c r="P89" s="33">
        <v>1.0689070923126209E-2</v>
      </c>
      <c r="Q89" s="33">
        <v>1.0463764517361085E-3</v>
      </c>
      <c r="R89" s="33">
        <v>4.0687768147762426E-3</v>
      </c>
      <c r="S89" s="33">
        <v>0.17284914257180617</v>
      </c>
    </row>
    <row r="90" spans="1:19">
      <c r="A90" s="33" t="s">
        <v>228</v>
      </c>
      <c r="B90" s="1" t="s">
        <v>44</v>
      </c>
      <c r="C90" s="33">
        <v>1.3143128200063359E-2</v>
      </c>
      <c r="D90" s="33">
        <v>2.114909963586431E-4</v>
      </c>
      <c r="E90" s="33">
        <v>1.4445942016957369E-3</v>
      </c>
      <c r="F90" s="33">
        <v>8.197760587643188E-2</v>
      </c>
      <c r="G90" s="33">
        <v>0</v>
      </c>
      <c r="H90" s="33">
        <v>1.9258438375482356E-3</v>
      </c>
      <c r="I90" s="33">
        <v>2.4189630528237416E-4</v>
      </c>
      <c r="J90" s="33">
        <v>1.5007789232427626E-2</v>
      </c>
      <c r="K90" s="33">
        <v>8.4477116964576382E-5</v>
      </c>
      <c r="L90" s="33">
        <v>2.8210698904196363E-2</v>
      </c>
      <c r="M90" s="33">
        <v>4.0860077213995538E-3</v>
      </c>
      <c r="N90" s="33">
        <v>2.4106666663854526E-3</v>
      </c>
      <c r="O90" s="33">
        <v>4.8382412294240007E-5</v>
      </c>
      <c r="P90" s="33">
        <v>0.13501870663657733</v>
      </c>
      <c r="Q90" s="33">
        <v>4.0828000299448775E-3</v>
      </c>
      <c r="R90" s="33">
        <v>7.8456209623425366E-3</v>
      </c>
      <c r="S90" s="33">
        <v>0.2957397091000189</v>
      </c>
    </row>
    <row r="91" spans="1:19">
      <c r="A91" s="33" t="s">
        <v>228</v>
      </c>
      <c r="B91" s="1" t="s">
        <v>45</v>
      </c>
      <c r="C91" s="33">
        <v>3.9588470046759028E-2</v>
      </c>
      <c r="D91" s="33">
        <v>2.7941865601794902E-3</v>
      </c>
      <c r="E91" s="33">
        <v>4.4296582405356499E-4</v>
      </c>
      <c r="F91" s="33">
        <v>3.2938725798885571E-3</v>
      </c>
      <c r="G91" s="33">
        <v>3.7782382853944085E-2</v>
      </c>
      <c r="H91" s="33">
        <v>5.7385557423739186E-5</v>
      </c>
      <c r="I91" s="33">
        <v>1.0461189009935978E-4</v>
      </c>
      <c r="J91" s="33">
        <v>2.0784597278868944E-3</v>
      </c>
      <c r="K91" s="33">
        <v>0</v>
      </c>
      <c r="L91" s="33">
        <v>2.3118935006017693E-2</v>
      </c>
      <c r="M91" s="33">
        <v>1.4981112303518174E-3</v>
      </c>
      <c r="N91" s="33">
        <v>6.395373271459448E-4</v>
      </c>
      <c r="O91" s="33">
        <v>0</v>
      </c>
      <c r="P91" s="33">
        <v>7.6206563232705804E-3</v>
      </c>
      <c r="Q91" s="33">
        <v>1.6640404695984046E-2</v>
      </c>
      <c r="R91" s="33">
        <v>8.6023416096239202E-3</v>
      </c>
      <c r="S91" s="33">
        <v>0.1442623212323042</v>
      </c>
    </row>
    <row r="92" spans="1:19">
      <c r="A92" s="33" t="s">
        <v>228</v>
      </c>
      <c r="B92" s="1" t="s">
        <v>46</v>
      </c>
      <c r="C92" s="33">
        <v>7.5573614952872958E-4</v>
      </c>
      <c r="D92" s="33">
        <v>3.7834722232465978E-4</v>
      </c>
      <c r="E92" s="33">
        <v>9.200921841607812E-4</v>
      </c>
      <c r="F92" s="33">
        <v>8.1408718877696629E-2</v>
      </c>
      <c r="G92" s="33">
        <v>1.9502591823439275E-4</v>
      </c>
      <c r="H92" s="33">
        <v>9.2551636797071346E-3</v>
      </c>
      <c r="I92" s="33">
        <v>1.5156254401516023E-5</v>
      </c>
      <c r="J92" s="33">
        <v>1.6174476576296115E-3</v>
      </c>
      <c r="K92" s="33">
        <v>4.354728122912821E-5</v>
      </c>
      <c r="L92" s="33">
        <v>4.4263261785388863E-2</v>
      </c>
      <c r="M92" s="33">
        <v>4.5395969882617848E-3</v>
      </c>
      <c r="N92" s="33">
        <v>1.9985979821264266E-3</v>
      </c>
      <c r="O92" s="33">
        <v>5.3116486337934088E-6</v>
      </c>
      <c r="P92" s="33">
        <v>4.6088163307071994E-3</v>
      </c>
      <c r="Q92" s="33">
        <v>6.2403632748342375E-3</v>
      </c>
      <c r="R92" s="33">
        <v>1.9535827701169239E-3</v>
      </c>
      <c r="S92" s="33">
        <v>0.15819876600494354</v>
      </c>
    </row>
    <row r="93" spans="1:19">
      <c r="A93" s="33" t="s">
        <v>228</v>
      </c>
      <c r="B93" s="1" t="s">
        <v>47</v>
      </c>
      <c r="C93" s="33">
        <v>1.2209066250072453E-2</v>
      </c>
      <c r="D93" s="33">
        <v>1.7894509102722722E-5</v>
      </c>
      <c r="E93" s="33">
        <v>9.0466308389614003E-4</v>
      </c>
      <c r="F93" s="33">
        <v>0.13270915984907106</v>
      </c>
      <c r="G93" s="33">
        <v>1.8958841450711361E-4</v>
      </c>
      <c r="H93" s="33">
        <v>5.3495254161983752E-5</v>
      </c>
      <c r="I93" s="33">
        <v>2.939938615509341E-5</v>
      </c>
      <c r="J93" s="33">
        <v>1.3994252984005584E-2</v>
      </c>
      <c r="K93" s="33">
        <v>5.3810254863617679E-6</v>
      </c>
      <c r="L93" s="33">
        <v>4.5557068589651806E-2</v>
      </c>
      <c r="M93" s="33">
        <v>4.1006625230464167E-3</v>
      </c>
      <c r="N93" s="33">
        <v>1.9699377374813309E-2</v>
      </c>
      <c r="O93" s="33">
        <v>0</v>
      </c>
      <c r="P93" s="33">
        <v>9.1544265344900566E-3</v>
      </c>
      <c r="Q93" s="33">
        <v>4.3541548510361849E-4</v>
      </c>
      <c r="R93" s="33">
        <v>8.0057504333304053E-3</v>
      </c>
      <c r="S93" s="33">
        <v>0.24706560169698832</v>
      </c>
    </row>
    <row r="94" spans="1:19">
      <c r="A94" s="33" t="s">
        <v>228</v>
      </c>
      <c r="B94" s="1" t="s">
        <v>48</v>
      </c>
      <c r="C94" s="33">
        <v>1.1947009563670008E-2</v>
      </c>
      <c r="D94" s="33">
        <v>3.2511075019492353E-4</v>
      </c>
      <c r="E94" s="33">
        <v>8.479116913671092E-4</v>
      </c>
      <c r="F94" s="33">
        <v>1.0679607015504189E-2</v>
      </c>
      <c r="G94" s="33">
        <v>5.0400068182909763E-4</v>
      </c>
      <c r="H94" s="33">
        <v>8.8236611250458452E-4</v>
      </c>
      <c r="I94" s="33">
        <v>1.2863049622302558E-3</v>
      </c>
      <c r="J94" s="33">
        <v>7.3372648898590853E-3</v>
      </c>
      <c r="K94" s="33">
        <v>8.5436420711132444E-4</v>
      </c>
      <c r="L94" s="33">
        <v>2.4985576421322264E-2</v>
      </c>
      <c r="M94" s="33">
        <v>3.9995704630513274E-3</v>
      </c>
      <c r="N94" s="33">
        <v>3.5311502950996498E-4</v>
      </c>
      <c r="O94" s="33">
        <v>1.5082596983920227E-4</v>
      </c>
      <c r="P94" s="33">
        <v>4.5787371404468757E-3</v>
      </c>
      <c r="Q94" s="33">
        <v>3.6736223385673838E-3</v>
      </c>
      <c r="R94" s="33">
        <v>4.2670532157558227E-3</v>
      </c>
      <c r="S94" s="33">
        <v>7.6672440452227875E-2</v>
      </c>
    </row>
    <row r="95" spans="1:19">
      <c r="A95" s="33" t="s">
        <v>228</v>
      </c>
      <c r="B95" s="1" t="s">
        <v>49</v>
      </c>
      <c r="C95" s="33">
        <v>2.9094450957138918E-2</v>
      </c>
      <c r="D95" s="33">
        <v>2.8559929927673977E-4</v>
      </c>
      <c r="E95" s="33">
        <v>3.8277673906850218E-5</v>
      </c>
      <c r="F95" s="33">
        <v>6.210161782985324E-2</v>
      </c>
      <c r="G95" s="33">
        <v>4.8252401432336001E-4</v>
      </c>
      <c r="H95" s="33">
        <v>1.0378697681425741E-3</v>
      </c>
      <c r="I95" s="33">
        <v>0</v>
      </c>
      <c r="J95" s="33">
        <v>6.402742866342237E-3</v>
      </c>
      <c r="K95" s="33">
        <v>2.0232200430458924E-5</v>
      </c>
      <c r="L95" s="33">
        <v>9.9516195039228705E-4</v>
      </c>
      <c r="M95" s="33">
        <v>7.2997650554125215E-3</v>
      </c>
      <c r="N95" s="33">
        <v>1.4431581788443282E-4</v>
      </c>
      <c r="O95" s="33">
        <v>6.1563125978714162E-6</v>
      </c>
      <c r="P95" s="33">
        <v>2.1615478697617263E-2</v>
      </c>
      <c r="Q95" s="33">
        <v>4.4537339730094772E-2</v>
      </c>
      <c r="R95" s="33">
        <v>9.2276212418411774E-3</v>
      </c>
      <c r="S95" s="33">
        <v>0.18328915341515994</v>
      </c>
    </row>
    <row r="96" spans="1:19">
      <c r="A96" s="33" t="s">
        <v>228</v>
      </c>
      <c r="B96" s="1" t="s">
        <v>50</v>
      </c>
      <c r="C96" s="33">
        <v>1.1281538095840205E-2</v>
      </c>
      <c r="D96" s="33">
        <v>1.6619128533568173E-5</v>
      </c>
      <c r="E96" s="33">
        <v>1.4908299939323522E-3</v>
      </c>
      <c r="F96" s="33">
        <v>6.7715995528317308E-2</v>
      </c>
      <c r="G96" s="33">
        <v>0</v>
      </c>
      <c r="H96" s="33">
        <v>0</v>
      </c>
      <c r="I96" s="33">
        <v>2.4763330811827799E-4</v>
      </c>
      <c r="J96" s="33">
        <v>1.4256207220668671E-3</v>
      </c>
      <c r="K96" s="33">
        <v>1.9875820500780961E-5</v>
      </c>
      <c r="L96" s="33">
        <v>2.1685713080678681E-2</v>
      </c>
      <c r="M96" s="33">
        <v>4.7156140879582864E-3</v>
      </c>
      <c r="N96" s="33">
        <v>2.2386489772685536E-4</v>
      </c>
      <c r="O96" s="33">
        <v>2.3693519687340014E-6</v>
      </c>
      <c r="P96" s="33">
        <v>6.2502319090995684E-3</v>
      </c>
      <c r="Q96" s="33">
        <v>3.1101641860757923E-3</v>
      </c>
      <c r="R96" s="33">
        <v>2.1627266683807989E-3</v>
      </c>
      <c r="S96" s="33">
        <v>0.12034879677952404</v>
      </c>
    </row>
    <row r="97" spans="1:19">
      <c r="A97" s="33" t="s">
        <v>228</v>
      </c>
      <c r="B97" s="1" t="s">
        <v>51</v>
      </c>
      <c r="C97" s="33">
        <v>6.4359867304375484E-4</v>
      </c>
      <c r="D97" s="33">
        <v>6.885756611341165E-5</v>
      </c>
      <c r="E97" s="33">
        <v>4.2235520796463089E-4</v>
      </c>
      <c r="F97" s="33">
        <v>7.3701509648628871E-2</v>
      </c>
      <c r="G97" s="33">
        <v>9.3597728372429856E-4</v>
      </c>
      <c r="H97" s="33">
        <v>1.6233655515041079E-4</v>
      </c>
      <c r="I97" s="33">
        <v>7.6141456756273485E-5</v>
      </c>
      <c r="J97" s="33">
        <v>7.1281036103343354E-4</v>
      </c>
      <c r="K97" s="33">
        <v>0</v>
      </c>
      <c r="L97" s="33">
        <v>0.13335982671060975</v>
      </c>
      <c r="M97" s="33">
        <v>3.7246971377298266E-3</v>
      </c>
      <c r="N97" s="33">
        <v>4.2068530167060914E-3</v>
      </c>
      <c r="O97" s="33">
        <v>3.8062958747503428E-5</v>
      </c>
      <c r="P97" s="33">
        <v>5.6195479734295617E-3</v>
      </c>
      <c r="Q97" s="33">
        <v>4.0032031885672836E-4</v>
      </c>
      <c r="R97" s="33">
        <v>4.1354976743548377E-3</v>
      </c>
      <c r="S97" s="33">
        <v>0.22820839254291059</v>
      </c>
    </row>
    <row r="98" spans="1:19">
      <c r="A98" s="33" t="s">
        <v>228</v>
      </c>
      <c r="B98" s="1" t="s">
        <v>52</v>
      </c>
      <c r="C98" s="33">
        <v>1.0975899810564016E-2</v>
      </c>
      <c r="D98" s="33">
        <v>9.3398190117199853E-4</v>
      </c>
      <c r="E98" s="33">
        <v>1.1493671082123402E-3</v>
      </c>
      <c r="F98" s="33">
        <v>0</v>
      </c>
      <c r="G98" s="33">
        <v>1.167606064533544E-2</v>
      </c>
      <c r="H98" s="33">
        <v>1.6342948754428654E-3</v>
      </c>
      <c r="I98" s="33">
        <v>2.3974444132845996E-4</v>
      </c>
      <c r="J98" s="33">
        <v>1.0329765241792188E-3</v>
      </c>
      <c r="K98" s="33">
        <v>9.3070193372679633E-6</v>
      </c>
      <c r="L98" s="33">
        <v>2.0555230088803E-2</v>
      </c>
      <c r="M98" s="33">
        <v>6.0019807068156794E-3</v>
      </c>
      <c r="N98" s="33">
        <v>2.2384828438148929E-4</v>
      </c>
      <c r="O98" s="33">
        <v>3.7894842229074799E-4</v>
      </c>
      <c r="P98" s="33">
        <v>2.6750034953177959E-3</v>
      </c>
      <c r="Q98" s="33">
        <v>4.5983569510177347E-3</v>
      </c>
      <c r="R98" s="33">
        <v>7.7392218066165697E-3</v>
      </c>
      <c r="S98" s="33">
        <v>6.9824222080569598E-2</v>
      </c>
    </row>
    <row r="99" spans="1:19">
      <c r="A99" s="33" t="s">
        <v>228</v>
      </c>
      <c r="B99" s="1" t="s">
        <v>53</v>
      </c>
      <c r="C99" s="33">
        <v>4.9939087171658514E-2</v>
      </c>
      <c r="D99" s="33">
        <v>5.390145587378381E-4</v>
      </c>
      <c r="E99" s="33">
        <v>3.8245136702597105E-4</v>
      </c>
      <c r="F99" s="33">
        <v>6.9001797588725822E-3</v>
      </c>
      <c r="G99" s="33">
        <v>4.4813347874850251E-4</v>
      </c>
      <c r="H99" s="33">
        <v>0</v>
      </c>
      <c r="I99" s="33">
        <v>2.4093694174365243E-3</v>
      </c>
      <c r="J99" s="33">
        <v>1.0041761793289083E-3</v>
      </c>
      <c r="K99" s="33">
        <v>3.243612934655804E-5</v>
      </c>
      <c r="L99" s="33">
        <v>8.8922979365690935E-4</v>
      </c>
      <c r="M99" s="33">
        <v>3.2258050070819166E-3</v>
      </c>
      <c r="N99" s="33">
        <v>2.0387686439882202E-4</v>
      </c>
      <c r="O99" s="33">
        <v>4.4717713785780155E-5</v>
      </c>
      <c r="P99" s="33">
        <v>5.7106713823475985E-3</v>
      </c>
      <c r="Q99" s="33">
        <v>2.6634475726190487E-3</v>
      </c>
      <c r="R99" s="33">
        <v>2.99044826730821E-3</v>
      </c>
      <c r="S99" s="33">
        <v>7.7383044662155953E-2</v>
      </c>
    </row>
    <row r="100" spans="1:19">
      <c r="A100" s="33" t="s">
        <v>228</v>
      </c>
      <c r="B100" s="1" t="s">
        <v>54</v>
      </c>
      <c r="C100" s="33">
        <v>2.0366087512343256E-2</v>
      </c>
      <c r="D100" s="33">
        <v>2.9945253263052862E-5</v>
      </c>
      <c r="E100" s="33">
        <v>1.6706475029937273E-5</v>
      </c>
      <c r="F100" s="33">
        <v>0.11859656201323787</v>
      </c>
      <c r="G100" s="33">
        <v>4.3503379058762448E-4</v>
      </c>
      <c r="H100" s="33">
        <v>8.5220100475691396E-4</v>
      </c>
      <c r="I100" s="33">
        <v>4.8092657677800688E-5</v>
      </c>
      <c r="J100" s="33">
        <v>0</v>
      </c>
      <c r="K100" s="33">
        <v>4.3704411112344133E-6</v>
      </c>
      <c r="L100" s="33">
        <v>1.8831022185842983E-2</v>
      </c>
      <c r="M100" s="33">
        <v>3.0906850451355439E-3</v>
      </c>
      <c r="N100" s="33">
        <v>7.5717486766535558E-3</v>
      </c>
      <c r="O100" s="33">
        <v>2.1146088192980361E-6</v>
      </c>
      <c r="P100" s="33">
        <v>8.1454347328424603E-3</v>
      </c>
      <c r="Q100" s="33">
        <v>2.1036332099342303E-3</v>
      </c>
      <c r="R100" s="33">
        <v>2.4375128838549642E-3</v>
      </c>
      <c r="S100" s="33">
        <v>0.18253115049139979</v>
      </c>
    </row>
    <row r="101" spans="1:19">
      <c r="A101" s="33" t="s">
        <v>228</v>
      </c>
      <c r="B101" s="1" t="s">
        <v>55</v>
      </c>
      <c r="C101" s="33">
        <v>1.1440913765341065E-2</v>
      </c>
      <c r="D101" s="33">
        <v>6.3428762161477081E-5</v>
      </c>
      <c r="E101" s="33">
        <v>3.9993178234520865E-4</v>
      </c>
      <c r="F101" s="33">
        <v>6.0640502275361996E-2</v>
      </c>
      <c r="G101" s="33">
        <v>4.2784235464665699E-4</v>
      </c>
      <c r="H101" s="33">
        <v>8.5706007602492917E-5</v>
      </c>
      <c r="I101" s="33">
        <v>1.1910081805455164E-5</v>
      </c>
      <c r="J101" s="33">
        <v>0</v>
      </c>
      <c r="K101" s="33">
        <v>2.8231152713836805E-4</v>
      </c>
      <c r="L101" s="33">
        <v>1.9912334016304101E-2</v>
      </c>
      <c r="M101" s="33">
        <v>2.269287574936385E-4</v>
      </c>
      <c r="N101" s="33">
        <v>5.3295846689316306E-4</v>
      </c>
      <c r="O101" s="33">
        <v>3.5350128923167246E-5</v>
      </c>
      <c r="P101" s="33">
        <v>3.7979477733713907E-3</v>
      </c>
      <c r="Q101" s="33">
        <v>2.4156754147952597E-4</v>
      </c>
      <c r="R101" s="33">
        <v>3.6987293934807042E-3</v>
      </c>
      <c r="S101" s="33">
        <v>0.10179836263438347</v>
      </c>
    </row>
    <row r="102" spans="1:19">
      <c r="A102" s="33" t="s">
        <v>228</v>
      </c>
      <c r="B102" s="1" t="s">
        <v>56</v>
      </c>
      <c r="C102" s="33">
        <v>1.1722557933310895E-2</v>
      </c>
      <c r="D102" s="33">
        <v>3.1671844435900987E-3</v>
      </c>
      <c r="E102" s="33">
        <v>3.5526696550636228E-4</v>
      </c>
      <c r="F102" s="33">
        <v>0</v>
      </c>
      <c r="G102" s="33">
        <v>0</v>
      </c>
      <c r="H102" s="33">
        <v>8.682653071852009E-4</v>
      </c>
      <c r="I102" s="33">
        <v>0</v>
      </c>
      <c r="J102" s="33">
        <v>0</v>
      </c>
      <c r="K102" s="33">
        <v>0</v>
      </c>
      <c r="L102" s="33">
        <v>1.7710247597314321E-2</v>
      </c>
      <c r="M102" s="33">
        <v>6.4611739237196986E-4</v>
      </c>
      <c r="N102" s="33">
        <v>1.8214696440246314E-3</v>
      </c>
      <c r="O102" s="33">
        <v>1.4725115539987454E-5</v>
      </c>
      <c r="P102" s="33">
        <v>4.3872041189789712E-3</v>
      </c>
      <c r="Q102" s="33">
        <v>2.337891994379504E-4</v>
      </c>
      <c r="R102" s="33">
        <v>9.4513766199000315E-4</v>
      </c>
      <c r="S102" s="33">
        <v>4.1871965379129961E-2</v>
      </c>
    </row>
    <row r="103" spans="1:19">
      <c r="A103" s="33" t="s">
        <v>228</v>
      </c>
      <c r="B103" s="1" t="s">
        <v>57</v>
      </c>
      <c r="C103" s="33">
        <v>1.1493845190273078E-2</v>
      </c>
      <c r="D103" s="33">
        <v>0</v>
      </c>
      <c r="E103" s="33">
        <v>3.7884313774572131E-4</v>
      </c>
      <c r="F103" s="33">
        <v>5.2545716047006863E-2</v>
      </c>
      <c r="G103" s="33">
        <v>3.9160568795882256E-2</v>
      </c>
      <c r="H103" s="33">
        <v>4.0246296427515205E-5</v>
      </c>
      <c r="I103" s="33">
        <v>3.396420262413713E-5</v>
      </c>
      <c r="J103" s="33">
        <v>0</v>
      </c>
      <c r="K103" s="33">
        <v>0</v>
      </c>
      <c r="L103" s="33">
        <v>1.6910863180967795E-3</v>
      </c>
      <c r="M103" s="33">
        <v>6.0157610322697508E-4</v>
      </c>
      <c r="N103" s="33">
        <v>1.3648868540983017E-4</v>
      </c>
      <c r="O103" s="33">
        <v>3.4316785762544821E-5</v>
      </c>
      <c r="P103" s="33">
        <v>3.5687170988847328E-3</v>
      </c>
      <c r="Q103" s="33">
        <v>0</v>
      </c>
      <c r="R103" s="33">
        <v>3.8487173949164344E-4</v>
      </c>
      <c r="S103" s="33">
        <v>0.11007024040060287</v>
      </c>
    </row>
    <row r="104" spans="1:19">
      <c r="A104" s="33" t="s">
        <v>228</v>
      </c>
      <c r="B104" s="1" t="s">
        <v>58</v>
      </c>
      <c r="C104" s="33">
        <v>1.5793361143110474E-3</v>
      </c>
      <c r="D104" s="33">
        <v>2.5311340845934893E-4</v>
      </c>
      <c r="E104" s="33">
        <v>3.8831355703938808E-4</v>
      </c>
      <c r="F104" s="33">
        <v>1.2433120667196818E-2</v>
      </c>
      <c r="G104" s="33">
        <v>0</v>
      </c>
      <c r="H104" s="33">
        <v>1.9869156724627857E-4</v>
      </c>
      <c r="I104" s="33">
        <v>0</v>
      </c>
      <c r="J104" s="33">
        <v>0</v>
      </c>
      <c r="K104" s="33">
        <v>1.2463268505014113E-5</v>
      </c>
      <c r="L104" s="33">
        <v>1.6525927418285846E-2</v>
      </c>
      <c r="M104" s="33">
        <v>2.4126051984394437E-3</v>
      </c>
      <c r="N104" s="33">
        <v>7.052303189745146E-4</v>
      </c>
      <c r="O104" s="33">
        <v>1.9638960512824433E-6</v>
      </c>
      <c r="P104" s="33">
        <v>9.5272595267381632E-4</v>
      </c>
      <c r="Q104" s="33">
        <v>0</v>
      </c>
      <c r="R104" s="33">
        <v>5.6789643586796501E-4</v>
      </c>
      <c r="S104" s="33">
        <v>3.6031387803006965E-2</v>
      </c>
    </row>
    <row r="105" spans="1:19">
      <c r="A105" s="33" t="s">
        <v>228</v>
      </c>
      <c r="B105" s="1" t="s">
        <v>59</v>
      </c>
      <c r="C105" s="33">
        <v>5.3044690235282133E-4</v>
      </c>
      <c r="D105" s="33">
        <v>8.9897804226968248E-5</v>
      </c>
      <c r="E105" s="33">
        <v>3.2028476661505323E-5</v>
      </c>
      <c r="F105" s="33">
        <v>0</v>
      </c>
      <c r="G105" s="33">
        <v>3.900518364687855E-4</v>
      </c>
      <c r="H105" s="33">
        <v>0</v>
      </c>
      <c r="I105" s="33">
        <v>0</v>
      </c>
      <c r="J105" s="33">
        <v>0</v>
      </c>
      <c r="K105" s="33">
        <v>0</v>
      </c>
      <c r="L105" s="33">
        <v>1.7717447807086728E-2</v>
      </c>
      <c r="M105" s="33">
        <v>3.105319726880218E-3</v>
      </c>
      <c r="N105" s="33">
        <v>1.832927179867383E-2</v>
      </c>
      <c r="O105" s="33">
        <v>4.0656545608058758E-5</v>
      </c>
      <c r="P105" s="33">
        <v>6.4652515615168937E-3</v>
      </c>
      <c r="Q105" s="33">
        <v>4.8638970184811114E-8</v>
      </c>
      <c r="R105" s="33">
        <v>2.5319878695739817E-4</v>
      </c>
      <c r="S105" s="33">
        <v>4.6953619885414355E-2</v>
      </c>
    </row>
    <row r="106" spans="1:19">
      <c r="A106" s="33" t="s">
        <v>228</v>
      </c>
      <c r="B106" s="1" t="s">
        <v>60</v>
      </c>
      <c r="C106" s="33">
        <v>5.1858272404459171E-4</v>
      </c>
      <c r="D106" s="33">
        <v>0</v>
      </c>
      <c r="E106" s="33">
        <v>3.1251600058768148E-4</v>
      </c>
      <c r="F106" s="33">
        <v>6.0058619017127057E-3</v>
      </c>
      <c r="G106" s="33">
        <v>0</v>
      </c>
      <c r="H106" s="33">
        <v>9.5130880605864832E-5</v>
      </c>
      <c r="I106" s="33">
        <v>3.1661688643769281E-5</v>
      </c>
      <c r="J106" s="33">
        <v>0</v>
      </c>
      <c r="K106" s="33">
        <v>8.841255103023693E-4</v>
      </c>
      <c r="L106" s="33">
        <v>3.3623333553549628E-3</v>
      </c>
      <c r="M106" s="33">
        <v>2.9618357101579562E-4</v>
      </c>
      <c r="N106" s="33">
        <v>8.3946318254035646E-5</v>
      </c>
      <c r="O106" s="33">
        <v>1.8749724149669245E-6</v>
      </c>
      <c r="P106" s="33">
        <v>3.2833618924623664E-3</v>
      </c>
      <c r="Q106" s="33">
        <v>3.7012950500070474E-6</v>
      </c>
      <c r="R106" s="33">
        <v>3.1148700217542569E-4</v>
      </c>
      <c r="S106" s="33">
        <v>1.5190767112699177E-2</v>
      </c>
    </row>
    <row r="107" spans="1:19">
      <c r="A107" s="33" t="s">
        <v>228</v>
      </c>
      <c r="B107" s="1" t="s">
        <v>61</v>
      </c>
      <c r="C107" s="33">
        <v>0</v>
      </c>
      <c r="D107" s="33">
        <v>0</v>
      </c>
      <c r="E107" s="33">
        <v>3.1312115502002413E-5</v>
      </c>
      <c r="F107" s="33">
        <v>5.8384128940929259E-3</v>
      </c>
      <c r="G107" s="33">
        <v>3.7917682901422722E-4</v>
      </c>
      <c r="H107" s="33">
        <v>0</v>
      </c>
      <c r="I107" s="33">
        <v>0</v>
      </c>
      <c r="J107" s="33">
        <v>0</v>
      </c>
      <c r="K107" s="33">
        <v>0</v>
      </c>
      <c r="L107" s="33">
        <v>1.5401803690942018E-2</v>
      </c>
      <c r="M107" s="33">
        <v>2.1545554650845844E-3</v>
      </c>
      <c r="N107" s="33">
        <v>6.0534466576100954E-4</v>
      </c>
      <c r="O107" s="33">
        <v>0</v>
      </c>
      <c r="P107" s="33">
        <v>6.2286887144988867E-3</v>
      </c>
      <c r="Q107" s="33">
        <v>0</v>
      </c>
      <c r="R107" s="33">
        <v>3.7529416626824741E-5</v>
      </c>
      <c r="S107" s="33">
        <v>3.0676823791623065E-2</v>
      </c>
    </row>
    <row r="108" spans="1:19">
      <c r="A108" s="33" t="s">
        <v>228</v>
      </c>
      <c r="B108" s="1" t="s">
        <v>62</v>
      </c>
      <c r="C108" s="33">
        <v>0</v>
      </c>
      <c r="D108" s="33">
        <v>4.2316318265012143E-5</v>
      </c>
      <c r="E108" s="33">
        <v>5.9692813937062272E-4</v>
      </c>
      <c r="F108" s="33">
        <v>0</v>
      </c>
      <c r="G108" s="33">
        <v>0</v>
      </c>
      <c r="H108" s="33">
        <v>1.8317347719687405E-4</v>
      </c>
      <c r="I108" s="33">
        <v>0</v>
      </c>
      <c r="J108" s="33">
        <v>0</v>
      </c>
      <c r="K108" s="33">
        <v>1.1618353925602065E-5</v>
      </c>
      <c r="L108" s="33">
        <v>3.1901403126362027E-2</v>
      </c>
      <c r="M108" s="33">
        <v>3.1067857923243736E-3</v>
      </c>
      <c r="N108" s="33">
        <v>2.1079523795819455E-5</v>
      </c>
      <c r="O108" s="33">
        <v>8.2773590793228102E-6</v>
      </c>
      <c r="P108" s="33">
        <v>2.9320098907970049E-3</v>
      </c>
      <c r="Q108" s="33">
        <v>4.6566348999022011E-8</v>
      </c>
      <c r="R108" s="33">
        <v>7.9889969576640851E-5</v>
      </c>
      <c r="S108" s="33">
        <v>3.8883528517033028E-2</v>
      </c>
    </row>
    <row r="109" spans="1:19">
      <c r="A109" s="33" t="s">
        <v>228</v>
      </c>
      <c r="B109" s="1" t="s">
        <v>63</v>
      </c>
      <c r="C109" s="33">
        <v>0</v>
      </c>
      <c r="D109" s="33">
        <v>0</v>
      </c>
      <c r="E109" s="33">
        <v>3.0826840983932957E-4</v>
      </c>
      <c r="F109" s="33">
        <v>0</v>
      </c>
      <c r="G109" s="33">
        <v>0</v>
      </c>
      <c r="H109" s="33">
        <v>0</v>
      </c>
      <c r="I109" s="33">
        <v>3.031250880325409E-5</v>
      </c>
      <c r="J109" s="33">
        <v>0</v>
      </c>
      <c r="K109" s="33">
        <v>0</v>
      </c>
      <c r="L109" s="33">
        <v>1.6367339402712844E-2</v>
      </c>
      <c r="M109" s="33">
        <v>1.2661728840512865E-4</v>
      </c>
      <c r="N109" s="33">
        <v>4.1433043064031949E-5</v>
      </c>
      <c r="O109" s="33">
        <v>6.3695792553136732E-5</v>
      </c>
      <c r="P109" s="33">
        <v>2.1037297532302546E-3</v>
      </c>
      <c r="Q109" s="33">
        <v>9.0327205271023558E-8</v>
      </c>
      <c r="R109" s="33">
        <v>1.1267609599485695E-4</v>
      </c>
      <c r="S109" s="33">
        <v>1.9154162621759951E-2</v>
      </c>
    </row>
    <row r="110" spans="1:19">
      <c r="A110" s="33" t="s">
        <v>228</v>
      </c>
      <c r="B110" s="1" t="s">
        <v>64</v>
      </c>
      <c r="C110" s="33">
        <v>8.1331704436067298E-3</v>
      </c>
      <c r="D110" s="33">
        <v>0</v>
      </c>
      <c r="E110" s="33">
        <v>3.017351077988506E-4</v>
      </c>
      <c r="F110" s="33">
        <v>0</v>
      </c>
      <c r="G110" s="33">
        <v>0</v>
      </c>
      <c r="H110" s="33">
        <v>0</v>
      </c>
      <c r="I110" s="33">
        <v>5.879877231018682E-5</v>
      </c>
      <c r="J110" s="33">
        <v>0</v>
      </c>
      <c r="K110" s="33">
        <v>0</v>
      </c>
      <c r="L110" s="33">
        <v>1.3890049779377023E-3</v>
      </c>
      <c r="M110" s="33">
        <v>8.3388979946974473E-5</v>
      </c>
      <c r="N110" s="33">
        <v>2.5897709302391547E-4</v>
      </c>
      <c r="O110" s="33">
        <v>1.709359594315174E-6</v>
      </c>
      <c r="P110" s="33">
        <v>5.1785831376882641E-4</v>
      </c>
      <c r="Q110" s="33">
        <v>0</v>
      </c>
      <c r="R110" s="33">
        <v>4.994975326759743E-4</v>
      </c>
      <c r="S110" s="33">
        <v>1.1244140580572548E-2</v>
      </c>
    </row>
    <row r="111" spans="1:19">
      <c r="A111" s="33" t="s">
        <v>228</v>
      </c>
      <c r="B111" s="1" t="s">
        <v>91</v>
      </c>
      <c r="C111" s="33">
        <v>8.0363702884120869E-3</v>
      </c>
      <c r="D111" s="33">
        <v>4.0100457337377549E-5</v>
      </c>
      <c r="E111" s="33">
        <v>2.8180903951857683E-4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1.1123268237822614E-5</v>
      </c>
      <c r="L111" s="33">
        <v>1.443341743988924E-2</v>
      </c>
      <c r="M111" s="33">
        <v>4.3222307221837397E-3</v>
      </c>
      <c r="N111" s="33">
        <v>1.1127867820093229E-5</v>
      </c>
      <c r="O111" s="33">
        <v>3.2430173759145919E-5</v>
      </c>
      <c r="P111" s="33">
        <v>2.8493513974563456E-3</v>
      </c>
      <c r="Q111" s="33">
        <v>0</v>
      </c>
      <c r="R111" s="33">
        <v>9.8589307135910076E-6</v>
      </c>
      <c r="S111" s="33">
        <v>3.0027819585029647E-2</v>
      </c>
    </row>
    <row r="112" spans="1:19">
      <c r="A112" s="33" t="s">
        <v>228</v>
      </c>
      <c r="B112" s="1" t="s">
        <v>92</v>
      </c>
      <c r="C112" s="33">
        <v>2.2484584393112073E-3</v>
      </c>
      <c r="D112" s="33">
        <v>0</v>
      </c>
      <c r="E112" s="33">
        <v>0</v>
      </c>
      <c r="F112" s="33">
        <v>0</v>
      </c>
      <c r="G112" s="33">
        <v>0</v>
      </c>
      <c r="H112" s="33">
        <v>1.7141201520498583E-4</v>
      </c>
      <c r="I112" s="33">
        <v>0</v>
      </c>
      <c r="J112" s="33">
        <v>0</v>
      </c>
      <c r="K112" s="33">
        <v>2.157639015332169E-5</v>
      </c>
      <c r="L112" s="33">
        <v>0</v>
      </c>
      <c r="M112" s="33">
        <v>2.5903811603811278E-4</v>
      </c>
      <c r="N112" s="33">
        <v>3.7049655171372819E-5</v>
      </c>
      <c r="O112" s="33">
        <v>4.4174559403753477E-6</v>
      </c>
      <c r="P112" s="33">
        <v>3.1552146419624449E-3</v>
      </c>
      <c r="Q112" s="33">
        <v>4.3247464276419123E-8</v>
      </c>
      <c r="R112" s="33">
        <v>3.8515458033572259E-5</v>
      </c>
      <c r="S112" s="33">
        <v>5.9357254189649211E-3</v>
      </c>
    </row>
    <row r="113" spans="1:19">
      <c r="A113" s="33" t="s">
        <v>228</v>
      </c>
      <c r="B113" s="1" t="s">
        <v>93</v>
      </c>
      <c r="C113" s="33">
        <v>4.464650160223016E-4</v>
      </c>
      <c r="D113" s="33">
        <v>0</v>
      </c>
      <c r="E113" s="33">
        <v>1.2668195831899709E-5</v>
      </c>
      <c r="F113" s="33">
        <v>0</v>
      </c>
      <c r="G113" s="33">
        <v>0</v>
      </c>
      <c r="H113" s="33">
        <v>0</v>
      </c>
      <c r="I113" s="33">
        <v>2.8152070397080564E-5</v>
      </c>
      <c r="J113" s="33">
        <v>0</v>
      </c>
      <c r="K113" s="33">
        <v>0</v>
      </c>
      <c r="L113" s="33">
        <v>6.4882715957281789E-4</v>
      </c>
      <c r="M113" s="33">
        <v>3.3618971249982366E-4</v>
      </c>
      <c r="N113" s="33">
        <v>9.7649641688235533E-6</v>
      </c>
      <c r="O113" s="33">
        <v>0</v>
      </c>
      <c r="P113" s="33">
        <v>2.5970371862147346E-3</v>
      </c>
      <c r="Q113" s="33">
        <v>0</v>
      </c>
      <c r="R113" s="33">
        <v>1.513603679157427E-4</v>
      </c>
      <c r="S113" s="33">
        <v>4.2304646727302497E-3</v>
      </c>
    </row>
    <row r="114" spans="1:19">
      <c r="A114" s="33" t="s">
        <v>228</v>
      </c>
      <c r="B114" s="1" t="s">
        <v>94</v>
      </c>
      <c r="C114" s="33">
        <v>0</v>
      </c>
      <c r="D114" s="33">
        <v>0</v>
      </c>
      <c r="E114" s="33">
        <v>1.2440528338486523E-5</v>
      </c>
      <c r="F114" s="33">
        <v>0</v>
      </c>
      <c r="G114" s="33">
        <v>0</v>
      </c>
      <c r="H114" s="33">
        <v>8.2801166270130011E-5</v>
      </c>
      <c r="I114" s="33">
        <v>0</v>
      </c>
      <c r="J114" s="33">
        <v>0</v>
      </c>
      <c r="K114" s="33">
        <v>0</v>
      </c>
      <c r="L114" s="33">
        <v>6.3716671044034001E-4</v>
      </c>
      <c r="M114" s="33">
        <v>1.1281152750253653E-2</v>
      </c>
      <c r="N114" s="33">
        <v>2.4240557669941154E-4</v>
      </c>
      <c r="O114" s="33">
        <v>3.4139836742108631E-5</v>
      </c>
      <c r="P114" s="33">
        <v>1.1144809369447728E-3</v>
      </c>
      <c r="Q114" s="33">
        <v>4.1983270193668432E-8</v>
      </c>
      <c r="R114" s="33">
        <v>2.4478607425137966E-4</v>
      </c>
      <c r="S114" s="33">
        <v>1.3649415563179446E-2</v>
      </c>
    </row>
    <row r="115" spans="1:19">
      <c r="A115" s="33" t="s">
        <v>228</v>
      </c>
      <c r="B115" s="1" t="s">
        <v>95</v>
      </c>
      <c r="C115" s="33">
        <v>7.5530594572015275E-3</v>
      </c>
      <c r="D115" s="33">
        <v>3.7381952072479407E-5</v>
      </c>
      <c r="E115" s="33">
        <v>5.4239983060311303E-5</v>
      </c>
      <c r="F115" s="33">
        <v>0</v>
      </c>
      <c r="G115" s="33">
        <v>0</v>
      </c>
      <c r="H115" s="33">
        <v>0</v>
      </c>
      <c r="I115" s="33">
        <v>2.7329138478915382E-5</v>
      </c>
      <c r="J115" s="33">
        <v>0</v>
      </c>
      <c r="K115" s="33">
        <v>1.0330488726895126E-5</v>
      </c>
      <c r="L115" s="33">
        <v>0</v>
      </c>
      <c r="M115" s="33">
        <v>6.015859372747645E-2</v>
      </c>
      <c r="N115" s="33">
        <v>5.9898790034651483E-6</v>
      </c>
      <c r="O115" s="33">
        <v>0</v>
      </c>
      <c r="P115" s="33">
        <v>5.0547105673359738E-4</v>
      </c>
      <c r="Q115" s="33">
        <v>6.9141890731927447E-4</v>
      </c>
      <c r="R115" s="33">
        <v>2.3608364199390053E-4</v>
      </c>
      <c r="S115" s="33">
        <v>6.9279898231911829E-2</v>
      </c>
    </row>
    <row r="116" spans="1:19">
      <c r="A116" s="33" t="s">
        <v>228</v>
      </c>
      <c r="B116" s="1" t="s">
        <v>96</v>
      </c>
      <c r="C116" s="33">
        <v>8.6761622886193379E-3</v>
      </c>
      <c r="D116" s="33">
        <v>0</v>
      </c>
      <c r="E116" s="33">
        <v>0</v>
      </c>
      <c r="F116" s="33">
        <v>0</v>
      </c>
      <c r="G116" s="33">
        <v>0</v>
      </c>
      <c r="H116" s="33">
        <v>8.0492592855030409E-5</v>
      </c>
      <c r="I116" s="33">
        <v>2.6877367253597129E-5</v>
      </c>
      <c r="J116" s="33">
        <v>0</v>
      </c>
      <c r="K116" s="33">
        <v>0</v>
      </c>
      <c r="L116" s="33">
        <v>0</v>
      </c>
      <c r="M116" s="33">
        <v>4.4015895155347096E-4</v>
      </c>
      <c r="N116" s="33">
        <v>3.4537971036030513E-5</v>
      </c>
      <c r="O116" s="33">
        <v>4.1117586157546349E-6</v>
      </c>
      <c r="P116" s="33">
        <v>1.9732022469334254E-3</v>
      </c>
      <c r="Q116" s="33">
        <v>9.653040792317924E-2</v>
      </c>
      <c r="R116" s="33">
        <v>9.1475004989405306E-5</v>
      </c>
      <c r="S116" s="33">
        <v>0.10785742610516991</v>
      </c>
    </row>
    <row r="117" spans="1:19">
      <c r="A117" s="33" t="s">
        <v>228</v>
      </c>
      <c r="B117" s="1" t="s">
        <v>97</v>
      </c>
      <c r="C117" s="33">
        <v>1.2362198409583414E-3</v>
      </c>
      <c r="D117" s="33">
        <v>0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1.0028511331139356E-5</v>
      </c>
      <c r="L117" s="33">
        <v>1.397320359288301E-3</v>
      </c>
      <c r="M117" s="33">
        <v>2.0500993059426875E-3</v>
      </c>
      <c r="N117" s="33">
        <v>2.3109767364992706E-4</v>
      </c>
      <c r="O117" s="33">
        <v>4.0918779290466389E-6</v>
      </c>
      <c r="P117" s="33">
        <v>1.3537385245037115E-3</v>
      </c>
      <c r="Q117" s="33">
        <v>0</v>
      </c>
      <c r="R117" s="33">
        <v>8.8938888040956954E-6</v>
      </c>
      <c r="S117" s="33">
        <v>6.2914899826864712E-3</v>
      </c>
    </row>
    <row r="118" spans="1:19">
      <c r="A118" s="33" t="s">
        <v>228</v>
      </c>
      <c r="B118" s="1" t="s">
        <v>98</v>
      </c>
      <c r="C118" s="33">
        <v>0</v>
      </c>
      <c r="D118" s="33">
        <v>3.5789018205445444E-5</v>
      </c>
      <c r="E118" s="33">
        <v>2.3258969797379514E-5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9.8627324920386172E-6</v>
      </c>
      <c r="L118" s="33">
        <v>2.5719445715211009E-3</v>
      </c>
      <c r="M118" s="33">
        <v>7.5252761461364059E-5</v>
      </c>
      <c r="N118" s="33">
        <v>4.287910694955599E-6</v>
      </c>
      <c r="O118" s="33">
        <v>0</v>
      </c>
      <c r="P118" s="33">
        <v>3.694368927469327E-4</v>
      </c>
      <c r="Q118" s="33">
        <v>7.7925644603737965E-8</v>
      </c>
      <c r="R118" s="33">
        <v>1.4011714482009552E-4</v>
      </c>
      <c r="S118" s="33">
        <v>3.2300279273158594E-3</v>
      </c>
    </row>
    <row r="119" spans="1:19">
      <c r="A119" s="33" t="s">
        <v>228</v>
      </c>
      <c r="B119" s="1" t="s">
        <v>99</v>
      </c>
      <c r="C119" s="33">
        <v>0</v>
      </c>
      <c r="D119" s="33">
        <v>3.4795041667035065E-5</v>
      </c>
      <c r="E119" s="33">
        <v>2.7087751800658477E-4</v>
      </c>
      <c r="F119" s="33">
        <v>0</v>
      </c>
      <c r="G119" s="33">
        <v>0</v>
      </c>
      <c r="H119" s="33">
        <v>0</v>
      </c>
      <c r="I119" s="33">
        <v>2.5413103943439097E-5</v>
      </c>
      <c r="J119" s="33">
        <v>0</v>
      </c>
      <c r="K119" s="33">
        <v>0</v>
      </c>
      <c r="L119" s="33">
        <v>1.2575883233623131E-2</v>
      </c>
      <c r="M119" s="33">
        <v>4.1828597969306713E-4</v>
      </c>
      <c r="N119" s="33">
        <v>4.8599908672919412E-4</v>
      </c>
      <c r="O119" s="33">
        <v>3.9277921025648865E-6</v>
      </c>
      <c r="P119" s="33">
        <v>9.7906303638595205E-5</v>
      </c>
      <c r="Q119" s="33">
        <v>0</v>
      </c>
      <c r="R119" s="33">
        <v>9.4577835355380557E-5</v>
      </c>
      <c r="S119" s="33">
        <v>1.4007665894553156E-2</v>
      </c>
    </row>
    <row r="120" spans="1:19">
      <c r="A120" s="33" t="s">
        <v>228</v>
      </c>
      <c r="B120" s="1" t="s">
        <v>100</v>
      </c>
      <c r="C120" s="33">
        <v>6.9438226222544586E-3</v>
      </c>
      <c r="D120" s="33">
        <v>3.4626804815918177E-5</v>
      </c>
      <c r="E120" s="33">
        <v>2.4261872119935024E-4</v>
      </c>
      <c r="F120" s="33">
        <v>0</v>
      </c>
      <c r="G120" s="33">
        <v>0</v>
      </c>
      <c r="H120" s="33">
        <v>0</v>
      </c>
      <c r="I120" s="33">
        <v>2.5312833714430383E-5</v>
      </c>
      <c r="J120" s="33">
        <v>0</v>
      </c>
      <c r="K120" s="33">
        <v>0</v>
      </c>
      <c r="L120" s="33">
        <v>1.242620636933367E-2</v>
      </c>
      <c r="M120" s="33">
        <v>2.0283100668985199E-3</v>
      </c>
      <c r="N120" s="33">
        <v>6.7327998074517836E-6</v>
      </c>
      <c r="O120" s="33">
        <v>0</v>
      </c>
      <c r="P120" s="33">
        <v>4.0691669587111789E-4</v>
      </c>
      <c r="Q120" s="33">
        <v>0</v>
      </c>
      <c r="R120" s="33">
        <v>5.095324089374742E-4</v>
      </c>
      <c r="S120" s="33">
        <v>2.262407932272481E-2</v>
      </c>
    </row>
    <row r="121" spans="1:19">
      <c r="A121" s="33" t="s">
        <v>228</v>
      </c>
      <c r="B121" s="1" t="s">
        <v>116</v>
      </c>
      <c r="C121" s="33">
        <v>7.6941087171213951E-3</v>
      </c>
      <c r="D121" s="33">
        <v>0</v>
      </c>
      <c r="E121" s="33">
        <v>3.5829421622390889E-5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3.681384092475426E-4</v>
      </c>
      <c r="N121" s="33">
        <v>6.4792042142158834E-5</v>
      </c>
      <c r="O121" s="33">
        <v>3.8129761958383135E-6</v>
      </c>
      <c r="P121" s="33">
        <v>8.3414539010284727E-4</v>
      </c>
      <c r="Q121" s="33">
        <v>3.7642251982106245E-8</v>
      </c>
      <c r="R121" s="33">
        <v>1.0221743933414018E-4</v>
      </c>
      <c r="S121" s="33">
        <v>9.1030820380524347E-3</v>
      </c>
    </row>
    <row r="122" spans="1:19">
      <c r="A122" s="33" t="s">
        <v>228</v>
      </c>
      <c r="B122" s="1" t="s">
        <v>117</v>
      </c>
      <c r="C122" s="33">
        <v>1.5408348778294112E-3</v>
      </c>
      <c r="D122" s="33">
        <v>3.3238257067136345E-5</v>
      </c>
      <c r="E122" s="33">
        <v>0</v>
      </c>
      <c r="F122" s="33">
        <v>0</v>
      </c>
      <c r="G122" s="33">
        <v>0</v>
      </c>
      <c r="H122" s="33">
        <v>0</v>
      </c>
      <c r="I122" s="33">
        <v>2.4503339472570218E-5</v>
      </c>
      <c r="J122" s="33">
        <v>0</v>
      </c>
      <c r="K122" s="33">
        <v>1.8614038674535927E-5</v>
      </c>
      <c r="L122" s="33">
        <v>1.8583968766279213E-3</v>
      </c>
      <c r="M122" s="33">
        <v>2.7950537875653936E-4</v>
      </c>
      <c r="N122" s="33">
        <v>2.2326758773338895E-4</v>
      </c>
      <c r="O122" s="33">
        <v>3.7499448299338489E-6</v>
      </c>
      <c r="P122" s="33">
        <v>8.611603424970582E-4</v>
      </c>
      <c r="Q122" s="33">
        <v>0</v>
      </c>
      <c r="R122" s="33">
        <v>5.5182866400826924E-5</v>
      </c>
      <c r="S122" s="33">
        <v>4.8984535097815751E-3</v>
      </c>
    </row>
    <row r="123" spans="1:19">
      <c r="A123" s="33" t="s">
        <v>228</v>
      </c>
      <c r="B123" s="1" t="s">
        <v>118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1.27433342088068E-3</v>
      </c>
      <c r="M123" s="33">
        <v>1.8708555931290505E-3</v>
      </c>
      <c r="N123" s="33">
        <v>7.9630586800050196E-6</v>
      </c>
      <c r="O123" s="33">
        <v>0</v>
      </c>
      <c r="P123" s="33">
        <v>2.7266029369243938E-4</v>
      </c>
      <c r="Q123" s="33">
        <v>3.6592748386965468E-8</v>
      </c>
      <c r="R123" s="33">
        <v>1.1967166912540961E-5</v>
      </c>
      <c r="S123" s="33">
        <v>3.4378161256540807E-3</v>
      </c>
    </row>
    <row r="124" spans="1:19">
      <c r="A124" s="33" t="s">
        <v>228</v>
      </c>
      <c r="B124" s="1" t="s">
        <v>119</v>
      </c>
      <c r="C124" s="33">
        <v>0</v>
      </c>
      <c r="D124" s="33">
        <v>3.2266647439271878E-5</v>
      </c>
      <c r="E124" s="33">
        <v>2.2802752497497192E-4</v>
      </c>
      <c r="F124" s="33">
        <v>0</v>
      </c>
      <c r="G124" s="33">
        <v>0</v>
      </c>
      <c r="H124" s="33">
        <v>0</v>
      </c>
      <c r="I124" s="33">
        <v>2.3820163610910328E-5</v>
      </c>
      <c r="J124" s="33">
        <v>0</v>
      </c>
      <c r="K124" s="33">
        <v>8.9915757037761779E-6</v>
      </c>
      <c r="L124" s="33">
        <v>1.1678888872296511E-2</v>
      </c>
      <c r="M124" s="33">
        <v>3.2244606020777056E-3</v>
      </c>
      <c r="N124" s="33">
        <v>2.4128282906765719E-4</v>
      </c>
      <c r="O124" s="33">
        <v>0</v>
      </c>
      <c r="P124" s="33">
        <v>1.5717985497332165E-4</v>
      </c>
      <c r="Q124" s="33">
        <v>0</v>
      </c>
      <c r="R124" s="33">
        <v>2.771441593161228E-4</v>
      </c>
      <c r="S124" s="33">
        <v>1.587206222933446E-2</v>
      </c>
    </row>
    <row r="125" spans="1:19">
      <c r="A125" s="33" t="s">
        <v>228</v>
      </c>
      <c r="B125" s="1" t="s">
        <v>120</v>
      </c>
      <c r="C125" s="33">
        <v>6.890305793639584E-3</v>
      </c>
      <c r="D125" s="33">
        <v>0</v>
      </c>
      <c r="E125" s="33">
        <v>2.8082251206074105E-4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1.2000380499685548E-2</v>
      </c>
      <c r="M125" s="33">
        <v>5.8499398237987776E-4</v>
      </c>
      <c r="N125" s="33">
        <v>2.0491719265258723E-4</v>
      </c>
      <c r="O125" s="33">
        <v>0</v>
      </c>
      <c r="P125" s="33">
        <v>2.8326751843721354E-4</v>
      </c>
      <c r="Q125" s="33">
        <v>0</v>
      </c>
      <c r="R125" s="33">
        <v>7.7114528064470278E-5</v>
      </c>
      <c r="S125" s="33">
        <v>2.0321802027126523E-2</v>
      </c>
    </row>
    <row r="126" spans="1:19">
      <c r="A126" s="33" t="s">
        <v>228</v>
      </c>
      <c r="B126" s="1" t="s">
        <v>121</v>
      </c>
      <c r="C126" s="33">
        <v>7.2529534669740769E-4</v>
      </c>
      <c r="D126" s="33">
        <v>3.1733255475341338E-5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8.7408822224688265E-6</v>
      </c>
      <c r="L126" s="33">
        <v>0</v>
      </c>
      <c r="M126" s="33">
        <v>2.2690813593495562E-4</v>
      </c>
      <c r="N126" s="33">
        <v>3.362444021348665E-5</v>
      </c>
      <c r="O126" s="33">
        <v>3.5456500201980212E-6</v>
      </c>
      <c r="P126" s="33">
        <v>1.2810345877642959E-3</v>
      </c>
      <c r="Q126" s="33">
        <v>0</v>
      </c>
      <c r="R126" s="33">
        <v>2.2425905044087813E-5</v>
      </c>
      <c r="S126" s="33">
        <v>2.3333082033332175E-3</v>
      </c>
    </row>
    <row r="127" spans="1:19">
      <c r="A127" s="33" t="s">
        <v>228</v>
      </c>
      <c r="B127" s="1" t="s">
        <v>122</v>
      </c>
      <c r="C127" s="33">
        <v>0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1.5510884669360792E-3</v>
      </c>
      <c r="N127" s="33">
        <v>3.227561341567764E-5</v>
      </c>
      <c r="O127" s="33">
        <v>3.5316602635115935E-6</v>
      </c>
      <c r="P127" s="33">
        <v>1.114850380950827E-3</v>
      </c>
      <c r="Q127" s="33">
        <v>0</v>
      </c>
      <c r="R127" s="33">
        <v>2.4807550783378929E-5</v>
      </c>
      <c r="S127" s="33">
        <v>2.726553672459886E-3</v>
      </c>
    </row>
    <row r="128" spans="1:19">
      <c r="A128" s="33" t="s">
        <v>228</v>
      </c>
      <c r="B128" s="1" t="s">
        <v>123</v>
      </c>
      <c r="C128" s="33">
        <v>3.4365791141155455E-4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0.27647463186989896</v>
      </c>
      <c r="K128" s="33">
        <v>0</v>
      </c>
      <c r="L128" s="33">
        <v>2.3825099498608893E-3</v>
      </c>
      <c r="M128" s="33">
        <v>1.4640642319907471E-4</v>
      </c>
      <c r="N128" s="33">
        <v>6.6088749548498527E-6</v>
      </c>
      <c r="O128" s="33">
        <v>0</v>
      </c>
      <c r="P128" s="33">
        <v>2.8293486298025528E-4</v>
      </c>
      <c r="Q128" s="33">
        <v>0</v>
      </c>
      <c r="R128" s="33">
        <v>1.9799263606401496E-4</v>
      </c>
      <c r="S128" s="33">
        <v>0.27983474252846463</v>
      </c>
    </row>
    <row r="129" spans="1:19">
      <c r="A129" s="33" t="s">
        <v>228</v>
      </c>
      <c r="B129" s="1" t="s">
        <v>124</v>
      </c>
      <c r="C129" s="33">
        <v>6.1858424053866656E-3</v>
      </c>
      <c r="D129" s="33">
        <v>0</v>
      </c>
      <c r="E129" s="33">
        <v>2.1930632394295824E-4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1.7369395793425113E-3</v>
      </c>
      <c r="N129" s="33">
        <v>6.2928376465265501E-7</v>
      </c>
      <c r="O129" s="33">
        <v>3.4187191886303481E-6</v>
      </c>
      <c r="P129" s="33">
        <v>2.1288851459466684E-4</v>
      </c>
      <c r="Q129" s="33">
        <v>0</v>
      </c>
      <c r="R129" s="33">
        <v>0.15032922896106271</v>
      </c>
      <c r="S129" s="33">
        <v>0.15868825378714746</v>
      </c>
    </row>
    <row r="130" spans="1:19">
      <c r="A130" s="33" t="s">
        <v>228</v>
      </c>
      <c r="B130" s="1" t="s">
        <v>125</v>
      </c>
      <c r="C130" s="33">
        <v>6.873158228231091E-4</v>
      </c>
      <c r="D130" s="33">
        <v>5.9890506526105725E-5</v>
      </c>
      <c r="E130" s="33">
        <v>2.3092357454990164E-4</v>
      </c>
      <c r="F130" s="33">
        <v>2.4111900214729758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2.1937945767604106E-2</v>
      </c>
      <c r="M130" s="33">
        <v>1.7435633379081494E-3</v>
      </c>
      <c r="N130" s="33">
        <v>3.8400503070867842E-4</v>
      </c>
      <c r="O130" s="33">
        <v>0</v>
      </c>
      <c r="P130" s="33">
        <v>2.5753937780592651E-4</v>
      </c>
      <c r="Q130" s="33">
        <v>0</v>
      </c>
      <c r="R130" s="33">
        <v>1.6406943438909138E-3</v>
      </c>
      <c r="S130" s="33">
        <v>2.4381318992349179</v>
      </c>
    </row>
    <row r="131" spans="1:19">
      <c r="A131" s="33" t="s">
        <v>228</v>
      </c>
      <c r="B131" s="1" t="s">
        <v>126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1.1761984765001898E-4</v>
      </c>
      <c r="N131" s="33">
        <v>5.9442108089058365E-6</v>
      </c>
      <c r="O131" s="33">
        <v>3.3234021226125066E-6</v>
      </c>
      <c r="P131" s="33">
        <v>5.4267905509597369E-4</v>
      </c>
      <c r="Q131" s="33">
        <v>0</v>
      </c>
      <c r="R131" s="33">
        <v>2.2911456660779095E-5</v>
      </c>
      <c r="S131" s="33">
        <v>6.9247797222260488E-4</v>
      </c>
    </row>
    <row r="132" spans="1:19">
      <c r="A132" s="33" t="s">
        <v>228</v>
      </c>
      <c r="B132" s="1" t="s">
        <v>127</v>
      </c>
      <c r="C132" s="33">
        <v>0</v>
      </c>
      <c r="D132" s="33">
        <v>2.8930316133379819E-5</v>
      </c>
      <c r="E132" s="33">
        <v>9.2595775911252787E-6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1.5057191698542027E-4</v>
      </c>
      <c r="N132" s="33">
        <v>2.3343051896773659E-4</v>
      </c>
      <c r="O132" s="33">
        <v>0</v>
      </c>
      <c r="P132" s="33">
        <v>8.3681551504177776E-4</v>
      </c>
      <c r="Q132" s="33">
        <v>0</v>
      </c>
      <c r="R132" s="33">
        <v>8.6903212224598292E-5</v>
      </c>
      <c r="S132" s="33">
        <v>1.345911056660043E-3</v>
      </c>
    </row>
    <row r="133" spans="1:19">
      <c r="A133" s="33" t="s">
        <v>228</v>
      </c>
      <c r="B133" s="1" t="s">
        <v>128</v>
      </c>
      <c r="C133" s="33">
        <v>3.2036052520822977E-4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1.5957330273721482E-3</v>
      </c>
      <c r="M133" s="33">
        <v>1.4013004495465609E-3</v>
      </c>
      <c r="N133" s="33">
        <v>5.4877651844975617E-6</v>
      </c>
      <c r="O133" s="33">
        <v>0</v>
      </c>
      <c r="P133" s="33">
        <v>7.1148314559188464E-4</v>
      </c>
      <c r="Q133" s="33">
        <v>0</v>
      </c>
      <c r="R133" s="33">
        <v>1.7828884892878705E-4</v>
      </c>
      <c r="S133" s="33">
        <v>4.2126537616695714E-3</v>
      </c>
    </row>
    <row r="134" spans="1:19">
      <c r="A134" s="33" t="s">
        <v>228</v>
      </c>
      <c r="B134" s="1" t="s">
        <v>129</v>
      </c>
      <c r="C134" s="33">
        <v>0</v>
      </c>
      <c r="D134" s="33">
        <v>0</v>
      </c>
      <c r="E134" s="33">
        <v>2.2682310300170538E-4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1.556007847619334E-3</v>
      </c>
      <c r="N134" s="33">
        <v>1.0330973458039239E-5</v>
      </c>
      <c r="O134" s="33">
        <v>0</v>
      </c>
      <c r="P134" s="33">
        <v>9.7149687742614788E-4</v>
      </c>
      <c r="Q134" s="33">
        <v>0</v>
      </c>
      <c r="R134" s="33">
        <v>6.1841392525963101E-5</v>
      </c>
      <c r="S134" s="33">
        <v>2.826500193918946E-3</v>
      </c>
    </row>
    <row r="135" spans="1:19">
      <c r="A135" s="33" t="s">
        <v>228</v>
      </c>
      <c r="B135" s="1" t="s">
        <v>130</v>
      </c>
      <c r="C135" s="33">
        <v>5.7664894537765576E-3</v>
      </c>
      <c r="D135" s="33">
        <v>2.81237120511868E-5</v>
      </c>
      <c r="E135" s="33">
        <v>8.9588818583674623E-6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1.1013289726953701E-2</v>
      </c>
      <c r="M135" s="33">
        <v>2.9932428713408399E-5</v>
      </c>
      <c r="N135" s="33">
        <v>2.0482840881719255E-4</v>
      </c>
      <c r="O135" s="33">
        <v>0</v>
      </c>
      <c r="P135" s="33">
        <v>1.0009217608164533E-4</v>
      </c>
      <c r="Q135" s="33">
        <v>0</v>
      </c>
      <c r="R135" s="33">
        <v>2.5684453468954871E-5</v>
      </c>
      <c r="S135" s="33">
        <v>1.7177399241802505E-2</v>
      </c>
    </row>
    <row r="136" spans="1:19">
      <c r="A136" s="33" t="s">
        <v>228</v>
      </c>
      <c r="B136" s="1" t="s">
        <v>131</v>
      </c>
      <c r="C136" s="33">
        <v>6.4072105041645955E-4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1.3176578087952251E-3</v>
      </c>
      <c r="N136" s="33">
        <v>2.7913150670855202E-6</v>
      </c>
      <c r="O136" s="33">
        <v>0</v>
      </c>
      <c r="P136" s="33">
        <v>3.1660831859881E-4</v>
      </c>
      <c r="Q136" s="33">
        <v>0</v>
      </c>
      <c r="R136" s="33">
        <v>0</v>
      </c>
      <c r="S136" s="33">
        <v>2.2777784927825451E-3</v>
      </c>
    </row>
    <row r="137" spans="1:19">
      <c r="A137" s="33" t="s">
        <v>228</v>
      </c>
      <c r="B137" s="1" t="s">
        <v>132</v>
      </c>
      <c r="C137" s="33">
        <v>3.0670920145325908E-4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1.0627594235614879E-3</v>
      </c>
      <c r="M137" s="33">
        <v>0</v>
      </c>
      <c r="N137" s="33">
        <v>2.6511236121962156E-5</v>
      </c>
      <c r="O137" s="33">
        <v>0</v>
      </c>
      <c r="P137" s="33">
        <v>1.9787431211248929E-4</v>
      </c>
      <c r="Q137" s="33">
        <v>0</v>
      </c>
      <c r="R137" s="33">
        <v>1.9301698010920632E-4</v>
      </c>
      <c r="S137" s="33">
        <v>1.7868711533992609E-3</v>
      </c>
    </row>
    <row r="138" spans="1:19">
      <c r="A138" s="33" t="s">
        <v>228</v>
      </c>
      <c r="B138" s="1" t="s">
        <v>133</v>
      </c>
      <c r="C138" s="33">
        <v>5.5207656261728744E-3</v>
      </c>
      <c r="D138" s="33">
        <v>0</v>
      </c>
      <c r="E138" s="33">
        <v>1.9535075008214609E-4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4.4044723261293939E-4</v>
      </c>
      <c r="M138" s="33">
        <v>1.2809202853425461E-3</v>
      </c>
      <c r="N138" s="33">
        <v>2.576974829082701E-6</v>
      </c>
      <c r="O138" s="33">
        <v>0</v>
      </c>
      <c r="P138" s="33">
        <v>3.758727101406123E-4</v>
      </c>
      <c r="Q138" s="33">
        <v>0</v>
      </c>
      <c r="R138" s="33">
        <v>2.0286157777604785E-5</v>
      </c>
      <c r="S138" s="33">
        <v>7.8362197369301612E-3</v>
      </c>
    </row>
    <row r="139" spans="1:19">
      <c r="A139" s="33" t="s">
        <v>228</v>
      </c>
      <c r="B139" s="1" t="s">
        <v>134</v>
      </c>
      <c r="C139" s="33">
        <v>1.208358419876987E-3</v>
      </c>
      <c r="D139" s="33">
        <v>0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9.5648348120960236E-3</v>
      </c>
      <c r="M139" s="33">
        <v>0</v>
      </c>
      <c r="N139" s="33">
        <v>3.2259408335733042E-6</v>
      </c>
      <c r="O139" s="33">
        <v>0</v>
      </c>
      <c r="P139" s="33">
        <v>1.3966688078319578E-3</v>
      </c>
      <c r="Q139" s="33">
        <v>0</v>
      </c>
      <c r="R139" s="33">
        <v>1.7994381062891307E-4</v>
      </c>
      <c r="S139" s="33">
        <v>1.2353031791349167E-2</v>
      </c>
    </row>
    <row r="140" spans="1:19">
      <c r="A140" s="33" t="s">
        <v>228</v>
      </c>
      <c r="B140" s="1" t="s">
        <v>135</v>
      </c>
      <c r="C140" s="33">
        <v>0</v>
      </c>
      <c r="D140" s="33">
        <v>0</v>
      </c>
      <c r="E140" s="33">
        <v>2.7691670426377435E-5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4.2757222622924473E-4</v>
      </c>
      <c r="M140" s="33">
        <v>0</v>
      </c>
      <c r="N140" s="33">
        <v>0</v>
      </c>
      <c r="O140" s="33">
        <v>0</v>
      </c>
      <c r="P140" s="33">
        <v>1.7917912362541699E-4</v>
      </c>
      <c r="Q140" s="33">
        <v>0</v>
      </c>
      <c r="R140" s="33">
        <v>1.6258947225722409E-4</v>
      </c>
      <c r="S140" s="33">
        <v>7.970324924713168E-4</v>
      </c>
    </row>
    <row r="141" spans="1:19">
      <c r="A141" s="33" t="s">
        <v>228</v>
      </c>
      <c r="B141" s="1" t="s">
        <v>136</v>
      </c>
      <c r="C141" s="33">
        <v>1.0708920305436465E-2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4.60654223775947E-4</v>
      </c>
      <c r="Q141" s="33">
        <v>0</v>
      </c>
      <c r="R141" s="33">
        <v>1.7785590646468563E-5</v>
      </c>
      <c r="S141" s="33">
        <v>1.1187360119777168E-2</v>
      </c>
    </row>
    <row r="142" spans="1:19">
      <c r="A142" s="33" t="s">
        <v>228</v>
      </c>
      <c r="B142" s="1" t="s">
        <v>137</v>
      </c>
      <c r="C142" s="33">
        <v>1.4747294037746883E-3</v>
      </c>
      <c r="D142" s="33">
        <v>0</v>
      </c>
      <c r="E142" s="33">
        <v>8.2102431423480837E-6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4.2050413556182775E-4</v>
      </c>
      <c r="M142" s="33">
        <v>0</v>
      </c>
      <c r="N142" s="33">
        <v>0</v>
      </c>
      <c r="O142" s="33">
        <v>0</v>
      </c>
      <c r="P142" s="33">
        <v>3.5409783181705734E-4</v>
      </c>
      <c r="Q142" s="33">
        <v>0</v>
      </c>
      <c r="R142" s="33">
        <v>0</v>
      </c>
      <c r="S142" s="33">
        <v>2.2575416142558424E-3</v>
      </c>
    </row>
    <row r="143" spans="1:19">
      <c r="A143" s="33" t="s">
        <v>228</v>
      </c>
      <c r="B143" s="1" t="s">
        <v>138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9.9071243757009597E-4</v>
      </c>
      <c r="M143" s="33">
        <v>0</v>
      </c>
      <c r="N143" s="33">
        <v>0</v>
      </c>
      <c r="O143" s="33">
        <v>0</v>
      </c>
      <c r="P143" s="33">
        <v>5.577477646614426E-4</v>
      </c>
      <c r="Q143" s="33">
        <v>0</v>
      </c>
      <c r="R143" s="33">
        <v>1.6573551259568831E-4</v>
      </c>
      <c r="S143" s="33">
        <v>1.7141957148396614E-3</v>
      </c>
    </row>
    <row r="144" spans="1:19">
      <c r="A144" s="33" t="s">
        <v>228</v>
      </c>
      <c r="B144" s="1" t="s">
        <v>139</v>
      </c>
      <c r="C144" s="33">
        <v>0</v>
      </c>
      <c r="D144" s="33">
        <v>0</v>
      </c>
      <c r="E144" s="33">
        <v>1.9260997564896076E-4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1.0642577199515557E-3</v>
      </c>
      <c r="O144" s="33">
        <v>0</v>
      </c>
      <c r="P144" s="33">
        <v>7.7005199484503351E-5</v>
      </c>
      <c r="Q144" s="33">
        <v>0</v>
      </c>
      <c r="R144" s="33">
        <v>1.6834155591283206E-5</v>
      </c>
      <c r="S144" s="33">
        <v>1.3507070507330354E-3</v>
      </c>
    </row>
    <row r="145" spans="1:19">
      <c r="A145" s="33" t="s">
        <v>228</v>
      </c>
      <c r="B145" s="1" t="s">
        <v>140</v>
      </c>
      <c r="C145" s="33">
        <v>5.4038114052623598E-3</v>
      </c>
      <c r="D145" s="33">
        <v>0</v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8.9164119381663909E-3</v>
      </c>
      <c r="M145" s="33">
        <v>0</v>
      </c>
      <c r="N145" s="33">
        <v>0</v>
      </c>
      <c r="O145" s="33">
        <v>0</v>
      </c>
      <c r="P145" s="33">
        <v>7.1433757248229313E-4</v>
      </c>
      <c r="Q145" s="33">
        <v>0</v>
      </c>
      <c r="R145" s="33">
        <v>0</v>
      </c>
      <c r="S145" s="33">
        <v>1.5034560915864859E-2</v>
      </c>
    </row>
    <row r="146" spans="1:19">
      <c r="A146" s="33" t="s">
        <v>228</v>
      </c>
      <c r="B146" s="1" t="s">
        <v>141</v>
      </c>
      <c r="C146" s="33">
        <v>8.4165035875827243E-4</v>
      </c>
      <c r="D146" s="33">
        <v>0</v>
      </c>
      <c r="E146" s="33">
        <v>2.5767772354745588E-5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3.9759531522776115E-4</v>
      </c>
      <c r="M146" s="33">
        <v>0</v>
      </c>
      <c r="N146" s="33">
        <v>0</v>
      </c>
      <c r="O146" s="33">
        <v>0</v>
      </c>
      <c r="P146" s="33">
        <v>2.089389413768572E-4</v>
      </c>
      <c r="Q146" s="33">
        <v>0</v>
      </c>
      <c r="R146" s="33">
        <v>1.6806327463569914E-4</v>
      </c>
      <c r="S146" s="33">
        <v>1.6420156623553339E-3</v>
      </c>
    </row>
    <row r="147" spans="1:19">
      <c r="A147" s="33" t="s">
        <v>228</v>
      </c>
      <c r="B147" s="1" t="s">
        <v>142</v>
      </c>
      <c r="C147" s="33">
        <v>0</v>
      </c>
      <c r="D147" s="33">
        <v>0</v>
      </c>
      <c r="E147" s="33">
        <v>2.5650087997486359E-5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1.3445223834978037E-3</v>
      </c>
      <c r="M147" s="33">
        <v>0</v>
      </c>
      <c r="N147" s="33">
        <v>0</v>
      </c>
      <c r="O147" s="33">
        <v>0</v>
      </c>
      <c r="P147" s="33">
        <v>3.2943146045738558E-5</v>
      </c>
      <c r="Q147" s="33">
        <v>0</v>
      </c>
      <c r="R147" s="33">
        <v>7.7783949024023968E-6</v>
      </c>
      <c r="S147" s="33">
        <v>1.4108940123378488E-3</v>
      </c>
    </row>
    <row r="148" spans="1:19">
      <c r="A148" s="33" t="s">
        <v>228</v>
      </c>
      <c r="B148" s="1" t="s">
        <v>143</v>
      </c>
      <c r="C148" s="33">
        <v>4.9774094677061953E-3</v>
      </c>
      <c r="D148" s="33">
        <v>0</v>
      </c>
      <c r="E148" s="33">
        <v>1.6667239664092115E-4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1.1632324121180204E-4</v>
      </c>
      <c r="Q148" s="33">
        <v>0</v>
      </c>
      <c r="R148" s="33">
        <v>1.4900286896590842E-4</v>
      </c>
      <c r="S148" s="33">
        <v>5.4094079744686496E-3</v>
      </c>
    </row>
    <row r="149" spans="1:19">
      <c r="A149" s="33" t="s">
        <v>228</v>
      </c>
      <c r="B149" s="1" t="s">
        <v>144</v>
      </c>
      <c r="C149" s="33">
        <v>5.4481746399197561E-3</v>
      </c>
      <c r="D149" s="33">
        <v>0</v>
      </c>
      <c r="E149" s="33">
        <v>7.4850476600163418E-6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8.5364624234003372E-3</v>
      </c>
      <c r="M149" s="33">
        <v>0</v>
      </c>
      <c r="N149" s="33">
        <v>0</v>
      </c>
      <c r="O149" s="33">
        <v>0</v>
      </c>
      <c r="P149" s="33">
        <v>4.9521193855994738E-4</v>
      </c>
      <c r="Q149" s="33">
        <v>0</v>
      </c>
      <c r="R149" s="33">
        <v>0</v>
      </c>
      <c r="S149" s="33">
        <v>1.4487334049647416E-2</v>
      </c>
    </row>
    <row r="150" spans="1:19">
      <c r="A150" s="33" t="s">
        <v>228</v>
      </c>
      <c r="B150" s="1" t="s">
        <v>145</v>
      </c>
      <c r="C150" s="33">
        <v>5.4390323816733144E-4</v>
      </c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2.2232091731524406E-3</v>
      </c>
      <c r="M150" s="33">
        <v>0</v>
      </c>
      <c r="N150" s="33">
        <v>0</v>
      </c>
      <c r="O150" s="33">
        <v>0</v>
      </c>
      <c r="P150" s="33">
        <v>8.5541901749763838E-4</v>
      </c>
      <c r="Q150" s="33">
        <v>0</v>
      </c>
      <c r="R150" s="33">
        <v>1.1487798587950238E-6</v>
      </c>
      <c r="S150" s="33">
        <v>3.6236802086477837E-3</v>
      </c>
    </row>
    <row r="151" spans="1:19">
      <c r="A151" s="33" t="s">
        <v>228</v>
      </c>
      <c r="B151" s="1" t="s">
        <v>146</v>
      </c>
      <c r="C151" s="33">
        <v>5.1325714849070891E-4</v>
      </c>
      <c r="D151" s="33">
        <v>0</v>
      </c>
      <c r="E151" s="33">
        <v>3.4050249446127001E-4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2.2562248443414035E-4</v>
      </c>
      <c r="Q151" s="33">
        <v>0</v>
      </c>
      <c r="R151" s="33">
        <v>1.5653919938074523E-5</v>
      </c>
      <c r="S151" s="33">
        <v>1.0950360474453191E-3</v>
      </c>
    </row>
    <row r="152" spans="1:19">
      <c r="A152" s="33" t="s">
        <v>228</v>
      </c>
      <c r="B152" s="1" t="s">
        <v>147</v>
      </c>
      <c r="C152" s="33">
        <v>0</v>
      </c>
      <c r="D152" s="33">
        <v>0</v>
      </c>
      <c r="E152" s="33">
        <v>7.276357579688586E-6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1.6931299766895336E-2</v>
      </c>
      <c r="M152" s="33">
        <v>0</v>
      </c>
      <c r="N152" s="33">
        <v>0</v>
      </c>
      <c r="O152" s="33">
        <v>0</v>
      </c>
      <c r="P152" s="33">
        <v>7.7135250254656285E-5</v>
      </c>
      <c r="Q152" s="33">
        <v>0</v>
      </c>
      <c r="R152" s="33">
        <v>1.5592155659049922E-5</v>
      </c>
      <c r="S152" s="33">
        <v>1.7031303530416153E-2</v>
      </c>
    </row>
    <row r="153" spans="1:19">
      <c r="A153" s="33" t="s">
        <v>228</v>
      </c>
      <c r="B153" s="1" t="s">
        <v>148</v>
      </c>
      <c r="C153" s="33">
        <v>0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3.5327075566193855E-4</v>
      </c>
      <c r="Q153" s="33">
        <v>0</v>
      </c>
      <c r="R153" s="33">
        <v>1.4088527947109242E-4</v>
      </c>
      <c r="S153" s="33">
        <v>4.9415603513125461E-4</v>
      </c>
    </row>
    <row r="154" spans="1:19">
      <c r="A154" s="33" t="s">
        <v>228</v>
      </c>
      <c r="B154" s="1" t="s">
        <v>149</v>
      </c>
      <c r="C154" s="33">
        <v>2.4793063917627478E-4</v>
      </c>
      <c r="D154" s="33">
        <v>0</v>
      </c>
      <c r="E154" s="33">
        <v>1.6696491859979901E-5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1.1838190893342926E-5</v>
      </c>
      <c r="Q154" s="33">
        <v>0</v>
      </c>
      <c r="R154" s="33">
        <v>3.2571708390065623E-3</v>
      </c>
      <c r="S154" s="33">
        <v>3.5336361610234235E-3</v>
      </c>
    </row>
    <row r="155" spans="1:19">
      <c r="A155" s="33" t="s">
        <v>228</v>
      </c>
      <c r="B155" s="1" t="s">
        <v>150</v>
      </c>
      <c r="C155" s="33">
        <v>9.2386286728789457E-3</v>
      </c>
      <c r="D155" s="33">
        <v>0</v>
      </c>
      <c r="E155" s="33">
        <v>1.7121377884710132E-4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8.8089446521877335E-4</v>
      </c>
      <c r="M155" s="33">
        <v>0</v>
      </c>
      <c r="N155" s="33">
        <v>0</v>
      </c>
      <c r="O155" s="33">
        <v>0</v>
      </c>
      <c r="P155" s="33">
        <v>2.1716927355086568E-5</v>
      </c>
      <c r="Q155" s="33">
        <v>0</v>
      </c>
      <c r="R155" s="33">
        <v>1.5093524790898982E-5</v>
      </c>
      <c r="S155" s="33">
        <v>1.0327547369115564E-2</v>
      </c>
    </row>
    <row r="156" spans="1:19">
      <c r="A156" s="33" t="s">
        <v>228</v>
      </c>
      <c r="B156" s="1" t="s">
        <v>151</v>
      </c>
      <c r="C156" s="33">
        <v>1.0265142969885233E-3</v>
      </c>
      <c r="D156" s="33">
        <v>0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7.928050186983171E-3</v>
      </c>
      <c r="M156" s="33">
        <v>0</v>
      </c>
      <c r="N156" s="33">
        <v>0</v>
      </c>
      <c r="O156" s="33">
        <v>0</v>
      </c>
      <c r="P156" s="33">
        <v>1.5355720371701409E-5</v>
      </c>
      <c r="Q156" s="33">
        <v>0</v>
      </c>
      <c r="R156" s="33">
        <v>0</v>
      </c>
      <c r="S156" s="33">
        <v>8.9699202043789228E-3</v>
      </c>
    </row>
    <row r="157" spans="1:19">
      <c r="A157" s="33" t="s">
        <v>228</v>
      </c>
      <c r="B157" s="1" t="s">
        <v>152</v>
      </c>
      <c r="C157" s="33">
        <v>2.4101810269527846E-4</v>
      </c>
      <c r="D157" s="33">
        <v>0</v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1.1527326489879641E-3</v>
      </c>
      <c r="Q157" s="33">
        <v>0</v>
      </c>
      <c r="R157" s="33">
        <v>1.3691100497226216E-4</v>
      </c>
      <c r="S157" s="33">
        <v>1.5306617567603098E-3</v>
      </c>
    </row>
    <row r="158" spans="1:19">
      <c r="A158" s="33" t="s">
        <v>228</v>
      </c>
      <c r="B158" s="1" t="s">
        <v>153</v>
      </c>
      <c r="C158" s="33">
        <v>0</v>
      </c>
      <c r="D158" s="33">
        <v>0</v>
      </c>
      <c r="E158" s="33">
        <v>1.5026842674004115E-4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8.5514445245848947E-4</v>
      </c>
      <c r="M158" s="33">
        <v>0</v>
      </c>
      <c r="N158" s="33">
        <v>0</v>
      </c>
      <c r="O158" s="33">
        <v>0</v>
      </c>
      <c r="P158" s="33">
        <v>2.2698849988955772E-5</v>
      </c>
      <c r="Q158" s="33">
        <v>0</v>
      </c>
      <c r="R158" s="33">
        <v>1.5736815090150458E-5</v>
      </c>
      <c r="S158" s="33">
        <v>1.0438485442705314E-3</v>
      </c>
    </row>
    <row r="159" spans="1:19">
      <c r="A159" s="33" t="s">
        <v>228</v>
      </c>
      <c r="B159" s="1" t="s">
        <v>154</v>
      </c>
      <c r="C159" s="33">
        <v>4.4627515051303135E-3</v>
      </c>
      <c r="D159" s="33">
        <v>0</v>
      </c>
      <c r="E159" s="33">
        <v>0</v>
      </c>
      <c r="F159" s="33">
        <v>0</v>
      </c>
      <c r="G159" s="33">
        <v>0</v>
      </c>
      <c r="H159" s="33">
        <v>3.3242413685814931E-2</v>
      </c>
      <c r="I159" s="33">
        <v>0</v>
      </c>
      <c r="J159" s="33">
        <v>0</v>
      </c>
      <c r="K159" s="33">
        <v>0</v>
      </c>
      <c r="L159" s="33">
        <v>8.5373083432571661E-3</v>
      </c>
      <c r="M159" s="33">
        <v>0</v>
      </c>
      <c r="N159" s="33">
        <v>0</v>
      </c>
      <c r="O159" s="33">
        <v>0</v>
      </c>
      <c r="P159" s="33">
        <v>6.5604716034783905E-5</v>
      </c>
      <c r="Q159" s="33">
        <v>0</v>
      </c>
      <c r="R159" s="33">
        <v>0</v>
      </c>
      <c r="S159" s="33">
        <v>4.6308078250206108E-2</v>
      </c>
    </row>
    <row r="160" spans="1:19">
      <c r="A160" s="33" t="s">
        <v>228</v>
      </c>
      <c r="B160" s="1" t="s">
        <v>155</v>
      </c>
      <c r="C160" s="33">
        <v>4.9586127834544413E-4</v>
      </c>
      <c r="D160" s="33">
        <v>0</v>
      </c>
      <c r="E160" s="33">
        <v>1.4778437656315369E-4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6.3042042375727192E-5</v>
      </c>
      <c r="Q160" s="33">
        <v>0</v>
      </c>
      <c r="R160" s="33">
        <v>3.234809671717187E-4</v>
      </c>
      <c r="S160" s="33">
        <v>1.0301686643856556E-3</v>
      </c>
    </row>
    <row r="161" spans="1:19">
      <c r="A161" s="33" t="s">
        <v>228</v>
      </c>
      <c r="B161" s="1" t="s">
        <v>156</v>
      </c>
      <c r="C161" s="33">
        <v>0.2038951636309001</v>
      </c>
      <c r="D161" s="33">
        <v>1.1614734191320197E-2</v>
      </c>
      <c r="E161" s="33">
        <v>6.6152193221170608E-3</v>
      </c>
      <c r="F161" s="33">
        <v>0</v>
      </c>
      <c r="G161" s="33">
        <v>0.15659519172031011</v>
      </c>
      <c r="H161" s="33">
        <v>0</v>
      </c>
      <c r="I161" s="33">
        <v>9.8374236030429607E-3</v>
      </c>
      <c r="J161" s="33">
        <v>0</v>
      </c>
      <c r="K161" s="33">
        <v>3.6098728157488158E-3</v>
      </c>
      <c r="L161" s="33">
        <v>0.34638085313828526</v>
      </c>
      <c r="M161" s="33">
        <v>0</v>
      </c>
      <c r="N161" s="33">
        <v>7.6372352576612457E-2</v>
      </c>
      <c r="O161" s="33">
        <v>1.3725226668139523E-3</v>
      </c>
      <c r="P161" s="33">
        <v>0.13849157671817913</v>
      </c>
      <c r="Q161" s="33">
        <v>0.16999322812190343</v>
      </c>
      <c r="R161" s="33">
        <v>2.6960027287728394E-2</v>
      </c>
      <c r="S161" s="33">
        <v>1.1517381657929491</v>
      </c>
    </row>
    <row r="162" spans="1:19">
      <c r="A162" s="33" t="s">
        <v>228</v>
      </c>
      <c r="B162" s="1" t="s">
        <v>157</v>
      </c>
      <c r="C162" s="33">
        <v>0</v>
      </c>
      <c r="D162" s="33">
        <v>0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6.4057647378490401E-5</v>
      </c>
      <c r="Q162" s="33">
        <v>0</v>
      </c>
      <c r="R162" s="33">
        <v>3.5693087049537553E-4</v>
      </c>
      <c r="S162" s="33">
        <v>4.2098851787386593E-4</v>
      </c>
    </row>
    <row r="163" spans="1:19">
      <c r="A163" s="33" t="s">
        <v>228</v>
      </c>
      <c r="B163" s="1" t="s">
        <v>158</v>
      </c>
      <c r="C163" s="33">
        <v>0</v>
      </c>
      <c r="D163" s="33">
        <v>0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1.1628731932233904E-4</v>
      </c>
      <c r="Q163" s="33">
        <v>0</v>
      </c>
      <c r="R163" s="33">
        <v>0</v>
      </c>
      <c r="S163" s="33">
        <v>1.1628731931523362E-4</v>
      </c>
    </row>
    <row r="164" spans="1:19">
      <c r="A164" s="33" t="s">
        <v>228</v>
      </c>
      <c r="B164" s="1" t="s">
        <v>159</v>
      </c>
      <c r="C164" s="33">
        <v>0</v>
      </c>
      <c r="D164" s="33">
        <v>0</v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</row>
    <row r="165" spans="1:19">
      <c r="A165" s="33" t="s">
        <v>228</v>
      </c>
      <c r="B165" s="1" t="s">
        <v>160</v>
      </c>
      <c r="C165" s="33">
        <v>0</v>
      </c>
      <c r="D165" s="33">
        <v>0</v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</row>
    <row r="166" spans="1:19">
      <c r="A166" s="33" t="s">
        <v>228</v>
      </c>
      <c r="B166" s="1" t="s">
        <v>161</v>
      </c>
      <c r="C166" s="33">
        <v>0</v>
      </c>
      <c r="D166" s="33">
        <v>0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</row>
    <row r="167" spans="1:19">
      <c r="A167" s="33" t="s">
        <v>228</v>
      </c>
      <c r="B167" s="1" t="s">
        <v>162</v>
      </c>
      <c r="C167" s="33">
        <v>0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</row>
    <row r="168" spans="1:19">
      <c r="A168" s="33" t="s">
        <v>228</v>
      </c>
      <c r="B168" s="1" t="s">
        <v>163</v>
      </c>
      <c r="C168" s="33">
        <v>0</v>
      </c>
      <c r="D168" s="33">
        <v>0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</row>
    <row r="169" spans="1:19">
      <c r="A169" s="33" t="s">
        <v>228</v>
      </c>
      <c r="B169" s="1" t="s">
        <v>164</v>
      </c>
      <c r="C169" s="33">
        <v>0</v>
      </c>
      <c r="D169" s="33">
        <v>0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</row>
    <row r="170" spans="1:19">
      <c r="A170" s="33" t="s">
        <v>228</v>
      </c>
      <c r="B170" s="1" t="s">
        <v>165</v>
      </c>
      <c r="C170" s="33">
        <v>0</v>
      </c>
      <c r="D170" s="33">
        <v>0</v>
      </c>
      <c r="E170" s="33">
        <v>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</row>
    <row r="171" spans="1:19">
      <c r="A171" s="33" t="s">
        <v>228</v>
      </c>
      <c r="B171" s="1" t="s">
        <v>166</v>
      </c>
      <c r="C171" s="33">
        <v>0</v>
      </c>
      <c r="D171" s="33">
        <v>0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</row>
    <row r="172" spans="1:19">
      <c r="A172" s="33" t="s">
        <v>228</v>
      </c>
      <c r="B172" s="1" t="s">
        <v>167</v>
      </c>
      <c r="C172" s="33">
        <v>0</v>
      </c>
      <c r="D172" s="33">
        <v>0</v>
      </c>
      <c r="E172" s="33">
        <v>0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</row>
    <row r="173" spans="1:19">
      <c r="A173" s="33" t="s">
        <v>228</v>
      </c>
      <c r="B173" s="1" t="s">
        <v>168</v>
      </c>
      <c r="C173" s="33">
        <v>0</v>
      </c>
      <c r="D173" s="33">
        <v>0</v>
      </c>
      <c r="E173" s="33">
        <v>0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</row>
    <row r="174" spans="1:19">
      <c r="A174" s="33" t="s">
        <v>228</v>
      </c>
      <c r="B174" s="1" t="s">
        <v>169</v>
      </c>
      <c r="C174" s="33">
        <v>0</v>
      </c>
      <c r="D174" s="33">
        <v>0</v>
      </c>
      <c r="E174" s="33">
        <v>0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</row>
    <row r="175" spans="1:19">
      <c r="A175" s="33" t="s">
        <v>228</v>
      </c>
      <c r="B175" s="1" t="s">
        <v>170</v>
      </c>
      <c r="C175" s="33">
        <v>0</v>
      </c>
      <c r="D175" s="33">
        <v>0</v>
      </c>
      <c r="E175" s="33">
        <v>0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</row>
    <row r="176" spans="1:19">
      <c r="A176" s="33" t="s">
        <v>228</v>
      </c>
      <c r="B176" s="1" t="s">
        <v>171</v>
      </c>
      <c r="C176" s="33">
        <v>0</v>
      </c>
      <c r="D176" s="33">
        <v>0</v>
      </c>
      <c r="E176" s="33">
        <v>0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</row>
    <row r="177" spans="1:19">
      <c r="A177" s="33" t="s">
        <v>228</v>
      </c>
      <c r="B177" s="1" t="s">
        <v>172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</row>
    <row r="178" spans="1:19">
      <c r="A178" s="33" t="s">
        <v>228</v>
      </c>
      <c r="B178" s="1" t="s">
        <v>173</v>
      </c>
      <c r="C178" s="33">
        <v>0</v>
      </c>
      <c r="D178" s="33">
        <v>0</v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</row>
    <row r="179" spans="1:19">
      <c r="A179" s="33" t="s">
        <v>228</v>
      </c>
      <c r="B179" s="1" t="s">
        <v>174</v>
      </c>
      <c r="C179" s="33">
        <v>0</v>
      </c>
      <c r="D179" s="33">
        <v>0</v>
      </c>
      <c r="E179" s="33">
        <v>0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</row>
    <row r="180" spans="1:19">
      <c r="A180" s="33" t="s">
        <v>228</v>
      </c>
      <c r="B180" s="1" t="s">
        <v>175</v>
      </c>
      <c r="C180" s="33">
        <v>0</v>
      </c>
      <c r="D180" s="33">
        <v>0</v>
      </c>
      <c r="E180" s="33">
        <v>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</row>
    <row r="181" spans="1:19">
      <c r="A181" s="33" t="s">
        <v>228</v>
      </c>
      <c r="B181" s="1" t="s">
        <v>176</v>
      </c>
      <c r="C181" s="33">
        <v>0</v>
      </c>
      <c r="D181" s="33">
        <v>0</v>
      </c>
      <c r="E181" s="33">
        <v>0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</row>
    <row r="182" spans="1:19">
      <c r="A182" s="33" t="s">
        <v>228</v>
      </c>
      <c r="B182" s="1" t="s">
        <v>177</v>
      </c>
      <c r="C182" s="33">
        <v>0</v>
      </c>
      <c r="D182" s="33">
        <v>0</v>
      </c>
      <c r="E182" s="33">
        <v>0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</row>
    <row r="183" spans="1:19">
      <c r="A183" s="33" t="s">
        <v>228</v>
      </c>
      <c r="B183" s="1" t="s">
        <v>178</v>
      </c>
      <c r="C183" s="33">
        <v>0</v>
      </c>
      <c r="D183" s="33">
        <v>0</v>
      </c>
      <c r="E183" s="33">
        <v>0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</row>
    <row r="184" spans="1:19">
      <c r="A184" s="33" t="s">
        <v>228</v>
      </c>
      <c r="B184" s="1" t="s">
        <v>179</v>
      </c>
      <c r="C184" s="33">
        <v>0</v>
      </c>
      <c r="D184" s="33">
        <v>0</v>
      </c>
      <c r="E184" s="33">
        <v>0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</row>
    <row r="185" spans="1:19">
      <c r="A185" s="33" t="s">
        <v>228</v>
      </c>
      <c r="B185" s="1" t="s">
        <v>180</v>
      </c>
      <c r="C185" s="33">
        <v>0</v>
      </c>
      <c r="D185" s="33">
        <v>0</v>
      </c>
      <c r="E185" s="33">
        <v>0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28515625" style="47" customWidth="1"/>
    <col min="3" max="3" width="10.42578125" style="47" customWidth="1"/>
    <col min="4" max="12" width="9" style="47" bestFit="1" customWidth="1"/>
    <col min="13" max="16" width="12" style="47" bestFit="1" customWidth="1"/>
    <col min="17" max="17" width="9" style="47" bestFit="1" customWidth="1"/>
    <col min="18" max="19" width="12" style="47" bestFit="1" customWidth="1"/>
    <col min="20" max="16384" width="8.85546875" style="47"/>
  </cols>
  <sheetData>
    <row r="1" spans="1:20">
      <c r="B1" s="38" t="s">
        <v>221</v>
      </c>
      <c r="C1" s="39" t="s">
        <v>224</v>
      </c>
      <c r="D1" s="40"/>
      <c r="E1" s="40"/>
      <c r="F1" s="40"/>
      <c r="G1" s="41"/>
      <c r="H1" s="42"/>
    </row>
    <row r="2" spans="1:20">
      <c r="B2" s="43" t="s">
        <v>223</v>
      </c>
      <c r="C2" s="44" t="s">
        <v>225</v>
      </c>
      <c r="D2" s="45"/>
      <c r="E2" s="45"/>
      <c r="F2" s="45"/>
      <c r="G2" s="45"/>
      <c r="H2" s="46"/>
    </row>
    <row r="3" spans="1:20">
      <c r="B3" s="43" t="s">
        <v>208</v>
      </c>
      <c r="C3" s="48" t="s">
        <v>217</v>
      </c>
      <c r="D3" s="45"/>
      <c r="E3" s="45"/>
      <c r="F3" s="45"/>
      <c r="G3" s="45"/>
      <c r="H3" s="46"/>
    </row>
    <row r="4" spans="1:20">
      <c r="B4" s="49" t="s">
        <v>209</v>
      </c>
      <c r="C4" s="50">
        <v>2030</v>
      </c>
      <c r="D4" s="51"/>
      <c r="E4" s="51"/>
      <c r="F4" s="51"/>
      <c r="G4" s="51"/>
      <c r="H4" s="52"/>
    </row>
    <row r="5" spans="1:20">
      <c r="B5" s="53"/>
    </row>
    <row r="6" spans="1:20">
      <c r="A6" s="15" t="s">
        <v>232</v>
      </c>
      <c r="B6" s="53" t="s">
        <v>211</v>
      </c>
      <c r="C6" s="54" t="s">
        <v>210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6"/>
    </row>
    <row r="7" spans="1:20" ht="18">
      <c r="B7" s="53" t="s">
        <v>213</v>
      </c>
      <c r="C7" s="57" t="s">
        <v>207</v>
      </c>
      <c r="D7" s="58"/>
      <c r="E7" s="58"/>
      <c r="F7" s="58"/>
      <c r="G7" s="58"/>
      <c r="H7" s="58"/>
      <c r="I7" s="58"/>
      <c r="J7" s="58"/>
      <c r="K7" s="58"/>
      <c r="L7" s="59"/>
      <c r="M7" s="57" t="s">
        <v>201</v>
      </c>
      <c r="N7" s="58"/>
      <c r="O7" s="58"/>
      <c r="P7" s="58"/>
      <c r="Q7" s="58"/>
      <c r="R7" s="58"/>
      <c r="S7" s="60"/>
    </row>
    <row r="8" spans="1:20">
      <c r="C8" s="61" t="s">
        <v>188</v>
      </c>
      <c r="D8" s="62" t="s">
        <v>206</v>
      </c>
      <c r="E8" s="62" t="s">
        <v>205</v>
      </c>
      <c r="F8" s="62" t="s">
        <v>189</v>
      </c>
      <c r="G8" s="62" t="s">
        <v>190</v>
      </c>
      <c r="H8" s="62" t="s">
        <v>204</v>
      </c>
      <c r="I8" s="62" t="s">
        <v>203</v>
      </c>
      <c r="J8" s="62" t="s">
        <v>191</v>
      </c>
      <c r="K8" s="62" t="s">
        <v>202</v>
      </c>
      <c r="L8" s="63" t="s">
        <v>192</v>
      </c>
      <c r="M8" s="64" t="s">
        <v>200</v>
      </c>
      <c r="N8" s="65" t="s">
        <v>214</v>
      </c>
      <c r="O8" s="65" t="s">
        <v>215</v>
      </c>
      <c r="P8" s="65" t="s">
        <v>199</v>
      </c>
      <c r="Q8" s="65" t="s">
        <v>198</v>
      </c>
      <c r="R8" s="65" t="s">
        <v>216</v>
      </c>
      <c r="S8" s="66" t="s">
        <v>212</v>
      </c>
    </row>
    <row r="9" spans="1:20">
      <c r="C9" s="67" t="s">
        <v>4</v>
      </c>
      <c r="D9" s="68" t="s">
        <v>1</v>
      </c>
      <c r="E9" s="68" t="s">
        <v>5</v>
      </c>
      <c r="F9" s="68" t="s">
        <v>0</v>
      </c>
      <c r="G9" s="68" t="s">
        <v>8</v>
      </c>
      <c r="H9" s="68" t="s">
        <v>197</v>
      </c>
      <c r="I9" s="68" t="s">
        <v>2</v>
      </c>
      <c r="J9" s="68" t="s">
        <v>3</v>
      </c>
      <c r="K9" s="68" t="s">
        <v>6</v>
      </c>
      <c r="L9" s="69" t="s">
        <v>7</v>
      </c>
      <c r="M9" s="67" t="s">
        <v>81</v>
      </c>
      <c r="N9" s="68" t="s">
        <v>193</v>
      </c>
      <c r="O9" s="68" t="s">
        <v>82</v>
      </c>
      <c r="P9" s="68" t="s">
        <v>194</v>
      </c>
      <c r="Q9" s="68" t="s">
        <v>195</v>
      </c>
      <c r="R9" s="68" t="s">
        <v>196</v>
      </c>
      <c r="S9" s="70" t="s">
        <v>181</v>
      </c>
      <c r="T9" s="71"/>
    </row>
    <row r="10" spans="1:20">
      <c r="A10" s="33" t="s">
        <v>231</v>
      </c>
      <c r="B10" s="71" t="s">
        <v>182</v>
      </c>
      <c r="C10" s="124">
        <v>1.2045960098059183</v>
      </c>
      <c r="D10" s="124">
        <v>0.20992359168854455</v>
      </c>
      <c r="E10" s="124">
        <v>2.8165096420664155</v>
      </c>
      <c r="F10" s="124">
        <v>3.9146235575524297</v>
      </c>
      <c r="G10" s="124">
        <v>0.27020790193588146</v>
      </c>
      <c r="H10" s="124">
        <v>3.122421950633171E-2</v>
      </c>
      <c r="I10" s="124">
        <v>2.1950521541549799</v>
      </c>
      <c r="J10" s="124">
        <v>0.5278211866233764</v>
      </c>
      <c r="K10" s="124">
        <v>0.54828606662306811</v>
      </c>
      <c r="L10" s="124">
        <v>34.780746616862743</v>
      </c>
      <c r="M10" s="124">
        <v>0.47562617777043059</v>
      </c>
      <c r="N10" s="124">
        <v>0.57865580792980653</v>
      </c>
      <c r="O10" s="124">
        <v>2.7570575622169247</v>
      </c>
      <c r="P10" s="124">
        <v>2.9645325302445116</v>
      </c>
      <c r="Q10" s="124">
        <v>6.6299161483052094E-2</v>
      </c>
      <c r="R10" s="124">
        <v>18.282564849822457</v>
      </c>
      <c r="S10" s="124">
        <v>71.62372703628688</v>
      </c>
    </row>
    <row r="11" spans="1:20">
      <c r="A11" s="33" t="s">
        <v>231</v>
      </c>
      <c r="B11" s="71" t="s">
        <v>183</v>
      </c>
      <c r="C11" s="124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  <c r="S11" s="124">
        <v>0</v>
      </c>
    </row>
    <row r="12" spans="1:20">
      <c r="A12" s="33" t="s">
        <v>231</v>
      </c>
      <c r="B12" s="71" t="s">
        <v>184</v>
      </c>
      <c r="C12" s="124">
        <v>0</v>
      </c>
      <c r="D12" s="124">
        <v>0</v>
      </c>
      <c r="E12" s="124">
        <v>0</v>
      </c>
      <c r="F12" s="124">
        <v>0</v>
      </c>
      <c r="G12" s="124">
        <v>0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  <c r="S12" s="124">
        <v>0</v>
      </c>
    </row>
    <row r="13" spans="1:20">
      <c r="A13" s="33" t="s">
        <v>231</v>
      </c>
      <c r="B13" s="71" t="s">
        <v>185</v>
      </c>
      <c r="C13" s="124">
        <v>0</v>
      </c>
      <c r="D13" s="124">
        <v>0</v>
      </c>
      <c r="E13" s="124">
        <v>0</v>
      </c>
      <c r="F13" s="124">
        <v>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  <c r="S13" s="124">
        <v>0</v>
      </c>
    </row>
    <row r="14" spans="1:20">
      <c r="A14" s="33" t="s">
        <v>231</v>
      </c>
      <c r="B14" s="71" t="s">
        <v>186</v>
      </c>
      <c r="C14" s="124">
        <v>0</v>
      </c>
      <c r="D14" s="124">
        <v>0</v>
      </c>
      <c r="E14" s="124">
        <v>0</v>
      </c>
      <c r="F14" s="124">
        <v>0</v>
      </c>
      <c r="G14" s="124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  <c r="S14" s="124">
        <v>0</v>
      </c>
    </row>
    <row r="15" spans="1:20">
      <c r="A15" s="33" t="s">
        <v>231</v>
      </c>
      <c r="B15" s="71" t="s">
        <v>101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</row>
    <row r="16" spans="1:20">
      <c r="A16" s="33" t="s">
        <v>231</v>
      </c>
      <c r="B16" s="71" t="s">
        <v>102</v>
      </c>
      <c r="C16" s="124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  <c r="S16" s="124">
        <v>0</v>
      </c>
    </row>
    <row r="17" spans="1:19">
      <c r="A17" s="33" t="s">
        <v>231</v>
      </c>
      <c r="B17" s="71" t="s">
        <v>103</v>
      </c>
      <c r="C17" s="124">
        <v>0</v>
      </c>
      <c r="D17" s="124">
        <v>0</v>
      </c>
      <c r="E17" s="124">
        <v>0</v>
      </c>
      <c r="F17" s="124">
        <v>0</v>
      </c>
      <c r="G17" s="124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  <c r="S17" s="124">
        <v>0</v>
      </c>
    </row>
    <row r="18" spans="1:19">
      <c r="A18" s="33" t="s">
        <v>231</v>
      </c>
      <c r="B18" s="71" t="s">
        <v>104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0</v>
      </c>
      <c r="Q18" s="124">
        <v>0</v>
      </c>
      <c r="R18" s="124">
        <v>0</v>
      </c>
      <c r="S18" s="124">
        <v>0</v>
      </c>
    </row>
    <row r="19" spans="1:19">
      <c r="A19" s="33" t="s">
        <v>231</v>
      </c>
      <c r="B19" s="71" t="s">
        <v>105</v>
      </c>
      <c r="C19" s="124">
        <v>0</v>
      </c>
      <c r="D19" s="124">
        <v>0</v>
      </c>
      <c r="E19" s="124">
        <v>0</v>
      </c>
      <c r="F19" s="124">
        <v>0</v>
      </c>
      <c r="G19" s="124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4">
        <v>0</v>
      </c>
      <c r="P19" s="124">
        <v>0</v>
      </c>
      <c r="Q19" s="124">
        <v>0</v>
      </c>
      <c r="R19" s="124">
        <v>0</v>
      </c>
      <c r="S19" s="124">
        <v>0</v>
      </c>
    </row>
    <row r="20" spans="1:19">
      <c r="A20" s="33" t="s">
        <v>231</v>
      </c>
      <c r="B20" s="71" t="s">
        <v>106</v>
      </c>
      <c r="C20" s="124">
        <v>0</v>
      </c>
      <c r="D20" s="124">
        <v>0</v>
      </c>
      <c r="E20" s="124">
        <v>0</v>
      </c>
      <c r="F20" s="124">
        <v>0</v>
      </c>
      <c r="G20" s="124">
        <v>0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24">
        <v>0</v>
      </c>
      <c r="P20" s="124">
        <v>0</v>
      </c>
      <c r="Q20" s="124">
        <v>0</v>
      </c>
      <c r="R20" s="124">
        <v>0</v>
      </c>
      <c r="S20" s="124">
        <v>0</v>
      </c>
    </row>
    <row r="21" spans="1:19">
      <c r="A21" s="33" t="s">
        <v>231</v>
      </c>
      <c r="B21" s="71" t="s">
        <v>107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v>0</v>
      </c>
      <c r="P21" s="124">
        <v>0</v>
      </c>
      <c r="Q21" s="124">
        <v>0</v>
      </c>
      <c r="R21" s="124">
        <v>0</v>
      </c>
      <c r="S21" s="124">
        <v>0</v>
      </c>
    </row>
    <row r="22" spans="1:19">
      <c r="A22" s="33" t="s">
        <v>231</v>
      </c>
      <c r="B22" s="71" t="s">
        <v>108</v>
      </c>
      <c r="C22" s="124">
        <v>0</v>
      </c>
      <c r="D22" s="124">
        <v>0</v>
      </c>
      <c r="E22" s="124">
        <v>0</v>
      </c>
      <c r="F22" s="124">
        <v>0</v>
      </c>
      <c r="G22" s="124">
        <v>0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v>0</v>
      </c>
      <c r="P22" s="124">
        <v>0</v>
      </c>
      <c r="Q22" s="124">
        <v>0</v>
      </c>
      <c r="R22" s="124">
        <v>0</v>
      </c>
      <c r="S22" s="124">
        <v>0</v>
      </c>
    </row>
    <row r="23" spans="1:19">
      <c r="A23" s="33" t="s">
        <v>231</v>
      </c>
      <c r="B23" s="71" t="s">
        <v>109</v>
      </c>
      <c r="C23" s="124">
        <v>0</v>
      </c>
      <c r="D23" s="124">
        <v>0</v>
      </c>
      <c r="E23" s="124">
        <v>0</v>
      </c>
      <c r="F23" s="124">
        <v>0</v>
      </c>
      <c r="G23" s="124">
        <v>0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0</v>
      </c>
      <c r="N23" s="124">
        <v>0</v>
      </c>
      <c r="O23" s="124">
        <v>0</v>
      </c>
      <c r="P23" s="124">
        <v>0</v>
      </c>
      <c r="Q23" s="124">
        <v>0</v>
      </c>
      <c r="R23" s="124">
        <v>0</v>
      </c>
      <c r="S23" s="124">
        <v>0</v>
      </c>
    </row>
    <row r="24" spans="1:19">
      <c r="A24" s="33" t="s">
        <v>231</v>
      </c>
      <c r="B24" s="71" t="s">
        <v>110</v>
      </c>
      <c r="C24" s="124">
        <v>0</v>
      </c>
      <c r="D24" s="124">
        <v>0</v>
      </c>
      <c r="E24" s="124">
        <v>0</v>
      </c>
      <c r="F24" s="124">
        <v>0</v>
      </c>
      <c r="G24" s="124">
        <v>0</v>
      </c>
      <c r="H24" s="124">
        <v>0</v>
      </c>
      <c r="I24" s="124">
        <v>0</v>
      </c>
      <c r="J24" s="124">
        <v>0</v>
      </c>
      <c r="K24" s="124">
        <v>0</v>
      </c>
      <c r="L24" s="124">
        <v>0</v>
      </c>
      <c r="M24" s="124">
        <v>0</v>
      </c>
      <c r="N24" s="124">
        <v>0</v>
      </c>
      <c r="O24" s="124">
        <v>0</v>
      </c>
      <c r="P24" s="124">
        <v>0</v>
      </c>
      <c r="Q24" s="124">
        <v>0</v>
      </c>
      <c r="R24" s="124">
        <v>0</v>
      </c>
      <c r="S24" s="124">
        <v>0</v>
      </c>
    </row>
    <row r="25" spans="1:19">
      <c r="A25" s="33" t="s">
        <v>231</v>
      </c>
      <c r="B25" s="71" t="s">
        <v>111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</row>
    <row r="26" spans="1:19">
      <c r="A26" s="33" t="s">
        <v>231</v>
      </c>
      <c r="B26" s="71" t="s">
        <v>112</v>
      </c>
      <c r="C26" s="124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4">
        <v>0</v>
      </c>
      <c r="P26" s="124">
        <v>0</v>
      </c>
      <c r="Q26" s="124">
        <v>0</v>
      </c>
      <c r="R26" s="124">
        <v>0</v>
      </c>
      <c r="S26" s="124">
        <v>0</v>
      </c>
    </row>
    <row r="27" spans="1:19">
      <c r="A27" s="33" t="s">
        <v>231</v>
      </c>
      <c r="B27" s="71" t="s">
        <v>113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</v>
      </c>
    </row>
    <row r="28" spans="1:19">
      <c r="A28" s="33" t="s">
        <v>231</v>
      </c>
      <c r="B28" s="71" t="s">
        <v>114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4">
        <v>0</v>
      </c>
      <c r="P28" s="124">
        <v>0</v>
      </c>
      <c r="Q28" s="124">
        <v>0</v>
      </c>
      <c r="R28" s="124">
        <v>0</v>
      </c>
      <c r="S28" s="124">
        <v>0</v>
      </c>
    </row>
    <row r="29" spans="1:19">
      <c r="A29" s="33" t="s">
        <v>231</v>
      </c>
      <c r="B29" s="71" t="s">
        <v>115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4">
        <v>0</v>
      </c>
      <c r="P29" s="124">
        <v>0</v>
      </c>
      <c r="Q29" s="124">
        <v>0</v>
      </c>
      <c r="R29" s="124">
        <v>0</v>
      </c>
      <c r="S29" s="124">
        <v>0</v>
      </c>
    </row>
    <row r="30" spans="1:19">
      <c r="A30" s="33" t="s">
        <v>231</v>
      </c>
      <c r="B30" s="71" t="s">
        <v>83</v>
      </c>
      <c r="C30" s="124">
        <v>0</v>
      </c>
      <c r="D30" s="124">
        <v>0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4">
        <v>0</v>
      </c>
      <c r="P30" s="124">
        <v>0</v>
      </c>
      <c r="Q30" s="124">
        <v>0</v>
      </c>
      <c r="R30" s="124">
        <v>0</v>
      </c>
      <c r="S30" s="124">
        <v>0</v>
      </c>
    </row>
    <row r="31" spans="1:19">
      <c r="A31" s="33" t="s">
        <v>231</v>
      </c>
      <c r="B31" s="71" t="s">
        <v>84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24">
        <v>0</v>
      </c>
      <c r="P31" s="124">
        <v>0</v>
      </c>
      <c r="Q31" s="124">
        <v>0</v>
      </c>
      <c r="R31" s="124">
        <v>0</v>
      </c>
      <c r="S31" s="124">
        <v>0</v>
      </c>
    </row>
    <row r="32" spans="1:19">
      <c r="A32" s="33" t="s">
        <v>231</v>
      </c>
      <c r="B32" s="71" t="s">
        <v>85</v>
      </c>
      <c r="C32" s="124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24">
        <v>0</v>
      </c>
      <c r="P32" s="124">
        <v>0</v>
      </c>
      <c r="Q32" s="124">
        <v>0</v>
      </c>
      <c r="R32" s="124">
        <v>0</v>
      </c>
      <c r="S32" s="124">
        <v>0</v>
      </c>
    </row>
    <row r="33" spans="1:19">
      <c r="A33" s="33" t="s">
        <v>231</v>
      </c>
      <c r="B33" s="71" t="s">
        <v>86</v>
      </c>
      <c r="C33" s="124">
        <v>0</v>
      </c>
      <c r="D33" s="124">
        <v>0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4">
        <v>0</v>
      </c>
      <c r="P33" s="124">
        <v>0</v>
      </c>
      <c r="Q33" s="124">
        <v>0</v>
      </c>
      <c r="R33" s="124">
        <v>0</v>
      </c>
      <c r="S33" s="124">
        <v>0</v>
      </c>
    </row>
    <row r="34" spans="1:19">
      <c r="A34" s="33" t="s">
        <v>231</v>
      </c>
      <c r="B34" s="71" t="s">
        <v>87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4">
        <v>0</v>
      </c>
      <c r="P34" s="124">
        <v>0</v>
      </c>
      <c r="Q34" s="124">
        <v>0</v>
      </c>
      <c r="R34" s="124">
        <v>0</v>
      </c>
      <c r="S34" s="124">
        <v>0</v>
      </c>
    </row>
    <row r="35" spans="1:19">
      <c r="A35" s="33" t="s">
        <v>231</v>
      </c>
      <c r="B35" s="71" t="s">
        <v>88</v>
      </c>
      <c r="C35" s="124">
        <v>0</v>
      </c>
      <c r="D35" s="124">
        <v>0</v>
      </c>
      <c r="E35" s="124">
        <v>0</v>
      </c>
      <c r="F35" s="124">
        <v>0</v>
      </c>
      <c r="G35" s="124">
        <v>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4">
        <v>0</v>
      </c>
      <c r="P35" s="124">
        <v>0</v>
      </c>
      <c r="Q35" s="124">
        <v>0</v>
      </c>
      <c r="R35" s="124">
        <v>0</v>
      </c>
      <c r="S35" s="124">
        <v>0</v>
      </c>
    </row>
    <row r="36" spans="1:19">
      <c r="A36" s="33" t="s">
        <v>231</v>
      </c>
      <c r="B36" s="71" t="s">
        <v>89</v>
      </c>
      <c r="C36" s="124">
        <v>0</v>
      </c>
      <c r="D36" s="124">
        <v>0</v>
      </c>
      <c r="E36" s="124">
        <v>0</v>
      </c>
      <c r="F36" s="124">
        <v>0</v>
      </c>
      <c r="G36" s="124">
        <v>0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24">
        <v>0</v>
      </c>
      <c r="P36" s="124">
        <v>0</v>
      </c>
      <c r="Q36" s="124">
        <v>0</v>
      </c>
      <c r="R36" s="124">
        <v>0</v>
      </c>
      <c r="S36" s="124">
        <v>0</v>
      </c>
    </row>
    <row r="37" spans="1:19">
      <c r="A37" s="33" t="s">
        <v>231</v>
      </c>
      <c r="B37" s="71" t="s">
        <v>90</v>
      </c>
      <c r="C37" s="124">
        <v>0</v>
      </c>
      <c r="D37" s="124">
        <v>0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24">
        <v>0</v>
      </c>
      <c r="P37" s="124">
        <v>0</v>
      </c>
      <c r="Q37" s="124">
        <v>0</v>
      </c>
      <c r="R37" s="124">
        <v>0</v>
      </c>
      <c r="S37" s="124">
        <v>0</v>
      </c>
    </row>
    <row r="38" spans="1:19">
      <c r="A38" s="33" t="s">
        <v>231</v>
      </c>
      <c r="B38" s="71" t="s">
        <v>78</v>
      </c>
      <c r="C38" s="124">
        <v>0.18852603556453684</v>
      </c>
      <c r="D38" s="124">
        <v>0.15175525017894823</v>
      </c>
      <c r="E38" s="124">
        <v>7.37504112506433E-2</v>
      </c>
      <c r="F38" s="124">
        <v>8.4430409166630209</v>
      </c>
      <c r="G38" s="124">
        <v>1.9225273152527829</v>
      </c>
      <c r="H38" s="124">
        <v>0.23114062273382846</v>
      </c>
      <c r="I38" s="124">
        <v>0.79964959359935772</v>
      </c>
      <c r="J38" s="124">
        <v>0.92605629424371183</v>
      </c>
      <c r="K38" s="124">
        <v>2.5508073648047636E-2</v>
      </c>
      <c r="L38" s="124">
        <v>2.3080344000000181</v>
      </c>
      <c r="M38" s="124">
        <v>1.538180865032559</v>
      </c>
      <c r="N38" s="124">
        <v>0.43778976097828481</v>
      </c>
      <c r="O38" s="124">
        <v>0.88987315149507262</v>
      </c>
      <c r="P38" s="124">
        <v>2.3452865259397893</v>
      </c>
      <c r="Q38" s="124">
        <v>0.12391051737956699</v>
      </c>
      <c r="R38" s="124">
        <v>1.2389047598133445</v>
      </c>
      <c r="S38" s="124">
        <v>21.643934493773514</v>
      </c>
    </row>
    <row r="39" spans="1:19">
      <c r="A39" s="33" t="s">
        <v>231</v>
      </c>
      <c r="B39" s="71" t="s">
        <v>79</v>
      </c>
      <c r="C39" s="124">
        <v>0</v>
      </c>
      <c r="D39" s="124">
        <v>0</v>
      </c>
      <c r="E39" s="124">
        <v>0</v>
      </c>
      <c r="F39" s="124">
        <v>0</v>
      </c>
      <c r="G39" s="124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4">
        <v>0</v>
      </c>
      <c r="P39" s="124">
        <v>0</v>
      </c>
      <c r="Q39" s="124">
        <v>0</v>
      </c>
      <c r="R39" s="124">
        <v>0</v>
      </c>
      <c r="S39" s="124">
        <v>0</v>
      </c>
    </row>
    <row r="40" spans="1:19">
      <c r="A40" s="33" t="s">
        <v>231</v>
      </c>
      <c r="B40" s="71" t="s">
        <v>80</v>
      </c>
      <c r="C40" s="124">
        <v>0</v>
      </c>
      <c r="D40" s="124">
        <v>0</v>
      </c>
      <c r="E40" s="124">
        <v>0</v>
      </c>
      <c r="F40" s="124">
        <v>0</v>
      </c>
      <c r="G40" s="124">
        <v>0</v>
      </c>
      <c r="H40" s="124">
        <v>0</v>
      </c>
      <c r="I40" s="124">
        <v>0</v>
      </c>
      <c r="J40" s="124">
        <v>0</v>
      </c>
      <c r="K40" s="124">
        <v>0</v>
      </c>
      <c r="L40" s="124">
        <v>0</v>
      </c>
      <c r="M40" s="124">
        <v>0</v>
      </c>
      <c r="N40" s="124">
        <v>0</v>
      </c>
      <c r="O40" s="124">
        <v>0</v>
      </c>
      <c r="P40" s="124">
        <v>0</v>
      </c>
      <c r="Q40" s="124">
        <v>0</v>
      </c>
      <c r="R40" s="124">
        <v>0</v>
      </c>
      <c r="S40" s="124">
        <v>0</v>
      </c>
    </row>
    <row r="41" spans="1:19">
      <c r="A41" s="33" t="s">
        <v>231</v>
      </c>
      <c r="B41" s="71" t="s">
        <v>77</v>
      </c>
      <c r="C41" s="124">
        <v>0</v>
      </c>
      <c r="D41" s="124">
        <v>0</v>
      </c>
      <c r="E41" s="124">
        <v>0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4">
        <v>0</v>
      </c>
      <c r="P41" s="124">
        <v>0</v>
      </c>
      <c r="Q41" s="124">
        <v>0</v>
      </c>
      <c r="R41" s="124">
        <v>0</v>
      </c>
      <c r="S41" s="124">
        <v>0</v>
      </c>
    </row>
    <row r="42" spans="1:19">
      <c r="A42" s="33" t="s">
        <v>231</v>
      </c>
      <c r="B42" s="71" t="s">
        <v>76</v>
      </c>
      <c r="C42" s="124">
        <v>0</v>
      </c>
      <c r="D42" s="124">
        <v>0</v>
      </c>
      <c r="E42" s="124">
        <v>0</v>
      </c>
      <c r="F42" s="124">
        <v>0</v>
      </c>
      <c r="G42" s="124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4">
        <v>0</v>
      </c>
      <c r="P42" s="124">
        <v>0</v>
      </c>
      <c r="Q42" s="124">
        <v>0</v>
      </c>
      <c r="R42" s="124">
        <v>0</v>
      </c>
      <c r="S42" s="124">
        <v>0</v>
      </c>
    </row>
    <row r="43" spans="1:19">
      <c r="A43" s="33" t="s">
        <v>231</v>
      </c>
      <c r="B43" s="71" t="s">
        <v>71</v>
      </c>
      <c r="C43" s="124">
        <v>2.0645975909224346E-2</v>
      </c>
      <c r="D43" s="124">
        <v>9.1965798014169375E-2</v>
      </c>
      <c r="E43" s="124">
        <v>4.7942484768990212E-2</v>
      </c>
      <c r="F43" s="124">
        <v>1.7149643663181777</v>
      </c>
      <c r="G43" s="124">
        <v>0.11837585824149688</v>
      </c>
      <c r="H43" s="124">
        <v>1.3679073615174897E-2</v>
      </c>
      <c r="I43" s="124">
        <v>4.1578193408023267E-2</v>
      </c>
      <c r="J43" s="124">
        <v>0.23123411831017182</v>
      </c>
      <c r="K43" s="124">
        <v>1.0385513655257306E-2</v>
      </c>
      <c r="L43" s="124">
        <v>0.58884959785758895</v>
      </c>
      <c r="M43" s="124">
        <v>0.20836791445520308</v>
      </c>
      <c r="N43" s="124">
        <v>0.15595590813249571</v>
      </c>
      <c r="O43" s="124">
        <v>0.19109256307217004</v>
      </c>
      <c r="P43" s="124">
        <v>0.20111960942022122</v>
      </c>
      <c r="Q43" s="124">
        <v>2.9045117056236275E-2</v>
      </c>
      <c r="R43" s="124">
        <v>0.5745945737447542</v>
      </c>
      <c r="S43" s="124">
        <v>4.2397966659793838</v>
      </c>
    </row>
    <row r="44" spans="1:19">
      <c r="A44" s="33" t="s">
        <v>231</v>
      </c>
      <c r="B44" s="71" t="s">
        <v>72</v>
      </c>
      <c r="C44" s="124">
        <v>0</v>
      </c>
      <c r="D44" s="124">
        <v>0</v>
      </c>
      <c r="E44" s="124">
        <v>0</v>
      </c>
      <c r="F44" s="124">
        <v>0</v>
      </c>
      <c r="G44" s="124">
        <v>0</v>
      </c>
      <c r="H44" s="124">
        <v>0</v>
      </c>
      <c r="I44" s="124">
        <v>0</v>
      </c>
      <c r="J44" s="124">
        <v>0</v>
      </c>
      <c r="K44" s="124">
        <v>0</v>
      </c>
      <c r="L44" s="124">
        <v>0</v>
      </c>
      <c r="M44" s="124">
        <v>0</v>
      </c>
      <c r="N44" s="124">
        <v>0</v>
      </c>
      <c r="O44" s="124">
        <v>0</v>
      </c>
      <c r="P44" s="124">
        <v>0</v>
      </c>
      <c r="Q44" s="124">
        <v>0</v>
      </c>
      <c r="R44" s="124">
        <v>0</v>
      </c>
      <c r="S44" s="124">
        <v>0</v>
      </c>
    </row>
    <row r="45" spans="1:19">
      <c r="A45" s="33" t="s">
        <v>231</v>
      </c>
      <c r="B45" s="71" t="s">
        <v>73</v>
      </c>
      <c r="C45" s="124">
        <v>0</v>
      </c>
      <c r="D45" s="124">
        <v>0</v>
      </c>
      <c r="E45" s="124">
        <v>0</v>
      </c>
      <c r="F45" s="124">
        <v>0</v>
      </c>
      <c r="G45" s="124">
        <v>0</v>
      </c>
      <c r="H45" s="124">
        <v>0</v>
      </c>
      <c r="I45" s="124">
        <v>0</v>
      </c>
      <c r="J45" s="124">
        <v>0</v>
      </c>
      <c r="K45" s="124">
        <v>0</v>
      </c>
      <c r="L45" s="124">
        <v>0</v>
      </c>
      <c r="M45" s="124">
        <v>0</v>
      </c>
      <c r="N45" s="124">
        <v>0</v>
      </c>
      <c r="O45" s="124">
        <v>0</v>
      </c>
      <c r="P45" s="124">
        <v>0</v>
      </c>
      <c r="Q45" s="124">
        <v>0</v>
      </c>
      <c r="R45" s="124">
        <v>0</v>
      </c>
      <c r="S45" s="124">
        <v>0</v>
      </c>
    </row>
    <row r="46" spans="1:19">
      <c r="A46" s="33" t="s">
        <v>231</v>
      </c>
      <c r="B46" s="71" t="s">
        <v>74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4">
        <v>0</v>
      </c>
      <c r="P46" s="124">
        <v>0</v>
      </c>
      <c r="Q46" s="124">
        <v>0</v>
      </c>
      <c r="R46" s="124">
        <v>0</v>
      </c>
      <c r="S46" s="124">
        <v>0</v>
      </c>
    </row>
    <row r="47" spans="1:19">
      <c r="A47" s="33" t="s">
        <v>231</v>
      </c>
      <c r="B47" s="71" t="s">
        <v>75</v>
      </c>
      <c r="C47" s="124">
        <v>0</v>
      </c>
      <c r="D47" s="124">
        <v>0</v>
      </c>
      <c r="E47" s="124">
        <v>0</v>
      </c>
      <c r="F47" s="124">
        <v>0</v>
      </c>
      <c r="G47" s="124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4">
        <v>0</v>
      </c>
      <c r="P47" s="124">
        <v>0</v>
      </c>
      <c r="Q47" s="124">
        <v>0</v>
      </c>
      <c r="R47" s="124">
        <v>0</v>
      </c>
      <c r="S47" s="124">
        <v>0</v>
      </c>
    </row>
    <row r="48" spans="1:19">
      <c r="A48" s="33" t="s">
        <v>231</v>
      </c>
      <c r="B48" s="71" t="s">
        <v>65</v>
      </c>
      <c r="C48" s="124">
        <v>6.1282183346304642E-2</v>
      </c>
      <c r="D48" s="124">
        <v>4.932948935876369E-2</v>
      </c>
      <c r="E48" s="124">
        <v>2.3973273561890274E-2</v>
      </c>
      <c r="F48" s="124">
        <v>2.7444908598747837</v>
      </c>
      <c r="G48" s="124">
        <v>0.62493581360688166</v>
      </c>
      <c r="H48" s="124">
        <v>7.513446075889596E-2</v>
      </c>
      <c r="I48" s="124">
        <v>0.2599337161098827</v>
      </c>
      <c r="J48" s="124">
        <v>0.30102341802766985</v>
      </c>
      <c r="K48" s="124">
        <v>8.2916422733327888E-3</v>
      </c>
      <c r="L48" s="124">
        <v>0.75024856300000664</v>
      </c>
      <c r="M48" s="124">
        <v>0.5000003395204109</v>
      </c>
      <c r="N48" s="124">
        <v>0.14230773123228713</v>
      </c>
      <c r="O48" s="124">
        <v>0.28926174287586681</v>
      </c>
      <c r="P48" s="124">
        <v>0.76235772131889057</v>
      </c>
      <c r="Q48" s="124">
        <v>4.0278293774394042E-2</v>
      </c>
      <c r="R48" s="124">
        <v>0.4027177912702733</v>
      </c>
      <c r="S48" s="124">
        <v>7.0355670399105463</v>
      </c>
    </row>
    <row r="49" spans="1:19">
      <c r="A49" s="33" t="s">
        <v>231</v>
      </c>
      <c r="B49" s="71" t="s">
        <v>66</v>
      </c>
      <c r="C49" s="124">
        <v>0</v>
      </c>
      <c r="D49" s="124">
        <v>0</v>
      </c>
      <c r="E49" s="124">
        <v>0</v>
      </c>
      <c r="F49" s="124">
        <v>0</v>
      </c>
      <c r="G49" s="124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</row>
    <row r="50" spans="1:19">
      <c r="A50" s="33" t="s">
        <v>231</v>
      </c>
      <c r="B50" s="71" t="s">
        <v>67</v>
      </c>
      <c r="C50" s="124">
        <v>0</v>
      </c>
      <c r="D50" s="124">
        <v>0</v>
      </c>
      <c r="E50" s="124">
        <v>0</v>
      </c>
      <c r="F50" s="124">
        <v>0</v>
      </c>
      <c r="G50" s="124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4">
        <v>0</v>
      </c>
      <c r="P50" s="124">
        <v>0</v>
      </c>
      <c r="Q50" s="124">
        <v>0</v>
      </c>
      <c r="R50" s="124">
        <v>0</v>
      </c>
      <c r="S50" s="124">
        <v>0</v>
      </c>
    </row>
    <row r="51" spans="1:19">
      <c r="A51" s="33" t="s">
        <v>231</v>
      </c>
      <c r="B51" s="71" t="s">
        <v>68</v>
      </c>
      <c r="C51" s="124">
        <v>1.0710460079276292</v>
      </c>
      <c r="D51" s="124">
        <v>0</v>
      </c>
      <c r="E51" s="124">
        <v>2.4871000115338076</v>
      </c>
      <c r="F51" s="124">
        <v>0</v>
      </c>
      <c r="G51" s="124">
        <v>0</v>
      </c>
      <c r="H51" s="124">
        <v>0</v>
      </c>
      <c r="I51" s="124">
        <v>2.1569412975343942</v>
      </c>
      <c r="J51" s="124">
        <v>0</v>
      </c>
      <c r="K51" s="124">
        <v>0.53876663373279476</v>
      </c>
      <c r="L51" s="124">
        <v>30.54759987264022</v>
      </c>
      <c r="M51" s="124">
        <v>0</v>
      </c>
      <c r="N51" s="124">
        <v>0.22868851086703068</v>
      </c>
      <c r="O51" s="124">
        <v>2.3836303878264102</v>
      </c>
      <c r="P51" s="124">
        <v>9.515947336541446</v>
      </c>
      <c r="Q51" s="124">
        <v>0</v>
      </c>
      <c r="R51" s="124">
        <v>14.243130705614302</v>
      </c>
      <c r="S51" s="124">
        <v>63.172850764217856</v>
      </c>
    </row>
    <row r="52" spans="1:19">
      <c r="A52" s="33" t="s">
        <v>231</v>
      </c>
      <c r="B52" s="71" t="s">
        <v>69</v>
      </c>
      <c r="C52" s="124">
        <v>0.50558320280489655</v>
      </c>
      <c r="D52" s="124">
        <v>0.93351359327828887</v>
      </c>
      <c r="E52" s="124">
        <v>1.1740261204655367</v>
      </c>
      <c r="F52" s="124">
        <v>17.408021052557565</v>
      </c>
      <c r="G52" s="124">
        <v>1.2015931484375488</v>
      </c>
      <c r="H52" s="124">
        <v>0.13885163222584218</v>
      </c>
      <c r="I52" s="124">
        <v>1.0181759526648397</v>
      </c>
      <c r="J52" s="124">
        <v>2.3471790310459451</v>
      </c>
      <c r="K52" s="124">
        <v>0.2543227445234495</v>
      </c>
      <c r="L52" s="124">
        <v>14.419878574119551</v>
      </c>
      <c r="M52" s="124">
        <v>2.1150719587841511</v>
      </c>
      <c r="N52" s="124">
        <v>1.6462598124440706</v>
      </c>
      <c r="O52" s="124">
        <v>2.5984973003577982</v>
      </c>
      <c r="P52" s="124">
        <v>4.6714896559359236</v>
      </c>
      <c r="Q52" s="124">
        <v>0.29482712242846854</v>
      </c>
      <c r="R52" s="124">
        <v>9.7689938716981572</v>
      </c>
      <c r="S52" s="124">
        <v>60.496284773771947</v>
      </c>
    </row>
    <row r="53" spans="1:19">
      <c r="A53" s="33" t="s">
        <v>231</v>
      </c>
      <c r="B53" s="71" t="s">
        <v>70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4">
        <v>0</v>
      </c>
      <c r="P53" s="124">
        <v>0</v>
      </c>
      <c r="Q53" s="124">
        <v>0</v>
      </c>
      <c r="R53" s="124">
        <v>0</v>
      </c>
      <c r="S53" s="124">
        <v>0</v>
      </c>
    </row>
    <row r="54" spans="1:19">
      <c r="A54" s="33" t="s">
        <v>231</v>
      </c>
      <c r="B54" s="71" t="s">
        <v>9</v>
      </c>
      <c r="C54" s="124">
        <v>1.2697489622997318</v>
      </c>
      <c r="D54" s="124">
        <v>0.67281914259205999</v>
      </c>
      <c r="E54" s="124">
        <v>2.9485126086142506</v>
      </c>
      <c r="F54" s="124">
        <v>12.546630154227003</v>
      </c>
      <c r="G54" s="124">
        <v>0.86603438632011454</v>
      </c>
      <c r="H54" s="124">
        <v>0.10007571053531961</v>
      </c>
      <c r="I54" s="124">
        <v>2.5571020796622612</v>
      </c>
      <c r="J54" s="124">
        <v>1.69170218253866</v>
      </c>
      <c r="K54" s="124">
        <v>0.63871987668167218</v>
      </c>
      <c r="L54" s="124">
        <v>36.214861875151897</v>
      </c>
      <c r="M54" s="124">
        <v>1.524413690466174</v>
      </c>
      <c r="N54" s="124">
        <v>1.3798332581485937</v>
      </c>
      <c r="O54" s="124">
        <v>3.8877208395903811</v>
      </c>
      <c r="P54" s="124">
        <v>11.410757098902884</v>
      </c>
      <c r="Q54" s="124">
        <v>0.21249324396937375</v>
      </c>
      <c r="R54" s="124">
        <v>19.08061478088247</v>
      </c>
      <c r="S54" s="124">
        <v>97.002039890583205</v>
      </c>
    </row>
    <row r="55" spans="1:19">
      <c r="A55" s="33" t="s">
        <v>231</v>
      </c>
      <c r="B55" s="71" t="s">
        <v>10</v>
      </c>
      <c r="C55" s="124">
        <v>0</v>
      </c>
      <c r="D55" s="124">
        <v>0</v>
      </c>
      <c r="E55" s="124">
        <v>0</v>
      </c>
      <c r="F55" s="124">
        <v>0</v>
      </c>
      <c r="G55" s="124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4">
        <v>0</v>
      </c>
      <c r="P55" s="124">
        <v>0</v>
      </c>
      <c r="Q55" s="124">
        <v>0</v>
      </c>
      <c r="R55" s="124">
        <v>0</v>
      </c>
      <c r="S55" s="124">
        <v>0</v>
      </c>
    </row>
    <row r="56" spans="1:19">
      <c r="A56" s="33" t="s">
        <v>231</v>
      </c>
      <c r="B56" s="71" t="s">
        <v>11</v>
      </c>
      <c r="C56" s="124">
        <v>0.22298750318288985</v>
      </c>
      <c r="D56" s="124">
        <v>7.0167839480870242E-2</v>
      </c>
      <c r="E56" s="124">
        <v>0.37234238265958908</v>
      </c>
      <c r="F56" s="124">
        <v>3.9038513598195124</v>
      </c>
      <c r="G56" s="124">
        <v>0.88892863933982991</v>
      </c>
      <c r="H56" s="124">
        <v>0.10687365408690175</v>
      </c>
      <c r="I56" s="124">
        <v>0.36973801076707247</v>
      </c>
      <c r="J56" s="124">
        <v>0.42818531370821766</v>
      </c>
      <c r="K56" s="124">
        <v>1.179429650764563E-2</v>
      </c>
      <c r="L56" s="124">
        <v>5.443417076850281</v>
      </c>
      <c r="M56" s="124">
        <v>0.71121643503524279</v>
      </c>
      <c r="N56" s="124">
        <v>0.20242305711644271</v>
      </c>
      <c r="O56" s="124">
        <v>0.41145513172568471</v>
      </c>
      <c r="P56" s="124">
        <v>1.5727927863895168</v>
      </c>
      <c r="Q56" s="124">
        <v>5.7293130110679269E-2</v>
      </c>
      <c r="R56" s="124">
        <v>4.2494024839346167</v>
      </c>
      <c r="S56" s="124">
        <v>19.022869100714956</v>
      </c>
    </row>
    <row r="57" spans="1:19">
      <c r="A57" s="33" t="s">
        <v>231</v>
      </c>
      <c r="B57" s="71" t="s">
        <v>12</v>
      </c>
      <c r="C57" s="124">
        <v>0.36704446423319048</v>
      </c>
      <c r="D57" s="124">
        <v>0.209422683468802</v>
      </c>
      <c r="E57" s="124">
        <v>0.45450800965558891</v>
      </c>
      <c r="F57" s="124">
        <v>10.376368736156991</v>
      </c>
      <c r="G57" s="124">
        <v>2.2607525700919799</v>
      </c>
      <c r="H57" s="124">
        <v>0.27159732627846267</v>
      </c>
      <c r="I57" s="124">
        <v>0.9617964096152658</v>
      </c>
      <c r="J57" s="124">
        <v>1.1542764816055504</v>
      </c>
      <c r="K57" s="124">
        <v>3.9378805763850444E-2</v>
      </c>
      <c r="L57" s="124">
        <v>7.4110921623454971</v>
      </c>
      <c r="M57" s="124">
        <v>1.851391822759596</v>
      </c>
      <c r="N57" s="124">
        <v>0.56574298147716906</v>
      </c>
      <c r="O57" s="124">
        <v>1.1244114253778204</v>
      </c>
      <c r="P57" s="124">
        <v>2.8511661349194242</v>
      </c>
      <c r="Q57" s="124">
        <v>0.15373707777340673</v>
      </c>
      <c r="R57" s="124">
        <v>5.3201566171608334</v>
      </c>
      <c r="S57" s="124">
        <v>35.37284370868349</v>
      </c>
    </row>
    <row r="58" spans="1:19">
      <c r="A58" s="33" t="s">
        <v>231</v>
      </c>
      <c r="B58" s="71" t="s">
        <v>13</v>
      </c>
      <c r="C58" s="124">
        <v>6.3961400734566354E-2</v>
      </c>
      <c r="D58" s="124">
        <v>1.0624241387662154</v>
      </c>
      <c r="E58" s="124">
        <v>3.6400205966433674E-2</v>
      </c>
      <c r="F58" s="124">
        <v>21.588793105873513</v>
      </c>
      <c r="G58" s="124">
        <v>1.9019780049439508</v>
      </c>
      <c r="H58" s="124">
        <v>0.2225643926179941</v>
      </c>
      <c r="I58" s="124">
        <v>0.25257012282123981</v>
      </c>
      <c r="J58" s="124">
        <v>3.0700014901050743</v>
      </c>
      <c r="K58" s="124">
        <v>9.174508755878108E-3</v>
      </c>
      <c r="L58" s="124">
        <v>0.88599921523029934</v>
      </c>
      <c r="M58" s="124">
        <v>2.7767195781998932</v>
      </c>
      <c r="N58" s="124">
        <v>1.8093662065569065</v>
      </c>
      <c r="O58" s="124">
        <v>1.8836817667574266</v>
      </c>
      <c r="P58" s="124">
        <v>1.1549169466835352</v>
      </c>
      <c r="Q58" s="124">
        <v>0.60292710786320491</v>
      </c>
      <c r="R58" s="124">
        <v>3.8134864717639516</v>
      </c>
      <c r="S58" s="124">
        <v>41.134964663639892</v>
      </c>
    </row>
    <row r="59" spans="1:19">
      <c r="A59" s="33" t="s">
        <v>231</v>
      </c>
      <c r="B59" s="71" t="s">
        <v>14</v>
      </c>
      <c r="C59" s="124">
        <v>0.29889700981914835</v>
      </c>
      <c r="D59" s="124">
        <v>2.8921062599728007</v>
      </c>
      <c r="E59" s="124">
        <v>0.69407546554140609</v>
      </c>
      <c r="F59" s="124">
        <v>53.784922886745917</v>
      </c>
      <c r="G59" s="124">
        <v>3.7094618885558859</v>
      </c>
      <c r="H59" s="124">
        <v>0.4303577779643053</v>
      </c>
      <c r="I59" s="124">
        <v>0.60193801145473103</v>
      </c>
      <c r="J59" s="124">
        <v>7.2966380418110166</v>
      </c>
      <c r="K59" s="124">
        <v>0.15035370527607039</v>
      </c>
      <c r="L59" s="124">
        <v>8.5249244117447063</v>
      </c>
      <c r="M59" s="124">
        <v>6.5190736446578867</v>
      </c>
      <c r="N59" s="124">
        <v>4.8003473395139515</v>
      </c>
      <c r="O59" s="124">
        <v>5.1960067030775186</v>
      </c>
      <c r="P59" s="124">
        <v>4.4476920293815354</v>
      </c>
      <c r="Q59" s="124">
        <v>0.90852859190933932</v>
      </c>
      <c r="R59" s="124">
        <v>13.354063607873883</v>
      </c>
      <c r="S59" s="124">
        <v>113.60938737530006</v>
      </c>
    </row>
    <row r="60" spans="1:19">
      <c r="A60" s="33" t="s">
        <v>231</v>
      </c>
      <c r="B60" s="71" t="s">
        <v>187</v>
      </c>
      <c r="C60" s="124">
        <v>0.60491335988271899</v>
      </c>
      <c r="D60" s="124">
        <v>7.5376955323471329E-2</v>
      </c>
      <c r="E60" s="124">
        <v>1.3633690032333163</v>
      </c>
      <c r="F60" s="124">
        <v>0.9134364850607426</v>
      </c>
      <c r="G60" s="124">
        <v>5.2792002926661752E-2</v>
      </c>
      <c r="H60" s="124">
        <v>1.1827035626444715E-2</v>
      </c>
      <c r="I60" s="124">
        <v>1.165711812916566</v>
      </c>
      <c r="J60" s="124">
        <v>0.27300905320479529</v>
      </c>
      <c r="K60" s="124">
        <v>0.28062603786402285</v>
      </c>
      <c r="L60" s="124">
        <v>16.747086810081726</v>
      </c>
      <c r="M60" s="124">
        <v>5.7996673385751762E-2</v>
      </c>
      <c r="N60" s="124">
        <v>0.14305010953174246</v>
      </c>
      <c r="O60" s="124">
        <v>1.2394504731881923</v>
      </c>
      <c r="P60" s="124">
        <v>15.23774246864204</v>
      </c>
      <c r="Q60" s="124">
        <v>7.4553480069838862E-3</v>
      </c>
      <c r="R60" s="124">
        <v>8.2753310377839711</v>
      </c>
      <c r="S60" s="124">
        <v>46.449174666659246</v>
      </c>
    </row>
    <row r="61" spans="1:19">
      <c r="A61" s="33" t="s">
        <v>231</v>
      </c>
      <c r="B61" s="71" t="s">
        <v>15</v>
      </c>
      <c r="C61" s="124">
        <v>3.3654805189294201E-2</v>
      </c>
      <c r="D61" s="124">
        <v>0.86942337042659901</v>
      </c>
      <c r="E61" s="124">
        <v>7.9247806908254503E-2</v>
      </c>
      <c r="F61" s="124">
        <v>155.86624801169597</v>
      </c>
      <c r="G61" s="124">
        <v>80.57648342263991</v>
      </c>
      <c r="H61" s="124">
        <v>0.12931879615708985</v>
      </c>
      <c r="I61" s="124">
        <v>28.015799417236803</v>
      </c>
      <c r="J61" s="124">
        <v>2.1860338391004142</v>
      </c>
      <c r="K61" s="124">
        <v>1.3649615950915184E-2</v>
      </c>
      <c r="L61" s="124">
        <v>0.98400259722754413</v>
      </c>
      <c r="M61" s="124">
        <v>1.9698620398692945</v>
      </c>
      <c r="N61" s="124">
        <v>5.3508238505552548</v>
      </c>
      <c r="O61" s="124">
        <v>1.4325526309935377</v>
      </c>
      <c r="P61" s="124">
        <v>0.59823658147345782</v>
      </c>
      <c r="Q61" s="124">
        <v>0.27458581462617904</v>
      </c>
      <c r="R61" s="124">
        <v>7.8346298060182136</v>
      </c>
      <c r="S61" s="124">
        <v>286.21455240606883</v>
      </c>
    </row>
    <row r="62" spans="1:19">
      <c r="A62" s="33" t="s">
        <v>231</v>
      </c>
      <c r="B62" s="71" t="s">
        <v>16</v>
      </c>
      <c r="C62" s="124">
        <v>0</v>
      </c>
      <c r="D62" s="124">
        <v>0</v>
      </c>
      <c r="E62" s="124">
        <v>0</v>
      </c>
      <c r="F62" s="124">
        <v>0.61542522118253373</v>
      </c>
      <c r="G62" s="124">
        <v>0</v>
      </c>
      <c r="H62" s="124">
        <v>0</v>
      </c>
      <c r="I62" s="124">
        <v>0</v>
      </c>
      <c r="J62" s="124">
        <v>0.40386439632915483</v>
      </c>
      <c r="K62" s="124">
        <v>0</v>
      </c>
      <c r="L62" s="124">
        <v>0</v>
      </c>
      <c r="M62" s="124">
        <v>0.34296028363924336</v>
      </c>
      <c r="N62" s="124">
        <v>1.3179653156381477E-2</v>
      </c>
      <c r="O62" s="124">
        <v>0</v>
      </c>
      <c r="P62" s="124">
        <v>0</v>
      </c>
      <c r="Q62" s="124">
        <v>0.35831161603077089</v>
      </c>
      <c r="R62" s="124">
        <v>0.13701872962654704</v>
      </c>
      <c r="S62" s="124">
        <v>1.8707598999645825</v>
      </c>
    </row>
    <row r="63" spans="1:19">
      <c r="A63" s="33" t="s">
        <v>231</v>
      </c>
      <c r="B63" s="71" t="s">
        <v>17</v>
      </c>
      <c r="C63" s="124">
        <v>0.44753523923053518</v>
      </c>
      <c r="D63" s="124">
        <v>1.336972506292601</v>
      </c>
      <c r="E63" s="124">
        <v>0.91357544505289034</v>
      </c>
      <c r="F63" s="124">
        <v>3.6528854536534823</v>
      </c>
      <c r="G63" s="124">
        <v>1.2763017643728176</v>
      </c>
      <c r="H63" s="124">
        <v>8.024835580459011E-2</v>
      </c>
      <c r="I63" s="124">
        <v>1.0883806156755185</v>
      </c>
      <c r="J63" s="124">
        <v>0.80429408094406796</v>
      </c>
      <c r="K63" s="124">
        <v>0.20119300383170602</v>
      </c>
      <c r="L63" s="124">
        <v>11.704927547990792</v>
      </c>
      <c r="M63" s="124">
        <v>0.86574142356826655</v>
      </c>
      <c r="N63" s="124">
        <v>0.39045423203387841</v>
      </c>
      <c r="O63" s="124">
        <v>1.2469074493466223</v>
      </c>
      <c r="P63" s="124">
        <v>8.6380053836887924</v>
      </c>
      <c r="Q63" s="124">
        <v>0.90246523045836424</v>
      </c>
      <c r="R63" s="124">
        <v>7.7831494338877434</v>
      </c>
      <c r="S63" s="124">
        <v>41.333037165832138</v>
      </c>
    </row>
    <row r="64" spans="1:19">
      <c r="A64" s="33" t="s">
        <v>231</v>
      </c>
      <c r="B64" s="71" t="s">
        <v>18</v>
      </c>
      <c r="C64" s="124">
        <v>0</v>
      </c>
      <c r="D64" s="124">
        <v>1.5415074184284769</v>
      </c>
      <c r="E64" s="124">
        <v>0.30957617547733562</v>
      </c>
      <c r="F64" s="124">
        <v>0.37719610330543674</v>
      </c>
      <c r="G64" s="124">
        <v>0.67503935324724296</v>
      </c>
      <c r="H64" s="124">
        <v>1.9762500151987439E-4</v>
      </c>
      <c r="I64" s="124">
        <v>5.0562095712905375E-2</v>
      </c>
      <c r="J64" s="124">
        <v>0.24752979129851127</v>
      </c>
      <c r="K64" s="124">
        <v>0</v>
      </c>
      <c r="L64" s="124">
        <v>3.0237143302671825</v>
      </c>
      <c r="M64" s="124">
        <v>0.22620010960602954</v>
      </c>
      <c r="N64" s="124">
        <v>9.0734548904915613E-2</v>
      </c>
      <c r="O64" s="124">
        <v>0.10786912169893625</v>
      </c>
      <c r="P64" s="124">
        <v>2.1960029683177282</v>
      </c>
      <c r="Q64" s="124">
        <v>2.696516235778569</v>
      </c>
      <c r="R64" s="124">
        <v>1.3208552383766943</v>
      </c>
      <c r="S64" s="124">
        <v>12.8635011154214</v>
      </c>
    </row>
    <row r="65" spans="1:19">
      <c r="A65" s="33" t="s">
        <v>231</v>
      </c>
      <c r="B65" s="71" t="s">
        <v>19</v>
      </c>
      <c r="C65" s="124">
        <v>0.80571951722155433</v>
      </c>
      <c r="D65" s="124">
        <v>1.4589399021103411</v>
      </c>
      <c r="E65" s="124">
        <v>2.0387497175239133</v>
      </c>
      <c r="F65" s="124">
        <v>28.063716640507266</v>
      </c>
      <c r="G65" s="124">
        <v>1.8779075130567691</v>
      </c>
      <c r="H65" s="124">
        <v>0.21700400314047297</v>
      </c>
      <c r="I65" s="124">
        <v>1.6226097553804379</v>
      </c>
      <c r="J65" s="124">
        <v>3.9027860872802229</v>
      </c>
      <c r="K65" s="124">
        <v>0.4052998552939826</v>
      </c>
      <c r="L65" s="124">
        <v>24.618807624238997</v>
      </c>
      <c r="M65" s="124">
        <v>3.8083190607340747</v>
      </c>
      <c r="N65" s="124">
        <v>2.6629572851654437</v>
      </c>
      <c r="O65" s="124">
        <v>4.0976319209236607</v>
      </c>
      <c r="P65" s="124">
        <v>6.0435993401668071</v>
      </c>
      <c r="Q65" s="124">
        <v>1.0499602249315734</v>
      </c>
      <c r="R65" s="124">
        <v>17.331363710671852</v>
      </c>
      <c r="S65" s="124">
        <v>100.00537215834788</v>
      </c>
    </row>
    <row r="66" spans="1:19">
      <c r="A66" s="33" t="s">
        <v>231</v>
      </c>
      <c r="B66" s="71" t="s">
        <v>20</v>
      </c>
      <c r="C66" s="124">
        <v>0.50479240751210863</v>
      </c>
      <c r="D66" s="124">
        <v>2.0255752967983316</v>
      </c>
      <c r="E66" s="124">
        <v>1.3759108930600696</v>
      </c>
      <c r="F66" s="124">
        <v>38.832742987969084</v>
      </c>
      <c r="G66" s="124">
        <v>2.9520432494534674</v>
      </c>
      <c r="H66" s="124">
        <v>0.30164428720216208</v>
      </c>
      <c r="I66" s="124">
        <v>1.042408124576923</v>
      </c>
      <c r="J66" s="124">
        <v>6.1169950178920622</v>
      </c>
      <c r="K66" s="124">
        <v>0.25392495197792275</v>
      </c>
      <c r="L66" s="124">
        <v>16.387123190182649</v>
      </c>
      <c r="M66" s="124">
        <v>5.2238377580560389</v>
      </c>
      <c r="N66" s="124">
        <v>3.4763791776870612</v>
      </c>
      <c r="O66" s="124">
        <v>4.3244904119868295</v>
      </c>
      <c r="P66" s="124">
        <v>5.1841791044893171</v>
      </c>
      <c r="Q66" s="124">
        <v>1.2988866221890216</v>
      </c>
      <c r="R66" s="124">
        <v>13.737607645380308</v>
      </c>
      <c r="S66" s="124">
        <v>103.03854112641352</v>
      </c>
    </row>
    <row r="67" spans="1:19">
      <c r="A67" s="33" t="s">
        <v>231</v>
      </c>
      <c r="B67" s="71" t="s">
        <v>21</v>
      </c>
      <c r="C67" s="124">
        <v>0</v>
      </c>
      <c r="D67" s="124">
        <v>0.78732905779949824</v>
      </c>
      <c r="E67" s="124">
        <v>0</v>
      </c>
      <c r="F67" s="124">
        <v>0.42881241217872912</v>
      </c>
      <c r="G67" s="124">
        <v>0.32663194511960114</v>
      </c>
      <c r="H67" s="124">
        <v>2.4412500187764863E-4</v>
      </c>
      <c r="I67" s="124">
        <v>2.4465530183661599E-2</v>
      </c>
      <c r="J67" s="124">
        <v>0.28140228905514064</v>
      </c>
      <c r="K67" s="124">
        <v>0</v>
      </c>
      <c r="L67" s="124">
        <v>0</v>
      </c>
      <c r="M67" s="124">
        <v>0</v>
      </c>
      <c r="N67" s="124">
        <v>0.16098277782331039</v>
      </c>
      <c r="O67" s="124">
        <v>5.4284900043086282E-2</v>
      </c>
      <c r="P67" s="124">
        <v>1.2354035538155301</v>
      </c>
      <c r="Q67" s="124">
        <v>0.37812746710075729</v>
      </c>
      <c r="R67" s="124">
        <v>1.4365047349127451</v>
      </c>
      <c r="S67" s="124">
        <v>5.1141887930341454</v>
      </c>
    </row>
    <row r="68" spans="1:19">
      <c r="A68" s="33" t="s">
        <v>231</v>
      </c>
      <c r="B68" s="71" t="s">
        <v>22</v>
      </c>
      <c r="C68" s="124">
        <v>0</v>
      </c>
      <c r="D68" s="124">
        <v>0.74589068633636479</v>
      </c>
      <c r="E68" s="124">
        <v>0</v>
      </c>
      <c r="F68" s="124">
        <v>0</v>
      </c>
      <c r="G68" s="124">
        <v>0.4572847231674757</v>
      </c>
      <c r="H68" s="124">
        <v>5.1731250397857309E-4</v>
      </c>
      <c r="I68" s="124">
        <v>3.4251742257126239E-2</v>
      </c>
      <c r="J68" s="124">
        <v>0</v>
      </c>
      <c r="K68" s="124">
        <v>0</v>
      </c>
      <c r="L68" s="124">
        <v>0</v>
      </c>
      <c r="M68" s="124">
        <v>0</v>
      </c>
      <c r="N68" s="124">
        <v>0.1097208159471208</v>
      </c>
      <c r="O68" s="124">
        <v>5.1427800040819704E-2</v>
      </c>
      <c r="P68" s="124">
        <v>1.4383797935274316</v>
      </c>
      <c r="Q68" s="124">
        <v>0.75503098959129034</v>
      </c>
      <c r="R68" s="124">
        <v>1.2978649755291087</v>
      </c>
      <c r="S68" s="124">
        <v>4.8903688389004856</v>
      </c>
    </row>
    <row r="69" spans="1:19">
      <c r="A69" s="33" t="s">
        <v>231</v>
      </c>
      <c r="B69" s="71" t="s">
        <v>23</v>
      </c>
      <c r="C69" s="124">
        <v>0</v>
      </c>
      <c r="D69" s="124">
        <v>1.0442469608708898</v>
      </c>
      <c r="E69" s="124">
        <v>0.18974023658288175</v>
      </c>
      <c r="F69" s="124">
        <v>0</v>
      </c>
      <c r="G69" s="124">
        <v>0.96900810385488967</v>
      </c>
      <c r="H69" s="124">
        <v>2.0925000160953999E-4</v>
      </c>
      <c r="I69" s="124">
        <v>7.2581072878200814E-2</v>
      </c>
      <c r="J69" s="124">
        <v>0</v>
      </c>
      <c r="K69" s="124">
        <v>0</v>
      </c>
      <c r="L69" s="124">
        <v>1.8532442669379634</v>
      </c>
      <c r="M69" s="124">
        <v>0</v>
      </c>
      <c r="N69" s="124">
        <v>7.5850791061029099E-2</v>
      </c>
      <c r="O69" s="124">
        <v>0.1108554800879844</v>
      </c>
      <c r="P69" s="124">
        <v>2.1564119104272521</v>
      </c>
      <c r="Q69" s="124">
        <v>0.34262468666234902</v>
      </c>
      <c r="R69" s="124">
        <v>1.7575234710639052</v>
      </c>
      <c r="S69" s="124">
        <v>8.5722962304289467</v>
      </c>
    </row>
    <row r="70" spans="1:19">
      <c r="A70" s="33" t="s">
        <v>231</v>
      </c>
      <c r="B70" s="71" t="s">
        <v>24</v>
      </c>
      <c r="C70" s="124">
        <v>0</v>
      </c>
      <c r="D70" s="124">
        <v>4.1623301296640918</v>
      </c>
      <c r="E70" s="124">
        <v>0.17975390834168081</v>
      </c>
      <c r="F70" s="124">
        <v>36.354376072281866</v>
      </c>
      <c r="G70" s="124">
        <v>2.9013285303473708</v>
      </c>
      <c r="H70" s="124">
        <v>0.2899734806701022</v>
      </c>
      <c r="I70" s="124">
        <v>2.9358636220393919E-2</v>
      </c>
      <c r="J70" s="124">
        <v>4.9017765400210109</v>
      </c>
      <c r="K70" s="124">
        <v>0</v>
      </c>
      <c r="L70" s="124">
        <v>1.7557050949938571</v>
      </c>
      <c r="M70" s="124">
        <v>4.4170512648984008</v>
      </c>
      <c r="N70" s="124">
        <v>3.3688507936536141</v>
      </c>
      <c r="O70" s="124">
        <v>3.192686536826514</v>
      </c>
      <c r="P70" s="124">
        <v>1.7096299844612162</v>
      </c>
      <c r="Q70" s="124">
        <v>0.72662244189170266</v>
      </c>
      <c r="R70" s="124">
        <v>9.9682991705564632</v>
      </c>
      <c r="S70" s="124">
        <v>73.957742584829248</v>
      </c>
    </row>
    <row r="71" spans="1:19">
      <c r="A71" s="33" t="s">
        <v>231</v>
      </c>
      <c r="B71" s="71" t="s">
        <v>25</v>
      </c>
      <c r="C71" s="124">
        <v>0</v>
      </c>
      <c r="D71" s="124">
        <v>0.89506882360363349</v>
      </c>
      <c r="E71" s="124">
        <v>0.25165547167834745</v>
      </c>
      <c r="F71" s="124">
        <v>0</v>
      </c>
      <c r="G71" s="124">
        <v>0</v>
      </c>
      <c r="H71" s="124">
        <v>0</v>
      </c>
      <c r="I71" s="124">
        <v>0</v>
      </c>
      <c r="J71" s="124">
        <v>0</v>
      </c>
      <c r="K71" s="124">
        <v>0</v>
      </c>
      <c r="L71" s="124">
        <v>1.0924387257739454</v>
      </c>
      <c r="M71" s="124">
        <v>1.5620304528326301E-2</v>
      </c>
      <c r="N71" s="124">
        <v>7.4488365850548632E-2</v>
      </c>
      <c r="O71" s="124">
        <v>6.3751219267722092E-2</v>
      </c>
      <c r="P71" s="124">
        <v>0.81827086052598474</v>
      </c>
      <c r="Q71" s="124">
        <v>0.30122952390498092</v>
      </c>
      <c r="R71" s="124">
        <v>1.643183204816097</v>
      </c>
      <c r="S71" s="124">
        <v>5.1557064999494742</v>
      </c>
    </row>
    <row r="72" spans="1:19">
      <c r="A72" s="33" t="s">
        <v>231</v>
      </c>
      <c r="B72" s="71" t="s">
        <v>26</v>
      </c>
      <c r="C72" s="124">
        <v>0</v>
      </c>
      <c r="D72" s="124">
        <v>0</v>
      </c>
      <c r="E72" s="124">
        <v>0.36350234797983916</v>
      </c>
      <c r="F72" s="124">
        <v>0</v>
      </c>
      <c r="G72" s="124">
        <v>0</v>
      </c>
      <c r="H72" s="124">
        <v>0</v>
      </c>
      <c r="I72" s="124">
        <v>0</v>
      </c>
      <c r="J72" s="124">
        <v>0</v>
      </c>
      <c r="K72" s="124">
        <v>0</v>
      </c>
      <c r="L72" s="124">
        <v>1.3655484072174318</v>
      </c>
      <c r="M72" s="124">
        <v>0.32424910767049653</v>
      </c>
      <c r="N72" s="124">
        <v>3.9901738574254608E-2</v>
      </c>
      <c r="O72" s="124">
        <v>0</v>
      </c>
      <c r="P72" s="124">
        <v>0.71003845701814328</v>
      </c>
      <c r="Q72" s="124">
        <v>0</v>
      </c>
      <c r="R72" s="124">
        <v>0.40574872676521068</v>
      </c>
      <c r="S72" s="124">
        <v>3.2089887852255288</v>
      </c>
    </row>
    <row r="73" spans="1:19">
      <c r="A73" s="33" t="s">
        <v>231</v>
      </c>
      <c r="B73" s="71" t="s">
        <v>27</v>
      </c>
      <c r="C73" s="124">
        <v>0</v>
      </c>
      <c r="D73" s="124">
        <v>0</v>
      </c>
      <c r="E73" s="124">
        <v>0.16976758010047632</v>
      </c>
      <c r="F73" s="124">
        <v>0.67895298594976339</v>
      </c>
      <c r="G73" s="124">
        <v>0</v>
      </c>
      <c r="H73" s="124">
        <v>0</v>
      </c>
      <c r="I73" s="124">
        <v>0</v>
      </c>
      <c r="J73" s="124">
        <v>0.44555362433732881</v>
      </c>
      <c r="K73" s="124">
        <v>0</v>
      </c>
      <c r="L73" s="124">
        <v>5.2085917818150449</v>
      </c>
      <c r="M73" s="124">
        <v>4.7512200256733195E-2</v>
      </c>
      <c r="N73" s="124">
        <v>2.1282114472107594E-3</v>
      </c>
      <c r="O73" s="124">
        <v>2.8530029062423523E-3</v>
      </c>
      <c r="P73" s="124">
        <v>1.0786948085958556</v>
      </c>
      <c r="Q73" s="124">
        <v>0.24287230877399324</v>
      </c>
      <c r="R73" s="124">
        <v>6.5841885390852894E-2</v>
      </c>
      <c r="S73" s="124">
        <v>7.9427683895733026</v>
      </c>
    </row>
    <row r="74" spans="1:19">
      <c r="A74" s="33" t="s">
        <v>231</v>
      </c>
      <c r="B74" s="71" t="s">
        <v>28</v>
      </c>
      <c r="C74" s="124">
        <v>0</v>
      </c>
      <c r="D74" s="124">
        <v>0</v>
      </c>
      <c r="E74" s="124">
        <v>0.21570469001001413</v>
      </c>
      <c r="F74" s="124">
        <v>0.28587494145256187</v>
      </c>
      <c r="G74" s="124">
        <v>0</v>
      </c>
      <c r="H74" s="124">
        <v>0</v>
      </c>
      <c r="I74" s="124">
        <v>0</v>
      </c>
      <c r="J74" s="124">
        <v>0</v>
      </c>
      <c r="K74" s="124">
        <v>0</v>
      </c>
      <c r="L74" s="124">
        <v>2.1068461139925887</v>
      </c>
      <c r="M74" s="124">
        <v>0.27446934814214785</v>
      </c>
      <c r="N74" s="124">
        <v>4.5097814000456538E-3</v>
      </c>
      <c r="O74" s="124">
        <v>6.0456490156113318E-3</v>
      </c>
      <c r="P74" s="124">
        <v>1.2616813528769342</v>
      </c>
      <c r="Q74" s="124">
        <v>0</v>
      </c>
      <c r="R74" s="124">
        <v>0.27604554087309907</v>
      </c>
      <c r="S74" s="124">
        <v>4.4311774177629104</v>
      </c>
    </row>
    <row r="75" spans="1:19">
      <c r="A75" s="33" t="s">
        <v>231</v>
      </c>
      <c r="B75" s="71" t="s">
        <v>29</v>
      </c>
      <c r="C75" s="124">
        <v>0</v>
      </c>
      <c r="D75" s="124">
        <v>0</v>
      </c>
      <c r="E75" s="124">
        <v>0</v>
      </c>
      <c r="F75" s="124">
        <v>2.801574426234879</v>
      </c>
      <c r="G75" s="124">
        <v>0</v>
      </c>
      <c r="H75" s="124">
        <v>0</v>
      </c>
      <c r="I75" s="124">
        <v>0</v>
      </c>
      <c r="J75" s="124">
        <v>0.42210343358272695</v>
      </c>
      <c r="K75" s="124">
        <v>0</v>
      </c>
      <c r="L75" s="124">
        <v>0</v>
      </c>
      <c r="M75" s="124">
        <v>0</v>
      </c>
      <c r="N75" s="124">
        <v>0</v>
      </c>
      <c r="O75" s="124">
        <v>0</v>
      </c>
      <c r="P75" s="124">
        <v>0.35910421441968765</v>
      </c>
      <c r="Q75" s="124">
        <v>0</v>
      </c>
      <c r="R75" s="124">
        <v>0.20489157782515122</v>
      </c>
      <c r="S75" s="124">
        <v>3.7876736520624945</v>
      </c>
    </row>
    <row r="76" spans="1:19">
      <c r="A76" s="33" t="s">
        <v>231</v>
      </c>
      <c r="B76" s="71" t="s">
        <v>30</v>
      </c>
      <c r="C76" s="124">
        <v>1.0447594614743707</v>
      </c>
      <c r="D76" s="124">
        <v>0</v>
      </c>
      <c r="E76" s="124">
        <v>2.4260594311075927</v>
      </c>
      <c r="F76" s="124">
        <v>0</v>
      </c>
      <c r="G76" s="124">
        <v>0</v>
      </c>
      <c r="H76" s="124">
        <v>0</v>
      </c>
      <c r="I76" s="124">
        <v>2.1040037605892579</v>
      </c>
      <c r="J76" s="124">
        <v>0</v>
      </c>
      <c r="K76" s="124">
        <v>0.52554375251176078</v>
      </c>
      <c r="L76" s="124">
        <v>29.797873999853948</v>
      </c>
      <c r="M76" s="124">
        <v>0</v>
      </c>
      <c r="N76" s="124">
        <v>0.25709602881736515</v>
      </c>
      <c r="O76" s="124">
        <v>2.3275746803259807</v>
      </c>
      <c r="P76" s="124">
        <v>12.251317585981894</v>
      </c>
      <c r="Q76" s="124">
        <v>0</v>
      </c>
      <c r="R76" s="124">
        <v>13.998613183109683</v>
      </c>
      <c r="S76" s="124">
        <v>64.732841883771925</v>
      </c>
    </row>
    <row r="77" spans="1:19">
      <c r="A77" s="33" t="s">
        <v>231</v>
      </c>
      <c r="B77" s="71" t="s">
        <v>31</v>
      </c>
      <c r="C77" s="124">
        <v>0</v>
      </c>
      <c r="D77" s="124">
        <v>1.8386388337067849</v>
      </c>
      <c r="E77" s="124">
        <v>0</v>
      </c>
      <c r="F77" s="124">
        <v>34.23627560223332</v>
      </c>
      <c r="G77" s="124">
        <v>2.3621176309459031</v>
      </c>
      <c r="H77" s="124">
        <v>0.27369100467732066</v>
      </c>
      <c r="I77" s="124">
        <v>0</v>
      </c>
      <c r="J77" s="124">
        <v>4.6315262238059205</v>
      </c>
      <c r="K77" s="124">
        <v>0</v>
      </c>
      <c r="L77" s="124">
        <v>0</v>
      </c>
      <c r="M77" s="124">
        <v>4.1542782109860639</v>
      </c>
      <c r="N77" s="124">
        <v>3.0197738504930278</v>
      </c>
      <c r="O77" s="124">
        <v>2.8902624296380139</v>
      </c>
      <c r="P77" s="124">
        <v>0.57668447462340566</v>
      </c>
      <c r="Q77" s="124">
        <v>0.78328788974575403</v>
      </c>
      <c r="R77" s="124">
        <v>5.9909156686123026</v>
      </c>
      <c r="S77" s="124">
        <v>60.757451819468542</v>
      </c>
    </row>
    <row r="78" spans="1:19">
      <c r="A78" s="33" t="s">
        <v>231</v>
      </c>
      <c r="B78" s="71" t="s">
        <v>32</v>
      </c>
      <c r="C78" s="124">
        <v>0</v>
      </c>
      <c r="D78" s="124">
        <v>0</v>
      </c>
      <c r="E78" s="124">
        <v>0</v>
      </c>
      <c r="F78" s="124">
        <v>0</v>
      </c>
      <c r="G78" s="124">
        <v>0</v>
      </c>
      <c r="H78" s="124">
        <v>1.8406250141556058E-4</v>
      </c>
      <c r="I78" s="124">
        <v>0</v>
      </c>
      <c r="J78" s="124">
        <v>0</v>
      </c>
      <c r="K78" s="124">
        <v>0</v>
      </c>
      <c r="L78" s="124">
        <v>0</v>
      </c>
      <c r="M78" s="124">
        <v>0</v>
      </c>
      <c r="N78" s="124">
        <v>3.2683895988288469E-2</v>
      </c>
      <c r="O78" s="124">
        <v>0</v>
      </c>
      <c r="P78" s="124">
        <v>0.23012755506482563</v>
      </c>
      <c r="Q78" s="124">
        <v>0.25534152137968036</v>
      </c>
      <c r="R78" s="124">
        <v>0.12158401321491397</v>
      </c>
      <c r="S78" s="124">
        <v>0.6399210481490627</v>
      </c>
    </row>
    <row r="79" spans="1:19">
      <c r="A79" s="33" t="s">
        <v>231</v>
      </c>
      <c r="B79" s="71" t="s">
        <v>33</v>
      </c>
      <c r="C79" s="124">
        <v>0</v>
      </c>
      <c r="D79" s="124">
        <v>0</v>
      </c>
      <c r="E79" s="124">
        <v>0</v>
      </c>
      <c r="F79" s="124">
        <v>0</v>
      </c>
      <c r="G79" s="124">
        <v>0.27582253143434343</v>
      </c>
      <c r="H79" s="124">
        <v>0</v>
      </c>
      <c r="I79" s="124">
        <v>2.0659781043988801E-2</v>
      </c>
      <c r="J79" s="124">
        <v>0</v>
      </c>
      <c r="K79" s="124">
        <v>0</v>
      </c>
      <c r="L79" s="124">
        <v>0</v>
      </c>
      <c r="M79" s="124">
        <v>0</v>
      </c>
      <c r="N79" s="124">
        <v>1.6945268343921072E-2</v>
      </c>
      <c r="O79" s="124">
        <v>0</v>
      </c>
      <c r="P79" s="124">
        <v>1.2922512424003116</v>
      </c>
      <c r="Q79" s="124">
        <v>0</v>
      </c>
      <c r="R79" s="124">
        <v>1.9948825055308816E-2</v>
      </c>
      <c r="S79" s="124">
        <v>1.6256276482779413</v>
      </c>
    </row>
    <row r="80" spans="1:19">
      <c r="A80" s="33" t="s">
        <v>231</v>
      </c>
      <c r="B80" s="71" t="s">
        <v>34</v>
      </c>
      <c r="C80" s="124">
        <v>0</v>
      </c>
      <c r="D80" s="124">
        <v>0</v>
      </c>
      <c r="E80" s="124">
        <v>0</v>
      </c>
      <c r="F80" s="124">
        <v>0</v>
      </c>
      <c r="G80" s="124">
        <v>0.34477816429293284</v>
      </c>
      <c r="H80" s="124">
        <v>3.138750024138659E-4</v>
      </c>
      <c r="I80" s="124">
        <v>2.5824726304975343E-2</v>
      </c>
      <c r="J80" s="124">
        <v>0</v>
      </c>
      <c r="K80" s="124">
        <v>0</v>
      </c>
      <c r="L80" s="124">
        <v>0</v>
      </c>
      <c r="M80" s="124">
        <v>0</v>
      </c>
      <c r="N80" s="124">
        <v>8.0537605529045209E-3</v>
      </c>
      <c r="O80" s="124">
        <v>0</v>
      </c>
      <c r="P80" s="124">
        <v>9.539989936375548E-2</v>
      </c>
      <c r="Q80" s="124">
        <v>0.43542448908955755</v>
      </c>
      <c r="R80" s="124">
        <v>0</v>
      </c>
      <c r="S80" s="124">
        <v>0.90979491460643658</v>
      </c>
    </row>
    <row r="81" spans="1:19">
      <c r="A81" s="33" t="s">
        <v>231</v>
      </c>
      <c r="B81" s="71" t="s">
        <v>35</v>
      </c>
      <c r="C81" s="124">
        <v>0</v>
      </c>
      <c r="D81" s="124">
        <v>1.4171923040390659</v>
      </c>
      <c r="E81" s="124">
        <v>0</v>
      </c>
      <c r="F81" s="124">
        <v>0</v>
      </c>
      <c r="G81" s="124">
        <v>0</v>
      </c>
      <c r="H81" s="124">
        <v>0</v>
      </c>
      <c r="I81" s="124">
        <v>0</v>
      </c>
      <c r="J81" s="124">
        <v>0</v>
      </c>
      <c r="K81" s="124">
        <v>0</v>
      </c>
      <c r="L81" s="124">
        <v>0</v>
      </c>
      <c r="M81" s="124">
        <v>0</v>
      </c>
      <c r="N81" s="124">
        <v>1.0067200691132427E-2</v>
      </c>
      <c r="O81" s="124">
        <v>9.7712820077553886E-2</v>
      </c>
      <c r="P81" s="124">
        <v>0.42024859966767281</v>
      </c>
      <c r="Q81" s="124">
        <v>7.1035156055980764E-2</v>
      </c>
      <c r="R81" s="124">
        <v>0.16459435788971177</v>
      </c>
      <c r="S81" s="124">
        <v>2.1808504384212029</v>
      </c>
    </row>
    <row r="82" spans="1:19">
      <c r="A82" s="33" t="s">
        <v>231</v>
      </c>
      <c r="B82" s="71" t="s">
        <v>36</v>
      </c>
      <c r="C82" s="124">
        <v>0</v>
      </c>
      <c r="D82" s="124">
        <v>0</v>
      </c>
      <c r="E82" s="124">
        <v>0</v>
      </c>
      <c r="F82" s="124">
        <v>0</v>
      </c>
      <c r="G82" s="124">
        <v>0.26130555609569228</v>
      </c>
      <c r="H82" s="124">
        <v>0</v>
      </c>
      <c r="I82" s="124">
        <v>1.9572424146929279E-2</v>
      </c>
      <c r="J82" s="124">
        <v>0</v>
      </c>
      <c r="K82" s="124">
        <v>0</v>
      </c>
      <c r="L82" s="124">
        <v>0</v>
      </c>
      <c r="M82" s="124">
        <v>0</v>
      </c>
      <c r="N82" s="124">
        <v>3.8464535060374061E-2</v>
      </c>
      <c r="O82" s="124">
        <v>0</v>
      </c>
      <c r="P82" s="124">
        <v>0.8429211339954179</v>
      </c>
      <c r="Q82" s="124">
        <v>0</v>
      </c>
      <c r="R82" s="124">
        <v>2.3107463879661054</v>
      </c>
      <c r="S82" s="124">
        <v>3.4730100372646575</v>
      </c>
    </row>
    <row r="83" spans="1:19">
      <c r="A83" s="33" t="s">
        <v>231</v>
      </c>
      <c r="B83" s="71" t="s">
        <v>37</v>
      </c>
      <c r="C83" s="124">
        <v>0</v>
      </c>
      <c r="D83" s="124">
        <v>0</v>
      </c>
      <c r="E83" s="124">
        <v>0</v>
      </c>
      <c r="F83" s="124">
        <v>0</v>
      </c>
      <c r="G83" s="124">
        <v>0.32663194511962956</v>
      </c>
      <c r="H83" s="124">
        <v>0</v>
      </c>
      <c r="I83" s="124">
        <v>2.4465530183661599E-2</v>
      </c>
      <c r="J83" s="124">
        <v>0</v>
      </c>
      <c r="K83" s="124">
        <v>0</v>
      </c>
      <c r="L83" s="124">
        <v>0</v>
      </c>
      <c r="M83" s="124">
        <v>0</v>
      </c>
      <c r="N83" s="124">
        <v>5.9877859948667123E-2</v>
      </c>
      <c r="O83" s="124">
        <v>0</v>
      </c>
      <c r="P83" s="124">
        <v>3.9646960127868169E-2</v>
      </c>
      <c r="Q83" s="124">
        <v>0</v>
      </c>
      <c r="R83" s="124">
        <v>0</v>
      </c>
      <c r="S83" s="124">
        <v>0.45062229537961684</v>
      </c>
    </row>
    <row r="84" spans="1:19">
      <c r="A84" s="33" t="s">
        <v>231</v>
      </c>
      <c r="B84" s="71" t="s">
        <v>38</v>
      </c>
      <c r="C84" s="124">
        <v>0</v>
      </c>
      <c r="D84" s="124">
        <v>0.59671254906906057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0</v>
      </c>
      <c r="N84" s="124">
        <v>1.4746488904009425E-2</v>
      </c>
      <c r="O84" s="124">
        <v>9.2570040073468363E-2</v>
      </c>
      <c r="P84" s="124">
        <v>0</v>
      </c>
      <c r="Q84" s="124">
        <v>2.9909539391992368E-2</v>
      </c>
      <c r="R84" s="124">
        <v>0</v>
      </c>
      <c r="S84" s="124">
        <v>0.7339386174385254</v>
      </c>
    </row>
    <row r="85" spans="1:19">
      <c r="A85" s="33" t="s">
        <v>231</v>
      </c>
      <c r="B85" s="71" t="s">
        <v>39</v>
      </c>
      <c r="C85" s="124">
        <v>0</v>
      </c>
      <c r="D85" s="124">
        <v>0.74589068633636657</v>
      </c>
      <c r="E85" s="124">
        <v>0</v>
      </c>
      <c r="F85" s="124">
        <v>0</v>
      </c>
      <c r="G85" s="124">
        <v>0</v>
      </c>
      <c r="H85" s="124">
        <v>0</v>
      </c>
      <c r="I85" s="124">
        <v>0</v>
      </c>
      <c r="J85" s="124">
        <v>0</v>
      </c>
      <c r="K85" s="124">
        <v>0</v>
      </c>
      <c r="L85" s="124">
        <v>0</v>
      </c>
      <c r="M85" s="124">
        <v>0</v>
      </c>
      <c r="N85" s="124">
        <v>2.1015213124410792E-2</v>
      </c>
      <c r="O85" s="124">
        <v>0</v>
      </c>
      <c r="P85" s="124">
        <v>5.5306286779028824E-2</v>
      </c>
      <c r="Q85" s="124">
        <v>3.7386924239989128E-2</v>
      </c>
      <c r="R85" s="124">
        <v>0.97294584756471636</v>
      </c>
      <c r="S85" s="124">
        <v>1.8325449580445365</v>
      </c>
    </row>
    <row r="86" spans="1:19">
      <c r="A86" s="33" t="s">
        <v>231</v>
      </c>
      <c r="B86" s="71" t="s">
        <v>40</v>
      </c>
      <c r="C86" s="124">
        <v>0</v>
      </c>
      <c r="D86" s="124">
        <v>7.7163596340952267E-3</v>
      </c>
      <c r="E86" s="124">
        <v>0</v>
      </c>
      <c r="F86" s="124">
        <v>9.350874403708076E-2</v>
      </c>
      <c r="G86" s="124">
        <v>5.4043318496894699E-3</v>
      </c>
      <c r="H86" s="124">
        <v>1.2107368877831703E-3</v>
      </c>
      <c r="I86" s="124">
        <v>0</v>
      </c>
      <c r="J86" s="124">
        <v>2.7948011814125095E-2</v>
      </c>
      <c r="K86" s="124">
        <v>0</v>
      </c>
      <c r="L86" s="124">
        <v>0</v>
      </c>
      <c r="M86" s="124">
        <v>5.9371353951007677E-3</v>
      </c>
      <c r="N86" s="124">
        <v>6.3628135281270204E-2</v>
      </c>
      <c r="O86" s="124">
        <v>6.1728338819477813E-4</v>
      </c>
      <c r="P86" s="124">
        <v>3.9680964869447166E-2</v>
      </c>
      <c r="Q86" s="124">
        <v>7.6320602460633324E-4</v>
      </c>
      <c r="R86" s="124">
        <v>1.3262843159909892</v>
      </c>
      <c r="S86" s="124">
        <v>1.5726992251723004</v>
      </c>
    </row>
    <row r="87" spans="1:19">
      <c r="A87" s="33" t="s">
        <v>231</v>
      </c>
      <c r="B87" s="71" t="s">
        <v>41</v>
      </c>
      <c r="C87" s="124">
        <v>0.43088774845629096</v>
      </c>
      <c r="D87" s="124">
        <v>0</v>
      </c>
      <c r="E87" s="124">
        <v>1.152366316076229</v>
      </c>
      <c r="F87" s="124">
        <v>0</v>
      </c>
      <c r="G87" s="124">
        <v>0</v>
      </c>
      <c r="H87" s="124">
        <v>0</v>
      </c>
      <c r="I87" s="124">
        <v>0.86774944527854814</v>
      </c>
      <c r="J87" s="124">
        <v>0</v>
      </c>
      <c r="K87" s="124">
        <v>0.21674880447169809</v>
      </c>
      <c r="L87" s="124">
        <v>12.289468829947054</v>
      </c>
      <c r="M87" s="124">
        <v>0</v>
      </c>
      <c r="N87" s="124">
        <v>0.11714930034627358</v>
      </c>
      <c r="O87" s="124">
        <v>0.95894772340341206</v>
      </c>
      <c r="P87" s="124">
        <v>3.5823058905444753</v>
      </c>
      <c r="Q87" s="124">
        <v>0</v>
      </c>
      <c r="R87" s="124">
        <v>5.7300904679022722</v>
      </c>
      <c r="S87" s="124">
        <v>25.345714526426036</v>
      </c>
    </row>
    <row r="88" spans="1:19">
      <c r="A88" s="33" t="s">
        <v>231</v>
      </c>
      <c r="B88" s="71" t="s">
        <v>42</v>
      </c>
      <c r="C88" s="124">
        <v>0</v>
      </c>
      <c r="D88" s="124">
        <v>0</v>
      </c>
      <c r="E88" s="124">
        <v>0.1897402365828853</v>
      </c>
      <c r="F88" s="124">
        <v>0</v>
      </c>
      <c r="G88" s="124">
        <v>0</v>
      </c>
      <c r="H88" s="124">
        <v>0</v>
      </c>
      <c r="I88" s="124">
        <v>0</v>
      </c>
      <c r="J88" s="124">
        <v>0</v>
      </c>
      <c r="K88" s="124">
        <v>0</v>
      </c>
      <c r="L88" s="124">
        <v>1.4825954135503139</v>
      </c>
      <c r="M88" s="124">
        <v>0</v>
      </c>
      <c r="N88" s="124">
        <v>0</v>
      </c>
      <c r="O88" s="124">
        <v>0</v>
      </c>
      <c r="P88" s="124">
        <v>2.5587175403529727E-4</v>
      </c>
      <c r="Q88" s="124">
        <v>0</v>
      </c>
      <c r="R88" s="124">
        <v>0</v>
      </c>
      <c r="S88" s="124">
        <v>1.6725915218871705</v>
      </c>
    </row>
    <row r="89" spans="1:19">
      <c r="A89" s="33" t="s">
        <v>231</v>
      </c>
      <c r="B89" s="71" t="s">
        <v>43</v>
      </c>
      <c r="C89" s="124">
        <v>0</v>
      </c>
      <c r="D89" s="124">
        <v>0</v>
      </c>
      <c r="E89" s="124">
        <v>0</v>
      </c>
      <c r="F89" s="124">
        <v>0</v>
      </c>
      <c r="G89" s="124">
        <v>0</v>
      </c>
      <c r="H89" s="124">
        <v>0</v>
      </c>
      <c r="I89" s="124">
        <v>0</v>
      </c>
      <c r="J89" s="124">
        <v>0</v>
      </c>
      <c r="K89" s="124">
        <v>0</v>
      </c>
      <c r="L89" s="124">
        <v>1.8532442669379634</v>
      </c>
      <c r="M89" s="124">
        <v>0</v>
      </c>
      <c r="N89" s="124">
        <v>0</v>
      </c>
      <c r="O89" s="124">
        <v>0</v>
      </c>
      <c r="P89" s="124">
        <v>0.12584087323911319</v>
      </c>
      <c r="Q89" s="124">
        <v>0</v>
      </c>
      <c r="R89" s="124">
        <v>4.389459026057807E-2</v>
      </c>
      <c r="S89" s="124">
        <v>2.0229797304375552</v>
      </c>
    </row>
    <row r="90" spans="1:19">
      <c r="A90" s="33" t="s">
        <v>231</v>
      </c>
      <c r="B90" s="71" t="s">
        <v>44</v>
      </c>
      <c r="C90" s="124">
        <v>0</v>
      </c>
      <c r="D90" s="124">
        <v>0</v>
      </c>
      <c r="E90" s="124">
        <v>0</v>
      </c>
      <c r="F90" s="124">
        <v>0</v>
      </c>
      <c r="G90" s="124">
        <v>0</v>
      </c>
      <c r="H90" s="124">
        <v>0</v>
      </c>
      <c r="I90" s="124">
        <v>0</v>
      </c>
      <c r="J90" s="124">
        <v>0</v>
      </c>
      <c r="K90" s="124">
        <v>0</v>
      </c>
      <c r="L90" s="124">
        <v>0</v>
      </c>
      <c r="M90" s="124">
        <v>0</v>
      </c>
      <c r="N90" s="124">
        <v>0</v>
      </c>
      <c r="O90" s="124">
        <v>0</v>
      </c>
      <c r="P90" s="124">
        <v>0.15697169648565534</v>
      </c>
      <c r="Q90" s="124">
        <v>0</v>
      </c>
      <c r="R90" s="124">
        <v>5.4868237825701272E-2</v>
      </c>
      <c r="S90" s="124">
        <v>0.21183993431145609</v>
      </c>
    </row>
    <row r="91" spans="1:19">
      <c r="A91" s="33" t="s">
        <v>231</v>
      </c>
      <c r="B91" s="71" t="s">
        <v>45</v>
      </c>
      <c r="C91" s="124">
        <v>0</v>
      </c>
      <c r="D91" s="124">
        <v>0</v>
      </c>
      <c r="E91" s="124">
        <v>0.14380312667334039</v>
      </c>
      <c r="F91" s="124">
        <v>0</v>
      </c>
      <c r="G91" s="124">
        <v>0</v>
      </c>
      <c r="H91" s="124">
        <v>0</v>
      </c>
      <c r="I91" s="124">
        <v>0</v>
      </c>
      <c r="J91" s="124">
        <v>0</v>
      </c>
      <c r="K91" s="124">
        <v>0</v>
      </c>
      <c r="L91" s="124">
        <v>0</v>
      </c>
      <c r="M91" s="124">
        <v>0</v>
      </c>
      <c r="N91" s="124">
        <v>1.2836830951421518E-3</v>
      </c>
      <c r="O91" s="124">
        <v>1.7208588958297355E-3</v>
      </c>
      <c r="P91" s="124">
        <v>0.35562862798812489</v>
      </c>
      <c r="Q91" s="124">
        <v>0</v>
      </c>
      <c r="R91" s="124">
        <v>0</v>
      </c>
      <c r="S91" s="124">
        <v>0.50243629665237677</v>
      </c>
    </row>
    <row r="92" spans="1:19">
      <c r="A92" s="33" t="s">
        <v>231</v>
      </c>
      <c r="B92" s="71" t="s">
        <v>46</v>
      </c>
      <c r="C92" s="124">
        <v>0</v>
      </c>
      <c r="D92" s="124">
        <v>0</v>
      </c>
      <c r="E92" s="124">
        <v>0.17975390834168081</v>
      </c>
      <c r="F92" s="124">
        <v>0</v>
      </c>
      <c r="G92" s="124">
        <v>0</v>
      </c>
      <c r="H92" s="124">
        <v>0</v>
      </c>
      <c r="I92" s="124">
        <v>0</v>
      </c>
      <c r="J92" s="124">
        <v>0</v>
      </c>
      <c r="K92" s="124">
        <v>0</v>
      </c>
      <c r="L92" s="124">
        <v>1.404564075995097</v>
      </c>
      <c r="M92" s="124">
        <v>0</v>
      </c>
      <c r="N92" s="124">
        <v>1.6046038689303543E-3</v>
      </c>
      <c r="O92" s="124">
        <v>2.151073619785393E-3</v>
      </c>
      <c r="P92" s="124">
        <v>0.58640485979424284</v>
      </c>
      <c r="Q92" s="124">
        <v>0</v>
      </c>
      <c r="R92" s="124">
        <v>0</v>
      </c>
      <c r="S92" s="124">
        <v>2.174478521619676</v>
      </c>
    </row>
    <row r="93" spans="1:19">
      <c r="A93" s="33" t="s">
        <v>231</v>
      </c>
      <c r="B93" s="71" t="s">
        <v>47</v>
      </c>
      <c r="C93" s="124">
        <v>0</v>
      </c>
      <c r="D93" s="124">
        <v>0</v>
      </c>
      <c r="E93" s="124">
        <v>0</v>
      </c>
      <c r="F93" s="124">
        <v>0</v>
      </c>
      <c r="G93" s="124">
        <v>0</v>
      </c>
      <c r="H93" s="124">
        <v>0</v>
      </c>
      <c r="I93" s="124">
        <v>0</v>
      </c>
      <c r="J93" s="124">
        <v>0</v>
      </c>
      <c r="K93" s="124">
        <v>0</v>
      </c>
      <c r="L93" s="124">
        <v>1.7557050949938002</v>
      </c>
      <c r="M93" s="124">
        <v>0</v>
      </c>
      <c r="N93" s="124">
        <v>0</v>
      </c>
      <c r="O93" s="124">
        <v>0</v>
      </c>
      <c r="P93" s="124">
        <v>2.3193912383476345E-2</v>
      </c>
      <c r="Q93" s="124">
        <v>0</v>
      </c>
      <c r="R93" s="124">
        <v>0</v>
      </c>
      <c r="S93" s="124">
        <v>1.7788990073772766</v>
      </c>
    </row>
    <row r="94" spans="1:19">
      <c r="A94" s="33" t="s">
        <v>231</v>
      </c>
      <c r="B94" s="71" t="s">
        <v>48</v>
      </c>
      <c r="C94" s="124">
        <v>0</v>
      </c>
      <c r="D94" s="124">
        <v>0</v>
      </c>
      <c r="E94" s="124">
        <v>0</v>
      </c>
      <c r="F94" s="124">
        <v>0</v>
      </c>
      <c r="G94" s="124">
        <v>0</v>
      </c>
      <c r="H94" s="124">
        <v>0</v>
      </c>
      <c r="I94" s="124">
        <v>0</v>
      </c>
      <c r="J94" s="124">
        <v>0</v>
      </c>
      <c r="K94" s="124">
        <v>0</v>
      </c>
      <c r="L94" s="124">
        <v>0</v>
      </c>
      <c r="M94" s="124">
        <v>0</v>
      </c>
      <c r="N94" s="124">
        <v>0</v>
      </c>
      <c r="O94" s="124">
        <v>0</v>
      </c>
      <c r="P94" s="124">
        <v>0.23391056126516219</v>
      </c>
      <c r="Q94" s="124">
        <v>0</v>
      </c>
      <c r="R94" s="124">
        <v>0</v>
      </c>
      <c r="S94" s="124">
        <v>0.23391056126524745</v>
      </c>
    </row>
    <row r="95" spans="1:19">
      <c r="A95" s="33" t="s">
        <v>231</v>
      </c>
      <c r="B95" s="71" t="s">
        <v>49</v>
      </c>
      <c r="C95" s="124">
        <v>0</v>
      </c>
      <c r="D95" s="124">
        <v>0</v>
      </c>
      <c r="E95" s="124">
        <v>0</v>
      </c>
      <c r="F95" s="124">
        <v>0</v>
      </c>
      <c r="G95" s="124">
        <v>0</v>
      </c>
      <c r="H95" s="124">
        <v>0</v>
      </c>
      <c r="I95" s="124">
        <v>0</v>
      </c>
      <c r="J95" s="124">
        <v>0</v>
      </c>
      <c r="K95" s="124">
        <v>0</v>
      </c>
      <c r="L95" s="124">
        <v>0</v>
      </c>
      <c r="M95" s="124">
        <v>0</v>
      </c>
      <c r="N95" s="124">
        <v>0</v>
      </c>
      <c r="O95" s="124">
        <v>1.6302873749935998E-3</v>
      </c>
      <c r="P95" s="124">
        <v>0</v>
      </c>
      <c r="Q95" s="124">
        <v>0</v>
      </c>
      <c r="R95" s="124">
        <v>0.19250802092363983</v>
      </c>
      <c r="S95" s="124">
        <v>0.19413830829876133</v>
      </c>
    </row>
    <row r="96" spans="1:19">
      <c r="A96" s="33" t="s">
        <v>231</v>
      </c>
      <c r="B96" s="71" t="s">
        <v>50</v>
      </c>
      <c r="C96" s="124">
        <v>0</v>
      </c>
      <c r="D96" s="124">
        <v>0</v>
      </c>
      <c r="E96" s="124">
        <v>0</v>
      </c>
      <c r="F96" s="124">
        <v>0</v>
      </c>
      <c r="G96" s="124">
        <v>0</v>
      </c>
      <c r="H96" s="124">
        <v>0</v>
      </c>
      <c r="I96" s="124">
        <v>0</v>
      </c>
      <c r="J96" s="124">
        <v>0</v>
      </c>
      <c r="K96" s="124">
        <v>0</v>
      </c>
      <c r="L96" s="124">
        <v>0</v>
      </c>
      <c r="M96" s="124">
        <v>0</v>
      </c>
      <c r="N96" s="124">
        <v>2.7362718606980252E-3</v>
      </c>
      <c r="O96" s="124">
        <v>2.0378592187455524E-3</v>
      </c>
      <c r="P96" s="124">
        <v>0.47470928149465408</v>
      </c>
      <c r="Q96" s="124">
        <v>0</v>
      </c>
      <c r="R96" s="124">
        <v>0</v>
      </c>
      <c r="S96" s="124">
        <v>0.47948341257392713</v>
      </c>
    </row>
    <row r="97" spans="1:19">
      <c r="A97" s="33" t="s">
        <v>231</v>
      </c>
      <c r="B97" s="71" t="s">
        <v>51</v>
      </c>
      <c r="C97" s="124">
        <v>0</v>
      </c>
      <c r="D97" s="124">
        <v>0</v>
      </c>
      <c r="E97" s="124">
        <v>0</v>
      </c>
      <c r="F97" s="124">
        <v>0</v>
      </c>
      <c r="G97" s="124">
        <v>0</v>
      </c>
      <c r="H97" s="124">
        <v>0</v>
      </c>
      <c r="I97" s="124">
        <v>0</v>
      </c>
      <c r="J97" s="124">
        <v>0</v>
      </c>
      <c r="K97" s="124">
        <v>0</v>
      </c>
      <c r="L97" s="124">
        <v>0</v>
      </c>
      <c r="M97" s="124">
        <v>0</v>
      </c>
      <c r="N97" s="124">
        <v>0</v>
      </c>
      <c r="O97" s="124">
        <v>0</v>
      </c>
      <c r="P97" s="124">
        <v>0.35049393491817682</v>
      </c>
      <c r="Q97" s="124">
        <v>0</v>
      </c>
      <c r="R97" s="124">
        <v>0</v>
      </c>
      <c r="S97" s="124">
        <v>0.35049393491817682</v>
      </c>
    </row>
    <row r="98" spans="1:19">
      <c r="A98" s="33" t="s">
        <v>231</v>
      </c>
      <c r="B98" s="71" t="s">
        <v>52</v>
      </c>
      <c r="C98" s="124">
        <v>0</v>
      </c>
      <c r="D98" s="124">
        <v>0</v>
      </c>
      <c r="E98" s="124">
        <v>0</v>
      </c>
      <c r="F98" s="124">
        <v>0</v>
      </c>
      <c r="G98" s="124">
        <v>0</v>
      </c>
      <c r="H98" s="124">
        <v>0</v>
      </c>
      <c r="I98" s="124">
        <v>0</v>
      </c>
      <c r="J98" s="124">
        <v>0</v>
      </c>
      <c r="K98" s="124">
        <v>0</v>
      </c>
      <c r="L98" s="124">
        <v>0</v>
      </c>
      <c r="M98" s="124">
        <v>0</v>
      </c>
      <c r="N98" s="124">
        <v>0</v>
      </c>
      <c r="O98" s="124">
        <v>0</v>
      </c>
      <c r="P98" s="124">
        <v>4.7995494437287789E-2</v>
      </c>
      <c r="Q98" s="124">
        <v>0</v>
      </c>
      <c r="R98" s="124">
        <v>0</v>
      </c>
      <c r="S98" s="124">
        <v>4.7995494437373054E-2</v>
      </c>
    </row>
    <row r="99" spans="1:19">
      <c r="A99" s="33" t="s">
        <v>231</v>
      </c>
      <c r="B99" s="71" t="s">
        <v>53</v>
      </c>
      <c r="C99" s="124">
        <v>3.9841370731041437E-2</v>
      </c>
      <c r="D99" s="124">
        <v>0</v>
      </c>
      <c r="E99" s="124">
        <v>9.9221377367705088E-2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0</v>
      </c>
      <c r="L99" s="124">
        <v>1.2837450000000104</v>
      </c>
      <c r="M99" s="124">
        <v>0</v>
      </c>
      <c r="N99" s="124">
        <v>0</v>
      </c>
      <c r="O99" s="124">
        <v>0</v>
      </c>
      <c r="P99" s="124">
        <v>3.7824695315805457E-2</v>
      </c>
      <c r="Q99" s="124">
        <v>0</v>
      </c>
      <c r="R99" s="124">
        <v>1.1595551099739509</v>
      </c>
      <c r="S99" s="124">
        <v>2.6201875533884049</v>
      </c>
    </row>
    <row r="100" spans="1:19">
      <c r="A100" s="33" t="s">
        <v>231</v>
      </c>
      <c r="B100" s="71" t="s">
        <v>54</v>
      </c>
      <c r="C100" s="124">
        <v>0</v>
      </c>
      <c r="D100" s="124">
        <v>0</v>
      </c>
      <c r="E100" s="124">
        <v>0</v>
      </c>
      <c r="F100" s="124">
        <v>0</v>
      </c>
      <c r="G100" s="124">
        <v>0</v>
      </c>
      <c r="H100" s="124">
        <v>0</v>
      </c>
      <c r="I100" s="124">
        <v>0</v>
      </c>
      <c r="J100" s="124">
        <v>0</v>
      </c>
      <c r="K100" s="124">
        <v>0</v>
      </c>
      <c r="L100" s="124">
        <v>0</v>
      </c>
      <c r="M100" s="124">
        <v>0</v>
      </c>
      <c r="N100" s="124">
        <v>0</v>
      </c>
      <c r="O100" s="124">
        <v>0</v>
      </c>
      <c r="P100" s="124">
        <v>0</v>
      </c>
      <c r="Q100" s="124">
        <v>0</v>
      </c>
      <c r="R100" s="124">
        <v>0.10132001101243304</v>
      </c>
      <c r="S100" s="124">
        <v>0.1013200110123762</v>
      </c>
    </row>
    <row r="101" spans="1:19">
      <c r="A101" s="33" t="s">
        <v>231</v>
      </c>
      <c r="B101" s="71" t="s">
        <v>55</v>
      </c>
      <c r="C101" s="124">
        <v>0</v>
      </c>
      <c r="D101" s="124">
        <v>0</v>
      </c>
      <c r="E101" s="124">
        <v>0</v>
      </c>
      <c r="F101" s="124">
        <v>0</v>
      </c>
      <c r="G101" s="124">
        <v>0</v>
      </c>
      <c r="H101" s="124">
        <v>0</v>
      </c>
      <c r="I101" s="124">
        <v>0</v>
      </c>
      <c r="J101" s="124">
        <v>0</v>
      </c>
      <c r="K101" s="124">
        <v>0</v>
      </c>
      <c r="L101" s="124">
        <v>0</v>
      </c>
      <c r="M101" s="124">
        <v>0</v>
      </c>
      <c r="N101" s="124">
        <v>0</v>
      </c>
      <c r="O101" s="124">
        <v>0</v>
      </c>
      <c r="P101" s="124">
        <v>3.6785942865307675E-2</v>
      </c>
      <c r="Q101" s="124">
        <v>0</v>
      </c>
      <c r="R101" s="124">
        <v>0</v>
      </c>
      <c r="S101" s="124">
        <v>3.6785942865435572E-2</v>
      </c>
    </row>
    <row r="102" spans="1:19">
      <c r="A102" s="33" t="s">
        <v>231</v>
      </c>
      <c r="B102" s="71" t="s">
        <v>56</v>
      </c>
      <c r="C102" s="124">
        <v>0</v>
      </c>
      <c r="D102" s="124">
        <v>0</v>
      </c>
      <c r="E102" s="124">
        <v>0</v>
      </c>
      <c r="F102" s="124">
        <v>0</v>
      </c>
      <c r="G102" s="124">
        <v>0</v>
      </c>
      <c r="H102" s="124">
        <v>0</v>
      </c>
      <c r="I102" s="124">
        <v>0</v>
      </c>
      <c r="J102" s="124">
        <v>0</v>
      </c>
      <c r="K102" s="124">
        <v>0</v>
      </c>
      <c r="L102" s="124">
        <v>0</v>
      </c>
      <c r="M102" s="124">
        <v>0</v>
      </c>
      <c r="N102" s="124">
        <v>0</v>
      </c>
      <c r="O102" s="124">
        <v>0</v>
      </c>
      <c r="P102" s="124">
        <v>0.20415095812303719</v>
      </c>
      <c r="Q102" s="124">
        <v>0</v>
      </c>
      <c r="R102" s="124">
        <v>0</v>
      </c>
      <c r="S102" s="124">
        <v>0.20415095812290929</v>
      </c>
    </row>
    <row r="103" spans="1:19">
      <c r="A103" s="33" t="s">
        <v>231</v>
      </c>
      <c r="B103" s="71" t="s">
        <v>57</v>
      </c>
      <c r="C103" s="124">
        <v>0.22738579216234456</v>
      </c>
      <c r="D103" s="124">
        <v>0</v>
      </c>
      <c r="E103" s="124">
        <v>5.0668547437382472E-3</v>
      </c>
      <c r="F103" s="124">
        <v>0</v>
      </c>
      <c r="G103" s="124">
        <v>0</v>
      </c>
      <c r="H103" s="124">
        <v>0</v>
      </c>
      <c r="I103" s="124">
        <v>0.11253524218460598</v>
      </c>
      <c r="J103" s="124">
        <v>0</v>
      </c>
      <c r="K103" s="124">
        <v>1.957590774140705E-3</v>
      </c>
      <c r="L103" s="124">
        <v>8.1676420471410438E-2</v>
      </c>
      <c r="M103" s="124">
        <v>0</v>
      </c>
      <c r="N103" s="124">
        <v>2.8222043822957232E-2</v>
      </c>
      <c r="O103" s="124">
        <v>4.0118328884275911E-2</v>
      </c>
      <c r="P103" s="124">
        <v>0.70161150163683317</v>
      </c>
      <c r="Q103" s="124">
        <v>0</v>
      </c>
      <c r="R103" s="124">
        <v>0.27192744820087</v>
      </c>
      <c r="S103" s="124">
        <v>1.4705012228812393</v>
      </c>
    </row>
    <row r="104" spans="1:19">
      <c r="A104" s="33" t="s">
        <v>231</v>
      </c>
      <c r="B104" s="71" t="s">
        <v>58</v>
      </c>
      <c r="C104" s="124">
        <v>0</v>
      </c>
      <c r="D104" s="124">
        <v>0</v>
      </c>
      <c r="E104" s="124">
        <v>0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4">
        <v>0</v>
      </c>
      <c r="L104" s="124">
        <v>0</v>
      </c>
      <c r="M104" s="124">
        <v>0</v>
      </c>
      <c r="N104" s="124">
        <v>0</v>
      </c>
      <c r="O104" s="124">
        <v>0</v>
      </c>
      <c r="P104" s="124">
        <v>0</v>
      </c>
      <c r="Q104" s="124">
        <v>0</v>
      </c>
      <c r="R104" s="124">
        <v>0</v>
      </c>
      <c r="S104" s="124">
        <v>0</v>
      </c>
    </row>
    <row r="105" spans="1:19">
      <c r="A105" s="33" t="s">
        <v>231</v>
      </c>
      <c r="B105" s="71" t="s">
        <v>59</v>
      </c>
      <c r="C105" s="124">
        <v>0</v>
      </c>
      <c r="D105" s="124">
        <v>0</v>
      </c>
      <c r="E105" s="124">
        <v>0</v>
      </c>
      <c r="F105" s="124">
        <v>0</v>
      </c>
      <c r="G105" s="124">
        <v>0</v>
      </c>
      <c r="H105" s="124">
        <v>0</v>
      </c>
      <c r="I105" s="124">
        <v>0</v>
      </c>
      <c r="J105" s="124">
        <v>0</v>
      </c>
      <c r="K105" s="124">
        <v>0</v>
      </c>
      <c r="L105" s="124">
        <v>0</v>
      </c>
      <c r="M105" s="124">
        <v>0</v>
      </c>
      <c r="N105" s="124">
        <v>0</v>
      </c>
      <c r="O105" s="124">
        <v>0</v>
      </c>
      <c r="P105" s="124">
        <v>2.7589262973464201E-3</v>
      </c>
      <c r="Q105" s="124">
        <v>0</v>
      </c>
      <c r="R105" s="124">
        <v>0</v>
      </c>
      <c r="S105" s="124">
        <v>2.7589262974743178E-3</v>
      </c>
    </row>
    <row r="106" spans="1:19">
      <c r="A106" s="33" t="s">
        <v>231</v>
      </c>
      <c r="B106" s="71" t="s">
        <v>60</v>
      </c>
      <c r="C106" s="124">
        <v>6.0148782775351961E-2</v>
      </c>
      <c r="D106" s="124">
        <v>4.8417151247569734E-2</v>
      </c>
      <c r="E106" s="124">
        <v>2.3529893113302336E-2</v>
      </c>
      <c r="F106" s="124">
        <v>2.6937321019830165</v>
      </c>
      <c r="G106" s="124">
        <v>0.61337776248541331</v>
      </c>
      <c r="H106" s="124">
        <v>7.3744865348411626E-2</v>
      </c>
      <c r="I106" s="124">
        <v>0.25512629891026961</v>
      </c>
      <c r="J106" s="124">
        <v>0.295456055782509</v>
      </c>
      <c r="K106" s="124">
        <v>8.1382901639006633E-3</v>
      </c>
      <c r="L106" s="124">
        <v>0.73637287999997625</v>
      </c>
      <c r="M106" s="124">
        <v>0.49075294265325198</v>
      </c>
      <c r="N106" s="124">
        <v>0.13967578088354671</v>
      </c>
      <c r="O106" s="124">
        <v>0.28391191023889917</v>
      </c>
      <c r="P106" s="124">
        <v>0.75477394198433956</v>
      </c>
      <c r="Q106" s="124">
        <v>3.9533355544909554E-2</v>
      </c>
      <c r="R106" s="124">
        <v>0.39526961384524384</v>
      </c>
      <c r="S106" s="124">
        <v>6.9119616269597373</v>
      </c>
    </row>
    <row r="107" spans="1:19">
      <c r="A107" s="33" t="s">
        <v>231</v>
      </c>
      <c r="B107" s="71" t="s">
        <v>61</v>
      </c>
      <c r="C107" s="124">
        <v>0.14548700696897932</v>
      </c>
      <c r="D107" s="124">
        <v>0</v>
      </c>
      <c r="E107" s="124">
        <v>0</v>
      </c>
      <c r="F107" s="124">
        <v>0</v>
      </c>
      <c r="G107" s="124">
        <v>0</v>
      </c>
      <c r="H107" s="124">
        <v>0</v>
      </c>
      <c r="I107" s="124">
        <v>0</v>
      </c>
      <c r="J107" s="124">
        <v>0</v>
      </c>
      <c r="K107" s="124">
        <v>0</v>
      </c>
      <c r="L107" s="124">
        <v>5.2258577113946103E-2</v>
      </c>
      <c r="M107" s="124">
        <v>0</v>
      </c>
      <c r="N107" s="124">
        <v>0</v>
      </c>
      <c r="O107" s="124">
        <v>0</v>
      </c>
      <c r="P107" s="124">
        <v>4.00188778130115E-2</v>
      </c>
      <c r="Q107" s="124">
        <v>0</v>
      </c>
      <c r="R107" s="124">
        <v>0</v>
      </c>
      <c r="S107" s="124">
        <v>0.23776446189572198</v>
      </c>
    </row>
    <row r="108" spans="1:19">
      <c r="A108" s="33" t="s">
        <v>231</v>
      </c>
      <c r="B108" s="71" t="s">
        <v>62</v>
      </c>
      <c r="C108" s="124">
        <v>0</v>
      </c>
      <c r="D108" s="124">
        <v>0.1478468503944157</v>
      </c>
      <c r="E108" s="124">
        <v>3.2418979409527537E-3</v>
      </c>
      <c r="F108" s="124">
        <v>0.61770694704119933</v>
      </c>
      <c r="G108" s="124">
        <v>9.4583817839151152E-3</v>
      </c>
      <c r="H108" s="124">
        <v>1.551174612563111E-2</v>
      </c>
      <c r="I108" s="124">
        <v>0</v>
      </c>
      <c r="J108" s="124">
        <v>0.3455868970331295</v>
      </c>
      <c r="K108" s="124">
        <v>0</v>
      </c>
      <c r="L108" s="124">
        <v>0</v>
      </c>
      <c r="M108" s="124">
        <v>0.36503379971125582</v>
      </c>
      <c r="N108" s="124">
        <v>0.29686061890116022</v>
      </c>
      <c r="O108" s="124">
        <v>0.38449815380343466</v>
      </c>
      <c r="P108" s="124">
        <v>0.25808571996122964</v>
      </c>
      <c r="Q108" s="124">
        <v>0.11472766899641762</v>
      </c>
      <c r="R108" s="124">
        <v>0.27016252597894663</v>
      </c>
      <c r="S108" s="124">
        <v>2.8287212076718333</v>
      </c>
    </row>
    <row r="109" spans="1:19">
      <c r="A109" s="33" t="s">
        <v>231</v>
      </c>
      <c r="B109" s="71" t="s">
        <v>63</v>
      </c>
      <c r="C109" s="124">
        <v>0</v>
      </c>
      <c r="D109" s="124">
        <v>0</v>
      </c>
      <c r="E109" s="124">
        <v>0</v>
      </c>
      <c r="F109" s="124">
        <v>0</v>
      </c>
      <c r="G109" s="124">
        <v>0</v>
      </c>
      <c r="H109" s="124">
        <v>0</v>
      </c>
      <c r="I109" s="124">
        <v>0</v>
      </c>
      <c r="J109" s="124">
        <v>0</v>
      </c>
      <c r="K109" s="124">
        <v>0</v>
      </c>
      <c r="L109" s="124">
        <v>0</v>
      </c>
      <c r="M109" s="124">
        <v>0</v>
      </c>
      <c r="N109" s="124">
        <v>0</v>
      </c>
      <c r="O109" s="124">
        <v>0</v>
      </c>
      <c r="P109" s="124">
        <v>5.3091820688450753E-2</v>
      </c>
      <c r="Q109" s="124">
        <v>0</v>
      </c>
      <c r="R109" s="124">
        <v>0</v>
      </c>
      <c r="S109" s="124">
        <v>5.3091820688450753E-2</v>
      </c>
    </row>
    <row r="110" spans="1:19">
      <c r="A110" s="33" t="s">
        <v>231</v>
      </c>
      <c r="B110" s="71" t="s">
        <v>64</v>
      </c>
      <c r="C110" s="124">
        <v>0</v>
      </c>
      <c r="D110" s="124">
        <v>0</v>
      </c>
      <c r="E110" s="124">
        <v>0</v>
      </c>
      <c r="F110" s="124">
        <v>0</v>
      </c>
      <c r="G110" s="124">
        <v>0</v>
      </c>
      <c r="H110" s="124">
        <v>0</v>
      </c>
      <c r="I110" s="124">
        <v>0</v>
      </c>
      <c r="J110" s="124">
        <v>0</v>
      </c>
      <c r="K110" s="124">
        <v>0</v>
      </c>
      <c r="L110" s="124">
        <v>0</v>
      </c>
      <c r="M110" s="124">
        <v>0</v>
      </c>
      <c r="N110" s="124">
        <v>0</v>
      </c>
      <c r="O110" s="124">
        <v>0</v>
      </c>
      <c r="P110" s="124">
        <v>2.8192036236788454E-2</v>
      </c>
      <c r="Q110" s="124">
        <v>0</v>
      </c>
      <c r="R110" s="124">
        <v>3.1891297077976333E-2</v>
      </c>
      <c r="S110" s="124">
        <v>6.0083333314651099E-2</v>
      </c>
    </row>
    <row r="111" spans="1:19">
      <c r="A111" s="33" t="s">
        <v>231</v>
      </c>
      <c r="B111" s="71" t="s">
        <v>91</v>
      </c>
      <c r="C111" s="124">
        <v>0.10662988919897387</v>
      </c>
      <c r="D111" s="124">
        <v>0</v>
      </c>
      <c r="E111" s="124">
        <v>0.26555222073835338</v>
      </c>
      <c r="F111" s="124">
        <v>0</v>
      </c>
      <c r="G111" s="124">
        <v>0</v>
      </c>
      <c r="H111" s="124">
        <v>0</v>
      </c>
      <c r="I111" s="124">
        <v>0</v>
      </c>
      <c r="J111" s="124">
        <v>0</v>
      </c>
      <c r="K111" s="124">
        <v>0</v>
      </c>
      <c r="L111" s="124">
        <v>3.4357649999999467</v>
      </c>
      <c r="M111" s="124">
        <v>0</v>
      </c>
      <c r="N111" s="124">
        <v>0</v>
      </c>
      <c r="O111" s="124">
        <v>2.566869081162082E-2</v>
      </c>
      <c r="P111" s="124">
        <v>0.10369371988340959</v>
      </c>
      <c r="Q111" s="124">
        <v>0</v>
      </c>
      <c r="R111" s="124">
        <v>2.9158719519772092</v>
      </c>
      <c r="S111" s="124">
        <v>6.8531814726097764</v>
      </c>
    </row>
    <row r="112" spans="1:19">
      <c r="A112" s="33" t="s">
        <v>231</v>
      </c>
      <c r="B112" s="71" t="s">
        <v>92</v>
      </c>
      <c r="C112" s="124">
        <v>0</v>
      </c>
      <c r="D112" s="124">
        <v>0</v>
      </c>
      <c r="E112" s="124">
        <v>0</v>
      </c>
      <c r="F112" s="124">
        <v>0</v>
      </c>
      <c r="G112" s="124">
        <v>0</v>
      </c>
      <c r="H112" s="124">
        <v>0</v>
      </c>
      <c r="I112" s="124">
        <v>0</v>
      </c>
      <c r="J112" s="124">
        <v>0</v>
      </c>
      <c r="K112" s="124">
        <v>0</v>
      </c>
      <c r="L112" s="124">
        <v>0</v>
      </c>
      <c r="M112" s="124">
        <v>0</v>
      </c>
      <c r="N112" s="124">
        <v>0</v>
      </c>
      <c r="O112" s="124">
        <v>9.7192609828766763E-5</v>
      </c>
      <c r="P112" s="124">
        <v>2.6707121333515715E-3</v>
      </c>
      <c r="Q112" s="124">
        <v>0</v>
      </c>
      <c r="R112" s="124">
        <v>0</v>
      </c>
      <c r="S112" s="124">
        <v>2.7679047429955972E-3</v>
      </c>
    </row>
    <row r="113" spans="1:19">
      <c r="A113" s="33" t="s">
        <v>231</v>
      </c>
      <c r="B113" s="71" t="s">
        <v>93</v>
      </c>
      <c r="C113" s="124">
        <v>0</v>
      </c>
      <c r="D113" s="124">
        <v>0</v>
      </c>
      <c r="E113" s="124">
        <v>0</v>
      </c>
      <c r="F113" s="124">
        <v>0</v>
      </c>
      <c r="G113" s="124">
        <v>0</v>
      </c>
      <c r="H113" s="124">
        <v>0</v>
      </c>
      <c r="I113" s="124">
        <v>7.2002808127422213E-2</v>
      </c>
      <c r="J113" s="124">
        <v>0</v>
      </c>
      <c r="K113" s="124">
        <v>1.2525145915738278E-3</v>
      </c>
      <c r="L113" s="124">
        <v>0</v>
      </c>
      <c r="M113" s="124">
        <v>0</v>
      </c>
      <c r="N113" s="124">
        <v>1.8057155846470607E-2</v>
      </c>
      <c r="O113" s="124">
        <v>0</v>
      </c>
      <c r="P113" s="124">
        <v>0.14555943602096022</v>
      </c>
      <c r="Q113" s="124">
        <v>0</v>
      </c>
      <c r="R113" s="124">
        <v>0</v>
      </c>
      <c r="S113" s="124">
        <v>0.23687191458657253</v>
      </c>
    </row>
    <row r="114" spans="1:19">
      <c r="A114" s="33" t="s">
        <v>231</v>
      </c>
      <c r="B114" s="71" t="s">
        <v>94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4">
        <v>0</v>
      </c>
      <c r="L114" s="124">
        <v>0</v>
      </c>
      <c r="M114" s="124">
        <v>0</v>
      </c>
      <c r="N114" s="124">
        <v>0</v>
      </c>
      <c r="O114" s="124">
        <v>0</v>
      </c>
      <c r="P114" s="124">
        <v>1.5216101571837726E-3</v>
      </c>
      <c r="Q114" s="124">
        <v>0</v>
      </c>
      <c r="R114" s="124">
        <v>0</v>
      </c>
      <c r="S114" s="124">
        <v>1.521610156942188E-3</v>
      </c>
    </row>
    <row r="115" spans="1:19">
      <c r="A115" s="33" t="s">
        <v>231</v>
      </c>
      <c r="B115" s="71" t="s">
        <v>95</v>
      </c>
      <c r="C115" s="124">
        <v>0</v>
      </c>
      <c r="D115" s="124">
        <v>0</v>
      </c>
      <c r="E115" s="124">
        <v>0</v>
      </c>
      <c r="F115" s="124">
        <v>0</v>
      </c>
      <c r="G115" s="124">
        <v>0</v>
      </c>
      <c r="H115" s="124">
        <v>0</v>
      </c>
      <c r="I115" s="124">
        <v>0</v>
      </c>
      <c r="J115" s="124">
        <v>0</v>
      </c>
      <c r="K115" s="124">
        <v>0</v>
      </c>
      <c r="L115" s="124">
        <v>0</v>
      </c>
      <c r="M115" s="124">
        <v>0</v>
      </c>
      <c r="N115" s="124">
        <v>0</v>
      </c>
      <c r="O115" s="124">
        <v>0</v>
      </c>
      <c r="P115" s="124">
        <v>0</v>
      </c>
      <c r="Q115" s="124">
        <v>0</v>
      </c>
      <c r="R115" s="124">
        <v>0</v>
      </c>
      <c r="S115" s="124">
        <v>0</v>
      </c>
    </row>
    <row r="116" spans="1:19">
      <c r="A116" s="33" t="s">
        <v>231</v>
      </c>
      <c r="B116" s="71" t="s">
        <v>96</v>
      </c>
      <c r="C116" s="124">
        <v>0</v>
      </c>
      <c r="D116" s="124">
        <v>0</v>
      </c>
      <c r="E116" s="124">
        <v>0</v>
      </c>
      <c r="F116" s="124">
        <v>0</v>
      </c>
      <c r="G116" s="124">
        <v>0</v>
      </c>
      <c r="H116" s="124">
        <v>0</v>
      </c>
      <c r="I116" s="124">
        <v>0</v>
      </c>
      <c r="J116" s="124">
        <v>0</v>
      </c>
      <c r="K116" s="124">
        <v>0</v>
      </c>
      <c r="L116" s="124">
        <v>0</v>
      </c>
      <c r="M116" s="124">
        <v>0</v>
      </c>
      <c r="N116" s="124">
        <v>0</v>
      </c>
      <c r="O116" s="124">
        <v>9.7915324104604906E-3</v>
      </c>
      <c r="P116" s="124">
        <v>0</v>
      </c>
      <c r="Q116" s="124">
        <v>0</v>
      </c>
      <c r="R116" s="124">
        <v>0</v>
      </c>
      <c r="S116" s="124">
        <v>9.7915324106452317E-3</v>
      </c>
    </row>
    <row r="117" spans="1:19">
      <c r="A117" s="33" t="s">
        <v>231</v>
      </c>
      <c r="B117" s="71" t="s">
        <v>97</v>
      </c>
      <c r="C117" s="124">
        <v>0</v>
      </c>
      <c r="D117" s="124">
        <v>0</v>
      </c>
      <c r="E117" s="124">
        <v>0</v>
      </c>
      <c r="F117" s="124">
        <v>0</v>
      </c>
      <c r="G117" s="124">
        <v>0</v>
      </c>
      <c r="H117" s="124">
        <v>0</v>
      </c>
      <c r="I117" s="124">
        <v>0</v>
      </c>
      <c r="J117" s="124">
        <v>0</v>
      </c>
      <c r="K117" s="124">
        <v>0</v>
      </c>
      <c r="L117" s="124">
        <v>0</v>
      </c>
      <c r="M117" s="124">
        <v>0</v>
      </c>
      <c r="N117" s="124">
        <v>0</v>
      </c>
      <c r="O117" s="124">
        <v>0</v>
      </c>
      <c r="P117" s="124">
        <v>4.0492203174835595E-4</v>
      </c>
      <c r="Q117" s="124">
        <v>0</v>
      </c>
      <c r="R117" s="124">
        <v>0</v>
      </c>
      <c r="S117" s="124">
        <v>4.0492203174835595E-4</v>
      </c>
    </row>
    <row r="118" spans="1:19">
      <c r="A118" s="33" t="s">
        <v>231</v>
      </c>
      <c r="B118" s="71" t="s">
        <v>98</v>
      </c>
      <c r="C118" s="124">
        <v>0</v>
      </c>
      <c r="D118" s="124">
        <v>0</v>
      </c>
      <c r="E118" s="124">
        <v>0</v>
      </c>
      <c r="F118" s="124">
        <v>0</v>
      </c>
      <c r="G118" s="124">
        <v>0</v>
      </c>
      <c r="H118" s="124">
        <v>0</v>
      </c>
      <c r="I118" s="124">
        <v>0</v>
      </c>
      <c r="J118" s="124">
        <v>0</v>
      </c>
      <c r="K118" s="124">
        <v>0</v>
      </c>
      <c r="L118" s="124">
        <v>0</v>
      </c>
      <c r="M118" s="124">
        <v>0</v>
      </c>
      <c r="N118" s="124">
        <v>0</v>
      </c>
      <c r="O118" s="124">
        <v>1.3297942718814681E-2</v>
      </c>
      <c r="P118" s="124">
        <v>0</v>
      </c>
      <c r="Q118" s="124">
        <v>0</v>
      </c>
      <c r="R118" s="124">
        <v>2.0235999789491643E-2</v>
      </c>
      <c r="S118" s="124">
        <v>3.3533942508256587E-2</v>
      </c>
    </row>
    <row r="119" spans="1:19">
      <c r="A119" s="33" t="s">
        <v>231</v>
      </c>
      <c r="B119" s="71" t="s">
        <v>99</v>
      </c>
      <c r="C119" s="124">
        <v>0</v>
      </c>
      <c r="D119" s="124">
        <v>0</v>
      </c>
      <c r="E119" s="124">
        <v>0</v>
      </c>
      <c r="F119" s="124">
        <v>0</v>
      </c>
      <c r="G119" s="124">
        <v>0</v>
      </c>
      <c r="H119" s="124">
        <v>0</v>
      </c>
      <c r="I119" s="124">
        <v>0</v>
      </c>
      <c r="J119" s="124">
        <v>0</v>
      </c>
      <c r="K119" s="124">
        <v>0</v>
      </c>
      <c r="L119" s="124">
        <v>0</v>
      </c>
      <c r="M119" s="124">
        <v>0</v>
      </c>
      <c r="N119" s="124">
        <v>0</v>
      </c>
      <c r="O119" s="124">
        <v>8.6476501564192176E-4</v>
      </c>
      <c r="P119" s="124">
        <v>3.6336180026808051E-4</v>
      </c>
      <c r="Q119" s="124">
        <v>0</v>
      </c>
      <c r="R119" s="124">
        <v>4.7350245810662273E-4</v>
      </c>
      <c r="S119" s="124">
        <v>1.701629274066363E-3</v>
      </c>
    </row>
    <row r="120" spans="1:19">
      <c r="A120" s="33" t="s">
        <v>231</v>
      </c>
      <c r="B120" s="71" t="s">
        <v>100</v>
      </c>
      <c r="C120" s="124">
        <v>0</v>
      </c>
      <c r="D120" s="124">
        <v>0</v>
      </c>
      <c r="E120" s="124">
        <v>0</v>
      </c>
      <c r="F120" s="124">
        <v>0</v>
      </c>
      <c r="G120" s="124">
        <v>0</v>
      </c>
      <c r="H120" s="124">
        <v>0</v>
      </c>
      <c r="I120" s="124">
        <v>0</v>
      </c>
      <c r="J120" s="124">
        <v>0</v>
      </c>
      <c r="K120" s="124">
        <v>0</v>
      </c>
      <c r="L120" s="124">
        <v>0</v>
      </c>
      <c r="M120" s="124">
        <v>1.246059100381558E-4</v>
      </c>
      <c r="N120" s="124">
        <v>1.8052344725560943E-4</v>
      </c>
      <c r="O120" s="124">
        <v>0</v>
      </c>
      <c r="P120" s="124">
        <v>8.5816521647075206E-4</v>
      </c>
      <c r="Q120" s="124">
        <v>0</v>
      </c>
      <c r="R120" s="124">
        <v>0</v>
      </c>
      <c r="S120" s="124">
        <v>1.1632945738710987E-3</v>
      </c>
    </row>
    <row r="121" spans="1:19">
      <c r="A121" s="33" t="s">
        <v>231</v>
      </c>
      <c r="B121" s="71" t="s">
        <v>116</v>
      </c>
      <c r="C121" s="124">
        <v>1.9161229794313783E-2</v>
      </c>
      <c r="D121" s="124">
        <v>0</v>
      </c>
      <c r="E121" s="124">
        <v>0</v>
      </c>
      <c r="F121" s="124">
        <v>0</v>
      </c>
      <c r="G121" s="124">
        <v>0</v>
      </c>
      <c r="H121" s="124">
        <v>0</v>
      </c>
      <c r="I121" s="124">
        <v>0</v>
      </c>
      <c r="J121" s="124">
        <v>0</v>
      </c>
      <c r="K121" s="124">
        <v>0</v>
      </c>
      <c r="L121" s="124">
        <v>6.8826668832002724E-3</v>
      </c>
      <c r="M121" s="124">
        <v>0</v>
      </c>
      <c r="N121" s="124">
        <v>1.3599433026499241E-2</v>
      </c>
      <c r="O121" s="124">
        <v>7.1341867730801312E-2</v>
      </c>
      <c r="P121" s="124">
        <v>1.9239812474864948E-2</v>
      </c>
      <c r="Q121" s="124">
        <v>0</v>
      </c>
      <c r="R121" s="124">
        <v>1.2460591023000234E-5</v>
      </c>
      <c r="S121" s="124">
        <v>0.13023747050056045</v>
      </c>
    </row>
    <row r="122" spans="1:19">
      <c r="A122" s="33" t="s">
        <v>231</v>
      </c>
      <c r="B122" s="71" t="s">
        <v>117</v>
      </c>
      <c r="C122" s="124">
        <v>0</v>
      </c>
      <c r="D122" s="124">
        <v>7.4014613374306037E-2</v>
      </c>
      <c r="E122" s="124">
        <v>4.2697112759881861E-4</v>
      </c>
      <c r="F122" s="124">
        <v>0</v>
      </c>
      <c r="G122" s="124">
        <v>0</v>
      </c>
      <c r="H122" s="124">
        <v>0</v>
      </c>
      <c r="I122" s="124">
        <v>0</v>
      </c>
      <c r="J122" s="124">
        <v>0.17300659772526927</v>
      </c>
      <c r="K122" s="124">
        <v>0</v>
      </c>
      <c r="L122" s="124">
        <v>0</v>
      </c>
      <c r="M122" s="124">
        <v>0.10639849445973937</v>
      </c>
      <c r="N122" s="124">
        <v>9.8445453236074343E-2</v>
      </c>
      <c r="O122" s="124">
        <v>1.1214531902936642E-4</v>
      </c>
      <c r="P122" s="124">
        <v>2.3202927770299198E-2</v>
      </c>
      <c r="Q122" s="124">
        <v>0</v>
      </c>
      <c r="R122" s="124">
        <v>4.820928258985191E-2</v>
      </c>
      <c r="S122" s="124">
        <v>0.52381648560231042</v>
      </c>
    </row>
    <row r="123" spans="1:19">
      <c r="A123" s="33" t="s">
        <v>231</v>
      </c>
      <c r="B123" s="71" t="s">
        <v>118</v>
      </c>
      <c r="C123" s="124">
        <v>0</v>
      </c>
      <c r="D123" s="124">
        <v>0</v>
      </c>
      <c r="E123" s="124">
        <v>0</v>
      </c>
      <c r="F123" s="124">
        <v>0.30923445945529693</v>
      </c>
      <c r="G123" s="124">
        <v>4.7350245812936009E-3</v>
      </c>
      <c r="H123" s="124">
        <v>7.7654403133124994E-3</v>
      </c>
      <c r="I123" s="124">
        <v>0</v>
      </c>
      <c r="J123" s="124">
        <v>0</v>
      </c>
      <c r="K123" s="124">
        <v>0</v>
      </c>
      <c r="L123" s="124">
        <v>0</v>
      </c>
      <c r="M123" s="124">
        <v>7.6218943049532584E-2</v>
      </c>
      <c r="N123" s="124">
        <v>3.6387995820369667E-2</v>
      </c>
      <c r="O123" s="124">
        <v>9.6980779779379134E-2</v>
      </c>
      <c r="P123" s="124">
        <v>1.0770459638891339E-2</v>
      </c>
      <c r="Q123" s="124">
        <v>5.7434595606549621E-2</v>
      </c>
      <c r="R123" s="124">
        <v>2.4749225850939638E-2</v>
      </c>
      <c r="S123" s="124">
        <v>0.6242769240952839</v>
      </c>
    </row>
    <row r="124" spans="1:19">
      <c r="A124" s="33" t="s">
        <v>231</v>
      </c>
      <c r="B124" s="71" t="s">
        <v>119</v>
      </c>
      <c r="C124" s="124">
        <v>0</v>
      </c>
      <c r="D124" s="124">
        <v>0</v>
      </c>
      <c r="E124" s="124">
        <v>0</v>
      </c>
      <c r="F124" s="124">
        <v>0</v>
      </c>
      <c r="G124" s="124">
        <v>0</v>
      </c>
      <c r="H124" s="124">
        <v>0</v>
      </c>
      <c r="I124" s="124">
        <v>0</v>
      </c>
      <c r="J124" s="124">
        <v>0</v>
      </c>
      <c r="K124" s="124">
        <v>0</v>
      </c>
      <c r="L124" s="124">
        <v>0</v>
      </c>
      <c r="M124" s="124">
        <v>0</v>
      </c>
      <c r="N124" s="124">
        <v>0</v>
      </c>
      <c r="O124" s="124">
        <v>0</v>
      </c>
      <c r="P124" s="124">
        <v>3.7130056900451791E-3</v>
      </c>
      <c r="Q124" s="124">
        <v>0</v>
      </c>
      <c r="R124" s="124">
        <v>4.2002133694438726E-3</v>
      </c>
      <c r="S124" s="124">
        <v>7.9132190596737928E-3</v>
      </c>
    </row>
    <row r="125" spans="1:19">
      <c r="A125" s="33" t="s">
        <v>231</v>
      </c>
      <c r="B125" s="71" t="s">
        <v>120</v>
      </c>
      <c r="C125" s="124">
        <v>5.9041024641128814E-3</v>
      </c>
      <c r="D125" s="124">
        <v>0</v>
      </c>
      <c r="E125" s="124">
        <v>9.2541330366238128E-3</v>
      </c>
      <c r="F125" s="124">
        <v>0</v>
      </c>
      <c r="G125" s="124">
        <v>0</v>
      </c>
      <c r="H125" s="124">
        <v>0</v>
      </c>
      <c r="I125" s="124">
        <v>7.842432812651623E-3</v>
      </c>
      <c r="J125" s="124">
        <v>0</v>
      </c>
      <c r="K125" s="124">
        <v>8.5233149040853107E-4</v>
      </c>
      <c r="L125" s="124">
        <v>0.11264915118601948</v>
      </c>
      <c r="M125" s="124">
        <v>0</v>
      </c>
      <c r="N125" s="124">
        <v>1.537076721547237E-4</v>
      </c>
      <c r="O125" s="124">
        <v>6.2981990057622284E-3</v>
      </c>
      <c r="P125" s="124">
        <v>7.6458031356935408E-2</v>
      </c>
      <c r="Q125" s="124">
        <v>0</v>
      </c>
      <c r="R125" s="124">
        <v>9.0640219683166379E-2</v>
      </c>
      <c r="S125" s="124">
        <v>0.31005230870778178</v>
      </c>
    </row>
    <row r="126" spans="1:19">
      <c r="A126" s="33" t="s">
        <v>231</v>
      </c>
      <c r="B126" s="71" t="s">
        <v>121</v>
      </c>
      <c r="C126" s="124">
        <v>0</v>
      </c>
      <c r="D126" s="124">
        <v>0</v>
      </c>
      <c r="E126" s="124">
        <v>0</v>
      </c>
      <c r="F126" s="124">
        <v>0</v>
      </c>
      <c r="G126" s="124">
        <v>0</v>
      </c>
      <c r="H126" s="124">
        <v>0</v>
      </c>
      <c r="I126" s="124">
        <v>0</v>
      </c>
      <c r="J126" s="124">
        <v>0</v>
      </c>
      <c r="K126" s="124">
        <v>0</v>
      </c>
      <c r="L126" s="124">
        <v>0</v>
      </c>
      <c r="M126" s="124">
        <v>0</v>
      </c>
      <c r="N126" s="124">
        <v>0</v>
      </c>
      <c r="O126" s="124">
        <v>0</v>
      </c>
      <c r="P126" s="124">
        <v>3.5174363655698926E-4</v>
      </c>
      <c r="Q126" s="124">
        <v>0</v>
      </c>
      <c r="R126" s="124">
        <v>0</v>
      </c>
      <c r="S126" s="124">
        <v>3.5174363665646524E-4</v>
      </c>
    </row>
    <row r="127" spans="1:19">
      <c r="A127" s="33" t="s">
        <v>231</v>
      </c>
      <c r="B127" s="71" t="s">
        <v>122</v>
      </c>
      <c r="C127" s="124">
        <v>0</v>
      </c>
      <c r="D127" s="124">
        <v>0</v>
      </c>
      <c r="E127" s="124">
        <v>0</v>
      </c>
      <c r="F127" s="124">
        <v>0</v>
      </c>
      <c r="G127" s="124">
        <v>0</v>
      </c>
      <c r="H127" s="124">
        <v>0</v>
      </c>
      <c r="I127" s="124">
        <v>9.4830623098829392E-3</v>
      </c>
      <c r="J127" s="124">
        <v>0</v>
      </c>
      <c r="K127" s="124">
        <v>1.6496125949583273E-4</v>
      </c>
      <c r="L127" s="124">
        <v>0</v>
      </c>
      <c r="M127" s="124">
        <v>0</v>
      </c>
      <c r="N127" s="124">
        <v>2.3782007741743882E-3</v>
      </c>
      <c r="O127" s="124">
        <v>0</v>
      </c>
      <c r="P127" s="124">
        <v>1.9162097667731359E-2</v>
      </c>
      <c r="Q127" s="124">
        <v>0</v>
      </c>
      <c r="R127" s="124">
        <v>0</v>
      </c>
      <c r="S127" s="124">
        <v>3.1188322011075797E-2</v>
      </c>
    </row>
    <row r="128" spans="1:19">
      <c r="A128" s="33" t="s">
        <v>231</v>
      </c>
      <c r="B128" s="71" t="s">
        <v>123</v>
      </c>
      <c r="C128" s="124">
        <v>0</v>
      </c>
      <c r="D128" s="124">
        <v>0</v>
      </c>
      <c r="E128" s="124">
        <v>0</v>
      </c>
      <c r="F128" s="124">
        <v>0</v>
      </c>
      <c r="G128" s="124">
        <v>0</v>
      </c>
      <c r="H128" s="124">
        <v>0</v>
      </c>
      <c r="I128" s="124">
        <v>0</v>
      </c>
      <c r="J128" s="124">
        <v>0</v>
      </c>
      <c r="K128" s="124">
        <v>0</v>
      </c>
      <c r="L128" s="124">
        <v>0</v>
      </c>
      <c r="M128" s="124">
        <v>0</v>
      </c>
      <c r="N128" s="124">
        <v>0</v>
      </c>
      <c r="O128" s="124">
        <v>0</v>
      </c>
      <c r="P128" s="124">
        <v>1.8852891584231202E-4</v>
      </c>
      <c r="Q128" s="124">
        <v>0</v>
      </c>
      <c r="R128" s="124">
        <v>0</v>
      </c>
      <c r="S128" s="124">
        <v>1.88528915941788E-4</v>
      </c>
    </row>
    <row r="129" spans="1:19">
      <c r="A129" s="33" t="s">
        <v>231</v>
      </c>
      <c r="B129" s="71" t="s">
        <v>124</v>
      </c>
      <c r="C129" s="124">
        <v>0</v>
      </c>
      <c r="D129" s="124">
        <v>0</v>
      </c>
      <c r="E129" s="124">
        <v>0</v>
      </c>
      <c r="F129" s="124">
        <v>0</v>
      </c>
      <c r="G129" s="124">
        <v>0</v>
      </c>
      <c r="H129" s="124">
        <v>0</v>
      </c>
      <c r="I129" s="124">
        <v>0</v>
      </c>
      <c r="J129" s="124">
        <v>0</v>
      </c>
      <c r="K129" s="124">
        <v>0</v>
      </c>
      <c r="L129" s="124">
        <v>0</v>
      </c>
      <c r="M129" s="124">
        <v>0</v>
      </c>
      <c r="N129" s="124">
        <v>0</v>
      </c>
      <c r="O129" s="124">
        <v>0</v>
      </c>
      <c r="P129" s="124">
        <v>0</v>
      </c>
      <c r="Q129" s="124">
        <v>0</v>
      </c>
      <c r="R129" s="124">
        <v>0</v>
      </c>
      <c r="S129" s="124">
        <v>0</v>
      </c>
    </row>
    <row r="130" spans="1:19">
      <c r="A130" s="33" t="s">
        <v>231</v>
      </c>
      <c r="B130" s="71" t="s">
        <v>125</v>
      </c>
      <c r="C130" s="124">
        <v>0</v>
      </c>
      <c r="D130" s="124">
        <v>0</v>
      </c>
      <c r="E130" s="124">
        <v>0</v>
      </c>
      <c r="F130" s="124">
        <v>0</v>
      </c>
      <c r="G130" s="124">
        <v>0</v>
      </c>
      <c r="H130" s="124">
        <v>0</v>
      </c>
      <c r="I130" s="124">
        <v>0</v>
      </c>
      <c r="J130" s="124">
        <v>0</v>
      </c>
      <c r="K130" s="124">
        <v>0</v>
      </c>
      <c r="L130" s="124">
        <v>0</v>
      </c>
      <c r="M130" s="124">
        <v>0</v>
      </c>
      <c r="N130" s="124">
        <v>0</v>
      </c>
      <c r="O130" s="124">
        <v>0</v>
      </c>
      <c r="P130" s="124">
        <v>0</v>
      </c>
      <c r="Q130" s="124">
        <v>0</v>
      </c>
      <c r="R130" s="124">
        <v>0</v>
      </c>
      <c r="S130" s="124">
        <v>0</v>
      </c>
    </row>
    <row r="131" spans="1:19">
      <c r="A131" s="33" t="s">
        <v>231</v>
      </c>
      <c r="B131" s="71" t="s">
        <v>126</v>
      </c>
      <c r="C131" s="124">
        <v>0</v>
      </c>
      <c r="D131" s="124">
        <v>0</v>
      </c>
      <c r="E131" s="124">
        <v>0</v>
      </c>
      <c r="F131" s="124">
        <v>0</v>
      </c>
      <c r="G131" s="124">
        <v>0</v>
      </c>
      <c r="H131" s="124">
        <v>0</v>
      </c>
      <c r="I131" s="124">
        <v>0</v>
      </c>
      <c r="J131" s="124">
        <v>0</v>
      </c>
      <c r="K131" s="124">
        <v>0</v>
      </c>
      <c r="L131" s="124">
        <v>0</v>
      </c>
      <c r="M131" s="124">
        <v>0</v>
      </c>
      <c r="N131" s="124">
        <v>0</v>
      </c>
      <c r="O131" s="124">
        <v>1.2887773756631304E-5</v>
      </c>
      <c r="P131" s="124">
        <v>0</v>
      </c>
      <c r="Q131" s="124">
        <v>0</v>
      </c>
      <c r="R131" s="124">
        <v>0</v>
      </c>
      <c r="S131" s="124">
        <v>1.2887773891634424E-5</v>
      </c>
    </row>
    <row r="132" spans="1:19">
      <c r="A132" s="33" t="s">
        <v>231</v>
      </c>
      <c r="B132" s="71" t="s">
        <v>127</v>
      </c>
      <c r="C132" s="124">
        <v>0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  <c r="J132" s="124">
        <v>0</v>
      </c>
      <c r="K132" s="124">
        <v>0</v>
      </c>
      <c r="L132" s="124">
        <v>0</v>
      </c>
      <c r="M132" s="124">
        <v>0</v>
      </c>
      <c r="N132" s="124">
        <v>0</v>
      </c>
      <c r="O132" s="124">
        <v>0</v>
      </c>
      <c r="P132" s="124">
        <v>0</v>
      </c>
      <c r="Q132" s="124">
        <v>0</v>
      </c>
      <c r="R132" s="124">
        <v>0</v>
      </c>
      <c r="S132" s="124">
        <v>0</v>
      </c>
    </row>
    <row r="133" spans="1:19">
      <c r="A133" s="33" t="s">
        <v>231</v>
      </c>
      <c r="B133" s="71" t="s">
        <v>128</v>
      </c>
      <c r="C133" s="124">
        <v>0</v>
      </c>
      <c r="D133" s="124">
        <v>0</v>
      </c>
      <c r="E133" s="124">
        <v>0</v>
      </c>
      <c r="F133" s="124">
        <v>0</v>
      </c>
      <c r="G133" s="124">
        <v>0</v>
      </c>
      <c r="H133" s="124">
        <v>0</v>
      </c>
      <c r="I133" s="124">
        <v>0</v>
      </c>
      <c r="J133" s="124">
        <v>0</v>
      </c>
      <c r="K133" s="124">
        <v>0</v>
      </c>
      <c r="L133" s="124">
        <v>0</v>
      </c>
      <c r="M133" s="124">
        <v>0</v>
      </c>
      <c r="N133" s="124">
        <v>0</v>
      </c>
      <c r="O133" s="124">
        <v>0</v>
      </c>
      <c r="P133" s="124">
        <v>1.1954124147450784E-5</v>
      </c>
      <c r="Q133" s="124">
        <v>0</v>
      </c>
      <c r="R133" s="124">
        <v>0</v>
      </c>
      <c r="S133" s="124">
        <v>1.1954124147450784E-5</v>
      </c>
    </row>
    <row r="134" spans="1:19">
      <c r="A134" s="33" t="s">
        <v>231</v>
      </c>
      <c r="B134" s="71" t="s">
        <v>129</v>
      </c>
      <c r="C134" s="124">
        <v>0</v>
      </c>
      <c r="D134" s="124">
        <v>0</v>
      </c>
      <c r="E134" s="124">
        <v>0</v>
      </c>
      <c r="F134" s="124">
        <v>0</v>
      </c>
      <c r="G134" s="124">
        <v>0</v>
      </c>
      <c r="H134" s="124">
        <v>0</v>
      </c>
      <c r="I134" s="124">
        <v>0</v>
      </c>
      <c r="J134" s="124">
        <v>0</v>
      </c>
      <c r="K134" s="124">
        <v>0</v>
      </c>
      <c r="L134" s="124">
        <v>0</v>
      </c>
      <c r="M134" s="124">
        <v>0</v>
      </c>
      <c r="N134" s="124">
        <v>0</v>
      </c>
      <c r="O134" s="124">
        <v>0</v>
      </c>
      <c r="P134" s="124">
        <v>0</v>
      </c>
      <c r="Q134" s="124">
        <v>0</v>
      </c>
      <c r="R134" s="124">
        <v>0</v>
      </c>
      <c r="S134" s="124">
        <v>0</v>
      </c>
    </row>
    <row r="135" spans="1:19">
      <c r="A135" s="33" t="s">
        <v>231</v>
      </c>
      <c r="B135" s="71" t="s">
        <v>130</v>
      </c>
      <c r="C135" s="124">
        <v>0</v>
      </c>
      <c r="D135" s="124">
        <v>0</v>
      </c>
      <c r="E135" s="124">
        <v>0</v>
      </c>
      <c r="F135" s="124">
        <v>0</v>
      </c>
      <c r="G135" s="124">
        <v>0</v>
      </c>
      <c r="H135" s="124">
        <v>0</v>
      </c>
      <c r="I135" s="124">
        <v>0</v>
      </c>
      <c r="J135" s="124">
        <v>0</v>
      </c>
      <c r="K135" s="124">
        <v>0</v>
      </c>
      <c r="L135" s="124">
        <v>0</v>
      </c>
      <c r="M135" s="124">
        <v>0</v>
      </c>
      <c r="N135" s="124">
        <v>0</v>
      </c>
      <c r="O135" s="124">
        <v>1.2983605920382502E-3</v>
      </c>
      <c r="P135" s="124">
        <v>0</v>
      </c>
      <c r="Q135" s="124">
        <v>0</v>
      </c>
      <c r="R135" s="124">
        <v>0</v>
      </c>
      <c r="S135" s="124">
        <v>1.2983605920453556E-3</v>
      </c>
    </row>
    <row r="136" spans="1:19">
      <c r="A136" s="33" t="s">
        <v>231</v>
      </c>
      <c r="B136" s="71" t="s">
        <v>131</v>
      </c>
      <c r="C136" s="124">
        <v>0</v>
      </c>
      <c r="D136" s="124">
        <v>0</v>
      </c>
      <c r="E136" s="124">
        <v>0</v>
      </c>
      <c r="F136" s="124">
        <v>0</v>
      </c>
      <c r="G136" s="124">
        <v>0</v>
      </c>
      <c r="H136" s="124">
        <v>0</v>
      </c>
      <c r="I136" s="124">
        <v>0</v>
      </c>
      <c r="J136" s="124">
        <v>0</v>
      </c>
      <c r="K136" s="124">
        <v>0</v>
      </c>
      <c r="L136" s="124">
        <v>0</v>
      </c>
      <c r="M136" s="124">
        <v>0</v>
      </c>
      <c r="N136" s="124">
        <v>0</v>
      </c>
      <c r="O136" s="124">
        <v>0</v>
      </c>
      <c r="P136" s="124">
        <v>0</v>
      </c>
      <c r="Q136" s="124">
        <v>0</v>
      </c>
      <c r="R136" s="124">
        <v>0</v>
      </c>
      <c r="S136" s="124">
        <v>0</v>
      </c>
    </row>
    <row r="137" spans="1:19">
      <c r="A137" s="33" t="s">
        <v>231</v>
      </c>
      <c r="B137" s="71" t="s">
        <v>132</v>
      </c>
      <c r="C137" s="124">
        <v>0</v>
      </c>
      <c r="D137" s="124">
        <v>0</v>
      </c>
      <c r="E137" s="124">
        <v>0</v>
      </c>
      <c r="F137" s="124">
        <v>0</v>
      </c>
      <c r="G137" s="124">
        <v>0</v>
      </c>
      <c r="H137" s="124">
        <v>0</v>
      </c>
      <c r="I137" s="124">
        <v>0</v>
      </c>
      <c r="J137" s="124">
        <v>0</v>
      </c>
      <c r="K137" s="124">
        <v>0</v>
      </c>
      <c r="L137" s="124">
        <v>0</v>
      </c>
      <c r="M137" s="124">
        <v>0</v>
      </c>
      <c r="N137" s="124">
        <v>0</v>
      </c>
      <c r="O137" s="124">
        <v>1.7633118144786408E-3</v>
      </c>
      <c r="P137" s="124">
        <v>0</v>
      </c>
      <c r="Q137" s="124">
        <v>0</v>
      </c>
      <c r="R137" s="124">
        <v>2.6833005872504145E-3</v>
      </c>
      <c r="S137" s="124">
        <v>4.4466124015798414E-3</v>
      </c>
    </row>
    <row r="138" spans="1:19">
      <c r="A138" s="33" t="s">
        <v>231</v>
      </c>
      <c r="B138" s="71" t="s">
        <v>133</v>
      </c>
      <c r="C138" s="124">
        <v>0</v>
      </c>
      <c r="D138" s="124">
        <v>0</v>
      </c>
      <c r="E138" s="124">
        <v>0</v>
      </c>
      <c r="F138" s="124">
        <v>0</v>
      </c>
      <c r="G138" s="124">
        <v>0</v>
      </c>
      <c r="H138" s="124">
        <v>0</v>
      </c>
      <c r="I138" s="124">
        <v>0</v>
      </c>
      <c r="J138" s="124">
        <v>0</v>
      </c>
      <c r="K138" s="124">
        <v>0</v>
      </c>
      <c r="L138" s="124">
        <v>0</v>
      </c>
      <c r="M138" s="124">
        <v>0</v>
      </c>
      <c r="N138" s="124">
        <v>0</v>
      </c>
      <c r="O138" s="124">
        <v>1.1466814085991928E-4</v>
      </c>
      <c r="P138" s="124">
        <v>0</v>
      </c>
      <c r="Q138" s="124">
        <v>0</v>
      </c>
      <c r="R138" s="124">
        <v>6.2786590092400729E-5</v>
      </c>
      <c r="S138" s="124">
        <v>1.7745473110153398E-4</v>
      </c>
    </row>
    <row r="139" spans="1:19">
      <c r="A139" s="33" t="s">
        <v>231</v>
      </c>
      <c r="B139" s="71" t="s">
        <v>134</v>
      </c>
      <c r="C139" s="124">
        <v>0</v>
      </c>
      <c r="D139" s="124">
        <v>0</v>
      </c>
      <c r="E139" s="124">
        <v>0</v>
      </c>
      <c r="F139" s="124">
        <v>0</v>
      </c>
      <c r="G139" s="124">
        <v>0</v>
      </c>
      <c r="H139" s="124">
        <v>0</v>
      </c>
      <c r="I139" s="124">
        <v>0</v>
      </c>
      <c r="J139" s="124">
        <v>0</v>
      </c>
      <c r="K139" s="124">
        <v>0</v>
      </c>
      <c r="L139" s="124">
        <v>0</v>
      </c>
      <c r="M139" s="124">
        <v>1.6522786864925365E-5</v>
      </c>
      <c r="N139" s="124">
        <v>2.3937471681279021E-5</v>
      </c>
      <c r="O139" s="124">
        <v>0</v>
      </c>
      <c r="P139" s="124">
        <v>0</v>
      </c>
      <c r="Q139" s="124">
        <v>0</v>
      </c>
      <c r="R139" s="124">
        <v>0</v>
      </c>
      <c r="S139" s="124">
        <v>4.0460258333041565E-5</v>
      </c>
    </row>
    <row r="140" spans="1:19">
      <c r="A140" s="33" t="s">
        <v>231</v>
      </c>
      <c r="B140" s="71" t="s">
        <v>135</v>
      </c>
      <c r="C140" s="124">
        <v>0</v>
      </c>
      <c r="D140" s="124">
        <v>0</v>
      </c>
      <c r="E140" s="124">
        <v>0</v>
      </c>
      <c r="F140" s="124">
        <v>0</v>
      </c>
      <c r="G140" s="124">
        <v>0</v>
      </c>
      <c r="H140" s="124">
        <v>0</v>
      </c>
      <c r="I140" s="124">
        <v>0</v>
      </c>
      <c r="J140" s="124">
        <v>0</v>
      </c>
      <c r="K140" s="124">
        <v>0</v>
      </c>
      <c r="L140" s="124">
        <v>0</v>
      </c>
      <c r="M140" s="124">
        <v>0</v>
      </c>
      <c r="N140" s="124">
        <v>1.8032895337967147E-3</v>
      </c>
      <c r="O140" s="124">
        <v>9.4599563930160002E-3</v>
      </c>
      <c r="P140" s="124">
        <v>2.3864819083598832E-3</v>
      </c>
      <c r="Q140" s="124">
        <v>0</v>
      </c>
      <c r="R140" s="124">
        <v>1.6522786836503656E-6</v>
      </c>
      <c r="S140" s="124">
        <v>1.3651380113969935E-2</v>
      </c>
    </row>
    <row r="141" spans="1:19">
      <c r="A141" s="33" t="s">
        <v>231</v>
      </c>
      <c r="B141" s="71" t="s">
        <v>136</v>
      </c>
      <c r="C141" s="124">
        <v>0</v>
      </c>
      <c r="D141" s="124">
        <v>9.8143633919001161E-3</v>
      </c>
      <c r="E141" s="124">
        <v>0</v>
      </c>
      <c r="F141" s="124">
        <v>0</v>
      </c>
      <c r="G141" s="124">
        <v>0</v>
      </c>
      <c r="H141" s="124">
        <v>0</v>
      </c>
      <c r="I141" s="124">
        <v>0</v>
      </c>
      <c r="J141" s="124">
        <v>2.2940734834143939E-2</v>
      </c>
      <c r="K141" s="124">
        <v>0</v>
      </c>
      <c r="L141" s="124">
        <v>0</v>
      </c>
      <c r="M141" s="124">
        <v>1.4108477250267981E-2</v>
      </c>
      <c r="N141" s="124">
        <v>1.3053901226953712E-2</v>
      </c>
      <c r="O141" s="124">
        <v>1.4870508181275E-5</v>
      </c>
      <c r="P141" s="124">
        <v>0</v>
      </c>
      <c r="Q141" s="124">
        <v>0</v>
      </c>
      <c r="R141" s="124">
        <v>4.4248023230579747E-3</v>
      </c>
      <c r="S141" s="124">
        <v>6.4357149534544078E-2</v>
      </c>
    </row>
    <row r="142" spans="1:19">
      <c r="A142" s="33" t="s">
        <v>231</v>
      </c>
      <c r="B142" s="71" t="s">
        <v>137</v>
      </c>
      <c r="C142" s="124">
        <v>5.9041024641128814E-3</v>
      </c>
      <c r="D142" s="124">
        <v>0</v>
      </c>
      <c r="E142" s="124">
        <v>9.2541330366238128E-3</v>
      </c>
      <c r="F142" s="124">
        <v>4.1004596525283432E-2</v>
      </c>
      <c r="G142" s="124">
        <v>6.27865900952429E-4</v>
      </c>
      <c r="H142" s="124">
        <v>1.029700077571416E-3</v>
      </c>
      <c r="I142" s="124">
        <v>7.842432812651623E-3</v>
      </c>
      <c r="J142" s="124">
        <v>0</v>
      </c>
      <c r="K142" s="124">
        <v>8.5233149040764289E-4</v>
      </c>
      <c r="L142" s="124">
        <v>0.11264915118601948</v>
      </c>
      <c r="M142" s="124">
        <v>1.0106658271006097E-2</v>
      </c>
      <c r="N142" s="124">
        <v>4.9787685324744757E-3</v>
      </c>
      <c r="O142" s="124">
        <v>1.5777213177024407E-2</v>
      </c>
      <c r="P142" s="124">
        <v>7.6458644369992612E-2</v>
      </c>
      <c r="Q142" s="124">
        <v>7.615847288141353E-3</v>
      </c>
      <c r="R142" s="124">
        <v>9.0047365547746949E-2</v>
      </c>
      <c r="S142" s="124">
        <v>0.38414881068001705</v>
      </c>
    </row>
    <row r="143" spans="1:19">
      <c r="A143" s="33" t="s">
        <v>231</v>
      </c>
      <c r="B143" s="71" t="s">
        <v>138</v>
      </c>
      <c r="C143" s="124">
        <v>0</v>
      </c>
      <c r="D143" s="124">
        <v>0</v>
      </c>
      <c r="E143" s="124">
        <v>0</v>
      </c>
      <c r="F143" s="124">
        <v>0</v>
      </c>
      <c r="G143" s="124">
        <v>0</v>
      </c>
      <c r="H143" s="124">
        <v>0</v>
      </c>
      <c r="I143" s="124">
        <v>0</v>
      </c>
      <c r="J143" s="124">
        <v>0</v>
      </c>
      <c r="K143" s="124">
        <v>0</v>
      </c>
      <c r="L143" s="124">
        <v>0</v>
      </c>
      <c r="M143" s="124">
        <v>0</v>
      </c>
      <c r="N143" s="124">
        <v>0</v>
      </c>
      <c r="O143" s="124">
        <v>0</v>
      </c>
      <c r="P143" s="124">
        <v>0</v>
      </c>
      <c r="Q143" s="124">
        <v>0</v>
      </c>
      <c r="R143" s="124">
        <v>0</v>
      </c>
      <c r="S143" s="124">
        <v>0</v>
      </c>
    </row>
    <row r="144" spans="1:19">
      <c r="A144" s="33" t="s">
        <v>231</v>
      </c>
      <c r="B144" s="71" t="s">
        <v>139</v>
      </c>
      <c r="C144" s="124">
        <v>0</v>
      </c>
      <c r="D144" s="124">
        <v>0</v>
      </c>
      <c r="E144" s="124">
        <v>0</v>
      </c>
      <c r="F144" s="124">
        <v>0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4">
        <v>0</v>
      </c>
      <c r="M144" s="124">
        <v>0</v>
      </c>
      <c r="N144" s="124">
        <v>0</v>
      </c>
      <c r="O144" s="124">
        <v>0</v>
      </c>
      <c r="P144" s="124">
        <v>0</v>
      </c>
      <c r="Q144" s="124">
        <v>0</v>
      </c>
      <c r="R144" s="124">
        <v>0</v>
      </c>
      <c r="S144" s="124">
        <v>0</v>
      </c>
    </row>
    <row r="145" spans="1:19">
      <c r="A145" s="33" t="s">
        <v>231</v>
      </c>
      <c r="B145" s="71" t="s">
        <v>140</v>
      </c>
      <c r="C145" s="124">
        <v>0</v>
      </c>
      <c r="D145" s="124">
        <v>0</v>
      </c>
      <c r="E145" s="124">
        <v>0</v>
      </c>
      <c r="F145" s="124">
        <v>0</v>
      </c>
      <c r="G145" s="124">
        <v>0</v>
      </c>
      <c r="H145" s="124">
        <v>0</v>
      </c>
      <c r="I145" s="124">
        <v>0</v>
      </c>
      <c r="J145" s="124">
        <v>0</v>
      </c>
      <c r="K145" s="124">
        <v>0</v>
      </c>
      <c r="L145" s="124">
        <v>0</v>
      </c>
      <c r="M145" s="124">
        <v>0</v>
      </c>
      <c r="N145" s="124">
        <v>0</v>
      </c>
      <c r="O145" s="124">
        <v>0</v>
      </c>
      <c r="P145" s="124">
        <v>0</v>
      </c>
      <c r="Q145" s="124">
        <v>0</v>
      </c>
      <c r="R145" s="124">
        <v>0</v>
      </c>
      <c r="S145" s="124">
        <v>0</v>
      </c>
    </row>
    <row r="146" spans="1:19">
      <c r="A146" s="33" t="s">
        <v>231</v>
      </c>
      <c r="B146" s="71" t="s">
        <v>141</v>
      </c>
      <c r="C146" s="124">
        <v>0</v>
      </c>
      <c r="D146" s="124">
        <v>0</v>
      </c>
      <c r="E146" s="124">
        <v>0</v>
      </c>
      <c r="F146" s="124">
        <v>0</v>
      </c>
      <c r="G146" s="124">
        <v>0</v>
      </c>
      <c r="H146" s="124">
        <v>0</v>
      </c>
      <c r="I146" s="124">
        <v>0</v>
      </c>
      <c r="J146" s="124">
        <v>0</v>
      </c>
      <c r="K146" s="124">
        <v>0</v>
      </c>
      <c r="L146" s="124">
        <v>0</v>
      </c>
      <c r="M146" s="124">
        <v>0</v>
      </c>
      <c r="N146" s="124">
        <v>0</v>
      </c>
      <c r="O146" s="124">
        <v>0</v>
      </c>
      <c r="P146" s="124">
        <v>0</v>
      </c>
      <c r="Q146" s="124">
        <v>0</v>
      </c>
      <c r="R146" s="124">
        <v>0</v>
      </c>
      <c r="S146" s="124">
        <v>0</v>
      </c>
    </row>
    <row r="147" spans="1:19">
      <c r="A147" s="33" t="s">
        <v>231</v>
      </c>
      <c r="B147" s="71" t="s">
        <v>142</v>
      </c>
      <c r="C147" s="124">
        <v>0</v>
      </c>
      <c r="D147" s="124">
        <v>0</v>
      </c>
      <c r="E147" s="124">
        <v>0</v>
      </c>
      <c r="F147" s="124">
        <v>0</v>
      </c>
      <c r="G147" s="124">
        <v>0</v>
      </c>
      <c r="H147" s="124">
        <v>0</v>
      </c>
      <c r="I147" s="124">
        <v>0</v>
      </c>
      <c r="J147" s="124">
        <v>0</v>
      </c>
      <c r="K147" s="124">
        <v>0</v>
      </c>
      <c r="L147" s="124">
        <v>0</v>
      </c>
      <c r="M147" s="124">
        <v>0</v>
      </c>
      <c r="N147" s="124">
        <v>0</v>
      </c>
      <c r="O147" s="124">
        <v>0</v>
      </c>
      <c r="P147" s="124">
        <v>0</v>
      </c>
      <c r="Q147" s="124">
        <v>0</v>
      </c>
      <c r="R147" s="124">
        <v>0</v>
      </c>
      <c r="S147" s="124">
        <v>0</v>
      </c>
    </row>
    <row r="148" spans="1:19">
      <c r="A148" s="33" t="s">
        <v>231</v>
      </c>
      <c r="B148" s="71" t="s">
        <v>143</v>
      </c>
      <c r="C148" s="124">
        <v>0</v>
      </c>
      <c r="D148" s="124">
        <v>0</v>
      </c>
      <c r="E148" s="124">
        <v>0</v>
      </c>
      <c r="F148" s="124">
        <v>0</v>
      </c>
      <c r="G148" s="124">
        <v>0</v>
      </c>
      <c r="H148" s="124">
        <v>0</v>
      </c>
      <c r="I148" s="124">
        <v>0</v>
      </c>
      <c r="J148" s="124">
        <v>0</v>
      </c>
      <c r="K148" s="124">
        <v>0</v>
      </c>
      <c r="L148" s="124">
        <v>0</v>
      </c>
      <c r="M148" s="124">
        <v>0</v>
      </c>
      <c r="N148" s="124">
        <v>0</v>
      </c>
      <c r="O148" s="124">
        <v>0</v>
      </c>
      <c r="P148" s="124">
        <v>0</v>
      </c>
      <c r="Q148" s="124">
        <v>0</v>
      </c>
      <c r="R148" s="124">
        <v>0</v>
      </c>
      <c r="S148" s="124">
        <v>0</v>
      </c>
    </row>
    <row r="149" spans="1:19">
      <c r="A149" s="33" t="s">
        <v>231</v>
      </c>
      <c r="B149" s="71" t="s">
        <v>144</v>
      </c>
      <c r="C149" s="124">
        <v>0.50601350563403003</v>
      </c>
      <c r="D149" s="124">
        <v>0</v>
      </c>
      <c r="E149" s="124">
        <v>1.1750253363380487</v>
      </c>
      <c r="F149" s="124">
        <v>0</v>
      </c>
      <c r="G149" s="124">
        <v>0</v>
      </c>
      <c r="H149" s="124">
        <v>0</v>
      </c>
      <c r="I149" s="124">
        <v>1.0190425241619963</v>
      </c>
      <c r="J149" s="124">
        <v>0</v>
      </c>
      <c r="K149" s="124">
        <v>0.25453919909685307</v>
      </c>
      <c r="L149" s="124">
        <v>14.432151360303578</v>
      </c>
      <c r="M149" s="124">
        <v>0</v>
      </c>
      <c r="N149" s="124">
        <v>0.10804342131478961</v>
      </c>
      <c r="O149" s="124">
        <v>1.126141323297233</v>
      </c>
      <c r="P149" s="124">
        <v>0.10447698038359476</v>
      </c>
      <c r="Q149" s="124">
        <v>0</v>
      </c>
      <c r="R149" s="124">
        <v>6.7291381007030395</v>
      </c>
      <c r="S149" s="124">
        <v>25.454571751233516</v>
      </c>
    </row>
    <row r="150" spans="1:19">
      <c r="A150" s="33" t="s">
        <v>231</v>
      </c>
      <c r="B150" s="71" t="s">
        <v>145</v>
      </c>
      <c r="C150" s="124">
        <v>0</v>
      </c>
      <c r="D150" s="124">
        <v>1.0071378920305598</v>
      </c>
      <c r="E150" s="124">
        <v>0</v>
      </c>
      <c r="F150" s="124">
        <v>18.780955899878393</v>
      </c>
      <c r="G150" s="124">
        <v>1.2963603308077154</v>
      </c>
      <c r="H150" s="124">
        <v>0.14980257512249473</v>
      </c>
      <c r="I150" s="124">
        <v>0</v>
      </c>
      <c r="J150" s="124">
        <v>2.5322962178240473</v>
      </c>
      <c r="K150" s="124">
        <v>0</v>
      </c>
      <c r="L150" s="124">
        <v>0</v>
      </c>
      <c r="M150" s="124">
        <v>2.2818833377478427</v>
      </c>
      <c r="N150" s="124">
        <v>1.6596314808726191</v>
      </c>
      <c r="O150" s="124">
        <v>1.5895108408587362</v>
      </c>
      <c r="P150" s="124">
        <v>0.19368143125042536</v>
      </c>
      <c r="Q150" s="124">
        <v>0.31807953171124836</v>
      </c>
      <c r="R150" s="124">
        <v>3.2857765678205624</v>
      </c>
      <c r="S150" s="124">
        <v>33.095116105925626</v>
      </c>
    </row>
    <row r="151" spans="1:19">
      <c r="A151" s="33" t="s">
        <v>231</v>
      </c>
      <c r="B151" s="71" t="s">
        <v>146</v>
      </c>
      <c r="C151" s="124">
        <v>0</v>
      </c>
      <c r="D151" s="124">
        <v>0</v>
      </c>
      <c r="E151" s="124">
        <v>0</v>
      </c>
      <c r="F151" s="124">
        <v>0</v>
      </c>
      <c r="G151" s="124">
        <v>0</v>
      </c>
      <c r="H151" s="124">
        <v>0</v>
      </c>
      <c r="I151" s="124">
        <v>0</v>
      </c>
      <c r="J151" s="124">
        <v>0</v>
      </c>
      <c r="K151" s="124">
        <v>0</v>
      </c>
      <c r="L151" s="124">
        <v>0</v>
      </c>
      <c r="M151" s="124">
        <v>0</v>
      </c>
      <c r="N151" s="124">
        <v>0</v>
      </c>
      <c r="O151" s="124">
        <v>0</v>
      </c>
      <c r="P151" s="124">
        <v>0</v>
      </c>
      <c r="Q151" s="124">
        <v>0</v>
      </c>
      <c r="R151" s="124">
        <v>0</v>
      </c>
      <c r="S151" s="124">
        <v>0</v>
      </c>
    </row>
    <row r="152" spans="1:19">
      <c r="A152" s="33" t="s">
        <v>231</v>
      </c>
      <c r="B152" s="71" t="s">
        <v>147</v>
      </c>
      <c r="C152" s="124">
        <v>0</v>
      </c>
      <c r="D152" s="124">
        <v>0</v>
      </c>
      <c r="E152" s="124">
        <v>0</v>
      </c>
      <c r="F152" s="124">
        <v>0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0</v>
      </c>
      <c r="M152" s="124">
        <v>0</v>
      </c>
      <c r="N152" s="124">
        <v>0</v>
      </c>
      <c r="O152" s="124">
        <v>0</v>
      </c>
      <c r="P152" s="124">
        <v>0</v>
      </c>
      <c r="Q152" s="124">
        <v>0</v>
      </c>
      <c r="R152" s="124">
        <v>0</v>
      </c>
      <c r="S152" s="124">
        <v>0</v>
      </c>
    </row>
    <row r="153" spans="1:19">
      <c r="A153" s="33" t="s">
        <v>231</v>
      </c>
      <c r="B153" s="71" t="s">
        <v>148</v>
      </c>
      <c r="C153" s="124">
        <v>0</v>
      </c>
      <c r="D153" s="124">
        <v>0</v>
      </c>
      <c r="E153" s="124">
        <v>0</v>
      </c>
      <c r="F153" s="124">
        <v>0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0</v>
      </c>
      <c r="M153" s="124">
        <v>0</v>
      </c>
      <c r="N153" s="124">
        <v>0</v>
      </c>
      <c r="O153" s="124">
        <v>0</v>
      </c>
      <c r="P153" s="124">
        <v>0</v>
      </c>
      <c r="Q153" s="124">
        <v>0</v>
      </c>
      <c r="R153" s="124">
        <v>0</v>
      </c>
      <c r="S153" s="124">
        <v>0</v>
      </c>
    </row>
    <row r="154" spans="1:19">
      <c r="A154" s="33" t="s">
        <v>231</v>
      </c>
      <c r="B154" s="71" t="s">
        <v>149</v>
      </c>
      <c r="C154" s="124">
        <v>0</v>
      </c>
      <c r="D154" s="124">
        <v>0</v>
      </c>
      <c r="E154" s="124">
        <v>0</v>
      </c>
      <c r="F154" s="124">
        <v>0</v>
      </c>
      <c r="G154" s="124">
        <v>0</v>
      </c>
      <c r="H154" s="124">
        <v>0</v>
      </c>
      <c r="I154" s="124">
        <v>0</v>
      </c>
      <c r="J154" s="124">
        <v>0</v>
      </c>
      <c r="K154" s="124">
        <v>0</v>
      </c>
      <c r="L154" s="124">
        <v>0</v>
      </c>
      <c r="M154" s="124">
        <v>0</v>
      </c>
      <c r="N154" s="124">
        <v>0</v>
      </c>
      <c r="O154" s="124">
        <v>0</v>
      </c>
      <c r="P154" s="124">
        <v>0</v>
      </c>
      <c r="Q154" s="124">
        <v>0</v>
      </c>
      <c r="R154" s="124">
        <v>0</v>
      </c>
      <c r="S154" s="124">
        <v>0</v>
      </c>
    </row>
    <row r="155" spans="1:19">
      <c r="A155" s="33" t="s">
        <v>231</v>
      </c>
      <c r="B155" s="71" t="s">
        <v>150</v>
      </c>
      <c r="C155" s="124">
        <v>0</v>
      </c>
      <c r="D155" s="124">
        <v>0</v>
      </c>
      <c r="E155" s="124">
        <v>0</v>
      </c>
      <c r="F155" s="124">
        <v>0</v>
      </c>
      <c r="G155" s="124">
        <v>0</v>
      </c>
      <c r="H155" s="124">
        <v>0</v>
      </c>
      <c r="I155" s="124">
        <v>0</v>
      </c>
      <c r="J155" s="124">
        <v>0</v>
      </c>
      <c r="K155" s="124">
        <v>0</v>
      </c>
      <c r="L155" s="124">
        <v>0</v>
      </c>
      <c r="M155" s="124">
        <v>0</v>
      </c>
      <c r="N155" s="124">
        <v>0</v>
      </c>
      <c r="O155" s="124">
        <v>0</v>
      </c>
      <c r="P155" s="124">
        <v>0</v>
      </c>
      <c r="Q155" s="124">
        <v>0</v>
      </c>
      <c r="R155" s="124">
        <v>0</v>
      </c>
      <c r="S155" s="124">
        <v>0</v>
      </c>
    </row>
    <row r="156" spans="1:19">
      <c r="A156" s="33" t="s">
        <v>231</v>
      </c>
      <c r="B156" s="71" t="s">
        <v>151</v>
      </c>
      <c r="C156" s="124">
        <v>0</v>
      </c>
      <c r="D156" s="124">
        <v>0</v>
      </c>
      <c r="E156" s="124">
        <v>0</v>
      </c>
      <c r="F156" s="124">
        <v>0</v>
      </c>
      <c r="G156" s="124">
        <v>0</v>
      </c>
      <c r="H156" s="124">
        <v>0</v>
      </c>
      <c r="I156" s="124">
        <v>0</v>
      </c>
      <c r="J156" s="124">
        <v>0</v>
      </c>
      <c r="K156" s="124">
        <v>0</v>
      </c>
      <c r="L156" s="124">
        <v>0</v>
      </c>
      <c r="M156" s="124">
        <v>0</v>
      </c>
      <c r="N156" s="124">
        <v>0</v>
      </c>
      <c r="O156" s="124">
        <v>0</v>
      </c>
      <c r="P156" s="124">
        <v>0</v>
      </c>
      <c r="Q156" s="124">
        <v>0</v>
      </c>
      <c r="R156" s="124">
        <v>0</v>
      </c>
      <c r="S156" s="124">
        <v>0</v>
      </c>
    </row>
    <row r="157" spans="1:19">
      <c r="A157" s="33" t="s">
        <v>231</v>
      </c>
      <c r="B157" s="71" t="s">
        <v>152</v>
      </c>
      <c r="C157" s="124">
        <v>0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  <c r="J157" s="124">
        <v>0</v>
      </c>
      <c r="K157" s="124">
        <v>0</v>
      </c>
      <c r="L157" s="124">
        <v>0</v>
      </c>
      <c r="M157" s="124">
        <v>0</v>
      </c>
      <c r="N157" s="124">
        <v>0</v>
      </c>
      <c r="O157" s="124">
        <v>0</v>
      </c>
      <c r="P157" s="124">
        <v>0</v>
      </c>
      <c r="Q157" s="124">
        <v>0</v>
      </c>
      <c r="R157" s="124">
        <v>0</v>
      </c>
      <c r="S157" s="124">
        <v>0</v>
      </c>
    </row>
    <row r="158" spans="1:19">
      <c r="A158" s="33" t="s">
        <v>231</v>
      </c>
      <c r="B158" s="71" t="s">
        <v>153</v>
      </c>
      <c r="C158" s="124">
        <v>0</v>
      </c>
      <c r="D158" s="124">
        <v>0</v>
      </c>
      <c r="E158" s="124">
        <v>0</v>
      </c>
      <c r="F158" s="124">
        <v>0</v>
      </c>
      <c r="G158" s="124">
        <v>0</v>
      </c>
      <c r="H158" s="124">
        <v>0</v>
      </c>
      <c r="I158" s="124">
        <v>0</v>
      </c>
      <c r="J158" s="124">
        <v>0</v>
      </c>
      <c r="K158" s="124">
        <v>0</v>
      </c>
      <c r="L158" s="124">
        <v>0</v>
      </c>
      <c r="M158" s="124">
        <v>0</v>
      </c>
      <c r="N158" s="124">
        <v>0</v>
      </c>
      <c r="O158" s="124">
        <v>0</v>
      </c>
      <c r="P158" s="124">
        <v>0</v>
      </c>
      <c r="Q158" s="124">
        <v>0</v>
      </c>
      <c r="R158" s="124">
        <v>0</v>
      </c>
      <c r="S158" s="124">
        <v>0</v>
      </c>
    </row>
    <row r="159" spans="1:19">
      <c r="A159" s="33" t="s">
        <v>231</v>
      </c>
      <c r="B159" s="71" t="s">
        <v>154</v>
      </c>
      <c r="C159" s="124">
        <v>0</v>
      </c>
      <c r="D159" s="124">
        <v>0</v>
      </c>
      <c r="E159" s="124">
        <v>0</v>
      </c>
      <c r="F159" s="124">
        <v>0</v>
      </c>
      <c r="G159" s="124">
        <v>0</v>
      </c>
      <c r="H159" s="124">
        <v>0</v>
      </c>
      <c r="I159" s="124">
        <v>0</v>
      </c>
      <c r="J159" s="124">
        <v>0</v>
      </c>
      <c r="K159" s="124">
        <v>0</v>
      </c>
      <c r="L159" s="124">
        <v>0</v>
      </c>
      <c r="M159" s="124">
        <v>0</v>
      </c>
      <c r="N159" s="124">
        <v>0</v>
      </c>
      <c r="O159" s="124">
        <v>0</v>
      </c>
      <c r="P159" s="124">
        <v>0</v>
      </c>
      <c r="Q159" s="124">
        <v>0</v>
      </c>
      <c r="R159" s="124">
        <v>0</v>
      </c>
      <c r="S159" s="124">
        <v>0</v>
      </c>
    </row>
    <row r="160" spans="1:19">
      <c r="A160" s="33" t="s">
        <v>231</v>
      </c>
      <c r="B160" s="71" t="s">
        <v>155</v>
      </c>
      <c r="C160" s="124">
        <v>0</v>
      </c>
      <c r="D160" s="124">
        <v>0</v>
      </c>
      <c r="E160" s="124">
        <v>0</v>
      </c>
      <c r="F160" s="124">
        <v>0</v>
      </c>
      <c r="G160" s="124">
        <v>0</v>
      </c>
      <c r="H160" s="124">
        <v>0</v>
      </c>
      <c r="I160" s="124">
        <v>0</v>
      </c>
      <c r="J160" s="124">
        <v>0</v>
      </c>
      <c r="K160" s="124">
        <v>0</v>
      </c>
      <c r="L160" s="124">
        <v>0</v>
      </c>
      <c r="M160" s="124">
        <v>0</v>
      </c>
      <c r="N160" s="124">
        <v>0</v>
      </c>
      <c r="O160" s="124">
        <v>0</v>
      </c>
      <c r="P160" s="124">
        <v>0</v>
      </c>
      <c r="Q160" s="124">
        <v>0</v>
      </c>
      <c r="R160" s="124">
        <v>0</v>
      </c>
      <c r="S160" s="124">
        <v>0</v>
      </c>
    </row>
    <row r="161" spans="1:19">
      <c r="A161" s="33" t="s">
        <v>231</v>
      </c>
      <c r="B161" s="71" t="s">
        <v>156</v>
      </c>
      <c r="C161" s="124">
        <v>0</v>
      </c>
      <c r="D161" s="124">
        <v>0</v>
      </c>
      <c r="E161" s="124">
        <v>0</v>
      </c>
      <c r="F161" s="124">
        <v>0</v>
      </c>
      <c r="G161" s="124">
        <v>0</v>
      </c>
      <c r="H161" s="124">
        <v>0</v>
      </c>
      <c r="I161" s="124">
        <v>0</v>
      </c>
      <c r="J161" s="124">
        <v>0</v>
      </c>
      <c r="K161" s="124">
        <v>0</v>
      </c>
      <c r="L161" s="124">
        <v>0</v>
      </c>
      <c r="M161" s="124">
        <v>0</v>
      </c>
      <c r="N161" s="124">
        <v>0</v>
      </c>
      <c r="O161" s="124">
        <v>0</v>
      </c>
      <c r="P161" s="124">
        <v>0</v>
      </c>
      <c r="Q161" s="124">
        <v>0</v>
      </c>
      <c r="R161" s="124">
        <v>0</v>
      </c>
      <c r="S161" s="124">
        <v>0</v>
      </c>
    </row>
    <row r="162" spans="1:19">
      <c r="A162" s="33" t="s">
        <v>231</v>
      </c>
      <c r="B162" s="71" t="s">
        <v>157</v>
      </c>
      <c r="C162" s="124">
        <v>0</v>
      </c>
      <c r="D162" s="124">
        <v>0</v>
      </c>
      <c r="E162" s="124">
        <v>0</v>
      </c>
      <c r="F162" s="124">
        <v>0</v>
      </c>
      <c r="G162" s="124">
        <v>0</v>
      </c>
      <c r="H162" s="124">
        <v>0</v>
      </c>
      <c r="I162" s="124">
        <v>0</v>
      </c>
      <c r="J162" s="124">
        <v>0</v>
      </c>
      <c r="K162" s="124">
        <v>0</v>
      </c>
      <c r="L162" s="124">
        <v>0</v>
      </c>
      <c r="M162" s="124">
        <v>0</v>
      </c>
      <c r="N162" s="124">
        <v>0</v>
      </c>
      <c r="O162" s="124">
        <v>0</v>
      </c>
      <c r="P162" s="124">
        <v>0</v>
      </c>
      <c r="Q162" s="124">
        <v>0</v>
      </c>
      <c r="R162" s="124">
        <v>0</v>
      </c>
      <c r="S162" s="124">
        <v>0</v>
      </c>
    </row>
    <row r="163" spans="1:19">
      <c r="A163" s="33" t="s">
        <v>231</v>
      </c>
      <c r="B163" s="71" t="s">
        <v>158</v>
      </c>
      <c r="C163" s="124">
        <v>0</v>
      </c>
      <c r="D163" s="124">
        <v>0</v>
      </c>
      <c r="E163" s="124">
        <v>0</v>
      </c>
      <c r="F163" s="124">
        <v>0</v>
      </c>
      <c r="G163" s="124">
        <v>0</v>
      </c>
      <c r="H163" s="124">
        <v>0</v>
      </c>
      <c r="I163" s="124">
        <v>0</v>
      </c>
      <c r="J163" s="124">
        <v>0</v>
      </c>
      <c r="K163" s="124">
        <v>0</v>
      </c>
      <c r="L163" s="124">
        <v>0</v>
      </c>
      <c r="M163" s="124">
        <v>0</v>
      </c>
      <c r="N163" s="124">
        <v>0</v>
      </c>
      <c r="O163" s="124">
        <v>0</v>
      </c>
      <c r="P163" s="124">
        <v>0</v>
      </c>
      <c r="Q163" s="124">
        <v>0</v>
      </c>
      <c r="R163" s="124">
        <v>0</v>
      </c>
      <c r="S163" s="124">
        <v>0</v>
      </c>
    </row>
    <row r="164" spans="1:19">
      <c r="A164" s="33" t="s">
        <v>231</v>
      </c>
      <c r="B164" s="71" t="s">
        <v>159</v>
      </c>
      <c r="C164" s="124">
        <v>0</v>
      </c>
      <c r="D164" s="124">
        <v>0</v>
      </c>
      <c r="E164" s="124">
        <v>0</v>
      </c>
      <c r="F164" s="124">
        <v>0</v>
      </c>
      <c r="G164" s="124">
        <v>0</v>
      </c>
      <c r="H164" s="124">
        <v>0</v>
      </c>
      <c r="I164" s="124">
        <v>0</v>
      </c>
      <c r="J164" s="124">
        <v>0</v>
      </c>
      <c r="K164" s="124">
        <v>0</v>
      </c>
      <c r="L164" s="124">
        <v>0</v>
      </c>
      <c r="M164" s="124">
        <v>0</v>
      </c>
      <c r="N164" s="124">
        <v>0</v>
      </c>
      <c r="O164" s="124">
        <v>0</v>
      </c>
      <c r="P164" s="124">
        <v>0</v>
      </c>
      <c r="Q164" s="124">
        <v>0</v>
      </c>
      <c r="R164" s="124">
        <v>0</v>
      </c>
      <c r="S164" s="124">
        <v>0</v>
      </c>
    </row>
    <row r="165" spans="1:19">
      <c r="A165" s="33" t="s">
        <v>231</v>
      </c>
      <c r="B165" s="71" t="s">
        <v>160</v>
      </c>
      <c r="C165" s="124">
        <v>0</v>
      </c>
      <c r="D165" s="124">
        <v>0</v>
      </c>
      <c r="E165" s="124">
        <v>0</v>
      </c>
      <c r="F165" s="124">
        <v>0</v>
      </c>
      <c r="G165" s="124">
        <v>0</v>
      </c>
      <c r="H165" s="124">
        <v>0</v>
      </c>
      <c r="I165" s="124">
        <v>0</v>
      </c>
      <c r="J165" s="124">
        <v>0</v>
      </c>
      <c r="K165" s="124">
        <v>0</v>
      </c>
      <c r="L165" s="124">
        <v>0</v>
      </c>
      <c r="M165" s="124">
        <v>0</v>
      </c>
      <c r="N165" s="124">
        <v>0</v>
      </c>
      <c r="O165" s="124">
        <v>0</v>
      </c>
      <c r="P165" s="124">
        <v>0</v>
      </c>
      <c r="Q165" s="124">
        <v>0</v>
      </c>
      <c r="R165" s="124">
        <v>0</v>
      </c>
      <c r="S165" s="124">
        <v>0</v>
      </c>
    </row>
    <row r="166" spans="1:19">
      <c r="A166" s="33" t="s">
        <v>231</v>
      </c>
      <c r="B166" s="71" t="s">
        <v>161</v>
      </c>
      <c r="C166" s="124">
        <v>0</v>
      </c>
      <c r="D166" s="124">
        <v>0</v>
      </c>
      <c r="E166" s="124">
        <v>0</v>
      </c>
      <c r="F166" s="124">
        <v>0</v>
      </c>
      <c r="G166" s="124">
        <v>0</v>
      </c>
      <c r="H166" s="124">
        <v>0</v>
      </c>
      <c r="I166" s="124">
        <v>0</v>
      </c>
      <c r="J166" s="124">
        <v>0</v>
      </c>
      <c r="K166" s="124">
        <v>0</v>
      </c>
      <c r="L166" s="124">
        <v>0</v>
      </c>
      <c r="M166" s="124">
        <v>0</v>
      </c>
      <c r="N166" s="124">
        <v>0</v>
      </c>
      <c r="O166" s="124">
        <v>0</v>
      </c>
      <c r="P166" s="124">
        <v>0</v>
      </c>
      <c r="Q166" s="124">
        <v>0</v>
      </c>
      <c r="R166" s="124">
        <v>0</v>
      </c>
      <c r="S166" s="124">
        <v>0</v>
      </c>
    </row>
    <row r="167" spans="1:19">
      <c r="A167" s="33" t="s">
        <v>231</v>
      </c>
      <c r="B167" s="71" t="s">
        <v>162</v>
      </c>
      <c r="C167" s="124">
        <v>0</v>
      </c>
      <c r="D167" s="124">
        <v>0</v>
      </c>
      <c r="E167" s="124">
        <v>0</v>
      </c>
      <c r="F167" s="124">
        <v>0</v>
      </c>
      <c r="G167" s="124">
        <v>0</v>
      </c>
      <c r="H167" s="124">
        <v>0</v>
      </c>
      <c r="I167" s="124">
        <v>0</v>
      </c>
      <c r="J167" s="124">
        <v>0</v>
      </c>
      <c r="K167" s="124">
        <v>0</v>
      </c>
      <c r="L167" s="124">
        <v>0</v>
      </c>
      <c r="M167" s="124">
        <v>0</v>
      </c>
      <c r="N167" s="124">
        <v>0</v>
      </c>
      <c r="O167" s="124">
        <v>0</v>
      </c>
      <c r="P167" s="124">
        <v>0</v>
      </c>
      <c r="Q167" s="124">
        <v>0</v>
      </c>
      <c r="R167" s="124">
        <v>0</v>
      </c>
      <c r="S167" s="124">
        <v>0</v>
      </c>
    </row>
    <row r="168" spans="1:19">
      <c r="A168" s="33" t="s">
        <v>231</v>
      </c>
      <c r="B168" s="71" t="s">
        <v>163</v>
      </c>
      <c r="C168" s="124">
        <v>0</v>
      </c>
      <c r="D168" s="124">
        <v>0</v>
      </c>
      <c r="E168" s="124">
        <v>0</v>
      </c>
      <c r="F168" s="124">
        <v>0</v>
      </c>
      <c r="G168" s="124">
        <v>0</v>
      </c>
      <c r="H168" s="124">
        <v>0</v>
      </c>
      <c r="I168" s="124">
        <v>0</v>
      </c>
      <c r="J168" s="124">
        <v>0</v>
      </c>
      <c r="K168" s="124">
        <v>0</v>
      </c>
      <c r="L168" s="124">
        <v>0</v>
      </c>
      <c r="M168" s="124">
        <v>0</v>
      </c>
      <c r="N168" s="124">
        <v>0</v>
      </c>
      <c r="O168" s="124">
        <v>0</v>
      </c>
      <c r="P168" s="124">
        <v>0</v>
      </c>
      <c r="Q168" s="124">
        <v>0</v>
      </c>
      <c r="R168" s="124">
        <v>0</v>
      </c>
      <c r="S168" s="124">
        <v>0</v>
      </c>
    </row>
    <row r="169" spans="1:19">
      <c r="A169" s="33" t="s">
        <v>231</v>
      </c>
      <c r="B169" s="71" t="s">
        <v>164</v>
      </c>
      <c r="C169" s="124">
        <v>0.10404152472790074</v>
      </c>
      <c r="D169" s="124">
        <v>8.3748897423120638E-2</v>
      </c>
      <c r="E169" s="124">
        <v>4.0700507029967525E-2</v>
      </c>
      <c r="F169" s="124">
        <v>4.6594458302761268</v>
      </c>
      <c r="G169" s="124">
        <v>1.060981697360674</v>
      </c>
      <c r="H169" s="124">
        <v>0.12755916042987137</v>
      </c>
      <c r="I169" s="124">
        <v>0.44130118536142504</v>
      </c>
      <c r="J169" s="124">
        <v>0.51106102426899014</v>
      </c>
      <c r="K169" s="124">
        <v>1.407709480161401E-2</v>
      </c>
      <c r="L169" s="124">
        <v>1.2737308000000098</v>
      </c>
      <c r="M169" s="124">
        <v>0.84887311201368476</v>
      </c>
      <c r="N169" s="124">
        <v>0.24160224929172358</v>
      </c>
      <c r="O169" s="124">
        <v>0.49109269825108726</v>
      </c>
      <c r="P169" s="124">
        <v>1.2942890638521476</v>
      </c>
      <c r="Q169" s="124">
        <v>6.8382274731385806E-2</v>
      </c>
      <c r="R169" s="124">
        <v>0.68371214520931289</v>
      </c>
      <c r="S169" s="124">
        <v>11.944599265028955</v>
      </c>
    </row>
    <row r="170" spans="1:19">
      <c r="A170" s="33" t="s">
        <v>231</v>
      </c>
      <c r="B170" s="71" t="s">
        <v>165</v>
      </c>
      <c r="C170" s="124">
        <v>0</v>
      </c>
      <c r="D170" s="124">
        <v>0</v>
      </c>
      <c r="E170" s="124">
        <v>0</v>
      </c>
      <c r="F170" s="124">
        <v>0</v>
      </c>
      <c r="G170" s="124">
        <v>0</v>
      </c>
      <c r="H170" s="124">
        <v>0</v>
      </c>
      <c r="I170" s="124">
        <v>0</v>
      </c>
      <c r="J170" s="124">
        <v>0</v>
      </c>
      <c r="K170" s="124">
        <v>0</v>
      </c>
      <c r="L170" s="124">
        <v>0</v>
      </c>
      <c r="M170" s="124">
        <v>0</v>
      </c>
      <c r="N170" s="124">
        <v>0</v>
      </c>
      <c r="O170" s="124">
        <v>0</v>
      </c>
      <c r="P170" s="124">
        <v>0</v>
      </c>
      <c r="Q170" s="124">
        <v>0</v>
      </c>
      <c r="R170" s="124">
        <v>0</v>
      </c>
      <c r="S170" s="124">
        <v>0</v>
      </c>
    </row>
    <row r="171" spans="1:19">
      <c r="A171" s="33" t="s">
        <v>231</v>
      </c>
      <c r="B171" s="71" t="s">
        <v>166</v>
      </c>
      <c r="C171" s="124">
        <v>0</v>
      </c>
      <c r="D171" s="124">
        <v>0</v>
      </c>
      <c r="E171" s="124">
        <v>0</v>
      </c>
      <c r="F171" s="124">
        <v>0</v>
      </c>
      <c r="G171" s="124">
        <v>0</v>
      </c>
      <c r="H171" s="124">
        <v>0</v>
      </c>
      <c r="I171" s="124">
        <v>0</v>
      </c>
      <c r="J171" s="124">
        <v>0</v>
      </c>
      <c r="K171" s="124">
        <v>0</v>
      </c>
      <c r="L171" s="124">
        <v>0</v>
      </c>
      <c r="M171" s="124">
        <v>0</v>
      </c>
      <c r="N171" s="124">
        <v>0</v>
      </c>
      <c r="O171" s="124">
        <v>0</v>
      </c>
      <c r="P171" s="124">
        <v>0</v>
      </c>
      <c r="Q171" s="124">
        <v>0</v>
      </c>
      <c r="R171" s="124">
        <v>0</v>
      </c>
      <c r="S171" s="124">
        <v>0</v>
      </c>
    </row>
    <row r="172" spans="1:19">
      <c r="A172" s="33" t="s">
        <v>231</v>
      </c>
      <c r="B172" s="71" t="s">
        <v>167</v>
      </c>
      <c r="C172" s="124">
        <v>0</v>
      </c>
      <c r="D172" s="124">
        <v>0</v>
      </c>
      <c r="E172" s="124">
        <v>0</v>
      </c>
      <c r="F172" s="124">
        <v>0</v>
      </c>
      <c r="G172" s="124">
        <v>0</v>
      </c>
      <c r="H172" s="124">
        <v>0</v>
      </c>
      <c r="I172" s="124">
        <v>0</v>
      </c>
      <c r="J172" s="124">
        <v>0</v>
      </c>
      <c r="K172" s="124">
        <v>0</v>
      </c>
      <c r="L172" s="124">
        <v>0</v>
      </c>
      <c r="M172" s="124">
        <v>0</v>
      </c>
      <c r="N172" s="124">
        <v>0</v>
      </c>
      <c r="O172" s="124">
        <v>0</v>
      </c>
      <c r="P172" s="124">
        <v>0</v>
      </c>
      <c r="Q172" s="124">
        <v>0</v>
      </c>
      <c r="R172" s="124">
        <v>0</v>
      </c>
      <c r="S172" s="124">
        <v>0</v>
      </c>
    </row>
    <row r="173" spans="1:19">
      <c r="A173" s="33" t="s">
        <v>231</v>
      </c>
      <c r="B173" s="71" t="s">
        <v>168</v>
      </c>
      <c r="C173" s="124">
        <v>0</v>
      </c>
      <c r="D173" s="124">
        <v>0</v>
      </c>
      <c r="E173" s="124">
        <v>0</v>
      </c>
      <c r="F173" s="124">
        <v>0</v>
      </c>
      <c r="G173" s="124">
        <v>0</v>
      </c>
      <c r="H173" s="124">
        <v>0</v>
      </c>
      <c r="I173" s="124">
        <v>0</v>
      </c>
      <c r="J173" s="124">
        <v>0</v>
      </c>
      <c r="K173" s="124">
        <v>0</v>
      </c>
      <c r="L173" s="124">
        <v>0</v>
      </c>
      <c r="M173" s="124">
        <v>0</v>
      </c>
      <c r="N173" s="124">
        <v>0</v>
      </c>
      <c r="O173" s="124">
        <v>0</v>
      </c>
      <c r="P173" s="124">
        <v>0</v>
      </c>
      <c r="Q173" s="124">
        <v>0</v>
      </c>
      <c r="R173" s="124">
        <v>0</v>
      </c>
      <c r="S173" s="124">
        <v>0</v>
      </c>
    </row>
    <row r="174" spans="1:19">
      <c r="A174" s="33" t="s">
        <v>231</v>
      </c>
      <c r="B174" s="71" t="s">
        <v>169</v>
      </c>
      <c r="C174" s="124">
        <v>0</v>
      </c>
      <c r="D174" s="124">
        <v>0</v>
      </c>
      <c r="E174" s="124">
        <v>0</v>
      </c>
      <c r="F174" s="124">
        <v>0</v>
      </c>
      <c r="G174" s="124">
        <v>0</v>
      </c>
      <c r="H174" s="124">
        <v>0</v>
      </c>
      <c r="I174" s="124">
        <v>0</v>
      </c>
      <c r="J174" s="124">
        <v>0</v>
      </c>
      <c r="K174" s="124">
        <v>0</v>
      </c>
      <c r="L174" s="124">
        <v>0</v>
      </c>
      <c r="M174" s="124">
        <v>0</v>
      </c>
      <c r="N174" s="124">
        <v>0</v>
      </c>
      <c r="O174" s="124">
        <v>0</v>
      </c>
      <c r="P174" s="124">
        <v>0</v>
      </c>
      <c r="Q174" s="124">
        <v>0</v>
      </c>
      <c r="R174" s="124">
        <v>0</v>
      </c>
      <c r="S174" s="124">
        <v>0</v>
      </c>
    </row>
    <row r="175" spans="1:19">
      <c r="A175" s="33" t="s">
        <v>231</v>
      </c>
      <c r="B175" s="71" t="s">
        <v>170</v>
      </c>
      <c r="C175" s="124">
        <v>0</v>
      </c>
      <c r="D175" s="124">
        <v>0</v>
      </c>
      <c r="E175" s="124">
        <v>0</v>
      </c>
      <c r="F175" s="124">
        <v>0</v>
      </c>
      <c r="G175" s="124">
        <v>0</v>
      </c>
      <c r="H175" s="124">
        <v>0</v>
      </c>
      <c r="I175" s="124">
        <v>0</v>
      </c>
      <c r="J175" s="124">
        <v>0</v>
      </c>
      <c r="K175" s="124">
        <v>0</v>
      </c>
      <c r="L175" s="124">
        <v>0</v>
      </c>
      <c r="M175" s="124">
        <v>0</v>
      </c>
      <c r="N175" s="124">
        <v>0</v>
      </c>
      <c r="O175" s="124">
        <v>0</v>
      </c>
      <c r="P175" s="124">
        <v>0</v>
      </c>
      <c r="Q175" s="124">
        <v>0</v>
      </c>
      <c r="R175" s="124">
        <v>0</v>
      </c>
      <c r="S175" s="124">
        <v>0</v>
      </c>
    </row>
    <row r="176" spans="1:19">
      <c r="A176" s="33" t="s">
        <v>231</v>
      </c>
      <c r="B176" s="71" t="s">
        <v>171</v>
      </c>
      <c r="C176" s="124">
        <v>0</v>
      </c>
      <c r="D176" s="124">
        <v>0</v>
      </c>
      <c r="E176" s="124">
        <v>0</v>
      </c>
      <c r="F176" s="124">
        <v>0</v>
      </c>
      <c r="G176" s="124">
        <v>0</v>
      </c>
      <c r="H176" s="124">
        <v>0</v>
      </c>
      <c r="I176" s="124">
        <v>0</v>
      </c>
      <c r="J176" s="124">
        <v>0</v>
      </c>
      <c r="K176" s="124">
        <v>0</v>
      </c>
      <c r="L176" s="124">
        <v>0</v>
      </c>
      <c r="M176" s="124">
        <v>0</v>
      </c>
      <c r="N176" s="124">
        <v>0</v>
      </c>
      <c r="O176" s="124">
        <v>0</v>
      </c>
      <c r="P176" s="124">
        <v>0</v>
      </c>
      <c r="Q176" s="124">
        <v>0</v>
      </c>
      <c r="R176" s="124">
        <v>0</v>
      </c>
      <c r="S176" s="124">
        <v>0</v>
      </c>
    </row>
    <row r="177" spans="1:19">
      <c r="A177" s="33" t="s">
        <v>231</v>
      </c>
      <c r="B177" s="71" t="s">
        <v>172</v>
      </c>
      <c r="C177" s="124">
        <v>0</v>
      </c>
      <c r="D177" s="124">
        <v>0</v>
      </c>
      <c r="E177" s="124">
        <v>0</v>
      </c>
      <c r="F177" s="124">
        <v>0</v>
      </c>
      <c r="G177" s="124">
        <v>0</v>
      </c>
      <c r="H177" s="124">
        <v>0</v>
      </c>
      <c r="I177" s="124">
        <v>0</v>
      </c>
      <c r="J177" s="124">
        <v>0</v>
      </c>
      <c r="K177" s="124">
        <v>0</v>
      </c>
      <c r="L177" s="124">
        <v>0</v>
      </c>
      <c r="M177" s="124">
        <v>0</v>
      </c>
      <c r="N177" s="124">
        <v>0</v>
      </c>
      <c r="O177" s="124">
        <v>0</v>
      </c>
      <c r="P177" s="124">
        <v>0</v>
      </c>
      <c r="Q177" s="124">
        <v>0</v>
      </c>
      <c r="R177" s="124">
        <v>0</v>
      </c>
      <c r="S177" s="124">
        <v>0</v>
      </c>
    </row>
    <row r="178" spans="1:19">
      <c r="A178" s="33" t="s">
        <v>231</v>
      </c>
      <c r="B178" s="71" t="s">
        <v>173</v>
      </c>
      <c r="C178" s="124">
        <v>0</v>
      </c>
      <c r="D178" s="124">
        <v>0</v>
      </c>
      <c r="E178" s="124">
        <v>0</v>
      </c>
      <c r="F178" s="124">
        <v>0</v>
      </c>
      <c r="G178" s="124">
        <v>0</v>
      </c>
      <c r="H178" s="124">
        <v>0</v>
      </c>
      <c r="I178" s="124">
        <v>0</v>
      </c>
      <c r="J178" s="124">
        <v>0</v>
      </c>
      <c r="K178" s="124">
        <v>0</v>
      </c>
      <c r="L178" s="124">
        <v>0</v>
      </c>
      <c r="M178" s="124">
        <v>0</v>
      </c>
      <c r="N178" s="124">
        <v>0</v>
      </c>
      <c r="O178" s="124">
        <v>0</v>
      </c>
      <c r="P178" s="124">
        <v>0</v>
      </c>
      <c r="Q178" s="124">
        <v>0</v>
      </c>
      <c r="R178" s="124">
        <v>0</v>
      </c>
      <c r="S178" s="124">
        <v>0</v>
      </c>
    </row>
    <row r="179" spans="1:19">
      <c r="A179" s="33" t="s">
        <v>231</v>
      </c>
      <c r="B179" s="71" t="s">
        <v>174</v>
      </c>
      <c r="C179" s="124">
        <v>0</v>
      </c>
      <c r="D179" s="124">
        <v>0</v>
      </c>
      <c r="E179" s="124">
        <v>0</v>
      </c>
      <c r="F179" s="124">
        <v>0</v>
      </c>
      <c r="G179" s="124">
        <v>0</v>
      </c>
      <c r="H179" s="124">
        <v>0</v>
      </c>
      <c r="I179" s="124">
        <v>0</v>
      </c>
      <c r="J179" s="124">
        <v>0</v>
      </c>
      <c r="K179" s="124">
        <v>0</v>
      </c>
      <c r="L179" s="124">
        <v>0</v>
      </c>
      <c r="M179" s="124">
        <v>0</v>
      </c>
      <c r="N179" s="124">
        <v>0</v>
      </c>
      <c r="O179" s="124">
        <v>0</v>
      </c>
      <c r="P179" s="124">
        <v>0</v>
      </c>
      <c r="Q179" s="124">
        <v>0</v>
      </c>
      <c r="R179" s="124">
        <v>0</v>
      </c>
      <c r="S179" s="124">
        <v>0</v>
      </c>
    </row>
    <row r="180" spans="1:19">
      <c r="A180" s="33" t="s">
        <v>231</v>
      </c>
      <c r="B180" s="71" t="s">
        <v>175</v>
      </c>
      <c r="C180" s="124">
        <v>0</v>
      </c>
      <c r="D180" s="124">
        <v>0</v>
      </c>
      <c r="E180" s="124">
        <v>0</v>
      </c>
      <c r="F180" s="124">
        <v>0</v>
      </c>
      <c r="G180" s="124">
        <v>0</v>
      </c>
      <c r="H180" s="124">
        <v>0</v>
      </c>
      <c r="I180" s="124">
        <v>0</v>
      </c>
      <c r="J180" s="124">
        <v>0</v>
      </c>
      <c r="K180" s="124">
        <v>0</v>
      </c>
      <c r="L180" s="124">
        <v>0</v>
      </c>
      <c r="M180" s="124">
        <v>0</v>
      </c>
      <c r="N180" s="124">
        <v>0</v>
      </c>
      <c r="O180" s="124">
        <v>0</v>
      </c>
      <c r="P180" s="124">
        <v>0</v>
      </c>
      <c r="Q180" s="124">
        <v>0</v>
      </c>
      <c r="R180" s="124">
        <v>0</v>
      </c>
      <c r="S180" s="124">
        <v>0</v>
      </c>
    </row>
    <row r="181" spans="1:19">
      <c r="A181" s="33" t="s">
        <v>231</v>
      </c>
      <c r="B181" s="71" t="s">
        <v>176</v>
      </c>
      <c r="C181" s="124">
        <v>0</v>
      </c>
      <c r="D181" s="124">
        <v>0</v>
      </c>
      <c r="E181" s="124">
        <v>0</v>
      </c>
      <c r="F181" s="124">
        <v>0</v>
      </c>
      <c r="G181" s="124">
        <v>0</v>
      </c>
      <c r="H181" s="124">
        <v>0</v>
      </c>
      <c r="I181" s="124">
        <v>0</v>
      </c>
      <c r="J181" s="124">
        <v>0</v>
      </c>
      <c r="K181" s="124">
        <v>0</v>
      </c>
      <c r="L181" s="124">
        <v>0</v>
      </c>
      <c r="M181" s="124">
        <v>0</v>
      </c>
      <c r="N181" s="124">
        <v>0</v>
      </c>
      <c r="O181" s="124">
        <v>0</v>
      </c>
      <c r="P181" s="124">
        <v>0</v>
      </c>
      <c r="Q181" s="124">
        <v>0</v>
      </c>
      <c r="R181" s="124">
        <v>0</v>
      </c>
      <c r="S181" s="124">
        <v>0</v>
      </c>
    </row>
    <row r="182" spans="1:19">
      <c r="A182" s="33" t="s">
        <v>231</v>
      </c>
      <c r="B182" s="71" t="s">
        <v>177</v>
      </c>
      <c r="C182" s="124">
        <v>0</v>
      </c>
      <c r="D182" s="124">
        <v>0</v>
      </c>
      <c r="E182" s="124">
        <v>0</v>
      </c>
      <c r="F182" s="124">
        <v>0</v>
      </c>
      <c r="G182" s="124">
        <v>0</v>
      </c>
      <c r="H182" s="124">
        <v>0</v>
      </c>
      <c r="I182" s="124">
        <v>0</v>
      </c>
      <c r="J182" s="124">
        <v>0</v>
      </c>
      <c r="K182" s="124">
        <v>0</v>
      </c>
      <c r="L182" s="124">
        <v>0</v>
      </c>
      <c r="M182" s="124">
        <v>0</v>
      </c>
      <c r="N182" s="124">
        <v>0</v>
      </c>
      <c r="O182" s="124">
        <v>0</v>
      </c>
      <c r="P182" s="124">
        <v>0</v>
      </c>
      <c r="Q182" s="124">
        <v>0</v>
      </c>
      <c r="R182" s="124">
        <v>0</v>
      </c>
      <c r="S182" s="124">
        <v>0</v>
      </c>
    </row>
    <row r="183" spans="1:19">
      <c r="A183" s="33" t="s">
        <v>231</v>
      </c>
      <c r="B183" s="71" t="s">
        <v>178</v>
      </c>
      <c r="C183" s="124">
        <v>0</v>
      </c>
      <c r="D183" s="124">
        <v>0</v>
      </c>
      <c r="E183" s="124">
        <v>0</v>
      </c>
      <c r="F183" s="124">
        <v>0</v>
      </c>
      <c r="G183" s="124">
        <v>0</v>
      </c>
      <c r="H183" s="124">
        <v>0</v>
      </c>
      <c r="I183" s="124">
        <v>0</v>
      </c>
      <c r="J183" s="124">
        <v>0</v>
      </c>
      <c r="K183" s="124">
        <v>0</v>
      </c>
      <c r="L183" s="124">
        <v>0</v>
      </c>
      <c r="M183" s="124">
        <v>0</v>
      </c>
      <c r="N183" s="124">
        <v>0</v>
      </c>
      <c r="O183" s="124">
        <v>0</v>
      </c>
      <c r="P183" s="124">
        <v>0</v>
      </c>
      <c r="Q183" s="124">
        <v>0</v>
      </c>
      <c r="R183" s="124">
        <v>0</v>
      </c>
      <c r="S183" s="124">
        <v>0</v>
      </c>
    </row>
    <row r="184" spans="1:19">
      <c r="A184" s="33" t="s">
        <v>231</v>
      </c>
      <c r="B184" s="71" t="s">
        <v>179</v>
      </c>
      <c r="C184" s="124">
        <v>0</v>
      </c>
      <c r="D184" s="124">
        <v>0</v>
      </c>
      <c r="E184" s="124">
        <v>0</v>
      </c>
      <c r="F184" s="124">
        <v>0</v>
      </c>
      <c r="G184" s="124">
        <v>0</v>
      </c>
      <c r="H184" s="124">
        <v>0</v>
      </c>
      <c r="I184" s="124">
        <v>0</v>
      </c>
      <c r="J184" s="124">
        <v>0</v>
      </c>
      <c r="K184" s="124">
        <v>0</v>
      </c>
      <c r="L184" s="124">
        <v>0</v>
      </c>
      <c r="M184" s="124">
        <v>0</v>
      </c>
      <c r="N184" s="124">
        <v>0</v>
      </c>
      <c r="O184" s="124">
        <v>0</v>
      </c>
      <c r="P184" s="124">
        <v>0</v>
      </c>
      <c r="Q184" s="124">
        <v>0</v>
      </c>
      <c r="R184" s="124">
        <v>0</v>
      </c>
      <c r="S184" s="124">
        <v>0</v>
      </c>
    </row>
    <row r="185" spans="1:19">
      <c r="A185" s="33" t="s">
        <v>231</v>
      </c>
      <c r="B185" s="71" t="s">
        <v>180</v>
      </c>
      <c r="C185" s="124">
        <v>0</v>
      </c>
      <c r="D185" s="124">
        <v>0</v>
      </c>
      <c r="E185" s="124">
        <v>0</v>
      </c>
      <c r="F185" s="124">
        <v>0</v>
      </c>
      <c r="G185" s="124">
        <v>0</v>
      </c>
      <c r="H185" s="124">
        <v>0</v>
      </c>
      <c r="I185" s="124">
        <v>0</v>
      </c>
      <c r="J185" s="124">
        <v>0</v>
      </c>
      <c r="K185" s="124">
        <v>0</v>
      </c>
      <c r="L185" s="124">
        <v>0</v>
      </c>
      <c r="M185" s="124">
        <v>0</v>
      </c>
      <c r="N185" s="124">
        <v>0</v>
      </c>
      <c r="O185" s="124">
        <v>0</v>
      </c>
      <c r="P185" s="124">
        <v>0</v>
      </c>
      <c r="Q185" s="124">
        <v>0</v>
      </c>
      <c r="R185" s="124">
        <v>0</v>
      </c>
      <c r="S185" s="124"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71093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5" t="s">
        <v>222</v>
      </c>
      <c r="D1" s="36"/>
      <c r="E1" s="36"/>
      <c r="F1" s="36"/>
      <c r="G1" s="5"/>
      <c r="H1" s="6"/>
    </row>
    <row r="2" spans="1:20">
      <c r="B2" s="7" t="s">
        <v>223</v>
      </c>
      <c r="C2" s="32" t="s">
        <v>219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12">
        <v>2030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v>7.2448683269360605E-3</v>
      </c>
      <c r="D10" s="33">
        <v>3.5949972029769024E-2</v>
      </c>
      <c r="E10" s="33">
        <v>0.31180815148332242</v>
      </c>
      <c r="F10" s="33">
        <v>1.1023582528367503E-2</v>
      </c>
      <c r="G10" s="33">
        <v>6.1330751898374246E-2</v>
      </c>
      <c r="H10" s="33">
        <v>0.10297790391022432</v>
      </c>
      <c r="I10" s="33">
        <v>0.127790650241832</v>
      </c>
      <c r="J10" s="33">
        <v>1.0063953390531672</v>
      </c>
      <c r="K10" s="33">
        <v>3.6359183648702588E-4</v>
      </c>
      <c r="L10" s="33">
        <v>1.2132772774342231</v>
      </c>
      <c r="M10" s="33">
        <v>1.2399085298821828</v>
      </c>
      <c r="N10" s="33">
        <v>0.23177205062543307</v>
      </c>
      <c r="O10" s="33">
        <v>1.4463934194000398</v>
      </c>
      <c r="P10" s="33">
        <v>1.4583162025054113</v>
      </c>
      <c r="Q10" s="33">
        <v>0.53181454338381895</v>
      </c>
      <c r="R10" s="33">
        <v>1.0721664035819607</v>
      </c>
      <c r="S10" s="33">
        <v>8.8585332381215451</v>
      </c>
    </row>
    <row r="11" spans="1:20">
      <c r="A11" s="33" t="s">
        <v>229</v>
      </c>
      <c r="B11" s="2" t="s">
        <v>183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</row>
    <row r="12" spans="1:20">
      <c r="A12" s="33" t="s">
        <v>229</v>
      </c>
      <c r="B12" s="2" t="s">
        <v>184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8.3956744968411545E-2</v>
      </c>
      <c r="Q12" s="33">
        <v>0</v>
      </c>
      <c r="R12" s="33">
        <v>0</v>
      </c>
      <c r="S12" s="33">
        <v>8.3956744968411101E-2</v>
      </c>
    </row>
    <row r="13" spans="1:20">
      <c r="A13" s="33" t="s">
        <v>229</v>
      </c>
      <c r="B13" s="2" t="s">
        <v>185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8.8610323266909763E-2</v>
      </c>
      <c r="Q13" s="33">
        <v>0</v>
      </c>
      <c r="R13" s="33">
        <v>0</v>
      </c>
      <c r="S13" s="33">
        <v>8.8610323266911095E-2</v>
      </c>
    </row>
    <row r="14" spans="1:20">
      <c r="A14" s="33" t="s">
        <v>229</v>
      </c>
      <c r="B14" s="2" t="s">
        <v>186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43.787320820835419</v>
      </c>
      <c r="M14" s="33">
        <v>0</v>
      </c>
      <c r="N14" s="33">
        <v>0</v>
      </c>
      <c r="O14" s="33">
        <v>0.46466741619805263</v>
      </c>
      <c r="P14" s="33">
        <v>1.8268980287374337E-2</v>
      </c>
      <c r="Q14" s="33">
        <v>0</v>
      </c>
      <c r="R14" s="33">
        <v>0</v>
      </c>
      <c r="S14" s="33">
        <v>44.27025721732084</v>
      </c>
    </row>
    <row r="15" spans="1:20">
      <c r="A15" s="33" t="s">
        <v>229</v>
      </c>
      <c r="B15" s="2" t="s">
        <v>101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0.27834720777772048</v>
      </c>
      <c r="Q15" s="33">
        <v>0</v>
      </c>
      <c r="R15" s="33">
        <v>0</v>
      </c>
      <c r="S15" s="33">
        <v>0.27834720777772759</v>
      </c>
    </row>
    <row r="16" spans="1:20">
      <c r="A16" s="33" t="s">
        <v>229</v>
      </c>
      <c r="B16" s="2" t="s">
        <v>102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8.8033191676195832E-2</v>
      </c>
      <c r="Q16" s="33">
        <v>0</v>
      </c>
      <c r="R16" s="33">
        <v>0</v>
      </c>
      <c r="S16" s="33">
        <v>8.8033191676188949E-2</v>
      </c>
    </row>
    <row r="17" spans="1:19">
      <c r="A17" s="33" t="s">
        <v>229</v>
      </c>
      <c r="B17" s="2" t="s">
        <v>103</v>
      </c>
      <c r="C17" s="33">
        <v>0</v>
      </c>
      <c r="D17" s="33">
        <v>0</v>
      </c>
      <c r="E17" s="33">
        <v>11.253193163252071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6.6418764275061903</v>
      </c>
      <c r="O17" s="33">
        <v>3.2347388630379057</v>
      </c>
      <c r="P17" s="33">
        <v>0.15622140228038495</v>
      </c>
      <c r="Q17" s="33">
        <v>0</v>
      </c>
      <c r="R17" s="33">
        <v>0</v>
      </c>
      <c r="S17" s="33">
        <v>21.286029856076553</v>
      </c>
    </row>
    <row r="18" spans="1:19">
      <c r="A18" s="33" t="s">
        <v>229</v>
      </c>
      <c r="B18" s="2" t="s">
        <v>104</v>
      </c>
      <c r="C18" s="33">
        <v>0</v>
      </c>
      <c r="D18" s="33">
        <v>1.2974387537336016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1.3054901679916009</v>
      </c>
      <c r="O18" s="33">
        <v>0</v>
      </c>
      <c r="P18" s="33">
        <v>0.76931873528810613</v>
      </c>
      <c r="Q18" s="33">
        <v>0</v>
      </c>
      <c r="R18" s="33">
        <v>0</v>
      </c>
      <c r="S18" s="33">
        <v>3.372247657013304</v>
      </c>
    </row>
    <row r="19" spans="1:19">
      <c r="A19" s="33" t="s">
        <v>229</v>
      </c>
      <c r="B19" s="2" t="s">
        <v>105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0.23181225439028985</v>
      </c>
      <c r="O19" s="33">
        <v>9.8158939251696395</v>
      </c>
      <c r="P19" s="33">
        <v>6.1797660128730669E-2</v>
      </c>
      <c r="Q19" s="33">
        <v>0</v>
      </c>
      <c r="R19" s="33">
        <v>0</v>
      </c>
      <c r="S19" s="33">
        <v>10.109503839688671</v>
      </c>
    </row>
    <row r="20" spans="1:19">
      <c r="A20" s="33" t="s">
        <v>229</v>
      </c>
      <c r="B20" s="2" t="s">
        <v>106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5.5996083198555535E-2</v>
      </c>
      <c r="Q20" s="33">
        <v>0</v>
      </c>
      <c r="R20" s="33">
        <v>0</v>
      </c>
      <c r="S20" s="33">
        <v>5.5996083198564861E-2</v>
      </c>
    </row>
    <row r="21" spans="1:19">
      <c r="A21" s="33" t="s">
        <v>229</v>
      </c>
      <c r="B21" s="2" t="s">
        <v>107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1.3122072495878634E-2</v>
      </c>
      <c r="L21" s="33">
        <v>0</v>
      </c>
      <c r="M21" s="33">
        <v>0</v>
      </c>
      <c r="N21" s="33">
        <v>0</v>
      </c>
      <c r="O21" s="33">
        <v>0.23216165254771148</v>
      </c>
      <c r="P21" s="33">
        <v>0</v>
      </c>
      <c r="Q21" s="33">
        <v>0</v>
      </c>
      <c r="R21" s="33">
        <v>0</v>
      </c>
      <c r="S21" s="33">
        <v>0.24528372504359197</v>
      </c>
    </row>
    <row r="22" spans="1:19">
      <c r="A22" s="33" t="s">
        <v>229</v>
      </c>
      <c r="B22" s="2" t="s">
        <v>108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2.5639498856817422</v>
      </c>
      <c r="N22" s="33">
        <v>0</v>
      </c>
      <c r="O22" s="33">
        <v>6.4782040629007529</v>
      </c>
      <c r="P22" s="33">
        <v>7.0761891669912202E-2</v>
      </c>
      <c r="Q22" s="33">
        <v>3.6022976160804441</v>
      </c>
      <c r="R22" s="33">
        <v>0</v>
      </c>
      <c r="S22" s="33">
        <v>12.715213456332862</v>
      </c>
    </row>
    <row r="23" spans="1:19">
      <c r="A23" s="33" t="s">
        <v>229</v>
      </c>
      <c r="B23" s="2" t="s">
        <v>109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4.4220766226032993E-3</v>
      </c>
      <c r="Q23" s="33">
        <v>0</v>
      </c>
      <c r="R23" s="33">
        <v>0</v>
      </c>
      <c r="S23" s="33">
        <v>4.4220766226032993E-3</v>
      </c>
    </row>
    <row r="24" spans="1:19">
      <c r="A24" s="33" t="s">
        <v>229</v>
      </c>
      <c r="B24" s="2" t="s">
        <v>110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9.4608404900808321</v>
      </c>
      <c r="N24" s="33">
        <v>0</v>
      </c>
      <c r="O24" s="33">
        <v>31.974844108941294</v>
      </c>
      <c r="P24" s="33">
        <v>0</v>
      </c>
      <c r="Q24" s="33">
        <v>0</v>
      </c>
      <c r="R24" s="33">
        <v>0</v>
      </c>
      <c r="S24" s="33">
        <v>41.435684599022082</v>
      </c>
    </row>
    <row r="25" spans="1:19">
      <c r="A25" s="33" t="s">
        <v>229</v>
      </c>
      <c r="B25" s="2" t="s">
        <v>111</v>
      </c>
      <c r="C25" s="33">
        <v>0.261468157062273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4.6119797214661249</v>
      </c>
      <c r="J25" s="33">
        <v>0</v>
      </c>
      <c r="K25" s="33">
        <v>0</v>
      </c>
      <c r="L25" s="33">
        <v>0</v>
      </c>
      <c r="M25" s="33">
        <v>32.72365550402516</v>
      </c>
      <c r="N25" s="33">
        <v>5.4640952780697916E-3</v>
      </c>
      <c r="O25" s="33">
        <v>0</v>
      </c>
      <c r="P25" s="33">
        <v>0.88663250392421844</v>
      </c>
      <c r="Q25" s="33">
        <v>0</v>
      </c>
      <c r="R25" s="33">
        <v>0</v>
      </c>
      <c r="S25" s="33">
        <v>38.48919998175586</v>
      </c>
    </row>
    <row r="26" spans="1:19">
      <c r="A26" s="33" t="s">
        <v>229</v>
      </c>
      <c r="B26" s="2" t="s">
        <v>112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7.4751504567913685E-2</v>
      </c>
      <c r="O26" s="33">
        <v>0</v>
      </c>
      <c r="P26" s="33">
        <v>0</v>
      </c>
      <c r="Q26" s="33">
        <v>0</v>
      </c>
      <c r="R26" s="33">
        <v>0</v>
      </c>
      <c r="S26" s="33">
        <v>7.4751504567927896E-2</v>
      </c>
    </row>
    <row r="27" spans="1:19">
      <c r="A27" s="33" t="s">
        <v>229</v>
      </c>
      <c r="B27" s="2" t="s">
        <v>113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0.15145311436934517</v>
      </c>
      <c r="R27" s="33">
        <v>0</v>
      </c>
      <c r="S27" s="33">
        <v>0.15145311436933184</v>
      </c>
    </row>
    <row r="28" spans="1:19">
      <c r="A28" s="33" t="s">
        <v>229</v>
      </c>
      <c r="B28" s="2" t="s">
        <v>114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</row>
    <row r="29" spans="1:19">
      <c r="A29" s="33" t="s">
        <v>229</v>
      </c>
      <c r="B29" s="2" t="s">
        <v>115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0.1142315102367093</v>
      </c>
      <c r="S29" s="33">
        <v>0.11423151023672062</v>
      </c>
    </row>
    <row r="30" spans="1:19">
      <c r="A30" s="33" t="s">
        <v>229</v>
      </c>
      <c r="B30" s="2" t="s">
        <v>83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1.1761797983924782</v>
      </c>
      <c r="S30" s="33">
        <v>1.176179798392468</v>
      </c>
    </row>
    <row r="31" spans="1:19">
      <c r="A31" s="33" t="s">
        <v>229</v>
      </c>
      <c r="B31" s="2" t="s">
        <v>84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1.338212085906676E-3</v>
      </c>
      <c r="Q31" s="33">
        <v>0</v>
      </c>
      <c r="R31" s="33">
        <v>8.5305204437714721E-2</v>
      </c>
      <c r="S31" s="33">
        <v>8.6643416523628503E-2</v>
      </c>
    </row>
    <row r="32" spans="1:19">
      <c r="A32" s="33" t="s">
        <v>229</v>
      </c>
      <c r="B32" s="2" t="s">
        <v>85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0.7727906174307213</v>
      </c>
      <c r="Q32" s="33">
        <v>0</v>
      </c>
      <c r="R32" s="33">
        <v>1.7364845190310341E-2</v>
      </c>
      <c r="S32" s="33">
        <v>0.79015546262104408</v>
      </c>
    </row>
    <row r="33" spans="1:19">
      <c r="A33" s="33" t="s">
        <v>229</v>
      </c>
      <c r="B33" s="2" t="s">
        <v>86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1.7543416008903634E-2</v>
      </c>
      <c r="Q33" s="33">
        <v>0</v>
      </c>
      <c r="R33" s="33">
        <v>2.3468044053836308</v>
      </c>
      <c r="S33" s="33">
        <v>2.3643478213925277</v>
      </c>
    </row>
    <row r="34" spans="1:19">
      <c r="A34" s="33" t="s">
        <v>229</v>
      </c>
      <c r="B34" s="2" t="s">
        <v>87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3.7164847639031242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0.20516256130667543</v>
      </c>
      <c r="Q34" s="33">
        <v>0</v>
      </c>
      <c r="R34" s="33">
        <v>2.3009140486272921</v>
      </c>
      <c r="S34" s="33">
        <v>6.2225613738372374</v>
      </c>
    </row>
    <row r="35" spans="1:19">
      <c r="A35" s="33" t="s">
        <v>229</v>
      </c>
      <c r="B35" s="2" t="s">
        <v>88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0.23175999437558659</v>
      </c>
      <c r="Q35" s="33">
        <v>0</v>
      </c>
      <c r="R35" s="33">
        <v>0.31928375114218888</v>
      </c>
      <c r="S35" s="33">
        <v>0.55104374551783053</v>
      </c>
    </row>
    <row r="36" spans="1:19">
      <c r="A36" s="33" t="s">
        <v>229</v>
      </c>
      <c r="B36" s="2" t="s">
        <v>89</v>
      </c>
      <c r="C36" s="33">
        <v>0</v>
      </c>
      <c r="D36" s="33">
        <v>0</v>
      </c>
      <c r="E36" s="33">
        <v>0</v>
      </c>
      <c r="F36" s="33">
        <v>0</v>
      </c>
      <c r="G36" s="33">
        <v>2.213434109007919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0.18828579747574015</v>
      </c>
      <c r="Q36" s="33">
        <v>0</v>
      </c>
      <c r="R36" s="33">
        <v>1.6062662401009762</v>
      </c>
      <c r="S36" s="33">
        <v>4.0079861465845283</v>
      </c>
    </row>
    <row r="37" spans="1:19">
      <c r="A37" s="33" t="s">
        <v>229</v>
      </c>
      <c r="B37" s="2" t="s">
        <v>90</v>
      </c>
      <c r="C37" s="33">
        <v>0</v>
      </c>
      <c r="D37" s="33">
        <v>0.23135372379069152</v>
      </c>
      <c r="E37" s="33">
        <v>0</v>
      </c>
      <c r="F37" s="33">
        <v>0.39784240069620258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3.7113758980482228</v>
      </c>
      <c r="O37" s="33">
        <v>0</v>
      </c>
      <c r="P37" s="33">
        <v>0.86172995691900844</v>
      </c>
      <c r="Q37" s="33">
        <v>0</v>
      </c>
      <c r="R37" s="33">
        <v>0.55778372661770348</v>
      </c>
      <c r="S37" s="33">
        <v>5.7600857060720045</v>
      </c>
    </row>
    <row r="38" spans="1:19">
      <c r="A38" s="33" t="s">
        <v>229</v>
      </c>
      <c r="B38" s="2" t="s">
        <v>78</v>
      </c>
      <c r="C38" s="33">
        <v>0</v>
      </c>
      <c r="D38" s="33">
        <v>0.2860496523353937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3.4317181138295947</v>
      </c>
      <c r="O38" s="33">
        <v>0</v>
      </c>
      <c r="P38" s="33">
        <v>1.0980184846111847</v>
      </c>
      <c r="Q38" s="33">
        <v>0</v>
      </c>
      <c r="R38" s="33">
        <v>4.8990028964190913E-4</v>
      </c>
      <c r="S38" s="33">
        <v>4.8162761510657788</v>
      </c>
    </row>
    <row r="39" spans="1:19">
      <c r="A39" s="33" t="s">
        <v>229</v>
      </c>
      <c r="B39" s="2" t="s">
        <v>79</v>
      </c>
      <c r="C39" s="33">
        <v>0</v>
      </c>
      <c r="D39" s="33">
        <v>0.26725518240803603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2.1872720768475483E-2</v>
      </c>
      <c r="L39" s="33">
        <v>0</v>
      </c>
      <c r="M39" s="33">
        <v>0</v>
      </c>
      <c r="N39" s="33">
        <v>3.1975196151644134</v>
      </c>
      <c r="O39" s="33">
        <v>0</v>
      </c>
      <c r="P39" s="33">
        <v>0.87484608878170889</v>
      </c>
      <c r="Q39" s="33">
        <v>3.5977444218262233</v>
      </c>
      <c r="R39" s="33">
        <v>5.2381069361615573E-3</v>
      </c>
      <c r="S39" s="33">
        <v>7.9644761358850644</v>
      </c>
    </row>
    <row r="40" spans="1:19">
      <c r="A40" s="33" t="s">
        <v>229</v>
      </c>
      <c r="B40" s="2" t="s">
        <v>80</v>
      </c>
      <c r="C40" s="33">
        <v>0</v>
      </c>
      <c r="D40" s="33">
        <v>0.10950000091914003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1.5019095539657926E-2</v>
      </c>
      <c r="L40" s="33">
        <v>0</v>
      </c>
      <c r="M40" s="33">
        <v>0</v>
      </c>
      <c r="N40" s="33">
        <v>1.0735478725572207</v>
      </c>
      <c r="O40" s="33">
        <v>0</v>
      </c>
      <c r="P40" s="33">
        <v>0.50881092829742869</v>
      </c>
      <c r="Q40" s="33">
        <v>2.4649067696953368</v>
      </c>
      <c r="R40" s="33">
        <v>0.1157444260614735</v>
      </c>
      <c r="S40" s="33">
        <v>4.2875290930703045</v>
      </c>
    </row>
    <row r="41" spans="1:19">
      <c r="A41" s="33" t="s">
        <v>229</v>
      </c>
      <c r="B41" s="2" t="s">
        <v>77</v>
      </c>
      <c r="C41" s="33">
        <v>0</v>
      </c>
      <c r="D41" s="33">
        <v>7.2686428527157787E-4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0.22568856873287285</v>
      </c>
      <c r="L41" s="33">
        <v>0</v>
      </c>
      <c r="M41" s="33">
        <v>6.5474956805065219</v>
      </c>
      <c r="N41" s="33">
        <v>1.7385439298955419E-2</v>
      </c>
      <c r="O41" s="33">
        <v>0</v>
      </c>
      <c r="P41" s="33">
        <v>0.40836824740901179</v>
      </c>
      <c r="Q41" s="33">
        <v>2.4748827557327786</v>
      </c>
      <c r="R41" s="33">
        <v>8.5419922291270822E-2</v>
      </c>
      <c r="S41" s="33">
        <v>9.7599674782566694</v>
      </c>
    </row>
    <row r="42" spans="1:19">
      <c r="A42" s="33" t="s">
        <v>229</v>
      </c>
      <c r="B42" s="2" t="s">
        <v>76</v>
      </c>
      <c r="C42" s="33">
        <v>0</v>
      </c>
      <c r="D42" s="33">
        <v>9.4736285088682592E-2</v>
      </c>
      <c r="E42" s="33">
        <v>0</v>
      </c>
      <c r="F42" s="33">
        <v>0</v>
      </c>
      <c r="G42" s="33">
        <v>0</v>
      </c>
      <c r="H42" s="33">
        <v>0</v>
      </c>
      <c r="I42" s="33">
        <v>1.3021178860418399</v>
      </c>
      <c r="J42" s="33">
        <v>0</v>
      </c>
      <c r="K42" s="33">
        <v>6.7686614117223876E-4</v>
      </c>
      <c r="L42" s="33">
        <v>2.2312282150423357E-2</v>
      </c>
      <c r="M42" s="33">
        <v>13.023647670955356</v>
      </c>
      <c r="N42" s="33">
        <v>0.44319669859604005</v>
      </c>
      <c r="O42" s="33">
        <v>0</v>
      </c>
      <c r="P42" s="33">
        <v>0.56311976104042749</v>
      </c>
      <c r="Q42" s="33">
        <v>1.1409216192426186E-3</v>
      </c>
      <c r="R42" s="33">
        <v>0.17280595463050119</v>
      </c>
      <c r="S42" s="33">
        <v>15.623754326263793</v>
      </c>
    </row>
    <row r="43" spans="1:19">
      <c r="A43" s="33" t="s">
        <v>229</v>
      </c>
      <c r="B43" s="2" t="s">
        <v>71</v>
      </c>
      <c r="C43" s="33">
        <v>0</v>
      </c>
      <c r="D43" s="33">
        <v>6.3614665489018396E-2</v>
      </c>
      <c r="E43" s="33">
        <v>0</v>
      </c>
      <c r="F43" s="33">
        <v>0</v>
      </c>
      <c r="G43" s="33">
        <v>0</v>
      </c>
      <c r="H43" s="33">
        <v>0</v>
      </c>
      <c r="I43" s="33">
        <v>1.1310112905373098</v>
      </c>
      <c r="J43" s="33">
        <v>0</v>
      </c>
      <c r="K43" s="33">
        <v>1.9436370536068948E-4</v>
      </c>
      <c r="L43" s="33">
        <v>19.072219591099945</v>
      </c>
      <c r="M43" s="33">
        <v>14.119176372395529</v>
      </c>
      <c r="N43" s="33">
        <v>1.3868727464633608</v>
      </c>
      <c r="O43" s="33">
        <v>37.719006484949766</v>
      </c>
      <c r="P43" s="33">
        <v>0.95858331032531652</v>
      </c>
      <c r="Q43" s="33">
        <v>0.31366091208740698</v>
      </c>
      <c r="R43" s="33">
        <v>1.6511184888372554E-3</v>
      </c>
      <c r="S43" s="33">
        <v>74.765990855541389</v>
      </c>
    </row>
    <row r="44" spans="1:19">
      <c r="A44" s="33" t="s">
        <v>229</v>
      </c>
      <c r="B44" s="2" t="s">
        <v>72</v>
      </c>
      <c r="C44" s="33">
        <v>0</v>
      </c>
      <c r="D44" s="33">
        <v>0.38934348545736697</v>
      </c>
      <c r="E44" s="33">
        <v>0</v>
      </c>
      <c r="F44" s="33">
        <v>0</v>
      </c>
      <c r="G44" s="33">
        <v>0</v>
      </c>
      <c r="H44" s="33">
        <v>0</v>
      </c>
      <c r="I44" s="33">
        <v>0.48104713277121292</v>
      </c>
      <c r="J44" s="33">
        <v>0</v>
      </c>
      <c r="K44" s="33">
        <v>0.16906876940837395</v>
      </c>
      <c r="L44" s="33">
        <v>0.56007374826670286</v>
      </c>
      <c r="M44" s="33">
        <v>2.0541890089218384</v>
      </c>
      <c r="N44" s="33">
        <v>0.59348120187601694</v>
      </c>
      <c r="O44" s="33">
        <v>8.8175631055725034</v>
      </c>
      <c r="P44" s="33">
        <v>0.49553442067536402</v>
      </c>
      <c r="Q44" s="33">
        <v>0.96463744536676899</v>
      </c>
      <c r="R44" s="33">
        <v>0.52687539290537977</v>
      </c>
      <c r="S44" s="33">
        <v>15.051813711221939</v>
      </c>
    </row>
    <row r="45" spans="1:19">
      <c r="A45" s="33" t="s">
        <v>229</v>
      </c>
      <c r="B45" s="2" t="s">
        <v>73</v>
      </c>
      <c r="C45" s="33">
        <v>0</v>
      </c>
      <c r="D45" s="33">
        <v>0.4596833549842243</v>
      </c>
      <c r="E45" s="33">
        <v>1.5507006216353201</v>
      </c>
      <c r="F45" s="33">
        <v>0</v>
      </c>
      <c r="G45" s="33">
        <v>0</v>
      </c>
      <c r="H45" s="33">
        <v>0</v>
      </c>
      <c r="I45" s="33">
        <v>3.2594647970913826E-3</v>
      </c>
      <c r="J45" s="33">
        <v>0</v>
      </c>
      <c r="K45" s="33">
        <v>3.7698533360636666E-3</v>
      </c>
      <c r="L45" s="33">
        <v>4.573348351417124</v>
      </c>
      <c r="M45" s="33">
        <v>1.0742535060793728</v>
      </c>
      <c r="N45" s="33">
        <v>4.9329997672636665</v>
      </c>
      <c r="O45" s="33">
        <v>14.645906635130416</v>
      </c>
      <c r="P45" s="33">
        <v>1.2684013003544887</v>
      </c>
      <c r="Q45" s="33">
        <v>0.15185513689073815</v>
      </c>
      <c r="R45" s="33">
        <v>0</v>
      </c>
      <c r="S45" s="33">
        <v>28.664177991888778</v>
      </c>
    </row>
    <row r="46" spans="1:19">
      <c r="A46" s="33" t="s">
        <v>229</v>
      </c>
      <c r="B46" s="2" t="s">
        <v>74</v>
      </c>
      <c r="C46" s="33">
        <v>0</v>
      </c>
      <c r="D46" s="33">
        <v>1.375550413817983E-4</v>
      </c>
      <c r="E46" s="33">
        <v>1.6335123813673409</v>
      </c>
      <c r="F46" s="33">
        <v>0</v>
      </c>
      <c r="G46" s="33">
        <v>0</v>
      </c>
      <c r="H46" s="33">
        <v>0</v>
      </c>
      <c r="I46" s="33">
        <v>0.314569234201028</v>
      </c>
      <c r="J46" s="33">
        <v>0</v>
      </c>
      <c r="K46" s="33">
        <v>8.8540005811560407E-3</v>
      </c>
      <c r="L46" s="33">
        <v>5.8899032203807451</v>
      </c>
      <c r="M46" s="33">
        <v>2.4574252446772391</v>
      </c>
      <c r="N46" s="33">
        <v>8.0141680049763409E-3</v>
      </c>
      <c r="O46" s="33">
        <v>4.206047135409591</v>
      </c>
      <c r="P46" s="33">
        <v>0.3442992396108675</v>
      </c>
      <c r="Q46" s="33">
        <v>2.3372011311809473</v>
      </c>
      <c r="R46" s="33">
        <v>1.6695640773711773E-4</v>
      </c>
      <c r="S46" s="33">
        <v>17.200130266863027</v>
      </c>
    </row>
    <row r="47" spans="1:19">
      <c r="A47" s="33" t="s">
        <v>229</v>
      </c>
      <c r="B47" s="2" t="s">
        <v>75</v>
      </c>
      <c r="C47" s="33">
        <v>0</v>
      </c>
      <c r="D47" s="33">
        <v>4.9910434903353007E-3</v>
      </c>
      <c r="E47" s="33">
        <v>0.97719009740408502</v>
      </c>
      <c r="F47" s="33">
        <v>0</v>
      </c>
      <c r="G47" s="33">
        <v>0</v>
      </c>
      <c r="H47" s="33">
        <v>0</v>
      </c>
      <c r="I47" s="33">
        <v>0.208371454834408</v>
      </c>
      <c r="J47" s="33">
        <v>36.320927131270324</v>
      </c>
      <c r="K47" s="33">
        <v>3.4240466268209424E-5</v>
      </c>
      <c r="L47" s="33">
        <v>0</v>
      </c>
      <c r="M47" s="33">
        <v>1.8274344219829572</v>
      </c>
      <c r="N47" s="33">
        <v>5.1767850048264563E-2</v>
      </c>
      <c r="O47" s="33">
        <v>0.73176671893300238</v>
      </c>
      <c r="P47" s="33">
        <v>0.24091660366300083</v>
      </c>
      <c r="Q47" s="33">
        <v>5.6753132529444983</v>
      </c>
      <c r="R47" s="33">
        <v>0.90256827212349577</v>
      </c>
      <c r="S47" s="33">
        <v>46.941281087160974</v>
      </c>
    </row>
    <row r="48" spans="1:19">
      <c r="A48" s="33" t="s">
        <v>229</v>
      </c>
      <c r="B48" s="2" t="s">
        <v>65</v>
      </c>
      <c r="C48" s="33">
        <v>0</v>
      </c>
      <c r="D48" s="33">
        <v>9.3572647878385151E-2</v>
      </c>
      <c r="E48" s="33">
        <v>2.0819875483290087</v>
      </c>
      <c r="F48" s="33">
        <v>0</v>
      </c>
      <c r="G48" s="33">
        <v>1.565720610651411E-3</v>
      </c>
      <c r="H48" s="33">
        <v>1.4091660809913975E-3</v>
      </c>
      <c r="I48" s="33">
        <v>2.9971043111076714</v>
      </c>
      <c r="J48" s="33">
        <v>0</v>
      </c>
      <c r="K48" s="33">
        <v>5.5518270823562421E-5</v>
      </c>
      <c r="L48" s="33">
        <v>3.5585595155311012E-2</v>
      </c>
      <c r="M48" s="33">
        <v>27.399462351527092</v>
      </c>
      <c r="N48" s="33">
        <v>0.74238319487164972</v>
      </c>
      <c r="O48" s="33">
        <v>2.5989310570686683</v>
      </c>
      <c r="P48" s="33">
        <v>0.38040378558239496</v>
      </c>
      <c r="Q48" s="33">
        <v>9.8265815930419507</v>
      </c>
      <c r="R48" s="33">
        <v>2.4318243121630534</v>
      </c>
      <c r="S48" s="33">
        <v>48.590866801687412</v>
      </c>
    </row>
    <row r="49" spans="1:19">
      <c r="A49" s="33" t="s">
        <v>229</v>
      </c>
      <c r="B49" s="2" t="s">
        <v>66</v>
      </c>
      <c r="C49" s="33">
        <v>0</v>
      </c>
      <c r="D49" s="33">
        <v>2.1807822299146018E-2</v>
      </c>
      <c r="E49" s="33">
        <v>0.86931488809590363</v>
      </c>
      <c r="F49" s="33">
        <v>0.33213584914255229</v>
      </c>
      <c r="G49" s="33">
        <v>2.0759441054212502</v>
      </c>
      <c r="H49" s="33">
        <v>2.7620449427935529</v>
      </c>
      <c r="I49" s="33">
        <v>2.4882576116951327E-3</v>
      </c>
      <c r="J49" s="33">
        <v>0</v>
      </c>
      <c r="K49" s="33">
        <v>2.3460935093188584E-3</v>
      </c>
      <c r="L49" s="33">
        <v>0</v>
      </c>
      <c r="M49" s="33">
        <v>1.6737023839921363</v>
      </c>
      <c r="N49" s="33">
        <v>6.3273383326503563E-2</v>
      </c>
      <c r="O49" s="33">
        <v>4.8720508992706186</v>
      </c>
      <c r="P49" s="33">
        <v>0.40612524976121378</v>
      </c>
      <c r="Q49" s="33">
        <v>0.5695392576856122</v>
      </c>
      <c r="R49" s="33">
        <v>2.1786166078170748</v>
      </c>
      <c r="S49" s="33">
        <v>15.829389740726185</v>
      </c>
    </row>
    <row r="50" spans="1:19">
      <c r="A50" s="33" t="s">
        <v>229</v>
      </c>
      <c r="B50" s="2" t="s">
        <v>67</v>
      </c>
      <c r="C50" s="33">
        <v>0</v>
      </c>
      <c r="D50" s="33">
        <v>0</v>
      </c>
      <c r="E50" s="33">
        <v>0</v>
      </c>
      <c r="F50" s="33">
        <v>0.49616930850973184</v>
      </c>
      <c r="G50" s="33">
        <v>2.1410623823758312</v>
      </c>
      <c r="H50" s="33">
        <v>3.4866286142020657</v>
      </c>
      <c r="I50" s="33">
        <v>1.762937169679013E-2</v>
      </c>
      <c r="J50" s="33">
        <v>0</v>
      </c>
      <c r="K50" s="33">
        <v>0</v>
      </c>
      <c r="L50" s="33">
        <v>3.934282186035162</v>
      </c>
      <c r="M50" s="33">
        <v>0.15410124411508264</v>
      </c>
      <c r="N50" s="33">
        <v>0.25135400534141183</v>
      </c>
      <c r="O50" s="33">
        <v>22.385043441798047</v>
      </c>
      <c r="P50" s="33">
        <v>0.73628523484148189</v>
      </c>
      <c r="Q50" s="33">
        <v>0.1473045377674822</v>
      </c>
      <c r="R50" s="33">
        <v>6.2904350026586648</v>
      </c>
      <c r="S50" s="33">
        <v>40.04029532933987</v>
      </c>
    </row>
    <row r="51" spans="1:19">
      <c r="A51" s="33" t="s">
        <v>230</v>
      </c>
      <c r="B51" s="2" t="s">
        <v>68</v>
      </c>
      <c r="C51" s="33">
        <v>7.7226390210916041E-4</v>
      </c>
      <c r="D51" s="33">
        <v>0.11167824180417796</v>
      </c>
      <c r="E51" s="33">
        <v>5.8893973978548786E-3</v>
      </c>
      <c r="F51" s="33">
        <v>0.12378744249256401</v>
      </c>
      <c r="G51" s="33">
        <v>0.25257232105855909</v>
      </c>
      <c r="H51" s="33">
        <v>2.0616896061126155E-2</v>
      </c>
      <c r="I51" s="33">
        <v>0.32216776312136197</v>
      </c>
      <c r="J51" s="33">
        <v>0</v>
      </c>
      <c r="K51" s="33">
        <v>6.4878364865074256E-2</v>
      </c>
      <c r="L51" s="33">
        <v>1.6043823844002247</v>
      </c>
      <c r="M51" s="33">
        <v>3.2048938369435547</v>
      </c>
      <c r="N51" s="33">
        <v>0.11944938142032413</v>
      </c>
      <c r="O51" s="33">
        <v>4.7859651303227508</v>
      </c>
      <c r="P51" s="33">
        <v>0.23169885175728844</v>
      </c>
      <c r="Q51" s="33">
        <v>1.6114961003907524E-2</v>
      </c>
      <c r="R51" s="33">
        <v>0.89112731404768297</v>
      </c>
      <c r="S51" s="33">
        <v>11.755994550599667</v>
      </c>
    </row>
    <row r="52" spans="1:19">
      <c r="A52" s="33" t="s">
        <v>229</v>
      </c>
      <c r="B52" s="2" t="s">
        <v>69</v>
      </c>
      <c r="C52" s="33">
        <v>0.64330688682965531</v>
      </c>
      <c r="D52" s="33">
        <v>0</v>
      </c>
      <c r="E52" s="33">
        <v>0.32169634635963007</v>
      </c>
      <c r="F52" s="33">
        <v>8.9257573588026329E-3</v>
      </c>
      <c r="G52" s="33">
        <v>0.72053997603929432</v>
      </c>
      <c r="H52" s="33">
        <v>0.80605807617016012</v>
      </c>
      <c r="I52" s="33">
        <v>5.9642144654574736E-3</v>
      </c>
      <c r="J52" s="33">
        <v>0</v>
      </c>
      <c r="K52" s="33">
        <v>1.1363741169697628E-3</v>
      </c>
      <c r="L52" s="33">
        <v>0.24534789899226439</v>
      </c>
      <c r="M52" s="33">
        <v>0.51091737790532932</v>
      </c>
      <c r="N52" s="33">
        <v>0.57491816699011622</v>
      </c>
      <c r="O52" s="33">
        <v>6.5076226679605043</v>
      </c>
      <c r="P52" s="33">
        <v>0.14397876052789549</v>
      </c>
      <c r="Q52" s="33">
        <v>0.31595024986822295</v>
      </c>
      <c r="R52" s="33">
        <v>1.9803275335035551</v>
      </c>
      <c r="S52" s="33">
        <v>12.786690287087708</v>
      </c>
    </row>
    <row r="53" spans="1:19">
      <c r="A53" s="33" t="s">
        <v>229</v>
      </c>
      <c r="B53" s="2" t="s">
        <v>70</v>
      </c>
      <c r="C53" s="33">
        <v>0.26272130489214118</v>
      </c>
      <c r="D53" s="33">
        <v>4.4998260186490668E-4</v>
      </c>
      <c r="E53" s="33">
        <v>0.45452617077168966</v>
      </c>
      <c r="F53" s="33">
        <v>0.11765797459758764</v>
      </c>
      <c r="G53" s="33">
        <v>1.440934265685117</v>
      </c>
      <c r="H53" s="33">
        <v>0.6382461128447332</v>
      </c>
      <c r="I53" s="33">
        <v>7.1491537293184138E-2</v>
      </c>
      <c r="J53" s="33">
        <v>0</v>
      </c>
      <c r="K53" s="33">
        <v>1.2801565195674769E-6</v>
      </c>
      <c r="L53" s="33">
        <v>8.007755761856572E-2</v>
      </c>
      <c r="M53" s="33">
        <v>2.356647848648592</v>
      </c>
      <c r="N53" s="33">
        <v>7.4731493416635431E-3</v>
      </c>
      <c r="O53" s="33">
        <v>4.2264734451493382</v>
      </c>
      <c r="P53" s="33">
        <v>8.6225051569499556E-2</v>
      </c>
      <c r="Q53" s="33">
        <v>1.4348591722438186E-2</v>
      </c>
      <c r="R53" s="33">
        <v>1.5990082780204311</v>
      </c>
      <c r="S53" s="33">
        <v>11.356282550913534</v>
      </c>
    </row>
    <row r="54" spans="1:19">
      <c r="A54" s="33" t="s">
        <v>230</v>
      </c>
      <c r="B54" s="2" t="s">
        <v>9</v>
      </c>
      <c r="C54" s="33">
        <v>0.63504525747328167</v>
      </c>
      <c r="D54" s="33">
        <v>7.7791695510853742E-4</v>
      </c>
      <c r="E54" s="33">
        <v>0.50856471440706841</v>
      </c>
      <c r="F54" s="33">
        <v>0.26078855856002114</v>
      </c>
      <c r="G54" s="33">
        <v>0</v>
      </c>
      <c r="H54" s="33">
        <v>2.4150348543180922</v>
      </c>
      <c r="I54" s="33">
        <v>0.39687457981856866</v>
      </c>
      <c r="J54" s="33">
        <v>0</v>
      </c>
      <c r="K54" s="33">
        <v>4.1505481737535987E-5</v>
      </c>
      <c r="L54" s="33">
        <v>0</v>
      </c>
      <c r="M54" s="33">
        <v>1.3789514446597053</v>
      </c>
      <c r="N54" s="33">
        <v>7.1209221457060323E-3</v>
      </c>
      <c r="O54" s="33">
        <v>0.93492339164399141</v>
      </c>
      <c r="P54" s="33">
        <v>0.28973077204620346</v>
      </c>
      <c r="Q54" s="33">
        <v>2.5168675921698025E-2</v>
      </c>
      <c r="R54" s="33">
        <v>2.2606701916462875</v>
      </c>
      <c r="S54" s="33">
        <v>9.1136927850776601</v>
      </c>
    </row>
    <row r="55" spans="1:19">
      <c r="A55" s="33" t="s">
        <v>229</v>
      </c>
      <c r="B55" s="2" t="s">
        <v>10</v>
      </c>
      <c r="C55" s="33">
        <v>8.615644064926653E-2</v>
      </c>
      <c r="D55" s="33">
        <v>0</v>
      </c>
      <c r="E55" s="33">
        <v>1.3137433786031494E-2</v>
      </c>
      <c r="F55" s="33">
        <v>0</v>
      </c>
      <c r="G55" s="33">
        <v>0.1467998169592768</v>
      </c>
      <c r="H55" s="33">
        <v>7.6094241985273925E-3</v>
      </c>
      <c r="I55" s="33">
        <v>0</v>
      </c>
      <c r="J55" s="33">
        <v>0</v>
      </c>
      <c r="K55" s="33">
        <v>7.4295063611673484E-5</v>
      </c>
      <c r="L55" s="33">
        <v>0</v>
      </c>
      <c r="M55" s="33">
        <v>0.23674539608782652</v>
      </c>
      <c r="N55" s="33">
        <v>8.4406842575297958E-2</v>
      </c>
      <c r="O55" s="33">
        <v>1.2966087416418759</v>
      </c>
      <c r="P55" s="33">
        <v>0.11340044136223781</v>
      </c>
      <c r="Q55" s="33">
        <v>2.9656596062466178E-5</v>
      </c>
      <c r="R55" s="33">
        <v>0.12027104910228559</v>
      </c>
      <c r="S55" s="33">
        <v>2.1052395380220332</v>
      </c>
    </row>
    <row r="56" spans="1:19">
      <c r="A56" s="33" t="s">
        <v>229</v>
      </c>
      <c r="B56" s="2" t="s">
        <v>11</v>
      </c>
      <c r="C56" s="33">
        <v>0</v>
      </c>
      <c r="D56" s="33">
        <v>8.6902462414362169E-3</v>
      </c>
      <c r="E56" s="33">
        <v>7.2972024136511315</v>
      </c>
      <c r="F56" s="33">
        <v>5.2868131885410286E-2</v>
      </c>
      <c r="G56" s="33">
        <v>0.18467184076573417</v>
      </c>
      <c r="H56" s="33">
        <v>1.6364810543587183E-2</v>
      </c>
      <c r="I56" s="33">
        <v>1.4506207110258629E-3</v>
      </c>
      <c r="J56" s="33">
        <v>0</v>
      </c>
      <c r="K56" s="33">
        <v>0</v>
      </c>
      <c r="L56" s="33">
        <v>0</v>
      </c>
      <c r="M56" s="33">
        <v>3.0726306814926829E-2</v>
      </c>
      <c r="N56" s="33">
        <v>8.1003244600342583E-2</v>
      </c>
      <c r="O56" s="33">
        <v>3.479778955055906</v>
      </c>
      <c r="P56" s="33">
        <v>0.15842724181043444</v>
      </c>
      <c r="Q56" s="33">
        <v>3.0258027973673052E-4</v>
      </c>
      <c r="R56" s="33">
        <v>1.1233886616069384</v>
      </c>
      <c r="S56" s="33">
        <v>12.43487505396763</v>
      </c>
    </row>
    <row r="57" spans="1:19">
      <c r="A57" s="33" t="s">
        <v>230</v>
      </c>
      <c r="B57" s="2" t="s">
        <v>12</v>
      </c>
      <c r="C57" s="33">
        <v>1.2316745722487088E-3</v>
      </c>
      <c r="D57" s="33">
        <v>5.1834372136116968E-4</v>
      </c>
      <c r="E57" s="33">
        <v>0</v>
      </c>
      <c r="F57" s="33">
        <v>2.2911754043288379E-2</v>
      </c>
      <c r="G57" s="33">
        <v>0.1900380780047044</v>
      </c>
      <c r="H57" s="33">
        <v>0.27191851171025938</v>
      </c>
      <c r="I57" s="33">
        <v>2.5502078219581392E-3</v>
      </c>
      <c r="J57" s="33">
        <v>63.742371234424965</v>
      </c>
      <c r="K57" s="33">
        <v>0</v>
      </c>
      <c r="L57" s="33">
        <v>0</v>
      </c>
      <c r="M57" s="33">
        <v>8.0668723814909526E-3</v>
      </c>
      <c r="N57" s="33">
        <v>4.3584429927818746E-3</v>
      </c>
      <c r="O57" s="33">
        <v>0.8681446555616219</v>
      </c>
      <c r="P57" s="33">
        <v>6.1080203746818995E-2</v>
      </c>
      <c r="Q57" s="33">
        <v>26.205182729995549</v>
      </c>
      <c r="R57" s="33">
        <v>0.23625089627187279</v>
      </c>
      <c r="S57" s="33">
        <v>91.614623605248312</v>
      </c>
    </row>
    <row r="58" spans="1:19">
      <c r="A58" s="33" t="s">
        <v>230</v>
      </c>
      <c r="B58" s="2" t="s">
        <v>13</v>
      </c>
      <c r="C58" s="33">
        <v>8.9382409072434221E-2</v>
      </c>
      <c r="D58" s="33">
        <v>0</v>
      </c>
      <c r="E58" s="33">
        <v>0</v>
      </c>
      <c r="F58" s="33">
        <v>3.4321736567876071E-2</v>
      </c>
      <c r="G58" s="33">
        <v>8.1958371400148167E-4</v>
      </c>
      <c r="H58" s="33">
        <v>0.11101396895320903</v>
      </c>
      <c r="I58" s="33">
        <v>6.773764436474039E-6</v>
      </c>
      <c r="J58" s="33">
        <v>26.267561270714907</v>
      </c>
      <c r="K58" s="33">
        <v>4.788221251214031E-4</v>
      </c>
      <c r="L58" s="33">
        <v>0</v>
      </c>
      <c r="M58" s="33">
        <v>1.9301458172833463E-3</v>
      </c>
      <c r="N58" s="33">
        <v>1.8170404766646442E-2</v>
      </c>
      <c r="O58" s="33">
        <v>1.1995764760079908</v>
      </c>
      <c r="P58" s="33">
        <v>2.4760984788347429E-2</v>
      </c>
      <c r="Q58" s="33">
        <v>12.942745983834222</v>
      </c>
      <c r="R58" s="33">
        <v>0.13956067448711806</v>
      </c>
      <c r="S58" s="33">
        <v>40.830329234613032</v>
      </c>
    </row>
    <row r="59" spans="1:19">
      <c r="A59" s="33" t="s">
        <v>230</v>
      </c>
      <c r="B59" s="2" t="s">
        <v>14</v>
      </c>
      <c r="C59" s="33">
        <v>2.5697948513631275E-2</v>
      </c>
      <c r="D59" s="33">
        <v>0</v>
      </c>
      <c r="E59" s="33">
        <v>4.2992926473353066E-2</v>
      </c>
      <c r="F59" s="33">
        <v>1.167656065790279E-4</v>
      </c>
      <c r="G59" s="33">
        <v>4.2053290167434199E-3</v>
      </c>
      <c r="H59" s="33">
        <v>0.31918920706582377</v>
      </c>
      <c r="I59" s="33">
        <v>0</v>
      </c>
      <c r="J59" s="33">
        <v>1.3299671178448023</v>
      </c>
      <c r="K59" s="33">
        <v>2.8560116170472938E-5</v>
      </c>
      <c r="L59" s="33">
        <v>3.4093336292151832</v>
      </c>
      <c r="M59" s="33">
        <v>0</v>
      </c>
      <c r="N59" s="33">
        <v>6.4208818513723287E-2</v>
      </c>
      <c r="O59" s="33">
        <v>9.2250751053171598E-2</v>
      </c>
      <c r="P59" s="33">
        <v>8.3609057316092361E-2</v>
      </c>
      <c r="Q59" s="33">
        <v>0.12864407801293964</v>
      </c>
      <c r="R59" s="33">
        <v>0.20118207987407288</v>
      </c>
      <c r="S59" s="33">
        <v>5.7014262686222992</v>
      </c>
    </row>
    <row r="60" spans="1:19">
      <c r="A60" s="33" t="s">
        <v>229</v>
      </c>
      <c r="B60" s="2" t="s">
        <v>187</v>
      </c>
      <c r="C60" s="33">
        <v>0.15833258953013019</v>
      </c>
      <c r="D60" s="33">
        <v>2.54059775028459E-3</v>
      </c>
      <c r="E60" s="33">
        <v>0</v>
      </c>
      <c r="F60" s="33">
        <v>2.0956450864746401E-3</v>
      </c>
      <c r="G60" s="33">
        <v>0</v>
      </c>
      <c r="H60" s="33">
        <v>6.9274038936661952E-4</v>
      </c>
      <c r="I60" s="33">
        <v>0</v>
      </c>
      <c r="J60" s="33">
        <v>9.6484651284519032</v>
      </c>
      <c r="K60" s="33">
        <v>0</v>
      </c>
      <c r="L60" s="33">
        <v>0</v>
      </c>
      <c r="M60" s="33">
        <v>2.3800208345633678E-2</v>
      </c>
      <c r="N60" s="33">
        <v>7.207578313622065E-3</v>
      </c>
      <c r="O60" s="33">
        <v>0.88704139430376472</v>
      </c>
      <c r="P60" s="33">
        <v>1.6479392157860318E-2</v>
      </c>
      <c r="Q60" s="33">
        <v>5.5849603595634676</v>
      </c>
      <c r="R60" s="33">
        <v>0.20922811711382039</v>
      </c>
      <c r="S60" s="33">
        <v>16.540843751006378</v>
      </c>
    </row>
    <row r="61" spans="1:19">
      <c r="A61" s="33" t="s">
        <v>229</v>
      </c>
      <c r="B61" s="2" t="s">
        <v>15</v>
      </c>
      <c r="C61" s="33">
        <v>2.5073267699321722E-2</v>
      </c>
      <c r="D61" s="33">
        <v>0.11061094689699669</v>
      </c>
      <c r="E61" s="33">
        <v>1.7598337629164291</v>
      </c>
      <c r="F61" s="33">
        <v>3.3917381094211496E-2</v>
      </c>
      <c r="G61" s="33">
        <v>0.18870258190372269</v>
      </c>
      <c r="H61" s="33">
        <v>0.31819804919428485</v>
      </c>
      <c r="I61" s="33">
        <v>0.39847899734879277</v>
      </c>
      <c r="J61" s="33">
        <v>27.762467391347769</v>
      </c>
      <c r="K61" s="33">
        <v>1.1262372252691666E-3</v>
      </c>
      <c r="L61" s="33">
        <v>5.1260513165613304</v>
      </c>
      <c r="M61" s="33">
        <v>3.8417644680022818</v>
      </c>
      <c r="N61" s="33">
        <v>0.75099205044080364</v>
      </c>
      <c r="O61" s="33">
        <v>4.730738958707434</v>
      </c>
      <c r="P61" s="33">
        <v>0.35085305801320565</v>
      </c>
      <c r="Q61" s="33">
        <v>11.760845147386178</v>
      </c>
      <c r="R61" s="33">
        <v>0.71585781747977251</v>
      </c>
      <c r="S61" s="33">
        <v>57.875511432218332</v>
      </c>
    </row>
    <row r="62" spans="1:19">
      <c r="A62" s="33" t="s">
        <v>229</v>
      </c>
      <c r="B62" s="2" t="s">
        <v>16</v>
      </c>
      <c r="C62" s="33">
        <v>0.16955304925402981</v>
      </c>
      <c r="D62" s="33">
        <v>3.1755087176014385E-2</v>
      </c>
      <c r="E62" s="33">
        <v>0</v>
      </c>
      <c r="F62" s="33">
        <v>0</v>
      </c>
      <c r="G62" s="33">
        <v>0</v>
      </c>
      <c r="H62" s="33">
        <v>2.4053170435429649E-3</v>
      </c>
      <c r="I62" s="33">
        <v>8.2524336666391918E-3</v>
      </c>
      <c r="J62" s="33">
        <v>0.13865773984807106</v>
      </c>
      <c r="K62" s="33">
        <v>2.5765908410191329E-6</v>
      </c>
      <c r="L62" s="33">
        <v>0</v>
      </c>
      <c r="M62" s="33">
        <v>5.0171859806411589E-2</v>
      </c>
      <c r="N62" s="33">
        <v>1.6212966257729278E-2</v>
      </c>
      <c r="O62" s="33">
        <v>0.13111830364911725</v>
      </c>
      <c r="P62" s="33">
        <v>3.1643675820621553E-2</v>
      </c>
      <c r="Q62" s="33">
        <v>5.9110284963281856E-2</v>
      </c>
      <c r="R62" s="33">
        <v>0.10104945277711863</v>
      </c>
      <c r="S62" s="33">
        <v>0.73993274685392407</v>
      </c>
    </row>
    <row r="63" spans="1:19">
      <c r="A63" s="33" t="s">
        <v>229</v>
      </c>
      <c r="B63" s="2" t="s">
        <v>17</v>
      </c>
      <c r="C63" s="33">
        <v>0</v>
      </c>
      <c r="D63" s="33">
        <v>1.28689856899733E-5</v>
      </c>
      <c r="E63" s="33">
        <v>0.1744387719125271</v>
      </c>
      <c r="F63" s="33">
        <v>0</v>
      </c>
      <c r="G63" s="33">
        <v>3.3776977456767554E-5</v>
      </c>
      <c r="H63" s="33">
        <v>3.7201382678375694E-5</v>
      </c>
      <c r="I63" s="33">
        <v>0</v>
      </c>
      <c r="J63" s="33">
        <v>4.9255274561911619</v>
      </c>
      <c r="K63" s="33">
        <v>9.5973507597046925E-5</v>
      </c>
      <c r="L63" s="33">
        <v>3.7572490107353929</v>
      </c>
      <c r="M63" s="33">
        <v>0.96469502977640786</v>
      </c>
      <c r="N63" s="33">
        <v>0.28320311739257065</v>
      </c>
      <c r="O63" s="33">
        <v>2.0690647873095713E-2</v>
      </c>
      <c r="P63" s="33">
        <v>1.2556032445427689E-2</v>
      </c>
      <c r="Q63" s="33">
        <v>3.1630622780470929</v>
      </c>
      <c r="R63" s="33">
        <v>4.0489377912173552E-2</v>
      </c>
      <c r="S63" s="33">
        <v>13.342091543138963</v>
      </c>
    </row>
    <row r="64" spans="1:19">
      <c r="A64" s="33" t="s">
        <v>229</v>
      </c>
      <c r="B64" s="2" t="s">
        <v>18</v>
      </c>
      <c r="C64" s="33">
        <v>0</v>
      </c>
      <c r="D64" s="33">
        <v>6.8577447811168923E-3</v>
      </c>
      <c r="E64" s="33">
        <v>1.2480477154063863E-2</v>
      </c>
      <c r="F64" s="33">
        <v>1.2198213343861397E-5</v>
      </c>
      <c r="G64" s="33">
        <v>2.3823278852283636E-2</v>
      </c>
      <c r="H64" s="33">
        <v>0</v>
      </c>
      <c r="I64" s="33">
        <v>0.10411828504749465</v>
      </c>
      <c r="J64" s="33">
        <v>1.4323952819114254</v>
      </c>
      <c r="K64" s="33">
        <v>6.493072147140122E-4</v>
      </c>
      <c r="L64" s="33">
        <v>1.2280513994312514E-2</v>
      </c>
      <c r="M64" s="33">
        <v>6.9596218903882345E-2</v>
      </c>
      <c r="N64" s="33">
        <v>1.8864745228537316E-2</v>
      </c>
      <c r="O64" s="33">
        <v>7.3503600840041372E-2</v>
      </c>
      <c r="P64" s="33">
        <v>4.7737527838695115E-2</v>
      </c>
      <c r="Q64" s="33">
        <v>1.4134839806796577</v>
      </c>
      <c r="R64" s="33">
        <v>0.32848629452682943</v>
      </c>
      <c r="S64" s="33">
        <v>3.5442894551866857</v>
      </c>
    </row>
    <row r="65" spans="1:19">
      <c r="A65" s="33" t="s">
        <v>229</v>
      </c>
      <c r="B65" s="2" t="s">
        <v>19</v>
      </c>
      <c r="C65" s="33">
        <v>9.9817341031727125E-4</v>
      </c>
      <c r="D65" s="33">
        <v>9.6517392673689528E-6</v>
      </c>
      <c r="E65" s="33">
        <v>0.96689421427175404</v>
      </c>
      <c r="F65" s="33">
        <v>0</v>
      </c>
      <c r="G65" s="33">
        <v>1.0383596089279301</v>
      </c>
      <c r="H65" s="33">
        <v>1.8600691339187847E-5</v>
      </c>
      <c r="I65" s="33">
        <v>1.0160646654711059E-5</v>
      </c>
      <c r="J65" s="33">
        <v>13.100691044115536</v>
      </c>
      <c r="K65" s="33">
        <v>7.0906564730854882E-7</v>
      </c>
      <c r="L65" s="33">
        <v>0</v>
      </c>
      <c r="M65" s="33">
        <v>0.44700856770572273</v>
      </c>
      <c r="N65" s="33">
        <v>0.11753435910258503</v>
      </c>
      <c r="O65" s="33">
        <v>4.3685797714175578E-2</v>
      </c>
      <c r="P65" s="33">
        <v>3.4386604557177236E-3</v>
      </c>
      <c r="Q65" s="33">
        <v>4.1263216326671994</v>
      </c>
      <c r="R65" s="33">
        <v>0.4565930746067508</v>
      </c>
      <c r="S65" s="33">
        <v>20.301564255120866</v>
      </c>
    </row>
    <row r="66" spans="1:19">
      <c r="A66" s="33" t="s">
        <v>229</v>
      </c>
      <c r="B66" s="2" t="s">
        <v>20</v>
      </c>
      <c r="C66" s="33">
        <v>1.5529870699093173E-2</v>
      </c>
      <c r="D66" s="33">
        <v>1.9363841655462011E-5</v>
      </c>
      <c r="E66" s="33">
        <v>2.0975577484527719E-3</v>
      </c>
      <c r="F66" s="33">
        <v>0.1012912867031357</v>
      </c>
      <c r="G66" s="33">
        <v>0.22645078575406608</v>
      </c>
      <c r="H66" s="33">
        <v>1.5561930089634206</v>
      </c>
      <c r="I66" s="33">
        <v>2.2481415615050793E-2</v>
      </c>
      <c r="J66" s="33">
        <v>7.6066861832941868E-2</v>
      </c>
      <c r="K66" s="33">
        <v>1.4960957317455836E-7</v>
      </c>
      <c r="L66" s="33">
        <v>0</v>
      </c>
      <c r="M66" s="33">
        <v>6.1993903193922506E-2</v>
      </c>
      <c r="N66" s="33">
        <v>5.6006852910215343E-3</v>
      </c>
      <c r="O66" s="33">
        <v>1.552730127454538E-2</v>
      </c>
      <c r="P66" s="33">
        <v>1.3116720699660078E-2</v>
      </c>
      <c r="Q66" s="33">
        <v>5.5497706091131249E-2</v>
      </c>
      <c r="R66" s="33">
        <v>1.3195268634247341</v>
      </c>
      <c r="S66" s="33">
        <v>3.471393480742222</v>
      </c>
    </row>
    <row r="67" spans="1:19">
      <c r="A67" s="33" t="s">
        <v>230</v>
      </c>
      <c r="B67" s="2" t="s">
        <v>21</v>
      </c>
      <c r="C67" s="33">
        <v>2.8004264144612101E-2</v>
      </c>
      <c r="D67" s="33">
        <v>6.4344928447646055E-6</v>
      </c>
      <c r="E67" s="33">
        <v>0</v>
      </c>
      <c r="F67" s="33">
        <v>1.1761312407841729E-2</v>
      </c>
      <c r="G67" s="33">
        <v>3.1848104301898772E-2</v>
      </c>
      <c r="H67" s="33">
        <v>0.24529827640201063</v>
      </c>
      <c r="I67" s="33">
        <v>0.25529198160157129</v>
      </c>
      <c r="J67" s="33">
        <v>1.1986054236236896</v>
      </c>
      <c r="K67" s="33">
        <v>5.3179923542590046E-7</v>
      </c>
      <c r="L67" s="33">
        <v>2.1461370503104149E-2</v>
      </c>
      <c r="M67" s="33">
        <v>2.3960819473118988</v>
      </c>
      <c r="N67" s="33">
        <v>6.7246915261556239E-3</v>
      </c>
      <c r="O67" s="33">
        <v>0.57988941714100406</v>
      </c>
      <c r="P67" s="33">
        <v>4.5930920380747864E-3</v>
      </c>
      <c r="Q67" s="33">
        <v>0.46156779806089787</v>
      </c>
      <c r="R67" s="33">
        <v>1.0176948135649297</v>
      </c>
      <c r="S67" s="33">
        <v>6.2588294589195357</v>
      </c>
    </row>
    <row r="68" spans="1:19">
      <c r="A68" s="33" t="s">
        <v>229</v>
      </c>
      <c r="B68" s="2" t="s">
        <v>22</v>
      </c>
      <c r="C68" s="33">
        <v>1.5214898150262002E-6</v>
      </c>
      <c r="D68" s="33">
        <v>7.785609345540756E-2</v>
      </c>
      <c r="E68" s="33">
        <v>3.5729789666305578E-3</v>
      </c>
      <c r="F68" s="33">
        <v>4.3245080980875983E-3</v>
      </c>
      <c r="G68" s="33">
        <v>2.069987773014148E-3</v>
      </c>
      <c r="H68" s="33">
        <v>0.68845298923813658</v>
      </c>
      <c r="I68" s="33">
        <v>0.190598061650185</v>
      </c>
      <c r="J68" s="33">
        <v>0</v>
      </c>
      <c r="K68" s="33">
        <v>3.1959624078781168E-4</v>
      </c>
      <c r="L68" s="33">
        <v>3.808501585491797E-2</v>
      </c>
      <c r="M68" s="33">
        <v>3.3674886002737878</v>
      </c>
      <c r="N68" s="33">
        <v>0.71384315126487863</v>
      </c>
      <c r="O68" s="33">
        <v>1.977797916754497</v>
      </c>
      <c r="P68" s="33">
        <v>2.6917146878020048E-2</v>
      </c>
      <c r="Q68" s="33">
        <v>1.074176174004279</v>
      </c>
      <c r="R68" s="33">
        <v>0.72499347459293517</v>
      </c>
      <c r="S68" s="33">
        <v>8.8904972165355503</v>
      </c>
    </row>
    <row r="69" spans="1:19">
      <c r="A69" s="33" t="s">
        <v>230</v>
      </c>
      <c r="B69" s="2" t="s">
        <v>23</v>
      </c>
      <c r="C69" s="33">
        <v>9.7983044972118627E-3</v>
      </c>
      <c r="D69" s="33">
        <v>6.6867803792306724E-2</v>
      </c>
      <c r="E69" s="33">
        <v>0</v>
      </c>
      <c r="F69" s="33">
        <v>1.1450145352940755E-2</v>
      </c>
      <c r="G69" s="33">
        <v>5.2045866314525568E-2</v>
      </c>
      <c r="H69" s="33">
        <v>2.1352072936043243E-2</v>
      </c>
      <c r="I69" s="33">
        <v>7.1083997930134757E-3</v>
      </c>
      <c r="J69" s="33">
        <v>0</v>
      </c>
      <c r="K69" s="33">
        <v>6.3305735586224321E-3</v>
      </c>
      <c r="L69" s="33">
        <v>0</v>
      </c>
      <c r="M69" s="33">
        <v>0.49904415745481856</v>
      </c>
      <c r="N69" s="33">
        <v>0.43748062575454938</v>
      </c>
      <c r="O69" s="33">
        <v>3.7380019341515265</v>
      </c>
      <c r="P69" s="33">
        <v>0.28070294323296352</v>
      </c>
      <c r="Q69" s="33">
        <v>6.4843954187097097E-3</v>
      </c>
      <c r="R69" s="33">
        <v>0.59149510393432791</v>
      </c>
      <c r="S69" s="33">
        <v>5.7281623261908408</v>
      </c>
    </row>
    <row r="70" spans="1:19">
      <c r="A70" s="33" t="s">
        <v>229</v>
      </c>
      <c r="B70" s="2" t="s">
        <v>24</v>
      </c>
      <c r="C70" s="33">
        <v>1.0022817466190936E-3</v>
      </c>
      <c r="D70" s="33">
        <v>2.1666338926999984E-3</v>
      </c>
      <c r="E70" s="33">
        <v>6.2224864288431547E-3</v>
      </c>
      <c r="F70" s="33">
        <v>1.4950531466130013E-2</v>
      </c>
      <c r="G70" s="33">
        <v>0</v>
      </c>
      <c r="H70" s="33">
        <v>1.9715168149957663E-2</v>
      </c>
      <c r="I70" s="33">
        <v>2.8577517533834751E-2</v>
      </c>
      <c r="J70" s="33">
        <v>2.1483200359568855E-3</v>
      </c>
      <c r="K70" s="33">
        <v>6.5482249571591211E-6</v>
      </c>
      <c r="L70" s="33">
        <v>0</v>
      </c>
      <c r="M70" s="33">
        <v>2.4684526977807764E-2</v>
      </c>
      <c r="N70" s="33">
        <v>0.67878898763520823</v>
      </c>
      <c r="O70" s="33">
        <v>0.57150941148626089</v>
      </c>
      <c r="P70" s="33">
        <v>5.5861600420989532E-2</v>
      </c>
      <c r="Q70" s="33">
        <v>6.1666778436801906E-3</v>
      </c>
      <c r="R70" s="33">
        <v>4.2625812836028842E-2</v>
      </c>
      <c r="S70" s="33">
        <v>1.4544265046787359</v>
      </c>
    </row>
    <row r="71" spans="1:19">
      <c r="A71" s="33" t="s">
        <v>229</v>
      </c>
      <c r="B71" s="2" t="s">
        <v>25</v>
      </c>
      <c r="C71" s="33">
        <v>0.30581298648074906</v>
      </c>
      <c r="D71" s="33">
        <v>2.7076838024608918E-5</v>
      </c>
      <c r="E71" s="33">
        <v>1.8309304305574869E-5</v>
      </c>
      <c r="F71" s="33">
        <v>0</v>
      </c>
      <c r="G71" s="33">
        <v>6.7983445321218028E-5</v>
      </c>
      <c r="H71" s="33">
        <v>1.1724880793906323E-4</v>
      </c>
      <c r="I71" s="33">
        <v>6.4173999856365072E-6</v>
      </c>
      <c r="J71" s="33">
        <v>2.7485432722954783E-2</v>
      </c>
      <c r="K71" s="33">
        <v>5.7032494171771475E-7</v>
      </c>
      <c r="L71" s="33">
        <v>0</v>
      </c>
      <c r="M71" s="33">
        <v>0.27288563653499409</v>
      </c>
      <c r="N71" s="33">
        <v>2.5286975619692953E-2</v>
      </c>
      <c r="O71" s="33">
        <v>2.7614761520540299</v>
      </c>
      <c r="P71" s="33">
        <v>8.8147450516551373E-3</v>
      </c>
      <c r="Q71" s="33">
        <v>0.44712440815490595</v>
      </c>
      <c r="R71" s="33">
        <v>0.33580714184967064</v>
      </c>
      <c r="S71" s="33">
        <v>4.1849310845897207</v>
      </c>
    </row>
    <row r="72" spans="1:19">
      <c r="A72" s="33" t="s">
        <v>230</v>
      </c>
      <c r="B72" s="2" t="s">
        <v>26</v>
      </c>
      <c r="C72" s="33">
        <v>9.8530827942599597E-2</v>
      </c>
      <c r="D72" s="33">
        <v>0</v>
      </c>
      <c r="E72" s="33">
        <v>0.62276375614083079</v>
      </c>
      <c r="F72" s="33">
        <v>2.4551532799232945E-5</v>
      </c>
      <c r="G72" s="33">
        <v>0</v>
      </c>
      <c r="H72" s="33">
        <v>0</v>
      </c>
      <c r="I72" s="33">
        <v>2.0902764632300119E-2</v>
      </c>
      <c r="J72" s="33">
        <v>1.1487487092251172</v>
      </c>
      <c r="K72" s="33">
        <v>6.0371268943271161E-4</v>
      </c>
      <c r="L72" s="33">
        <v>2.2340950437288996</v>
      </c>
      <c r="M72" s="33">
        <v>7.7406419017194139E-2</v>
      </c>
      <c r="N72" s="33">
        <v>1.2175353281662638E-4</v>
      </c>
      <c r="O72" s="33">
        <v>0.15999771324811718</v>
      </c>
      <c r="P72" s="33">
        <v>2.8745849044454985E-2</v>
      </c>
      <c r="Q72" s="33">
        <v>0.12847837334955159</v>
      </c>
      <c r="R72" s="33">
        <v>7.2027579634713845E-2</v>
      </c>
      <c r="S72" s="33">
        <v>4.5924470537195248</v>
      </c>
    </row>
    <row r="73" spans="1:19">
      <c r="A73" s="33" t="s">
        <v>229</v>
      </c>
      <c r="B73" s="2" t="s">
        <v>27</v>
      </c>
      <c r="C73" s="33">
        <v>7.4281248406560252E-4</v>
      </c>
      <c r="D73" s="33">
        <v>6.3761921189726678E-3</v>
      </c>
      <c r="E73" s="33">
        <v>0.46507145855668597</v>
      </c>
      <c r="F73" s="33">
        <v>0</v>
      </c>
      <c r="G73" s="33">
        <v>0</v>
      </c>
      <c r="H73" s="33">
        <v>2.6953877795541814E-2</v>
      </c>
      <c r="I73" s="33">
        <v>0</v>
      </c>
      <c r="J73" s="33">
        <v>4.7907533564739424E-4</v>
      </c>
      <c r="K73" s="33">
        <v>1.4919012377712093E-6</v>
      </c>
      <c r="L73" s="33">
        <v>0</v>
      </c>
      <c r="M73" s="33">
        <v>3.6827537253259379E-2</v>
      </c>
      <c r="N73" s="33">
        <v>1.4476504227182829E-2</v>
      </c>
      <c r="O73" s="33">
        <v>0.33060588667663637</v>
      </c>
      <c r="P73" s="33">
        <v>0.10032174051744036</v>
      </c>
      <c r="Q73" s="33">
        <v>0.41689969809480942</v>
      </c>
      <c r="R73" s="33">
        <v>0.21751108850782686</v>
      </c>
      <c r="S73" s="33">
        <v>1.6162673634695466</v>
      </c>
    </row>
    <row r="74" spans="1:19">
      <c r="A74" s="33" t="s">
        <v>229</v>
      </c>
      <c r="B74" s="2" t="s">
        <v>28</v>
      </c>
      <c r="C74" s="33">
        <v>7.9315851692616235E-3</v>
      </c>
      <c r="D74" s="33">
        <v>1.9660694103862397E-5</v>
      </c>
      <c r="E74" s="33">
        <v>6.5037518304222885E-6</v>
      </c>
      <c r="F74" s="33">
        <v>0</v>
      </c>
      <c r="G74" s="33">
        <v>1.8708723517946169E-5</v>
      </c>
      <c r="H74" s="33">
        <v>2.0605466666268057E-5</v>
      </c>
      <c r="I74" s="33">
        <v>6.0355851001503424E-6</v>
      </c>
      <c r="J74" s="33">
        <v>0</v>
      </c>
      <c r="K74" s="33">
        <v>0</v>
      </c>
      <c r="L74" s="33">
        <v>2.8464073152639173</v>
      </c>
      <c r="M74" s="33">
        <v>0</v>
      </c>
      <c r="N74" s="33">
        <v>8.9725687206048121E-2</v>
      </c>
      <c r="O74" s="33">
        <v>0.39095697659453776</v>
      </c>
      <c r="P74" s="33">
        <v>0.11720764457509247</v>
      </c>
      <c r="Q74" s="33">
        <v>0.18327058857063605</v>
      </c>
      <c r="R74" s="33">
        <v>7.8849164272057237E-2</v>
      </c>
      <c r="S74" s="33">
        <v>3.714420475872771</v>
      </c>
    </row>
    <row r="75" spans="1:19">
      <c r="A75" s="33" t="s">
        <v>230</v>
      </c>
      <c r="B75" s="2" t="s">
        <v>29</v>
      </c>
      <c r="C75" s="33">
        <v>1.3181835348672344E-3</v>
      </c>
      <c r="D75" s="33">
        <v>0</v>
      </c>
      <c r="E75" s="33">
        <v>1.7339860590698919E-2</v>
      </c>
      <c r="F75" s="33">
        <v>6.7564660324315184E-6</v>
      </c>
      <c r="G75" s="33">
        <v>0.20209545294305542</v>
      </c>
      <c r="H75" s="33">
        <v>0</v>
      </c>
      <c r="I75" s="33">
        <v>0</v>
      </c>
      <c r="J75" s="33">
        <v>1.4602455175407272</v>
      </c>
      <c r="K75" s="33">
        <v>0</v>
      </c>
      <c r="L75" s="33">
        <v>6.1648800908699286E-2</v>
      </c>
      <c r="M75" s="33">
        <v>0</v>
      </c>
      <c r="N75" s="33">
        <v>1.4533040737774172E-4</v>
      </c>
      <c r="O75" s="33">
        <v>9.2440732234535972E-2</v>
      </c>
      <c r="P75" s="33">
        <v>2.3039524156438063E-2</v>
      </c>
      <c r="Q75" s="33">
        <v>0.66842495597475704</v>
      </c>
      <c r="R75" s="33">
        <v>0.21499836290431062</v>
      </c>
      <c r="S75" s="33">
        <v>2.7417034776613036</v>
      </c>
    </row>
    <row r="76" spans="1:19">
      <c r="A76" s="33" t="s">
        <v>229</v>
      </c>
      <c r="B76" s="1" t="s">
        <v>30</v>
      </c>
      <c r="C76" s="33">
        <v>0</v>
      </c>
      <c r="D76" s="33">
        <v>4.8372861982670656E-6</v>
      </c>
      <c r="E76" s="33">
        <v>0</v>
      </c>
      <c r="F76" s="33">
        <v>8.3431000704317082E-2</v>
      </c>
      <c r="G76" s="33">
        <v>0.15450209581952201</v>
      </c>
      <c r="H76" s="33">
        <v>1.5454099997924686E-5</v>
      </c>
      <c r="I76" s="33">
        <v>1.5788362428992286E-5</v>
      </c>
      <c r="J76" s="33">
        <v>4.8599808331573513E-2</v>
      </c>
      <c r="K76" s="33">
        <v>1.0832806194294164E-6</v>
      </c>
      <c r="L76" s="33">
        <v>0</v>
      </c>
      <c r="M76" s="33">
        <v>1.3066108014459417</v>
      </c>
      <c r="N76" s="33">
        <v>2.3964334895779871E-2</v>
      </c>
      <c r="O76" s="33">
        <v>0.66986143284484001</v>
      </c>
      <c r="P76" s="33">
        <v>0.11575202142605789</v>
      </c>
      <c r="Q76" s="33">
        <v>0.16394570814357223</v>
      </c>
      <c r="R76" s="33">
        <v>0.13592949029602153</v>
      </c>
      <c r="S76" s="33">
        <v>2.7026338569371546</v>
      </c>
    </row>
    <row r="77" spans="1:19">
      <c r="A77" s="33" t="s">
        <v>229</v>
      </c>
      <c r="B77" s="1" t="s">
        <v>31</v>
      </c>
      <c r="C77" s="33">
        <v>1.6854753992490146E-6</v>
      </c>
      <c r="D77" s="33">
        <v>4.8195263251393783E-6</v>
      </c>
      <c r="E77" s="33">
        <v>1.4726778758245018E-5</v>
      </c>
      <c r="F77" s="33">
        <v>7.7127056133033278E-2</v>
      </c>
      <c r="G77" s="33">
        <v>0</v>
      </c>
      <c r="H77" s="33">
        <v>7.3193846858998768E-6</v>
      </c>
      <c r="I77" s="33">
        <v>0</v>
      </c>
      <c r="J77" s="33">
        <v>1.1811535650764426E-2</v>
      </c>
      <c r="K77" s="33">
        <v>4.0637526874154339E-3</v>
      </c>
      <c r="L77" s="33">
        <v>0</v>
      </c>
      <c r="M77" s="33">
        <v>1.2363735943235383</v>
      </c>
      <c r="N77" s="33">
        <v>3.2281092635656705E-2</v>
      </c>
      <c r="O77" s="33">
        <v>1.0472973864580126E-2</v>
      </c>
      <c r="P77" s="33">
        <v>2.3935030317787209E-2</v>
      </c>
      <c r="Q77" s="33">
        <v>2.47974653230699</v>
      </c>
      <c r="R77" s="33">
        <v>0.17846786587647756</v>
      </c>
      <c r="S77" s="33">
        <v>4.0543079849609285</v>
      </c>
    </row>
    <row r="78" spans="1:19">
      <c r="A78" s="33" t="s">
        <v>229</v>
      </c>
      <c r="B78" s="1" t="s">
        <v>32</v>
      </c>
      <c r="C78" s="33">
        <v>1.0804484220565236E-2</v>
      </c>
      <c r="D78" s="33">
        <v>4.2919866208705582E-2</v>
      </c>
      <c r="E78" s="33">
        <v>0</v>
      </c>
      <c r="F78" s="33">
        <v>2.4000026206394409E-6</v>
      </c>
      <c r="G78" s="33">
        <v>0.18237688518713924</v>
      </c>
      <c r="H78" s="33">
        <v>1.0302733333134029E-5</v>
      </c>
      <c r="I78" s="33">
        <v>0.25457118806547818</v>
      </c>
      <c r="J78" s="33">
        <v>0</v>
      </c>
      <c r="K78" s="33">
        <v>4.5818923309071113E-3</v>
      </c>
      <c r="L78" s="33">
        <v>0</v>
      </c>
      <c r="M78" s="33">
        <v>1.2320808645535521</v>
      </c>
      <c r="N78" s="33">
        <v>4.9881167976067786E-2</v>
      </c>
      <c r="O78" s="33">
        <v>4.1709893464457082E-2</v>
      </c>
      <c r="P78" s="33">
        <v>0.14021606924846708</v>
      </c>
      <c r="Q78" s="33">
        <v>3.2469260346069291</v>
      </c>
      <c r="R78" s="33">
        <v>0.13040689062476218</v>
      </c>
      <c r="S78" s="33">
        <v>5.3364879392229341</v>
      </c>
    </row>
    <row r="79" spans="1:19">
      <c r="A79" s="33" t="s">
        <v>229</v>
      </c>
      <c r="B79" s="1" t="s">
        <v>33</v>
      </c>
      <c r="C79" s="33">
        <v>1.2641065496588055E-6</v>
      </c>
      <c r="D79" s="33">
        <v>7.699835139020017E-2</v>
      </c>
      <c r="E79" s="33">
        <v>7.0989054644783778E-2</v>
      </c>
      <c r="F79" s="33">
        <v>3.3782330159937146E-6</v>
      </c>
      <c r="G79" s="33">
        <v>6.7556091259390882E-4</v>
      </c>
      <c r="H79" s="33">
        <v>0</v>
      </c>
      <c r="I79" s="33">
        <v>0.14741649764745546</v>
      </c>
      <c r="J79" s="33">
        <v>7.1895561122558718</v>
      </c>
      <c r="K79" s="33">
        <v>2.6555010901319065E-7</v>
      </c>
      <c r="L79" s="33">
        <v>0.31216362665750808</v>
      </c>
      <c r="M79" s="33">
        <v>0.38687149253087227</v>
      </c>
      <c r="N79" s="33">
        <v>0.67184106434380197</v>
      </c>
      <c r="O79" s="33">
        <v>1.4383884872302133E-3</v>
      </c>
      <c r="P79" s="33">
        <v>4.296372197703846E-2</v>
      </c>
      <c r="Q79" s="33">
        <v>1.2129584451876951</v>
      </c>
      <c r="R79" s="33">
        <v>7.7189100264817512E-2</v>
      </c>
      <c r="S79" s="33">
        <v>10.191066324189592</v>
      </c>
    </row>
    <row r="80" spans="1:19">
      <c r="A80" s="33" t="s">
        <v>229</v>
      </c>
      <c r="B80" s="1" t="s">
        <v>34</v>
      </c>
      <c r="C80" s="33">
        <v>5.9870727620037201E-7</v>
      </c>
      <c r="D80" s="33">
        <v>0</v>
      </c>
      <c r="E80" s="33">
        <v>0</v>
      </c>
      <c r="F80" s="33">
        <v>4.2849850229043085E-4</v>
      </c>
      <c r="G80" s="33">
        <v>1.9784031021963244E-4</v>
      </c>
      <c r="H80" s="33">
        <v>0.1327246796074526</v>
      </c>
      <c r="I80" s="33">
        <v>0</v>
      </c>
      <c r="J80" s="33">
        <v>8.429573674367191</v>
      </c>
      <c r="K80" s="33">
        <v>0</v>
      </c>
      <c r="L80" s="33">
        <v>0</v>
      </c>
      <c r="M80" s="33">
        <v>1.0751777623608518</v>
      </c>
      <c r="N80" s="33">
        <v>0.23773033372363273</v>
      </c>
      <c r="O80" s="33">
        <v>3.9685143946428525E-3</v>
      </c>
      <c r="P80" s="33">
        <v>0.20618572911081401</v>
      </c>
      <c r="Q80" s="33">
        <v>0.2158494109842195</v>
      </c>
      <c r="R80" s="33">
        <v>1.3130894880397648E-2</v>
      </c>
      <c r="S80" s="33">
        <v>10.314967936949415</v>
      </c>
    </row>
    <row r="81" spans="1:19">
      <c r="A81" s="33" t="s">
        <v>229</v>
      </c>
      <c r="B81" s="1" t="s">
        <v>35</v>
      </c>
      <c r="C81" s="33">
        <v>8.4273769962450729E-7</v>
      </c>
      <c r="D81" s="33">
        <v>0</v>
      </c>
      <c r="E81" s="33">
        <v>0.25400603200879601</v>
      </c>
      <c r="F81" s="33">
        <v>5.4344489979207822E-6</v>
      </c>
      <c r="G81" s="33">
        <v>0</v>
      </c>
      <c r="H81" s="33">
        <v>0.23079117096624202</v>
      </c>
      <c r="I81" s="33">
        <v>5.630836801273631E-6</v>
      </c>
      <c r="J81" s="33">
        <v>0</v>
      </c>
      <c r="K81" s="33">
        <v>5.7694693401333375E-5</v>
      </c>
      <c r="L81" s="33">
        <v>0</v>
      </c>
      <c r="M81" s="33">
        <v>0.12656049078555043</v>
      </c>
      <c r="N81" s="33">
        <v>0.609661276194565</v>
      </c>
      <c r="O81" s="33">
        <v>1.5634916851212211E-2</v>
      </c>
      <c r="P81" s="33">
        <v>8.3744502104281082E-2</v>
      </c>
      <c r="Q81" s="33">
        <v>1.7121897179663392E-2</v>
      </c>
      <c r="R81" s="33">
        <v>5.3722447731274769E-4</v>
      </c>
      <c r="S81" s="33">
        <v>1.3381271132841448</v>
      </c>
    </row>
    <row r="82" spans="1:19">
      <c r="A82" s="33" t="s">
        <v>229</v>
      </c>
      <c r="B82" s="1" t="s">
        <v>36</v>
      </c>
      <c r="C82" s="33">
        <v>0</v>
      </c>
      <c r="D82" s="33">
        <v>1.9089643219502683E-2</v>
      </c>
      <c r="E82" s="33">
        <v>2.7972183655577965E-5</v>
      </c>
      <c r="F82" s="33">
        <v>0</v>
      </c>
      <c r="G82" s="33">
        <v>8.8288620331908874E-3</v>
      </c>
      <c r="H82" s="33">
        <v>0</v>
      </c>
      <c r="I82" s="33">
        <v>6.2580661260895454E-2</v>
      </c>
      <c r="J82" s="33">
        <v>7.163767592868453E-2</v>
      </c>
      <c r="K82" s="33">
        <v>0</v>
      </c>
      <c r="L82" s="33">
        <v>0</v>
      </c>
      <c r="M82" s="33">
        <v>0.11166140543531355</v>
      </c>
      <c r="N82" s="33">
        <v>3.6492560049737222E-2</v>
      </c>
      <c r="O82" s="33">
        <v>1.5947876033817465</v>
      </c>
      <c r="P82" s="33">
        <v>6.4118051954235256E-2</v>
      </c>
      <c r="Q82" s="33">
        <v>9.7101106439367868E-4</v>
      </c>
      <c r="R82" s="33">
        <v>0.10002203530899578</v>
      </c>
      <c r="S82" s="33">
        <v>2.0702174818212598</v>
      </c>
    </row>
    <row r="83" spans="1:19">
      <c r="A83" s="33" t="s">
        <v>229</v>
      </c>
      <c r="B83" s="1" t="s">
        <v>37</v>
      </c>
      <c r="C83" s="33">
        <v>1.3556835853911764E-6</v>
      </c>
      <c r="D83" s="33">
        <v>0</v>
      </c>
      <c r="E83" s="33">
        <v>0</v>
      </c>
      <c r="F83" s="33">
        <v>4.4074563422240587E-3</v>
      </c>
      <c r="G83" s="33">
        <v>3.936386973713013E-5</v>
      </c>
      <c r="H83" s="33">
        <v>4.3354689850616523E-5</v>
      </c>
      <c r="I83" s="33">
        <v>6.4463765630051739E-4</v>
      </c>
      <c r="J83" s="33">
        <v>3.3011473042222406E-2</v>
      </c>
      <c r="K83" s="33">
        <v>1.8618395223879425E-5</v>
      </c>
      <c r="L83" s="33">
        <v>0.33573933181764914</v>
      </c>
      <c r="M83" s="33">
        <v>0.23041311996999525</v>
      </c>
      <c r="N83" s="33">
        <v>7.1034907585882934E-3</v>
      </c>
      <c r="O83" s="33">
        <v>1.5778717966830413</v>
      </c>
      <c r="P83" s="33">
        <v>2.7458897298707541E-2</v>
      </c>
      <c r="Q83" s="33">
        <v>0.10851011190285931</v>
      </c>
      <c r="R83" s="33">
        <v>3.8721593738912929E-2</v>
      </c>
      <c r="S83" s="33">
        <v>2.3639846018486423</v>
      </c>
    </row>
    <row r="84" spans="1:19">
      <c r="A84" s="33" t="s">
        <v>229</v>
      </c>
      <c r="B84" s="1" t="s">
        <v>38</v>
      </c>
      <c r="C84" s="33">
        <v>9.1223478462123531E-3</v>
      </c>
      <c r="D84" s="33">
        <v>1.9664066529045954E-4</v>
      </c>
      <c r="E84" s="33">
        <v>5.486821119701446E-2</v>
      </c>
      <c r="F84" s="33">
        <v>1.4215862911282073E-5</v>
      </c>
      <c r="G84" s="33">
        <v>0</v>
      </c>
      <c r="H84" s="33">
        <v>0.38627663171305571</v>
      </c>
      <c r="I84" s="33">
        <v>0</v>
      </c>
      <c r="J84" s="33">
        <v>0</v>
      </c>
      <c r="K84" s="33">
        <v>0</v>
      </c>
      <c r="L84" s="33">
        <v>0</v>
      </c>
      <c r="M84" s="33">
        <v>0.10964373520661752</v>
      </c>
      <c r="N84" s="33">
        <v>0.15507875671865889</v>
      </c>
      <c r="O84" s="33">
        <v>1.9773671337993051</v>
      </c>
      <c r="P84" s="33">
        <v>1.5221689900407398E-2</v>
      </c>
      <c r="Q84" s="33">
        <v>5.7508783310638023E-2</v>
      </c>
      <c r="R84" s="33">
        <v>2.9911356349998641E-5</v>
      </c>
      <c r="S84" s="33">
        <v>2.765328057576653</v>
      </c>
    </row>
    <row r="85" spans="1:19">
      <c r="A85" s="33" t="s">
        <v>229</v>
      </c>
      <c r="B85" s="1" t="s">
        <v>39</v>
      </c>
      <c r="C85" s="33">
        <v>0</v>
      </c>
      <c r="D85" s="33">
        <v>0</v>
      </c>
      <c r="E85" s="33">
        <v>0</v>
      </c>
      <c r="F85" s="33">
        <v>0</v>
      </c>
      <c r="G85" s="33">
        <v>1.1605404281098686E-3</v>
      </c>
      <c r="H85" s="33">
        <v>6.3949254936446209E-4</v>
      </c>
      <c r="I85" s="33">
        <v>0</v>
      </c>
      <c r="J85" s="33">
        <v>5.3976914500708517E-5</v>
      </c>
      <c r="K85" s="33">
        <v>0</v>
      </c>
      <c r="L85" s="33">
        <v>0</v>
      </c>
      <c r="M85" s="33">
        <v>2.1143092855027135E-3</v>
      </c>
      <c r="N85" s="33">
        <v>8.7372199749466972E-3</v>
      </c>
      <c r="O85" s="33">
        <v>0.47780174146859622</v>
      </c>
      <c r="P85" s="33">
        <v>4.8702345353532905E-3</v>
      </c>
      <c r="Q85" s="33">
        <v>1.3030809529041676E-2</v>
      </c>
      <c r="R85" s="33">
        <v>0.24128661831510101</v>
      </c>
      <c r="S85" s="33">
        <v>0.74969494300057704</v>
      </c>
    </row>
    <row r="86" spans="1:19">
      <c r="A86" s="33" t="s">
        <v>230</v>
      </c>
      <c r="B86" s="1" t="s">
        <v>40</v>
      </c>
      <c r="C86" s="33">
        <v>0.11616239089647706</v>
      </c>
      <c r="D86" s="33">
        <v>0</v>
      </c>
      <c r="E86" s="33">
        <v>0</v>
      </c>
      <c r="F86" s="33">
        <v>5.7540702781899711E-4</v>
      </c>
      <c r="G86" s="33">
        <v>0</v>
      </c>
      <c r="H86" s="33">
        <v>0</v>
      </c>
      <c r="I86" s="33">
        <v>0</v>
      </c>
      <c r="J86" s="33">
        <v>0.43050981741654937</v>
      </c>
      <c r="K86" s="33">
        <v>0</v>
      </c>
      <c r="L86" s="33">
        <v>4.99235343880855E-4</v>
      </c>
      <c r="M86" s="33">
        <v>7.9133908729517088E-2</v>
      </c>
      <c r="N86" s="33">
        <v>2.6654329362401086E-3</v>
      </c>
      <c r="O86" s="33">
        <v>0</v>
      </c>
      <c r="P86" s="33">
        <v>3.6385597694881255E-3</v>
      </c>
      <c r="Q86" s="33">
        <v>3.9724181606402453E-2</v>
      </c>
      <c r="R86" s="33">
        <v>3.8495299070717692E-4</v>
      </c>
      <c r="S86" s="33">
        <v>0.67329388671669221</v>
      </c>
    </row>
    <row r="87" spans="1:19">
      <c r="A87" s="33" t="s">
        <v>229</v>
      </c>
      <c r="B87" s="1" t="s">
        <v>41</v>
      </c>
      <c r="C87" s="33">
        <v>0</v>
      </c>
      <c r="D87" s="33">
        <v>0</v>
      </c>
      <c r="E87" s="33">
        <v>1.2830179269229802E-4</v>
      </c>
      <c r="F87" s="33">
        <v>0</v>
      </c>
      <c r="G87" s="33">
        <v>0</v>
      </c>
      <c r="H87" s="33">
        <v>0</v>
      </c>
      <c r="I87" s="33">
        <v>1.74425096762576E-4</v>
      </c>
      <c r="J87" s="33">
        <v>3.5984609667139011E-5</v>
      </c>
      <c r="K87" s="33">
        <v>0</v>
      </c>
      <c r="L87" s="33">
        <v>0</v>
      </c>
      <c r="M87" s="33">
        <v>5.4470648586487869E-2</v>
      </c>
      <c r="N87" s="33">
        <v>1.1884204686296584E-3</v>
      </c>
      <c r="O87" s="33">
        <v>0.5008796380284366</v>
      </c>
      <c r="P87" s="33">
        <v>1.4670053552766404E-2</v>
      </c>
      <c r="Q87" s="33">
        <v>4.7426381854620558E-5</v>
      </c>
      <c r="R87" s="33">
        <v>9.1623225303294475E-4</v>
      </c>
      <c r="S87" s="33">
        <v>0.57251113077052196</v>
      </c>
    </row>
    <row r="88" spans="1:19">
      <c r="A88" s="33" t="s">
        <v>230</v>
      </c>
      <c r="B88" s="1" t="s">
        <v>42</v>
      </c>
      <c r="C88" s="33">
        <v>2.5749982976996932E-6</v>
      </c>
      <c r="D88" s="33">
        <v>2.6082378439262754E-6</v>
      </c>
      <c r="E88" s="33">
        <v>0</v>
      </c>
      <c r="F88" s="33">
        <v>0</v>
      </c>
      <c r="G88" s="33">
        <v>1.4038918056513694E-5</v>
      </c>
      <c r="H88" s="33">
        <v>1.5462223156958999E-5</v>
      </c>
      <c r="I88" s="33">
        <v>8.4247279894249516E-3</v>
      </c>
      <c r="J88" s="33">
        <v>0</v>
      </c>
      <c r="K88" s="33">
        <v>2.4332260740167477E-4</v>
      </c>
      <c r="L88" s="33">
        <v>0</v>
      </c>
      <c r="M88" s="33">
        <v>1.0644733424953756E-3</v>
      </c>
      <c r="N88" s="33">
        <v>4.4609662722905341E-5</v>
      </c>
      <c r="O88" s="33">
        <v>0.256431644016061</v>
      </c>
      <c r="P88" s="33">
        <v>2.8702453282036799E-4</v>
      </c>
      <c r="Q88" s="33">
        <v>7.8490644266082654E-4</v>
      </c>
      <c r="R88" s="33">
        <v>1.84376380261142E-5</v>
      </c>
      <c r="S88" s="33">
        <v>0.26733383060877713</v>
      </c>
    </row>
    <row r="89" spans="1:19">
      <c r="A89" s="33" t="s">
        <v>229</v>
      </c>
      <c r="B89" s="1" t="s">
        <v>43</v>
      </c>
      <c r="C89" s="33">
        <v>1.1620477221156111E-2</v>
      </c>
      <c r="D89" s="33">
        <v>2.5698841830550379E-3</v>
      </c>
      <c r="E89" s="33">
        <v>0</v>
      </c>
      <c r="F89" s="33">
        <v>5.0700130813652322E-6</v>
      </c>
      <c r="G89" s="33">
        <v>0</v>
      </c>
      <c r="H89" s="33">
        <v>7.9460746868171839E-3</v>
      </c>
      <c r="I89" s="33">
        <v>0</v>
      </c>
      <c r="J89" s="33">
        <v>5.7887222425279106E-5</v>
      </c>
      <c r="K89" s="33">
        <v>5.037737644930651E-6</v>
      </c>
      <c r="L89" s="33">
        <v>0</v>
      </c>
      <c r="M89" s="33">
        <v>2.3012278069103331E-2</v>
      </c>
      <c r="N89" s="33">
        <v>1.6062417196565093E-3</v>
      </c>
      <c r="O89" s="33">
        <v>0.16181772588669219</v>
      </c>
      <c r="P89" s="33">
        <v>1.9898835279363425E-2</v>
      </c>
      <c r="Q89" s="33">
        <v>2.2243802229866105E-2</v>
      </c>
      <c r="R89" s="33">
        <v>0.13136168181689811</v>
      </c>
      <c r="S89" s="33">
        <v>0.38214499606510799</v>
      </c>
    </row>
    <row r="90" spans="1:19">
      <c r="A90" s="33" t="s">
        <v>229</v>
      </c>
      <c r="B90" s="1" t="s">
        <v>44</v>
      </c>
      <c r="C90" s="33">
        <v>0</v>
      </c>
      <c r="D90" s="33">
        <v>0</v>
      </c>
      <c r="E90" s="33">
        <v>0</v>
      </c>
      <c r="F90" s="33">
        <v>0</v>
      </c>
      <c r="G90" s="33">
        <v>2.493073119093836E-2</v>
      </c>
      <c r="H90" s="33">
        <v>0</v>
      </c>
      <c r="I90" s="33">
        <v>0</v>
      </c>
      <c r="J90" s="33">
        <v>0</v>
      </c>
      <c r="K90" s="33">
        <v>1.4371077095010065E-7</v>
      </c>
      <c r="L90" s="33">
        <v>0</v>
      </c>
      <c r="M90" s="33">
        <v>0</v>
      </c>
      <c r="N90" s="33">
        <v>2.5838054526658993E-3</v>
      </c>
      <c r="O90" s="33">
        <v>1.8492932734716305E-2</v>
      </c>
      <c r="P90" s="33">
        <v>8.2545900968256092E-3</v>
      </c>
      <c r="Q90" s="33">
        <v>1.2216236282839077E-2</v>
      </c>
      <c r="R90" s="33">
        <v>0.1074903263207716</v>
      </c>
      <c r="S90" s="33">
        <v>0.17396876578936826</v>
      </c>
    </row>
    <row r="91" spans="1:19">
      <c r="A91" s="33" t="s">
        <v>230</v>
      </c>
      <c r="B91" s="1" t="s">
        <v>45</v>
      </c>
      <c r="C91" s="33">
        <v>4.2458655959975999E-6</v>
      </c>
      <c r="D91" s="33">
        <v>5.9301758819962913E-5</v>
      </c>
      <c r="E91" s="33">
        <v>6.9728911304110852E-2</v>
      </c>
      <c r="F91" s="33">
        <v>9.0305536820256549E-4</v>
      </c>
      <c r="G91" s="33">
        <v>0</v>
      </c>
      <c r="H91" s="33">
        <v>1.0187749003058855E-3</v>
      </c>
      <c r="I91" s="33">
        <v>0</v>
      </c>
      <c r="J91" s="33">
        <v>1.5142598977035959E-4</v>
      </c>
      <c r="K91" s="33">
        <v>0</v>
      </c>
      <c r="L91" s="33">
        <v>0.42677902522262912</v>
      </c>
      <c r="M91" s="33">
        <v>1.2971681118756351E-4</v>
      </c>
      <c r="N91" s="33">
        <v>3.4500518587719853E-2</v>
      </c>
      <c r="O91" s="33">
        <v>5.7314574207225633E-3</v>
      </c>
      <c r="P91" s="33">
        <v>1.2700409904098819E-2</v>
      </c>
      <c r="Q91" s="33">
        <v>2.2518514182650051E-3</v>
      </c>
      <c r="R91" s="33">
        <v>6.0572076616175252E-2</v>
      </c>
      <c r="S91" s="33">
        <v>0.61453077116755139</v>
      </c>
    </row>
    <row r="92" spans="1:19">
      <c r="A92" s="33" t="s">
        <v>229</v>
      </c>
      <c r="B92" s="1" t="s">
        <v>46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9.0288114428233257E-2</v>
      </c>
      <c r="K92" s="33">
        <v>0</v>
      </c>
      <c r="L92" s="33">
        <v>0</v>
      </c>
      <c r="M92" s="33">
        <v>7.5443579135026084E-6</v>
      </c>
      <c r="N92" s="33">
        <v>2.7121718345455292E-3</v>
      </c>
      <c r="O92" s="33">
        <v>0.14091302020156604</v>
      </c>
      <c r="P92" s="33">
        <v>3.240779207253297E-3</v>
      </c>
      <c r="Q92" s="33">
        <v>0</v>
      </c>
      <c r="R92" s="33">
        <v>1.9013066086372987E-2</v>
      </c>
      <c r="S92" s="33">
        <v>0.2561746961158633</v>
      </c>
    </row>
    <row r="93" spans="1:19">
      <c r="A93" s="33" t="s">
        <v>229</v>
      </c>
      <c r="B93" s="1" t="s">
        <v>47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1.520849824743209E-6</v>
      </c>
      <c r="J93" s="33">
        <v>0</v>
      </c>
      <c r="K93" s="33">
        <v>3.3582830705203293E-7</v>
      </c>
      <c r="L93" s="33">
        <v>0</v>
      </c>
      <c r="M93" s="33">
        <v>6.7015726361319139E-3</v>
      </c>
      <c r="N93" s="33">
        <v>4.7240792440561563E-5</v>
      </c>
      <c r="O93" s="33">
        <v>1.9123910984488646</v>
      </c>
      <c r="P93" s="33">
        <v>1.1805316513999742E-3</v>
      </c>
      <c r="Q93" s="33">
        <v>2.2817592702040201E-4</v>
      </c>
      <c r="R93" s="33">
        <v>0.11408261885793536</v>
      </c>
      <c r="S93" s="33">
        <v>2.0346330949918183</v>
      </c>
    </row>
    <row r="94" spans="1:19">
      <c r="A94" s="33" t="s">
        <v>229</v>
      </c>
      <c r="B94" s="1" t="s">
        <v>48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1.0995154087822812E-4</v>
      </c>
      <c r="K94" s="33">
        <v>0</v>
      </c>
      <c r="L94" s="33">
        <v>0</v>
      </c>
      <c r="M94" s="33">
        <v>1.0676734122057496E-2</v>
      </c>
      <c r="N94" s="33">
        <v>3.131761445729353E-7</v>
      </c>
      <c r="O94" s="33">
        <v>3.5647687185928589E-2</v>
      </c>
      <c r="P94" s="33">
        <v>1.949406243966223E-4</v>
      </c>
      <c r="Q94" s="33">
        <v>1.1401454713677595E-5</v>
      </c>
      <c r="R94" s="33">
        <v>0</v>
      </c>
      <c r="S94" s="33">
        <v>4.6641028104318139E-2</v>
      </c>
    </row>
    <row r="95" spans="1:19">
      <c r="A95" s="33" t="s">
        <v>229</v>
      </c>
      <c r="B95" s="1" t="s">
        <v>49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1.0801435621772271E-3</v>
      </c>
      <c r="J95" s="33">
        <v>0</v>
      </c>
      <c r="K95" s="33">
        <v>0</v>
      </c>
      <c r="L95" s="33">
        <v>0</v>
      </c>
      <c r="M95" s="33">
        <v>1.3644182359939805E-5</v>
      </c>
      <c r="N95" s="33">
        <v>5.5846383020252688E-6</v>
      </c>
      <c r="O95" s="33">
        <v>2.1490662924979915</v>
      </c>
      <c r="P95" s="33">
        <v>2.9173133776829729E-3</v>
      </c>
      <c r="Q95" s="33">
        <v>5.1312815725452765E-3</v>
      </c>
      <c r="R95" s="33">
        <v>9.6732225799925686E-2</v>
      </c>
      <c r="S95" s="33">
        <v>2.2549464856307395</v>
      </c>
    </row>
    <row r="96" spans="1:19">
      <c r="A96" s="33" t="s">
        <v>229</v>
      </c>
      <c r="B96" s="1" t="s">
        <v>50</v>
      </c>
      <c r="C96" s="33">
        <v>1.4771507151745134E-2</v>
      </c>
      <c r="D96" s="33">
        <v>0</v>
      </c>
      <c r="E96" s="33">
        <v>3.7108612538361285E-6</v>
      </c>
      <c r="F96" s="33">
        <v>0</v>
      </c>
      <c r="G96" s="33">
        <v>0</v>
      </c>
      <c r="H96" s="33">
        <v>0</v>
      </c>
      <c r="I96" s="33">
        <v>3.5539745457668914E-6</v>
      </c>
      <c r="J96" s="33">
        <v>2.7052303863683846E-5</v>
      </c>
      <c r="K96" s="33">
        <v>0</v>
      </c>
      <c r="L96" s="33">
        <v>0</v>
      </c>
      <c r="M96" s="33">
        <v>2.4468691726269753E-2</v>
      </c>
      <c r="N96" s="33">
        <v>2.8942169403478601E-4</v>
      </c>
      <c r="O96" s="33">
        <v>1.9581904581400522E-5</v>
      </c>
      <c r="P96" s="33">
        <v>1.1420828486158996E-2</v>
      </c>
      <c r="Q96" s="33">
        <v>3.4299830080810096</v>
      </c>
      <c r="R96" s="33">
        <v>4.0888947631572137E-3</v>
      </c>
      <c r="S96" s="33">
        <v>3.4850762509463493</v>
      </c>
    </row>
    <row r="97" spans="1:19">
      <c r="A97" s="33" t="s">
        <v>229</v>
      </c>
      <c r="B97" s="1" t="s">
        <v>51</v>
      </c>
      <c r="C97" s="33">
        <v>0</v>
      </c>
      <c r="D97" s="33">
        <v>2.2273957354101981E-6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2.6952982580041862E-5</v>
      </c>
      <c r="K97" s="33">
        <v>3.1196656823384572E-5</v>
      </c>
      <c r="L97" s="33">
        <v>0</v>
      </c>
      <c r="M97" s="33">
        <v>5.0470921846454075E-2</v>
      </c>
      <c r="N97" s="33">
        <v>1.5530086313475522E-4</v>
      </c>
      <c r="O97" s="33">
        <v>6.8104288039563698E-2</v>
      </c>
      <c r="P97" s="33">
        <v>4.3798940286592369E-3</v>
      </c>
      <c r="Q97" s="33">
        <v>1.8253046206304617</v>
      </c>
      <c r="R97" s="33">
        <v>2.4847527667333225E-3</v>
      </c>
      <c r="S97" s="33">
        <v>1.9509601552100548</v>
      </c>
    </row>
    <row r="98" spans="1:19">
      <c r="A98" s="33" t="s">
        <v>229</v>
      </c>
      <c r="B98" s="1" t="s">
        <v>52</v>
      </c>
      <c r="C98" s="33">
        <v>0</v>
      </c>
      <c r="D98" s="33">
        <v>0</v>
      </c>
      <c r="E98" s="33">
        <v>0</v>
      </c>
      <c r="F98" s="33">
        <v>0</v>
      </c>
      <c r="G98" s="33">
        <v>0</v>
      </c>
      <c r="H98" s="33">
        <v>5.0583725370021426E-2</v>
      </c>
      <c r="I98" s="33">
        <v>0</v>
      </c>
      <c r="J98" s="33">
        <v>0</v>
      </c>
      <c r="K98" s="33">
        <v>0</v>
      </c>
      <c r="L98" s="33">
        <v>0</v>
      </c>
      <c r="M98" s="33">
        <v>1.7654116699134192E-2</v>
      </c>
      <c r="N98" s="33">
        <v>8.0867921753480232E-4</v>
      </c>
      <c r="O98" s="33">
        <v>9.5395922271933387E-2</v>
      </c>
      <c r="P98" s="33">
        <v>1.2539973572014418E-2</v>
      </c>
      <c r="Q98" s="33">
        <v>0</v>
      </c>
      <c r="R98" s="33">
        <v>1.1113054151081769E-3</v>
      </c>
      <c r="S98" s="33">
        <v>0.17809372254566824</v>
      </c>
    </row>
    <row r="99" spans="1:19">
      <c r="A99" s="33" t="s">
        <v>229</v>
      </c>
      <c r="B99" s="1" t="s">
        <v>53</v>
      </c>
      <c r="C99" s="33">
        <v>0</v>
      </c>
      <c r="D99" s="33">
        <v>3.3253516367670599E-4</v>
      </c>
      <c r="E99" s="33">
        <v>8.6716691072297181E-6</v>
      </c>
      <c r="F99" s="33">
        <v>0</v>
      </c>
      <c r="G99" s="33">
        <v>0.27903521080051341</v>
      </c>
      <c r="H99" s="33">
        <v>4.1762388462984745E-6</v>
      </c>
      <c r="I99" s="33">
        <v>9.6608442591765709E-3</v>
      </c>
      <c r="J99" s="33">
        <v>0</v>
      </c>
      <c r="K99" s="33">
        <v>5.7292919955043153E-5</v>
      </c>
      <c r="L99" s="33">
        <v>0</v>
      </c>
      <c r="M99" s="33">
        <v>9.2305758712996067E-4</v>
      </c>
      <c r="N99" s="33">
        <v>2.105969738650515E-4</v>
      </c>
      <c r="O99" s="33">
        <v>7.7200520748988311E-2</v>
      </c>
      <c r="P99" s="33">
        <v>2.9213469852393814E-3</v>
      </c>
      <c r="Q99" s="33">
        <v>0.3449333020716665</v>
      </c>
      <c r="R99" s="33">
        <v>6.0769216852534669E-2</v>
      </c>
      <c r="S99" s="33">
        <v>0.77605677227029446</v>
      </c>
    </row>
    <row r="100" spans="1:19">
      <c r="A100" s="33" t="s">
        <v>229</v>
      </c>
      <c r="B100" s="1" t="s">
        <v>54</v>
      </c>
      <c r="C100" s="33">
        <v>0</v>
      </c>
      <c r="D100" s="33">
        <v>0</v>
      </c>
      <c r="E100" s="33">
        <v>0</v>
      </c>
      <c r="F100" s="33">
        <v>0.13929664804966668</v>
      </c>
      <c r="G100" s="33">
        <v>0</v>
      </c>
      <c r="H100" s="33">
        <v>0</v>
      </c>
      <c r="I100" s="33">
        <v>0</v>
      </c>
      <c r="J100" s="33">
        <v>13.60522244709</v>
      </c>
      <c r="K100" s="33">
        <v>0</v>
      </c>
      <c r="L100" s="33">
        <v>0</v>
      </c>
      <c r="M100" s="33">
        <v>6.7529793028597851E-5</v>
      </c>
      <c r="N100" s="33">
        <v>1.4291848481754243E-2</v>
      </c>
      <c r="O100" s="33">
        <v>6.5831086557750496E-3</v>
      </c>
      <c r="P100" s="33">
        <v>6.3964053869781878E-2</v>
      </c>
      <c r="Q100" s="33">
        <v>0</v>
      </c>
      <c r="R100" s="33">
        <v>0.19208323982282849</v>
      </c>
      <c r="S100" s="33">
        <v>14.021508875763061</v>
      </c>
    </row>
    <row r="101" spans="1:19">
      <c r="A101" s="33" t="s">
        <v>229</v>
      </c>
      <c r="B101" s="1" t="s">
        <v>55</v>
      </c>
      <c r="C101" s="33">
        <v>0</v>
      </c>
      <c r="D101" s="33">
        <v>5.2655035625281954E-4</v>
      </c>
      <c r="E101" s="33">
        <v>0</v>
      </c>
      <c r="F101" s="33">
        <v>0</v>
      </c>
      <c r="G101" s="33">
        <v>0</v>
      </c>
      <c r="H101" s="33">
        <v>0</v>
      </c>
      <c r="I101" s="33">
        <v>1.2987827862076529E-6</v>
      </c>
      <c r="J101" s="33">
        <v>0</v>
      </c>
      <c r="K101" s="33">
        <v>1.6791415347050531E-7</v>
      </c>
      <c r="L101" s="33">
        <v>0</v>
      </c>
      <c r="M101" s="33">
        <v>2.5838989911449062E-2</v>
      </c>
      <c r="N101" s="33">
        <v>5.821801839879015E-3</v>
      </c>
      <c r="O101" s="33">
        <v>8.3240625932887724E-3</v>
      </c>
      <c r="P101" s="33">
        <v>3.241736626549141E-4</v>
      </c>
      <c r="Q101" s="33">
        <v>3.7415084364056383E-7</v>
      </c>
      <c r="R101" s="33">
        <v>0.1052690558625784</v>
      </c>
      <c r="S101" s="33">
        <v>0.14610647507413432</v>
      </c>
    </row>
    <row r="102" spans="1:19">
      <c r="A102" s="33" t="s">
        <v>229</v>
      </c>
      <c r="B102" s="1" t="s">
        <v>56</v>
      </c>
      <c r="C102" s="33">
        <v>9.0500646468427703E-5</v>
      </c>
      <c r="D102" s="33">
        <v>2.4203994904112847E-3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3.1160266871665954E-5</v>
      </c>
      <c r="P102" s="33">
        <v>1.4001579405540809E-2</v>
      </c>
      <c r="Q102" s="33">
        <v>3.8234276189541561E-8</v>
      </c>
      <c r="R102" s="33">
        <v>3.8476458104241829E-4</v>
      </c>
      <c r="S102" s="33">
        <v>1.6928442624703166E-2</v>
      </c>
    </row>
    <row r="103" spans="1:19">
      <c r="A103" s="33" t="s">
        <v>229</v>
      </c>
      <c r="B103" s="1" t="s">
        <v>57</v>
      </c>
      <c r="C103" s="33">
        <v>0</v>
      </c>
      <c r="D103" s="33">
        <v>0</v>
      </c>
      <c r="E103" s="33">
        <v>0</v>
      </c>
      <c r="F103" s="33">
        <v>0</v>
      </c>
      <c r="G103" s="33">
        <v>8.8608423904901201E-6</v>
      </c>
      <c r="H103" s="33">
        <v>9.7591795800155978E-6</v>
      </c>
      <c r="I103" s="33">
        <v>0</v>
      </c>
      <c r="J103" s="33">
        <v>0</v>
      </c>
      <c r="K103" s="33">
        <v>0</v>
      </c>
      <c r="L103" s="33">
        <v>2.1012574341194181</v>
      </c>
      <c r="M103" s="33">
        <v>0</v>
      </c>
      <c r="N103" s="33">
        <v>1.4149567122743179E-3</v>
      </c>
      <c r="O103" s="33">
        <v>6.738765427803628E-2</v>
      </c>
      <c r="P103" s="33">
        <v>8.1695801183112593E-2</v>
      </c>
      <c r="Q103" s="33">
        <v>0</v>
      </c>
      <c r="R103" s="33">
        <v>9.7119394766309597E-6</v>
      </c>
      <c r="S103" s="33">
        <v>2.2517841782539563</v>
      </c>
    </row>
    <row r="104" spans="1:19">
      <c r="A104" s="33" t="s">
        <v>229</v>
      </c>
      <c r="B104" s="1" t="s">
        <v>58</v>
      </c>
      <c r="C104" s="33">
        <v>0</v>
      </c>
      <c r="D104" s="33">
        <v>0</v>
      </c>
      <c r="E104" s="33">
        <v>0.3437376720771752</v>
      </c>
      <c r="F104" s="33">
        <v>3.2000034941859212E-6</v>
      </c>
      <c r="G104" s="33">
        <v>0</v>
      </c>
      <c r="H104" s="33">
        <v>0</v>
      </c>
      <c r="I104" s="33">
        <v>1.7769872737716241E-6</v>
      </c>
      <c r="J104" s="33">
        <v>0</v>
      </c>
      <c r="K104" s="33">
        <v>0</v>
      </c>
      <c r="L104" s="33">
        <v>0</v>
      </c>
      <c r="M104" s="33">
        <v>8.8149583916674601E-6</v>
      </c>
      <c r="N104" s="33">
        <v>2.6674249378906723E-2</v>
      </c>
      <c r="O104" s="33">
        <v>0</v>
      </c>
      <c r="P104" s="33">
        <v>0.13292061004531419</v>
      </c>
      <c r="Q104" s="33">
        <v>1.4464214923748386E-4</v>
      </c>
      <c r="R104" s="33">
        <v>2.5254463600177246E-3</v>
      </c>
      <c r="S104" s="33">
        <v>0.50601641195987668</v>
      </c>
    </row>
    <row r="105" spans="1:19">
      <c r="A105" s="33" t="s">
        <v>229</v>
      </c>
      <c r="B105" s="1" t="s">
        <v>59</v>
      </c>
      <c r="C105" s="33">
        <v>0</v>
      </c>
      <c r="D105" s="33">
        <v>0</v>
      </c>
      <c r="E105" s="33">
        <v>0.2778147574300931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1.0809931877118686</v>
      </c>
      <c r="M105" s="33">
        <v>0</v>
      </c>
      <c r="N105" s="33">
        <v>2.5370292460635824E-3</v>
      </c>
      <c r="O105" s="33">
        <v>6.4709791845842801E-2</v>
      </c>
      <c r="P105" s="33">
        <v>2.1872344225386087E-2</v>
      </c>
      <c r="Q105" s="33">
        <v>7.6715802123317189E-5</v>
      </c>
      <c r="R105" s="33">
        <v>4.2739290993623058E-3</v>
      </c>
      <c r="S105" s="33">
        <v>1.4522777553606829</v>
      </c>
    </row>
    <row r="106" spans="1:19">
      <c r="A106" s="33" t="s">
        <v>229</v>
      </c>
      <c r="B106" s="1" t="s">
        <v>60</v>
      </c>
      <c r="C106" s="33">
        <v>7.9827636856322215E-7</v>
      </c>
      <c r="D106" s="33">
        <v>0</v>
      </c>
      <c r="E106" s="33">
        <v>0.35969506018329156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2.2041351235603202</v>
      </c>
      <c r="M106" s="33">
        <v>7.0515504913828408E-3</v>
      </c>
      <c r="N106" s="33">
        <v>8.4586702087108279E-8</v>
      </c>
      <c r="O106" s="33">
        <v>1.6688739116432316E-2</v>
      </c>
      <c r="P106" s="33">
        <v>6.8550762973536905E-2</v>
      </c>
      <c r="Q106" s="33">
        <v>0</v>
      </c>
      <c r="R106" s="33">
        <v>9.281391868398714E-7</v>
      </c>
      <c r="S106" s="33">
        <v>2.656123047327128</v>
      </c>
    </row>
    <row r="107" spans="1:19">
      <c r="A107" s="33" t="s">
        <v>229</v>
      </c>
      <c r="B107" s="1" t="s">
        <v>61</v>
      </c>
      <c r="C107" s="33">
        <v>7.272789284703185E-2</v>
      </c>
      <c r="D107" s="33">
        <v>0</v>
      </c>
      <c r="E107" s="33">
        <v>4.335834553614859E-6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1.0917625603383385E-2</v>
      </c>
      <c r="O107" s="33">
        <v>2.0885119128593033E-2</v>
      </c>
      <c r="P107" s="33">
        <v>8.5074260505045629E-2</v>
      </c>
      <c r="Q107" s="33">
        <v>1.4549256874829553E-5</v>
      </c>
      <c r="R107" s="33">
        <v>2.4600246730699382E-4</v>
      </c>
      <c r="S107" s="33">
        <v>0.18986978564305446</v>
      </c>
    </row>
    <row r="108" spans="1:19">
      <c r="A108" s="33" t="s">
        <v>229</v>
      </c>
      <c r="B108" s="1" t="s">
        <v>62</v>
      </c>
      <c r="C108" s="33">
        <v>0</v>
      </c>
      <c r="D108" s="33">
        <v>0</v>
      </c>
      <c r="E108" s="33">
        <v>0</v>
      </c>
      <c r="F108" s="33">
        <v>0</v>
      </c>
      <c r="G108" s="33">
        <v>3.2381519403656966E-6</v>
      </c>
      <c r="H108" s="33">
        <v>3.5664449136163512E-6</v>
      </c>
      <c r="I108" s="33">
        <v>0</v>
      </c>
      <c r="J108" s="33">
        <v>5.8845401434837186E-4</v>
      </c>
      <c r="K108" s="33">
        <v>0</v>
      </c>
      <c r="L108" s="33">
        <v>0</v>
      </c>
      <c r="M108" s="33">
        <v>0.79885611097714104</v>
      </c>
      <c r="N108" s="33">
        <v>7.9214835624696889E-4</v>
      </c>
      <c r="O108" s="33">
        <v>0.10878663762468932</v>
      </c>
      <c r="P108" s="33">
        <v>6.7079733120962715E-3</v>
      </c>
      <c r="Q108" s="33">
        <v>2.0052429155207534</v>
      </c>
      <c r="R108" s="33">
        <v>3.549181244011379E-6</v>
      </c>
      <c r="S108" s="33">
        <v>2.9209845935833982</v>
      </c>
    </row>
    <row r="109" spans="1:19">
      <c r="A109" s="33" t="s">
        <v>229</v>
      </c>
      <c r="B109" s="1" t="s">
        <v>63</v>
      </c>
      <c r="C109" s="33">
        <v>8.265345332048657E-2</v>
      </c>
      <c r="D109" s="33">
        <v>1.8441749456421519E-6</v>
      </c>
      <c r="E109" s="33">
        <v>0</v>
      </c>
      <c r="F109" s="33">
        <v>1.1694257797678631E-6</v>
      </c>
      <c r="G109" s="33">
        <v>0</v>
      </c>
      <c r="H109" s="33">
        <v>0.25113140140817691</v>
      </c>
      <c r="I109" s="33">
        <v>0</v>
      </c>
      <c r="J109" s="33">
        <v>0</v>
      </c>
      <c r="K109" s="33">
        <v>0</v>
      </c>
      <c r="L109" s="33">
        <v>0</v>
      </c>
      <c r="M109" s="33">
        <v>1.6851849756054946</v>
      </c>
      <c r="N109" s="33">
        <v>4.3968618115286517E-6</v>
      </c>
      <c r="O109" s="33">
        <v>1.3947653435025131E-2</v>
      </c>
      <c r="P109" s="33">
        <v>1.1062380404151639E-2</v>
      </c>
      <c r="Q109" s="33">
        <v>2.1958988654535148</v>
      </c>
      <c r="R109" s="33">
        <v>3.7455067172231793E-6</v>
      </c>
      <c r="S109" s="33">
        <v>4.2398898855960852</v>
      </c>
    </row>
    <row r="110" spans="1:19">
      <c r="A110" s="33" t="s">
        <v>229</v>
      </c>
      <c r="B110" s="1" t="s">
        <v>64</v>
      </c>
      <c r="C110" s="33">
        <v>0</v>
      </c>
      <c r="D110" s="33">
        <v>0</v>
      </c>
      <c r="E110" s="33">
        <v>0.15269630657201105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0.54317142283372277</v>
      </c>
      <c r="M110" s="33">
        <v>0.25534739045278343</v>
      </c>
      <c r="N110" s="33">
        <v>0</v>
      </c>
      <c r="O110" s="33">
        <v>0</v>
      </c>
      <c r="P110" s="33">
        <v>5.058993037152959E-3</v>
      </c>
      <c r="Q110" s="33">
        <v>0</v>
      </c>
      <c r="R110" s="33">
        <v>2.807345232724856E-6</v>
      </c>
      <c r="S110" s="33">
        <v>0.95627692024095268</v>
      </c>
    </row>
    <row r="111" spans="1:19">
      <c r="A111" s="33" t="s">
        <v>229</v>
      </c>
      <c r="B111" s="1" t="s">
        <v>91</v>
      </c>
      <c r="C111" s="33">
        <v>2.9172623294826394E-7</v>
      </c>
      <c r="D111" s="33">
        <v>0</v>
      </c>
      <c r="E111" s="33">
        <v>0</v>
      </c>
      <c r="F111" s="33">
        <v>0</v>
      </c>
      <c r="G111" s="33">
        <v>4.4304211961332385E-6</v>
      </c>
      <c r="H111" s="33">
        <v>4.8795897882314421E-6</v>
      </c>
      <c r="I111" s="33">
        <v>0.26625898067349851</v>
      </c>
      <c r="J111" s="33">
        <v>3.4086126134980077E-5</v>
      </c>
      <c r="K111" s="33">
        <v>1.0161182339984975E-7</v>
      </c>
      <c r="L111" s="33">
        <v>0</v>
      </c>
      <c r="M111" s="33">
        <v>3.3633363322849164E-3</v>
      </c>
      <c r="N111" s="33">
        <v>3.3579931601586566E-2</v>
      </c>
      <c r="O111" s="33">
        <v>0</v>
      </c>
      <c r="P111" s="33">
        <v>3.1655709068704851E-2</v>
      </c>
      <c r="Q111" s="33">
        <v>3.7471045999382113E-6</v>
      </c>
      <c r="R111" s="33">
        <v>4.9354512228205749E-6</v>
      </c>
      <c r="S111" s="33">
        <v>0.33491042970695162</v>
      </c>
    </row>
    <row r="112" spans="1:19">
      <c r="A112" s="33" t="s">
        <v>230</v>
      </c>
      <c r="B112" s="1" t="s">
        <v>92</v>
      </c>
      <c r="C112" s="33">
        <v>0</v>
      </c>
      <c r="D112" s="33">
        <v>0</v>
      </c>
      <c r="E112" s="33">
        <v>0</v>
      </c>
      <c r="F112" s="33">
        <v>1.6000017470929606E-6</v>
      </c>
      <c r="G112" s="33">
        <v>0</v>
      </c>
      <c r="H112" s="33">
        <v>0</v>
      </c>
      <c r="I112" s="33">
        <v>0</v>
      </c>
      <c r="J112" s="33">
        <v>0</v>
      </c>
      <c r="K112" s="33">
        <v>7.6900796682005668E-3</v>
      </c>
      <c r="L112" s="33">
        <v>0</v>
      </c>
      <c r="M112" s="33">
        <v>1.8962795223274043E-3</v>
      </c>
      <c r="N112" s="33">
        <v>2.7263106673558468E-5</v>
      </c>
      <c r="O112" s="33">
        <v>1.3966805017417983E-2</v>
      </c>
      <c r="P112" s="33">
        <v>4.458983555267082E-3</v>
      </c>
      <c r="Q112" s="33">
        <v>0.18935251267984654</v>
      </c>
      <c r="R112" s="33">
        <v>7.9921449296421088E-2</v>
      </c>
      <c r="S112" s="33">
        <v>0.29731497284785746</v>
      </c>
    </row>
    <row r="113" spans="1:19">
      <c r="A113" s="33" t="s">
        <v>230</v>
      </c>
      <c r="B113" s="1" t="s">
        <v>93</v>
      </c>
      <c r="C113" s="33">
        <v>0</v>
      </c>
      <c r="D113" s="33">
        <v>0</v>
      </c>
      <c r="E113" s="33">
        <v>1.5729106598030285E-3</v>
      </c>
      <c r="F113" s="33">
        <v>0</v>
      </c>
      <c r="G113" s="33">
        <v>0</v>
      </c>
      <c r="H113" s="33">
        <v>0</v>
      </c>
      <c r="I113" s="33">
        <v>0</v>
      </c>
      <c r="J113" s="33">
        <v>7.4686470771381437</v>
      </c>
      <c r="K113" s="33">
        <v>0</v>
      </c>
      <c r="L113" s="33">
        <v>9.6270724093585613E-3</v>
      </c>
      <c r="M113" s="33">
        <v>0.72539968176570824</v>
      </c>
      <c r="N113" s="33">
        <v>1.4392424608260512E-3</v>
      </c>
      <c r="O113" s="33">
        <v>1.7530099436726232E-2</v>
      </c>
      <c r="P113" s="33">
        <v>5.3477119638074555E-3</v>
      </c>
      <c r="Q113" s="33">
        <v>0</v>
      </c>
      <c r="R113" s="33">
        <v>3.4036904276746327E-4</v>
      </c>
      <c r="S113" s="33">
        <v>8.2299041648773255</v>
      </c>
    </row>
    <row r="114" spans="1:19">
      <c r="A114" s="33" t="s">
        <v>229</v>
      </c>
      <c r="B114" s="1" t="s">
        <v>94</v>
      </c>
      <c r="C114" s="33">
        <v>7.0387872206571167E-2</v>
      </c>
      <c r="D114" s="33">
        <v>0</v>
      </c>
      <c r="E114" s="33">
        <v>0</v>
      </c>
      <c r="F114" s="33">
        <v>0</v>
      </c>
      <c r="G114" s="33">
        <v>0.15317553240658199</v>
      </c>
      <c r="H114" s="33">
        <v>0</v>
      </c>
      <c r="I114" s="33">
        <v>1.0753287504883247E-6</v>
      </c>
      <c r="J114" s="33">
        <v>0</v>
      </c>
      <c r="K114" s="33">
        <v>0</v>
      </c>
      <c r="L114" s="33">
        <v>0</v>
      </c>
      <c r="M114" s="33">
        <v>0</v>
      </c>
      <c r="N114" s="33">
        <v>6.2247026691792939E-3</v>
      </c>
      <c r="O114" s="33">
        <v>0</v>
      </c>
      <c r="P114" s="33">
        <v>5.792959259462549E-3</v>
      </c>
      <c r="Q114" s="33">
        <v>0</v>
      </c>
      <c r="R114" s="33">
        <v>1.9600447490539352E-2</v>
      </c>
      <c r="S114" s="33">
        <v>0.2551825893615387</v>
      </c>
    </row>
    <row r="115" spans="1:19">
      <c r="A115" s="33" t="s">
        <v>229</v>
      </c>
      <c r="B115" s="1" t="s">
        <v>95</v>
      </c>
      <c r="C115" s="33">
        <v>0</v>
      </c>
      <c r="D115" s="33">
        <v>8.121980245391569E-2</v>
      </c>
      <c r="E115" s="33">
        <v>0</v>
      </c>
      <c r="F115" s="33">
        <v>7.6466759729709288E-2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5.0040933052962089E-2</v>
      </c>
      <c r="O115" s="33">
        <v>4.3893235215364257E-5</v>
      </c>
      <c r="P115" s="33">
        <v>5.6115915897024138E-2</v>
      </c>
      <c r="Q115" s="33">
        <v>3.1656114174438699E-8</v>
      </c>
      <c r="R115" s="33">
        <v>1.0323012787452512E-2</v>
      </c>
      <c r="S115" s="33">
        <v>0.27421034881240303</v>
      </c>
    </row>
    <row r="116" spans="1:19">
      <c r="A116" s="33" t="s">
        <v>229</v>
      </c>
      <c r="B116" s="1" t="s">
        <v>96</v>
      </c>
      <c r="C116" s="33">
        <v>3.3320842998652012E-4</v>
      </c>
      <c r="D116" s="33">
        <v>0</v>
      </c>
      <c r="E116" s="33">
        <v>2.6355415425243223E-3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0.26191342946628993</v>
      </c>
      <c r="Q116" s="33">
        <v>0</v>
      </c>
      <c r="R116" s="33">
        <v>0.10291922932140096</v>
      </c>
      <c r="S116" s="33">
        <v>0.36780140875998768</v>
      </c>
    </row>
    <row r="117" spans="1:19">
      <c r="A117" s="33" t="s">
        <v>229</v>
      </c>
      <c r="B117" s="1" t="s">
        <v>97</v>
      </c>
      <c r="C117" s="33">
        <v>0</v>
      </c>
      <c r="D117" s="33">
        <v>0</v>
      </c>
      <c r="E117" s="33">
        <v>2.6237934420692E-6</v>
      </c>
      <c r="F117" s="33">
        <v>5.8754674787664385E-6</v>
      </c>
      <c r="G117" s="33">
        <v>1.1769530477323542E-5</v>
      </c>
      <c r="H117" s="33">
        <v>0</v>
      </c>
      <c r="I117" s="33">
        <v>0</v>
      </c>
      <c r="J117" s="33">
        <v>1.2456609709943223E-5</v>
      </c>
      <c r="K117" s="33">
        <v>0</v>
      </c>
      <c r="L117" s="33">
        <v>0</v>
      </c>
      <c r="M117" s="33">
        <v>0</v>
      </c>
      <c r="N117" s="33">
        <v>8.15792796566015E-2</v>
      </c>
      <c r="O117" s="33">
        <v>1.2243062522543369E-4</v>
      </c>
      <c r="P117" s="33">
        <v>1.8724192323460898E-2</v>
      </c>
      <c r="Q117" s="33">
        <v>1.2866192520277764E-6</v>
      </c>
      <c r="R117" s="33">
        <v>4.0767393637175076E-2</v>
      </c>
      <c r="S117" s="33">
        <v>0.14122730826284169</v>
      </c>
    </row>
    <row r="118" spans="1:19">
      <c r="A118" s="33" t="s">
        <v>229</v>
      </c>
      <c r="B118" s="1" t="s">
        <v>98</v>
      </c>
      <c r="C118" s="33">
        <v>0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1.0867210304619945</v>
      </c>
      <c r="O118" s="33">
        <v>4.747310330799337E-4</v>
      </c>
      <c r="P118" s="33">
        <v>4.2229400444711018E-3</v>
      </c>
      <c r="Q118" s="33">
        <v>0</v>
      </c>
      <c r="R118" s="33">
        <v>6.718464149457759E-7</v>
      </c>
      <c r="S118" s="33">
        <v>1.091419373385861</v>
      </c>
    </row>
    <row r="119" spans="1:19">
      <c r="A119" s="33" t="s">
        <v>229</v>
      </c>
      <c r="B119" s="1" t="s">
        <v>99</v>
      </c>
      <c r="C119" s="33">
        <v>0</v>
      </c>
      <c r="D119" s="33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1.6130953852808716E-2</v>
      </c>
      <c r="M119" s="33">
        <v>0</v>
      </c>
      <c r="N119" s="33">
        <v>4.8556837042923462E-4</v>
      </c>
      <c r="O119" s="33">
        <v>3.2751563776368187</v>
      </c>
      <c r="P119" s="33">
        <v>8.3732288960192136E-5</v>
      </c>
      <c r="Q119" s="33">
        <v>1.2549715134963719</v>
      </c>
      <c r="R119" s="33">
        <v>1.022820067930752E-5</v>
      </c>
      <c r="S119" s="33">
        <v>4.5468383738459579</v>
      </c>
    </row>
    <row r="120" spans="1:19">
      <c r="A120" s="33" t="s">
        <v>229</v>
      </c>
      <c r="B120" s="1" t="s">
        <v>100</v>
      </c>
      <c r="C120" s="33">
        <v>0</v>
      </c>
      <c r="D120" s="33">
        <v>0</v>
      </c>
      <c r="E120" s="33">
        <v>2.0556268053738336E-2</v>
      </c>
      <c r="F120" s="33">
        <v>0</v>
      </c>
      <c r="G120" s="33">
        <v>0</v>
      </c>
      <c r="H120" s="33">
        <v>2.9528423048930108E-6</v>
      </c>
      <c r="I120" s="33">
        <v>0</v>
      </c>
      <c r="J120" s="33">
        <v>1.7043063053279184E-5</v>
      </c>
      <c r="K120" s="33">
        <v>0</v>
      </c>
      <c r="L120" s="33">
        <v>0</v>
      </c>
      <c r="M120" s="33">
        <v>0.19801202099316129</v>
      </c>
      <c r="N120" s="33">
        <v>5.2190910342687857E-2</v>
      </c>
      <c r="O120" s="33">
        <v>0.84175359434777874</v>
      </c>
      <c r="P120" s="33">
        <v>3.856475574567142E-2</v>
      </c>
      <c r="Q120" s="33">
        <v>1.7603452135972475E-6</v>
      </c>
      <c r="R120" s="33">
        <v>1.5037837082374494E-3</v>
      </c>
      <c r="S120" s="33">
        <v>1.1526030894417545</v>
      </c>
    </row>
    <row r="121" spans="1:19">
      <c r="A121" s="33" t="s">
        <v>229</v>
      </c>
      <c r="B121" s="1" t="s">
        <v>116</v>
      </c>
      <c r="C121" s="33">
        <v>0</v>
      </c>
      <c r="D121" s="33">
        <v>0</v>
      </c>
      <c r="E121" s="33">
        <v>0</v>
      </c>
      <c r="F121" s="33">
        <v>9.6822746398217419E-7</v>
      </c>
      <c r="G121" s="33">
        <v>2.6810317468317635E-6</v>
      </c>
      <c r="H121" s="33">
        <v>0</v>
      </c>
      <c r="I121" s="33">
        <v>0</v>
      </c>
      <c r="J121" s="33">
        <v>0</v>
      </c>
      <c r="K121" s="33">
        <v>0</v>
      </c>
      <c r="L121" s="33">
        <v>0.1258155889445618</v>
      </c>
      <c r="M121" s="33">
        <v>0</v>
      </c>
      <c r="N121" s="33">
        <v>0</v>
      </c>
      <c r="O121" s="33">
        <v>0</v>
      </c>
      <c r="P121" s="33">
        <v>2.5507973449997223E-2</v>
      </c>
      <c r="Q121" s="33">
        <v>0.66516224239282451</v>
      </c>
      <c r="R121" s="33">
        <v>1.0082847010103535E-2</v>
      </c>
      <c r="S121" s="33">
        <v>0.82657230105667168</v>
      </c>
    </row>
    <row r="122" spans="1:19">
      <c r="A122" s="33" t="s">
        <v>229</v>
      </c>
      <c r="B122" s="1" t="s">
        <v>117</v>
      </c>
      <c r="C122" s="33">
        <v>0</v>
      </c>
      <c r="D122" s="33">
        <v>0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1.3761311046241786E-2</v>
      </c>
      <c r="Q122" s="33">
        <v>0</v>
      </c>
      <c r="R122" s="33">
        <v>0</v>
      </c>
      <c r="S122" s="33">
        <v>1.3761311045982438E-2</v>
      </c>
    </row>
    <row r="123" spans="1:19">
      <c r="A123" s="33" t="s">
        <v>229</v>
      </c>
      <c r="B123" s="1" t="s">
        <v>118</v>
      </c>
      <c r="C123" s="33">
        <v>4.3549210344457912E-3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4.4271743107060502E-5</v>
      </c>
      <c r="O123" s="33">
        <v>2.2526051484220488E-2</v>
      </c>
      <c r="P123" s="33">
        <v>5.5037473434040862E-3</v>
      </c>
      <c r="Q123" s="33">
        <v>0</v>
      </c>
      <c r="R123" s="33">
        <v>6.5806787574729242E-8</v>
      </c>
      <c r="S123" s="33">
        <v>3.2429057412059592E-2</v>
      </c>
    </row>
    <row r="124" spans="1:19">
      <c r="A124" s="33" t="s">
        <v>229</v>
      </c>
      <c r="B124" s="1" t="s">
        <v>119</v>
      </c>
      <c r="C124" s="33">
        <v>0</v>
      </c>
      <c r="D124" s="33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1.6340293310435072E-5</v>
      </c>
      <c r="Q124" s="33">
        <v>0.12623500845324997</v>
      </c>
      <c r="R124" s="33">
        <v>1.7384745277126967E-5</v>
      </c>
      <c r="S124" s="33">
        <v>0.12626873349177004</v>
      </c>
    </row>
    <row r="125" spans="1:19">
      <c r="A125" s="33" t="s">
        <v>229</v>
      </c>
      <c r="B125" s="1" t="s">
        <v>120</v>
      </c>
      <c r="C125" s="33">
        <v>0</v>
      </c>
      <c r="D125" s="33">
        <v>0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4.9790980514253818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5.7241823245099965E-3</v>
      </c>
      <c r="Q125" s="33">
        <v>0</v>
      </c>
      <c r="R125" s="33">
        <v>7.2028811359814426E-8</v>
      </c>
      <c r="S125" s="33">
        <v>4.9848223057788346</v>
      </c>
    </row>
    <row r="126" spans="1:19">
      <c r="A126" s="33" t="s">
        <v>229</v>
      </c>
      <c r="B126" s="1" t="s">
        <v>121</v>
      </c>
      <c r="C126" s="33">
        <v>0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1.0871003709169713E-3</v>
      </c>
      <c r="O126" s="33">
        <v>0</v>
      </c>
      <c r="P126" s="33">
        <v>7.6337884488353325E-4</v>
      </c>
      <c r="Q126" s="33">
        <v>0</v>
      </c>
      <c r="R126" s="33">
        <v>0.11438788147296464</v>
      </c>
      <c r="S126" s="33">
        <v>0.11623836068861237</v>
      </c>
    </row>
    <row r="127" spans="1:19">
      <c r="A127" s="33" t="s">
        <v>229</v>
      </c>
      <c r="B127" s="1" t="s">
        <v>122</v>
      </c>
      <c r="C127" s="33">
        <v>0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9.9712329643253383E-3</v>
      </c>
      <c r="O127" s="33">
        <v>0</v>
      </c>
      <c r="P127" s="33">
        <v>6.9419582336855967E-3</v>
      </c>
      <c r="Q127" s="33">
        <v>3.0775299709603132E-2</v>
      </c>
      <c r="R127" s="33">
        <v>0</v>
      </c>
      <c r="S127" s="33">
        <v>4.7688490907489722E-2</v>
      </c>
    </row>
    <row r="128" spans="1:19">
      <c r="A128" s="33" t="s">
        <v>229</v>
      </c>
      <c r="B128" s="1" t="s">
        <v>123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0.13785969427541289</v>
      </c>
      <c r="I128" s="33">
        <v>0</v>
      </c>
      <c r="J128" s="33">
        <v>0</v>
      </c>
      <c r="K128" s="33">
        <v>0</v>
      </c>
      <c r="L128" s="33">
        <v>0</v>
      </c>
      <c r="M128" s="33">
        <v>0.30759451217772948</v>
      </c>
      <c r="N128" s="33">
        <v>4.3485334609982829E-4</v>
      </c>
      <c r="O128" s="33">
        <v>0.29657319100945756</v>
      </c>
      <c r="P128" s="33">
        <v>4.6085333829424258E-3</v>
      </c>
      <c r="Q128" s="33">
        <v>0</v>
      </c>
      <c r="R128" s="33">
        <v>1.3078175503544287E-2</v>
      </c>
      <c r="S128" s="33">
        <v>0.76014895969547069</v>
      </c>
    </row>
    <row r="129" spans="1:19">
      <c r="A129" s="33" t="s">
        <v>229</v>
      </c>
      <c r="B129" s="1" t="s">
        <v>124</v>
      </c>
      <c r="C129" s="33">
        <v>0</v>
      </c>
      <c r="D129" s="33">
        <v>0</v>
      </c>
      <c r="E129" s="33">
        <v>0</v>
      </c>
      <c r="F129" s="33">
        <v>0</v>
      </c>
      <c r="G129" s="33">
        <v>0.1021170216043874</v>
      </c>
      <c r="H129" s="33">
        <v>1.0592709212886575E-5</v>
      </c>
      <c r="I129" s="33">
        <v>0</v>
      </c>
      <c r="J129" s="33">
        <v>1.0313464827049756E-5</v>
      </c>
      <c r="K129" s="33">
        <v>0</v>
      </c>
      <c r="L129" s="33">
        <v>0</v>
      </c>
      <c r="M129" s="33">
        <v>1.0496561783924676</v>
      </c>
      <c r="N129" s="33">
        <v>0</v>
      </c>
      <c r="O129" s="33">
        <v>0</v>
      </c>
      <c r="P129" s="33">
        <v>5.8836060020439618E-5</v>
      </c>
      <c r="Q129" s="33">
        <v>0.24378262083796187</v>
      </c>
      <c r="R129" s="33">
        <v>1.3401015763747637E-6</v>
      </c>
      <c r="S129" s="33">
        <v>1.3956369031702707</v>
      </c>
    </row>
    <row r="130" spans="1:19">
      <c r="A130" s="33" t="s">
        <v>229</v>
      </c>
      <c r="B130" s="1" t="s">
        <v>125</v>
      </c>
      <c r="C130" s="33">
        <v>0</v>
      </c>
      <c r="D130" s="33">
        <v>0</v>
      </c>
      <c r="E130" s="33">
        <v>0</v>
      </c>
      <c r="F130" s="33">
        <v>5.0977839819806192E-2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6.374657927096905E-3</v>
      </c>
      <c r="N130" s="33">
        <v>0</v>
      </c>
      <c r="O130" s="33">
        <v>0</v>
      </c>
      <c r="P130" s="33">
        <v>6.2399095499543478E-4</v>
      </c>
      <c r="Q130" s="33">
        <v>0.65974072559122021</v>
      </c>
      <c r="R130" s="33">
        <v>1.7074951540053007E-2</v>
      </c>
      <c r="S130" s="33">
        <v>0.73479216583325524</v>
      </c>
    </row>
    <row r="131" spans="1:19">
      <c r="A131" s="33" t="s">
        <v>229</v>
      </c>
      <c r="B131" s="1" t="s">
        <v>126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0.1401740801208291</v>
      </c>
      <c r="N131" s="33">
        <v>0</v>
      </c>
      <c r="O131" s="33">
        <v>0</v>
      </c>
      <c r="P131" s="33">
        <v>0</v>
      </c>
      <c r="Q131" s="33">
        <v>2.775085185851367E-2</v>
      </c>
      <c r="R131" s="33">
        <v>6.8539367032855125E-2</v>
      </c>
      <c r="S131" s="33">
        <v>0.23646429901214105</v>
      </c>
    </row>
    <row r="132" spans="1:19">
      <c r="A132" s="33" t="s">
        <v>229</v>
      </c>
      <c r="B132" s="1" t="s">
        <v>127</v>
      </c>
      <c r="C132" s="33">
        <v>0</v>
      </c>
      <c r="D132" s="33">
        <v>3.4776504582723078E-6</v>
      </c>
      <c r="E132" s="33">
        <v>0</v>
      </c>
      <c r="F132" s="33">
        <v>0</v>
      </c>
      <c r="G132" s="33">
        <v>0</v>
      </c>
      <c r="H132" s="33">
        <v>0</v>
      </c>
      <c r="I132" s="33">
        <v>0.14616404586565324</v>
      </c>
      <c r="J132" s="33">
        <v>0</v>
      </c>
      <c r="K132" s="33">
        <v>0</v>
      </c>
      <c r="L132" s="33">
        <v>0</v>
      </c>
      <c r="M132" s="33">
        <v>0</v>
      </c>
      <c r="N132" s="33">
        <v>7.9186295849353883E-6</v>
      </c>
      <c r="O132" s="33">
        <v>0</v>
      </c>
      <c r="P132" s="33">
        <v>6.9521835932562226E-6</v>
      </c>
      <c r="Q132" s="33">
        <v>8.3109521873623748E-2</v>
      </c>
      <c r="R132" s="33">
        <v>6.2711217325770008E-2</v>
      </c>
      <c r="S132" s="33">
        <v>0.29200313352862395</v>
      </c>
    </row>
    <row r="133" spans="1:19">
      <c r="A133" s="33" t="s">
        <v>229</v>
      </c>
      <c r="B133" s="1" t="s">
        <v>128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1.8463183652670523E-3</v>
      </c>
      <c r="N133" s="33">
        <v>9.8048005270356953E-9</v>
      </c>
      <c r="O133" s="33">
        <v>0</v>
      </c>
      <c r="P133" s="33">
        <v>2.0816575304394291E-5</v>
      </c>
      <c r="Q133" s="33">
        <v>2.364678110211571E-6</v>
      </c>
      <c r="R133" s="33">
        <v>0</v>
      </c>
      <c r="S133" s="33">
        <v>1.8695094234999488E-3</v>
      </c>
    </row>
    <row r="134" spans="1:19">
      <c r="A134" s="33" t="s">
        <v>229</v>
      </c>
      <c r="B134" s="1" t="s">
        <v>129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4.2216948834350454E-3</v>
      </c>
      <c r="L134" s="33">
        <v>0</v>
      </c>
      <c r="M134" s="33">
        <v>1.0409710364456259E-3</v>
      </c>
      <c r="N134" s="33">
        <v>1.8448942311323435E-2</v>
      </c>
      <c r="O134" s="33">
        <v>2.9891672983126227E-2</v>
      </c>
      <c r="P134" s="33">
        <v>9.0397418949699215E-3</v>
      </c>
      <c r="Q134" s="33">
        <v>2.1039595035830416E-2</v>
      </c>
      <c r="R134" s="33">
        <v>7.3831103592709724E-3</v>
      </c>
      <c r="S134" s="33">
        <v>9.1065728504190702E-2</v>
      </c>
    </row>
    <row r="135" spans="1:19">
      <c r="A135" s="33" t="s">
        <v>229</v>
      </c>
      <c r="B135" s="1" t="s">
        <v>130</v>
      </c>
      <c r="C135" s="33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0.39824213324502011</v>
      </c>
      <c r="N135" s="33">
        <v>4.4730914608948069E-4</v>
      </c>
      <c r="O135" s="33">
        <v>0</v>
      </c>
      <c r="P135" s="33">
        <v>2.3661445953173654E-3</v>
      </c>
      <c r="Q135" s="33">
        <v>0</v>
      </c>
      <c r="R135" s="33">
        <v>0</v>
      </c>
      <c r="S135" s="33">
        <v>0.40105558698655841</v>
      </c>
    </row>
    <row r="136" spans="1:19">
      <c r="A136" s="33" t="s">
        <v>229</v>
      </c>
      <c r="B136" s="1" t="s">
        <v>131</v>
      </c>
      <c r="C136" s="33">
        <v>0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8.1140156851233769E-5</v>
      </c>
      <c r="N136" s="33">
        <v>0</v>
      </c>
      <c r="O136" s="33">
        <v>0</v>
      </c>
      <c r="P136" s="33">
        <v>2.5328885695579118E-3</v>
      </c>
      <c r="Q136" s="33">
        <v>0</v>
      </c>
      <c r="R136" s="33">
        <v>5.696791178309013E-4</v>
      </c>
      <c r="S136" s="33">
        <v>3.183707844300443E-3</v>
      </c>
    </row>
    <row r="137" spans="1:19">
      <c r="A137" s="33" t="s">
        <v>229</v>
      </c>
      <c r="B137" s="1" t="s">
        <v>132</v>
      </c>
      <c r="C137" s="33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2.0277997663242786E-6</v>
      </c>
      <c r="J137" s="33">
        <v>0.82984967523756836</v>
      </c>
      <c r="K137" s="33">
        <v>0</v>
      </c>
      <c r="L137" s="33">
        <v>0</v>
      </c>
      <c r="M137" s="33">
        <v>1.077053943276951E-5</v>
      </c>
      <c r="N137" s="33">
        <v>8.5926593840213172E-8</v>
      </c>
      <c r="O137" s="33">
        <v>0</v>
      </c>
      <c r="P137" s="33">
        <v>9.0849486586463968E-4</v>
      </c>
      <c r="Q137" s="33">
        <v>0</v>
      </c>
      <c r="R137" s="33">
        <v>0</v>
      </c>
      <c r="S137" s="33">
        <v>0.83077105436939291</v>
      </c>
    </row>
    <row r="138" spans="1:19">
      <c r="A138" s="33" t="s">
        <v>229</v>
      </c>
      <c r="B138" s="1" t="s">
        <v>133</v>
      </c>
      <c r="C138" s="33">
        <v>0</v>
      </c>
      <c r="D138" s="33">
        <v>0</v>
      </c>
      <c r="E138" s="33">
        <v>2.3572381739370485E-2</v>
      </c>
      <c r="F138" s="33">
        <v>0</v>
      </c>
      <c r="G138" s="33">
        <v>0</v>
      </c>
      <c r="H138" s="33">
        <v>0</v>
      </c>
      <c r="I138" s="33">
        <v>1.1230789706218047E-5</v>
      </c>
      <c r="J138" s="33">
        <v>0</v>
      </c>
      <c r="K138" s="33">
        <v>0</v>
      </c>
      <c r="L138" s="33">
        <v>0</v>
      </c>
      <c r="M138" s="33">
        <v>0</v>
      </c>
      <c r="N138" s="33">
        <v>8.8105889137324311E-4</v>
      </c>
      <c r="O138" s="33">
        <v>4.8650769514324566E-5</v>
      </c>
      <c r="P138" s="33">
        <v>3.520902689448846E-2</v>
      </c>
      <c r="Q138" s="33">
        <v>2.8740458475340347E-6</v>
      </c>
      <c r="R138" s="33">
        <v>0</v>
      </c>
      <c r="S138" s="33">
        <v>5.9725223130044469E-2</v>
      </c>
    </row>
    <row r="139" spans="1:19">
      <c r="A139" s="33" t="s">
        <v>229</v>
      </c>
      <c r="B139" s="1" t="s">
        <v>134</v>
      </c>
      <c r="C139" s="33">
        <v>0</v>
      </c>
      <c r="D139" s="33">
        <v>4.4585970024540345E-2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2.5778688245083003E-2</v>
      </c>
      <c r="M139" s="33">
        <v>1.4186534258442407E-7</v>
      </c>
      <c r="N139" s="33">
        <v>2.7470152019432703E-2</v>
      </c>
      <c r="O139" s="33">
        <v>0</v>
      </c>
      <c r="P139" s="33">
        <v>6.3014237970548947E-4</v>
      </c>
      <c r="Q139" s="33">
        <v>5.0538135624833558E-5</v>
      </c>
      <c r="R139" s="33">
        <v>7.9730188913856637E-2</v>
      </c>
      <c r="S139" s="33">
        <v>0.17824582158368685</v>
      </c>
    </row>
    <row r="140" spans="1:19">
      <c r="A140" s="33" t="s">
        <v>229</v>
      </c>
      <c r="B140" s="1" t="s">
        <v>135</v>
      </c>
      <c r="C140" s="33">
        <v>9.7459667515651383E-3</v>
      </c>
      <c r="D140" s="33">
        <v>0</v>
      </c>
      <c r="E140" s="33">
        <v>4.9478150074833138E-6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7.9984971534940996E-8</v>
      </c>
      <c r="N140" s="33">
        <v>0</v>
      </c>
      <c r="O140" s="33">
        <v>3.4381429621469977</v>
      </c>
      <c r="P140" s="33">
        <v>0.13781684505571334</v>
      </c>
      <c r="Q140" s="33">
        <v>0</v>
      </c>
      <c r="R140" s="33">
        <v>1.8805012160783008E-6</v>
      </c>
      <c r="S140" s="33">
        <v>3.5857126822555756</v>
      </c>
    </row>
    <row r="141" spans="1:19">
      <c r="A141" s="33" t="s">
        <v>229</v>
      </c>
      <c r="B141" s="1" t="s">
        <v>136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3.0597095189932588E-5</v>
      </c>
      <c r="N141" s="33">
        <v>4.4783224072276084E-2</v>
      </c>
      <c r="O141" s="33">
        <v>1.2373464434460857E-3</v>
      </c>
      <c r="P141" s="33">
        <v>9.472196356920648E-3</v>
      </c>
      <c r="Q141" s="33">
        <v>9.5169353633650644E-4</v>
      </c>
      <c r="R141" s="33">
        <v>2.1778769275613286E-3</v>
      </c>
      <c r="S141" s="33">
        <v>5.8652934431847825E-2</v>
      </c>
    </row>
    <row r="142" spans="1:19">
      <c r="A142" s="33" t="s">
        <v>229</v>
      </c>
      <c r="B142" s="1" t="s">
        <v>137</v>
      </c>
      <c r="C142" s="33">
        <v>0</v>
      </c>
      <c r="D142" s="33">
        <v>0</v>
      </c>
      <c r="E142" s="33">
        <v>0</v>
      </c>
      <c r="F142" s="33">
        <v>0</v>
      </c>
      <c r="G142" s="33">
        <v>1.7019503600732122E-2</v>
      </c>
      <c r="H142" s="33">
        <v>0</v>
      </c>
      <c r="I142" s="33">
        <v>0</v>
      </c>
      <c r="J142" s="33">
        <v>0</v>
      </c>
      <c r="K142" s="33">
        <v>3.243671532482395E-7</v>
      </c>
      <c r="L142" s="33">
        <v>0</v>
      </c>
      <c r="M142" s="33">
        <v>0</v>
      </c>
      <c r="N142" s="33">
        <v>0</v>
      </c>
      <c r="O142" s="33">
        <v>1.7979115888869046</v>
      </c>
      <c r="P142" s="33">
        <v>3.7904794644205708E-4</v>
      </c>
      <c r="Q142" s="33">
        <v>9.2248419321094843E-6</v>
      </c>
      <c r="R142" s="33">
        <v>3.1497250176926173E-6</v>
      </c>
      <c r="S142" s="33">
        <v>1.8153228393681502</v>
      </c>
    </row>
    <row r="143" spans="1:19">
      <c r="A143" s="33" t="s">
        <v>229</v>
      </c>
      <c r="B143" s="1" t="s">
        <v>138</v>
      </c>
      <c r="C143" s="33">
        <v>0</v>
      </c>
      <c r="D143" s="33">
        <v>0</v>
      </c>
      <c r="E143" s="33">
        <v>0</v>
      </c>
      <c r="F143" s="33">
        <v>8.4963066366343654E-3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0.10869957529766339</v>
      </c>
      <c r="N143" s="33">
        <v>0.59656031934711962</v>
      </c>
      <c r="O143" s="33">
        <v>2.0085414475374819E-3</v>
      </c>
      <c r="P143" s="33">
        <v>1.8685521148142925E-6</v>
      </c>
      <c r="Q143" s="33">
        <v>1.2749119774468909E-4</v>
      </c>
      <c r="R143" s="33">
        <v>9.7220349449855803E-4</v>
      </c>
      <c r="S143" s="33">
        <v>0.71686630597343992</v>
      </c>
    </row>
    <row r="144" spans="1:19">
      <c r="A144" s="33" t="s">
        <v>229</v>
      </c>
      <c r="B144" s="1" t="s">
        <v>139</v>
      </c>
      <c r="C144" s="33">
        <v>0</v>
      </c>
      <c r="D144" s="33">
        <v>0</v>
      </c>
      <c r="E144" s="33">
        <v>0</v>
      </c>
      <c r="F144" s="33">
        <v>1.8258336562659849E-6</v>
      </c>
      <c r="G144" s="33">
        <v>5.0557520605565287E-6</v>
      </c>
      <c r="H144" s="33">
        <v>5.5683184605470615E-6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2.679705634847096E-4</v>
      </c>
      <c r="O144" s="33">
        <v>0.46005917640792404</v>
      </c>
      <c r="P144" s="33">
        <v>9.7482314274088822E-6</v>
      </c>
      <c r="Q144" s="33">
        <v>3.8181647687451914E-4</v>
      </c>
      <c r="R144" s="33">
        <v>1.6976844243288269E-5</v>
      </c>
      <c r="S144" s="33">
        <v>0.46074813842801632</v>
      </c>
    </row>
    <row r="145" spans="1:19">
      <c r="A145" s="33" t="s">
        <v>229</v>
      </c>
      <c r="B145" s="1" t="s">
        <v>140</v>
      </c>
      <c r="C145" s="33">
        <v>0</v>
      </c>
      <c r="D145" s="33">
        <v>0</v>
      </c>
      <c r="E145" s="33">
        <v>0</v>
      </c>
      <c r="F145" s="33">
        <v>0</v>
      </c>
      <c r="G145" s="33">
        <v>0</v>
      </c>
      <c r="H145" s="33">
        <v>9.1906462850271708E-2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2.836720049688779E-2</v>
      </c>
      <c r="O145" s="33">
        <v>1.2728454075272566E-4</v>
      </c>
      <c r="P145" s="33">
        <v>4.2361832834590274E-2</v>
      </c>
      <c r="Q145" s="33">
        <v>0</v>
      </c>
      <c r="R145" s="33">
        <v>1.5950222185111329E-2</v>
      </c>
      <c r="S145" s="33">
        <v>0.17871300290767067</v>
      </c>
    </row>
    <row r="146" spans="1:19">
      <c r="A146" s="33" t="s">
        <v>229</v>
      </c>
      <c r="B146" s="1" t="s">
        <v>141</v>
      </c>
      <c r="C146" s="33">
        <v>0</v>
      </c>
      <c r="D146" s="33">
        <v>1.7388252295802431E-6</v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3.8848938179398829E-3</v>
      </c>
      <c r="O146" s="33">
        <v>0.12859032942904491</v>
      </c>
      <c r="P146" s="33">
        <v>4.1763347908840842E-5</v>
      </c>
      <c r="Q146" s="33">
        <v>2.0516866473073492E-2</v>
      </c>
      <c r="R146" s="33">
        <v>8.6901050622145704E-7</v>
      </c>
      <c r="S146" s="33">
        <v>0.15303646090364964</v>
      </c>
    </row>
    <row r="147" spans="1:19">
      <c r="A147" s="33" t="s">
        <v>229</v>
      </c>
      <c r="B147" s="1" t="s">
        <v>142</v>
      </c>
      <c r="C147" s="33">
        <v>4.5547445903793005E-7</v>
      </c>
      <c r="D147" s="33">
        <v>0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3.6523556958428571E-2</v>
      </c>
      <c r="N147" s="33">
        <v>0</v>
      </c>
      <c r="O147" s="33">
        <v>3.5503843236028843E-5</v>
      </c>
      <c r="P147" s="33">
        <v>8.6448442697388828E-3</v>
      </c>
      <c r="Q147" s="33">
        <v>9.6656807187400773E-5</v>
      </c>
      <c r="R147" s="33">
        <v>4.94896983838089E-6</v>
      </c>
      <c r="S147" s="33">
        <v>4.5305966322985114E-2</v>
      </c>
    </row>
    <row r="148" spans="1:19">
      <c r="A148" s="33" t="s">
        <v>229</v>
      </c>
      <c r="B148" s="1" t="s">
        <v>143</v>
      </c>
      <c r="C148" s="33">
        <v>0</v>
      </c>
      <c r="D148" s="33">
        <v>6.3957079472487521E-6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9.5807180633400435E-8</v>
      </c>
      <c r="L148" s="33">
        <v>0</v>
      </c>
      <c r="M148" s="33">
        <v>0.46301333169077452</v>
      </c>
      <c r="N148" s="33">
        <v>3.7332129723921526E-4</v>
      </c>
      <c r="O148" s="33">
        <v>0</v>
      </c>
      <c r="P148" s="33">
        <v>1.1968145839880151E-2</v>
      </c>
      <c r="Q148" s="33">
        <v>2.1348014911382052E-7</v>
      </c>
      <c r="R148" s="33">
        <v>0</v>
      </c>
      <c r="S148" s="33">
        <v>0.47536150382336473</v>
      </c>
    </row>
    <row r="149" spans="1:19">
      <c r="A149" s="33" t="s">
        <v>229</v>
      </c>
      <c r="B149" s="1" t="s">
        <v>144</v>
      </c>
      <c r="C149" s="33">
        <v>0</v>
      </c>
      <c r="D149" s="33">
        <v>0</v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0.40955502915221587</v>
      </c>
      <c r="N149" s="33">
        <v>0</v>
      </c>
      <c r="O149" s="33">
        <v>0</v>
      </c>
      <c r="P149" s="33">
        <v>3.6578672399052437E-3</v>
      </c>
      <c r="Q149" s="33">
        <v>2.4418397758964261E-2</v>
      </c>
      <c r="R149" s="33">
        <v>6.2793733799324514E-2</v>
      </c>
      <c r="S149" s="33">
        <v>0.50042502795042765</v>
      </c>
    </row>
    <row r="150" spans="1:19">
      <c r="A150" s="33" t="s">
        <v>229</v>
      </c>
      <c r="B150" s="1" t="s">
        <v>145</v>
      </c>
      <c r="C150" s="33">
        <v>0</v>
      </c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3.8124425720980071E-3</v>
      </c>
      <c r="K150" s="33">
        <v>1.6363577126643492E-7</v>
      </c>
      <c r="L150" s="33">
        <v>0</v>
      </c>
      <c r="M150" s="33">
        <v>8.8906099759981316E-2</v>
      </c>
      <c r="N150" s="33">
        <v>3.5537856177825233E-6</v>
      </c>
      <c r="O150" s="33">
        <v>0</v>
      </c>
      <c r="P150" s="33">
        <v>1.1977032553289746E-5</v>
      </c>
      <c r="Q150" s="33">
        <v>3.6461764807427244E-7</v>
      </c>
      <c r="R150" s="33">
        <v>2.3683340804559805E-2</v>
      </c>
      <c r="S150" s="33">
        <v>0.11641794220827251</v>
      </c>
    </row>
    <row r="151" spans="1:19">
      <c r="A151" s="33" t="s">
        <v>229</v>
      </c>
      <c r="B151" s="1" t="s">
        <v>146</v>
      </c>
      <c r="C151" s="33">
        <v>0</v>
      </c>
      <c r="D151" s="33">
        <v>0</v>
      </c>
      <c r="E151" s="33">
        <v>0</v>
      </c>
      <c r="F151" s="33">
        <v>0</v>
      </c>
      <c r="G151" s="33">
        <v>0</v>
      </c>
      <c r="H151" s="33">
        <v>0</v>
      </c>
      <c r="I151" s="33">
        <v>1.0138998831621393E-6</v>
      </c>
      <c r="J151" s="33">
        <v>0</v>
      </c>
      <c r="K151" s="33">
        <v>0</v>
      </c>
      <c r="L151" s="33">
        <v>0</v>
      </c>
      <c r="M151" s="33">
        <v>4.5483165591804209E-3</v>
      </c>
      <c r="N151" s="33">
        <v>1.5661032698233157E-5</v>
      </c>
      <c r="O151" s="33">
        <v>0</v>
      </c>
      <c r="P151" s="33">
        <v>3.4202406556715914E-5</v>
      </c>
      <c r="Q151" s="33">
        <v>0.43848851041114756</v>
      </c>
      <c r="R151" s="33">
        <v>4.7281744741667353E-7</v>
      </c>
      <c r="S151" s="33">
        <v>0.44308817712692417</v>
      </c>
    </row>
    <row r="152" spans="1:19">
      <c r="A152" s="33" t="s">
        <v>229</v>
      </c>
      <c r="B152" s="1" t="s">
        <v>147</v>
      </c>
      <c r="C152" s="33">
        <v>0</v>
      </c>
      <c r="D152" s="33">
        <v>0</v>
      </c>
      <c r="E152" s="33">
        <v>0</v>
      </c>
      <c r="F152" s="33">
        <v>0</v>
      </c>
      <c r="G152" s="33">
        <v>0</v>
      </c>
      <c r="H152" s="33">
        <v>0</v>
      </c>
      <c r="I152" s="33">
        <v>9.7442697243771192E-2</v>
      </c>
      <c r="J152" s="33">
        <v>1.9448602614602351E-5</v>
      </c>
      <c r="K152" s="33">
        <v>0</v>
      </c>
      <c r="L152" s="33">
        <v>0</v>
      </c>
      <c r="M152" s="33">
        <v>0</v>
      </c>
      <c r="N152" s="33">
        <v>3.9071440873783558E-5</v>
      </c>
      <c r="O152" s="33">
        <v>2.4325384714529719E-5</v>
      </c>
      <c r="P152" s="33">
        <v>2.2899262503983664E-6</v>
      </c>
      <c r="Q152" s="33">
        <v>4.203685755328479E-4</v>
      </c>
      <c r="R152" s="33">
        <v>0</v>
      </c>
      <c r="S152" s="33">
        <v>9.7948201173949201E-2</v>
      </c>
    </row>
    <row r="153" spans="1:19">
      <c r="A153" s="33" t="s">
        <v>229</v>
      </c>
      <c r="B153" s="1" t="s">
        <v>148</v>
      </c>
      <c r="C153" s="33">
        <v>0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1.7317103822023228E-6</v>
      </c>
      <c r="J153" s="33">
        <v>0</v>
      </c>
      <c r="K153" s="33">
        <v>0</v>
      </c>
      <c r="L153" s="33">
        <v>0</v>
      </c>
      <c r="M153" s="33">
        <v>1.2394692671477969E-3</v>
      </c>
      <c r="N153" s="33">
        <v>2.2464907516450694E-6</v>
      </c>
      <c r="O153" s="33">
        <v>0</v>
      </c>
      <c r="P153" s="33">
        <v>1.7634479760886279E-6</v>
      </c>
      <c r="Q153" s="33">
        <v>0.31617668836773305</v>
      </c>
      <c r="R153" s="33">
        <v>3.1141919976107602E-7</v>
      </c>
      <c r="S153" s="33">
        <v>0.31742221070328469</v>
      </c>
    </row>
    <row r="154" spans="1:19">
      <c r="A154" s="33" t="s">
        <v>229</v>
      </c>
      <c r="B154" s="1" t="s">
        <v>149</v>
      </c>
      <c r="C154" s="33">
        <v>0</v>
      </c>
      <c r="D154" s="33">
        <v>0</v>
      </c>
      <c r="E154" s="33">
        <v>2.4739075001889432E-6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0.15784575482072682</v>
      </c>
      <c r="P154" s="33">
        <v>2.4765054860154123E-6</v>
      </c>
      <c r="Q154" s="33">
        <v>5.0979039656340319E-8</v>
      </c>
      <c r="R154" s="33">
        <v>6.1535219969499622E-3</v>
      </c>
      <c r="S154" s="33">
        <v>0.16400427820974528</v>
      </c>
    </row>
    <row r="155" spans="1:19">
      <c r="A155" s="33" t="s">
        <v>229</v>
      </c>
      <c r="B155" s="1" t="s">
        <v>150</v>
      </c>
      <c r="C155" s="33">
        <v>0</v>
      </c>
      <c r="D155" s="33">
        <v>0</v>
      </c>
      <c r="E155" s="33">
        <v>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2.8143355127158154E-3</v>
      </c>
      <c r="L155" s="33">
        <v>0</v>
      </c>
      <c r="M155" s="33">
        <v>6.9398069095427672E-4</v>
      </c>
      <c r="N155" s="33">
        <v>0</v>
      </c>
      <c r="O155" s="33">
        <v>0</v>
      </c>
      <c r="P155" s="33">
        <v>5.9087712818453042E-3</v>
      </c>
      <c r="Q155" s="33">
        <v>4.9225060383960795E-2</v>
      </c>
      <c r="R155" s="33">
        <v>0</v>
      </c>
      <c r="S155" s="33">
        <v>5.8642147869477412E-2</v>
      </c>
    </row>
    <row r="156" spans="1:19">
      <c r="A156" s="33" t="s">
        <v>229</v>
      </c>
      <c r="B156" s="1" t="s">
        <v>151</v>
      </c>
      <c r="C156" s="33">
        <v>0</v>
      </c>
      <c r="D156" s="33">
        <v>0</v>
      </c>
      <c r="E156" s="33">
        <v>4.2253593051100324E-6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0.26547229169102593</v>
      </c>
      <c r="N156" s="33">
        <v>1.2298996675305318E-2</v>
      </c>
      <c r="O156" s="33">
        <v>1.2125183474154255E-5</v>
      </c>
      <c r="P156" s="33">
        <v>4.5135738110069212E-3</v>
      </c>
      <c r="Q156" s="33">
        <v>0.1667777613976682</v>
      </c>
      <c r="R156" s="33">
        <v>1.1588682788499227E-5</v>
      </c>
      <c r="S156" s="33">
        <v>0.44909056280084769</v>
      </c>
    </row>
    <row r="157" spans="1:19">
      <c r="A157" s="33" t="s">
        <v>229</v>
      </c>
      <c r="B157" s="1" t="s">
        <v>152</v>
      </c>
      <c r="C157" s="33">
        <v>0</v>
      </c>
      <c r="D157" s="33">
        <v>0</v>
      </c>
      <c r="E157" s="33">
        <v>0</v>
      </c>
      <c r="F157" s="33">
        <v>0</v>
      </c>
      <c r="G157" s="33">
        <v>7.8189920438731519E-5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1.6852935099080923E-3</v>
      </c>
      <c r="Q157" s="33">
        <v>0</v>
      </c>
      <c r="R157" s="33">
        <v>0</v>
      </c>
      <c r="S157" s="33">
        <v>1.7634834302953095E-3</v>
      </c>
    </row>
    <row r="158" spans="1:19">
      <c r="A158" s="33" t="s">
        <v>229</v>
      </c>
      <c r="B158" s="1" t="s">
        <v>153</v>
      </c>
      <c r="C158" s="33">
        <v>0</v>
      </c>
      <c r="D158" s="33">
        <v>0</v>
      </c>
      <c r="E158" s="33">
        <v>0.6496697561404261</v>
      </c>
      <c r="F158" s="33">
        <v>0</v>
      </c>
      <c r="G158" s="33">
        <v>2.5278760293900859E-6</v>
      </c>
      <c r="H158" s="33">
        <v>2.7841592320498876E-6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0.12099826576907802</v>
      </c>
      <c r="Q158" s="33">
        <v>1.9986011065526554E-2</v>
      </c>
      <c r="R158" s="33">
        <v>5.4912556564090664E-6</v>
      </c>
      <c r="S158" s="33">
        <v>0.79066483626615991</v>
      </c>
    </row>
    <row r="159" spans="1:19">
      <c r="A159" s="33" t="s">
        <v>229</v>
      </c>
      <c r="B159" s="1" t="s">
        <v>154</v>
      </c>
      <c r="C159" s="33">
        <v>0.13762729504332682</v>
      </c>
      <c r="D159" s="33">
        <v>0</v>
      </c>
      <c r="E159" s="33">
        <v>0</v>
      </c>
      <c r="F159" s="33">
        <v>3.9946108131960756E-5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1.9253845055455798E-2</v>
      </c>
      <c r="Q159" s="33">
        <v>2.5949032349501522E-2</v>
      </c>
      <c r="R159" s="33">
        <v>8.3436212256273734E-3</v>
      </c>
      <c r="S159" s="33">
        <v>0.1912137397822562</v>
      </c>
    </row>
    <row r="160" spans="1:19">
      <c r="A160" s="33" t="s">
        <v>229</v>
      </c>
      <c r="B160" s="1" t="s">
        <v>155</v>
      </c>
      <c r="C160" s="33">
        <v>0</v>
      </c>
      <c r="D160" s="33">
        <v>0</v>
      </c>
      <c r="E160" s="33">
        <v>0</v>
      </c>
      <c r="F160" s="33">
        <v>0</v>
      </c>
      <c r="G160" s="33">
        <v>4.3175359198954766E-6</v>
      </c>
      <c r="H160" s="33">
        <v>4.7552598871902774E-6</v>
      </c>
      <c r="I160" s="33">
        <v>0</v>
      </c>
      <c r="J160" s="33">
        <v>0</v>
      </c>
      <c r="K160" s="33">
        <v>0</v>
      </c>
      <c r="L160" s="33">
        <v>3.9763337768603719</v>
      </c>
      <c r="M160" s="33">
        <v>0</v>
      </c>
      <c r="N160" s="33">
        <v>0</v>
      </c>
      <c r="O160" s="33">
        <v>0</v>
      </c>
      <c r="P160" s="33">
        <v>0.10055671593912408</v>
      </c>
      <c r="Q160" s="33">
        <v>3.1871037130514424E-2</v>
      </c>
      <c r="R160" s="33">
        <v>4.7599743595583277E-6</v>
      </c>
      <c r="S160" s="33">
        <v>4.1087753627001575</v>
      </c>
    </row>
    <row r="161" spans="1:19">
      <c r="A161" s="33" t="s">
        <v>229</v>
      </c>
      <c r="B161" s="1" t="s">
        <v>156</v>
      </c>
      <c r="C161" s="33">
        <v>7.5558212105032219E-2</v>
      </c>
      <c r="D161" s="33">
        <v>3.4705909302396698E-2</v>
      </c>
      <c r="E161" s="33">
        <v>0.35667385128303408</v>
      </c>
      <c r="F161" s="33">
        <v>1.6067421563488171E-2</v>
      </c>
      <c r="G161" s="33">
        <v>9.0237312194178187E-2</v>
      </c>
      <c r="H161" s="33">
        <v>0.14359988825324166</v>
      </c>
      <c r="I161" s="33">
        <v>1.6318076893170996E-2</v>
      </c>
      <c r="J161" s="33">
        <v>7.3881016316734076</v>
      </c>
      <c r="K161" s="33">
        <v>4.7149586717309955E-4</v>
      </c>
      <c r="L161" s="33">
        <v>2.1829937470517677</v>
      </c>
      <c r="M161" s="33">
        <v>1.3627378131907335</v>
      </c>
      <c r="N161" s="33">
        <v>0.56672354163622174</v>
      </c>
      <c r="O161" s="33">
        <v>5.1838463077565109</v>
      </c>
      <c r="P161" s="33">
        <v>0.54484704210746315</v>
      </c>
      <c r="Q161" s="33">
        <v>3.8081638702556404</v>
      </c>
      <c r="R161" s="33">
        <v>0.38844285103632359</v>
      </c>
      <c r="S161" s="33">
        <v>22.159488972163444</v>
      </c>
    </row>
    <row r="162" spans="1:19">
      <c r="A162" s="33" t="s">
        <v>229</v>
      </c>
      <c r="B162" s="1" t="s">
        <v>157</v>
      </c>
      <c r="C162" s="33">
        <v>5.8761976570232743E-2</v>
      </c>
      <c r="D162" s="33">
        <v>4.4144444792385329E-2</v>
      </c>
      <c r="E162" s="33">
        <v>0.27738595731823779</v>
      </c>
      <c r="F162" s="33">
        <v>0.11003910418226326</v>
      </c>
      <c r="G162" s="33">
        <v>0.58530720023615324</v>
      </c>
      <c r="H162" s="33">
        <v>0.56558639454917525</v>
      </c>
      <c r="I162" s="33">
        <v>0.15631928839863463</v>
      </c>
      <c r="J162" s="33">
        <v>4.7806722564606616</v>
      </c>
      <c r="K162" s="33">
        <v>2.4496376925173813E-3</v>
      </c>
      <c r="L162" s="33">
        <v>1.6977535753916868</v>
      </c>
      <c r="M162" s="33">
        <v>4.5215362354593083</v>
      </c>
      <c r="N162" s="33">
        <v>0.32301947174745749</v>
      </c>
      <c r="O162" s="33">
        <v>1.5737391524529301</v>
      </c>
      <c r="P162" s="33">
        <v>0.33763172571257627</v>
      </c>
      <c r="Q162" s="33">
        <v>1.0170758805367655</v>
      </c>
      <c r="R162" s="33">
        <v>1.2206790012259745</v>
      </c>
      <c r="S162" s="33">
        <v>17.272101302725105</v>
      </c>
    </row>
    <row r="163" spans="1:19">
      <c r="A163" s="33" t="s">
        <v>229</v>
      </c>
      <c r="B163" s="1" t="s">
        <v>158</v>
      </c>
      <c r="C163" s="33">
        <v>3.8641877122547186E-5</v>
      </c>
      <c r="D163" s="33">
        <v>0.1972249404315809</v>
      </c>
      <c r="E163" s="33">
        <v>1.8287637310265836E-4</v>
      </c>
      <c r="F163" s="33">
        <v>6.7740056839737939E-3</v>
      </c>
      <c r="G163" s="33">
        <v>3.76869737980563E-2</v>
      </c>
      <c r="H163" s="33">
        <v>0.427301214367656</v>
      </c>
      <c r="I163" s="33">
        <v>0.76811111747187688</v>
      </c>
      <c r="J163" s="33">
        <v>7.6679314548755428E-3</v>
      </c>
      <c r="K163" s="33">
        <v>2.2331905771945104E-3</v>
      </c>
      <c r="L163" s="33">
        <v>1.1142444918448291E-3</v>
      </c>
      <c r="M163" s="33">
        <v>5.8987496952541392</v>
      </c>
      <c r="N163" s="33">
        <v>1.2815349044402069</v>
      </c>
      <c r="O163" s="33">
        <v>5.4529074863507105</v>
      </c>
      <c r="P163" s="33">
        <v>0.34858200434451803</v>
      </c>
      <c r="Q163" s="33">
        <v>0.66417127348182703</v>
      </c>
      <c r="R163" s="33">
        <v>0.54596754645845635</v>
      </c>
      <c r="S163" s="33">
        <v>15.640248046855504</v>
      </c>
    </row>
    <row r="164" spans="1:19">
      <c r="A164" s="33" t="s">
        <v>230</v>
      </c>
      <c r="B164" s="1" t="s">
        <v>159</v>
      </c>
      <c r="C164" s="33">
        <v>1.1350711423894211E-2</v>
      </c>
      <c r="D164" s="33">
        <v>0.14868232829206462</v>
      </c>
      <c r="E164" s="33">
        <v>0.38141779750340277</v>
      </c>
      <c r="F164" s="33">
        <v>1.0427080986907811E-4</v>
      </c>
      <c r="G164" s="33">
        <v>6.8801312534638726E-4</v>
      </c>
      <c r="H164" s="33">
        <v>6.1874179476614444E-2</v>
      </c>
      <c r="I164" s="33">
        <v>0.53922135630608992</v>
      </c>
      <c r="J164" s="33">
        <v>4.9916786345309845</v>
      </c>
      <c r="K164" s="33">
        <v>1.5087012762819985E-3</v>
      </c>
      <c r="L164" s="33">
        <v>1.5322744980557275</v>
      </c>
      <c r="M164" s="33">
        <v>2.5643028753802071</v>
      </c>
      <c r="N164" s="33">
        <v>0.93129644371340703</v>
      </c>
      <c r="O164" s="33">
        <v>6.287158124073386</v>
      </c>
      <c r="P164" s="33">
        <v>0.26943941626044321</v>
      </c>
      <c r="Q164" s="33">
        <v>2.5391160344258878</v>
      </c>
      <c r="R164" s="33">
        <v>0.18849899822622262</v>
      </c>
      <c r="S164" s="33">
        <v>20.448612382881947</v>
      </c>
    </row>
    <row r="165" spans="1:19">
      <c r="A165" s="33" t="s">
        <v>229</v>
      </c>
      <c r="B165" s="1" t="s">
        <v>160</v>
      </c>
      <c r="C165" s="33">
        <v>4.3955796660167579E-2</v>
      </c>
      <c r="D165" s="33">
        <v>2.2090309512246442E-2</v>
      </c>
      <c r="E165" s="33">
        <v>1.7087020190541224</v>
      </c>
      <c r="F165" s="33">
        <v>5.4676506584987017E-2</v>
      </c>
      <c r="G165" s="33">
        <v>0.3041979548304159</v>
      </c>
      <c r="H165" s="33">
        <v>6.0586624642056108E-4</v>
      </c>
      <c r="I165" s="33">
        <v>0</v>
      </c>
      <c r="J165" s="33">
        <v>3.3277857563540465</v>
      </c>
      <c r="K165" s="33">
        <v>2.1846382275025888E-4</v>
      </c>
      <c r="L165" s="33">
        <v>0</v>
      </c>
      <c r="M165" s="33">
        <v>0.20116356556258097</v>
      </c>
      <c r="N165" s="33">
        <v>0.15760197847399127</v>
      </c>
      <c r="O165" s="33">
        <v>1.9493329021971135</v>
      </c>
      <c r="P165" s="33">
        <v>0.10633622787644015</v>
      </c>
      <c r="Q165" s="33">
        <v>1.4146345289237843</v>
      </c>
      <c r="R165" s="33">
        <v>0.61442997615831274</v>
      </c>
      <c r="S165" s="33">
        <v>9.9057318522579862</v>
      </c>
    </row>
    <row r="166" spans="1:19">
      <c r="A166" s="33" t="s">
        <v>229</v>
      </c>
      <c r="B166" s="1" t="s">
        <v>161</v>
      </c>
      <c r="C166" s="33">
        <v>3.8449787943077851E-3</v>
      </c>
      <c r="D166" s="33">
        <v>3.1820501700252635E-7</v>
      </c>
      <c r="E166" s="33">
        <v>0</v>
      </c>
      <c r="F166" s="33">
        <v>3.6451004389991937E-2</v>
      </c>
      <c r="G166" s="33">
        <v>0.20279863655361119</v>
      </c>
      <c r="H166" s="33">
        <v>0.5107660805156975</v>
      </c>
      <c r="I166" s="33">
        <v>3.9081269152951847E-4</v>
      </c>
      <c r="J166" s="33">
        <v>0.55463095939234108</v>
      </c>
      <c r="K166" s="33">
        <v>3.5451054802793092E-4</v>
      </c>
      <c r="L166" s="33">
        <v>0.13805034443535646</v>
      </c>
      <c r="M166" s="33">
        <v>2.1125128788810343E-3</v>
      </c>
      <c r="N166" s="33">
        <v>1.3149125298397735E-2</v>
      </c>
      <c r="O166" s="33">
        <v>1.5366099045767214</v>
      </c>
      <c r="P166" s="33">
        <v>0.16899962303329374</v>
      </c>
      <c r="Q166" s="33">
        <v>0.4450763107945761</v>
      </c>
      <c r="R166" s="33">
        <v>0.15379255433614247</v>
      </c>
      <c r="S166" s="33">
        <v>3.7670276764440587</v>
      </c>
    </row>
    <row r="167" spans="1:19">
      <c r="A167" s="33" t="s">
        <v>230</v>
      </c>
      <c r="B167" s="1" t="s">
        <v>162</v>
      </c>
      <c r="C167" s="33">
        <v>2.6217286178240151E-2</v>
      </c>
      <c r="D167" s="33">
        <v>1.199317289728441E-4</v>
      </c>
      <c r="E167" s="33">
        <v>1.289581471670445</v>
      </c>
      <c r="F167" s="33">
        <v>5.7373569228857946E-7</v>
      </c>
      <c r="G167" s="33">
        <v>1.5886799964448528E-6</v>
      </c>
      <c r="H167" s="33">
        <v>1.749744853896118E-6</v>
      </c>
      <c r="I167" s="33">
        <v>0.63383671236979389</v>
      </c>
      <c r="J167" s="33">
        <v>0.5073305769620049</v>
      </c>
      <c r="K167" s="33">
        <v>4.267868458640578E-8</v>
      </c>
      <c r="L167" s="33">
        <v>0.64390754846510845</v>
      </c>
      <c r="M167" s="33">
        <v>4.5067772308899805</v>
      </c>
      <c r="N167" s="33">
        <v>1.4383210212812969E-2</v>
      </c>
      <c r="O167" s="33">
        <v>0.17580569683934755</v>
      </c>
      <c r="P167" s="33">
        <v>0.15435156168160447</v>
      </c>
      <c r="Q167" s="33">
        <v>3.4676467167645342</v>
      </c>
      <c r="R167" s="33">
        <v>0.57332461838250737</v>
      </c>
      <c r="S167" s="33">
        <v>11.993286516984199</v>
      </c>
    </row>
    <row r="168" spans="1:19">
      <c r="A168" s="33" t="s">
        <v>229</v>
      </c>
      <c r="B168" s="1" t="s">
        <v>163</v>
      </c>
      <c r="C168" s="33">
        <v>4.3531232392290953E-3</v>
      </c>
      <c r="D168" s="33">
        <v>0.17831073942673203</v>
      </c>
      <c r="E168" s="33">
        <v>4.2487921996183786E-3</v>
      </c>
      <c r="F168" s="33">
        <v>1.1269545477616383E-2</v>
      </c>
      <c r="G168" s="33">
        <v>4.4205124552689767E-2</v>
      </c>
      <c r="H168" s="33">
        <v>0.34051134046565679</v>
      </c>
      <c r="I168" s="33">
        <v>2.2582813130611612E-7</v>
      </c>
      <c r="J168" s="33">
        <v>4.1332804790019111</v>
      </c>
      <c r="K168" s="33">
        <v>1.803421585203635E-3</v>
      </c>
      <c r="L168" s="33">
        <v>1.6530339149909423E-2</v>
      </c>
      <c r="M168" s="33">
        <v>1.6432393611162581</v>
      </c>
      <c r="N168" s="33">
        <v>0.21882509767202407</v>
      </c>
      <c r="O168" s="33">
        <v>4.4953169688432126</v>
      </c>
      <c r="P168" s="33">
        <v>0.32757773041313243</v>
      </c>
      <c r="Q168" s="33">
        <v>0.15288082265462322</v>
      </c>
      <c r="R168" s="33">
        <v>0.44629308723528283</v>
      </c>
      <c r="S168" s="33">
        <v>12.018646198861006</v>
      </c>
    </row>
    <row r="169" spans="1:19">
      <c r="A169" s="33" t="s">
        <v>229</v>
      </c>
      <c r="B169" s="1" t="s">
        <v>164</v>
      </c>
      <c r="C169" s="33">
        <v>0</v>
      </c>
      <c r="D169" s="33">
        <v>0</v>
      </c>
      <c r="E169" s="33">
        <v>0.18734964292893608</v>
      </c>
      <c r="F169" s="33">
        <v>5.1628255216123797E-2</v>
      </c>
      <c r="G169" s="33">
        <v>0.34066022189736778</v>
      </c>
      <c r="H169" s="33">
        <v>0</v>
      </c>
      <c r="I169" s="33">
        <v>0.42255750714235063</v>
      </c>
      <c r="J169" s="33">
        <v>0</v>
      </c>
      <c r="K169" s="33">
        <v>0</v>
      </c>
      <c r="L169" s="33">
        <v>0</v>
      </c>
      <c r="M169" s="33">
        <v>3.0044373450619162</v>
      </c>
      <c r="N169" s="33">
        <v>0.92099154681718431</v>
      </c>
      <c r="O169" s="33">
        <v>0.90145424371263516</v>
      </c>
      <c r="P169" s="33">
        <v>0.13212246005398143</v>
      </c>
      <c r="Q169" s="33">
        <v>0.35178692371425768</v>
      </c>
      <c r="R169" s="33">
        <v>0.37169746989330577</v>
      </c>
      <c r="S169" s="33">
        <v>6.6846856164386281</v>
      </c>
    </row>
    <row r="170" spans="1:19">
      <c r="A170" s="33" t="s">
        <v>229</v>
      </c>
      <c r="B170" s="1" t="s">
        <v>165</v>
      </c>
      <c r="C170" s="33">
        <v>5.3537577795026436E-5</v>
      </c>
      <c r="D170" s="33">
        <v>0</v>
      </c>
      <c r="E170" s="33">
        <v>0</v>
      </c>
      <c r="F170" s="33">
        <v>3.4627831622193739E-3</v>
      </c>
      <c r="G170" s="33">
        <v>6.9365258362754645E-3</v>
      </c>
      <c r="H170" s="33">
        <v>6.6116213105562593E-2</v>
      </c>
      <c r="I170" s="33">
        <v>0</v>
      </c>
      <c r="J170" s="33">
        <v>5.6369385065011102E-2</v>
      </c>
      <c r="K170" s="33">
        <v>1.2022668305742279E-3</v>
      </c>
      <c r="L170" s="33">
        <v>0</v>
      </c>
      <c r="M170" s="33">
        <v>0.88922184296691853</v>
      </c>
      <c r="N170" s="33">
        <v>5.4161340140545633E-2</v>
      </c>
      <c r="O170" s="33">
        <v>2.3653322940082546</v>
      </c>
      <c r="P170" s="33">
        <v>0.10462247603691921</v>
      </c>
      <c r="Q170" s="33">
        <v>3.7418647216327372E-3</v>
      </c>
      <c r="R170" s="33">
        <v>0.10557927649836074</v>
      </c>
      <c r="S170" s="33">
        <v>3.6567998059506408</v>
      </c>
    </row>
    <row r="171" spans="1:19">
      <c r="A171" s="33" t="s">
        <v>229</v>
      </c>
      <c r="B171" s="1" t="s">
        <v>166</v>
      </c>
      <c r="C171" s="33">
        <v>0</v>
      </c>
      <c r="D171" s="33">
        <v>0.11887356808959826</v>
      </c>
      <c r="E171" s="33">
        <v>9.5312707667005725E-4</v>
      </c>
      <c r="F171" s="33">
        <v>0</v>
      </c>
      <c r="G171" s="33">
        <v>0</v>
      </c>
      <c r="H171" s="33">
        <v>0.29998632633873612</v>
      </c>
      <c r="I171" s="33">
        <v>8.0354769125523973E-2</v>
      </c>
      <c r="J171" s="33">
        <v>0</v>
      </c>
      <c r="K171" s="33">
        <v>0</v>
      </c>
      <c r="L171" s="33">
        <v>7.6115050614760094E-3</v>
      </c>
      <c r="M171" s="33">
        <v>0.95258857399363706</v>
      </c>
      <c r="N171" s="33">
        <v>0.69701954872105887</v>
      </c>
      <c r="O171" s="33">
        <v>1.945394035736058</v>
      </c>
      <c r="P171" s="33">
        <v>9.7519904449882233E-2</v>
      </c>
      <c r="Q171" s="33">
        <v>5.9586607936154223E-2</v>
      </c>
      <c r="R171" s="33">
        <v>0.12618523912962587</v>
      </c>
      <c r="S171" s="33">
        <v>4.386073205658704</v>
      </c>
    </row>
    <row r="172" spans="1:19">
      <c r="A172" s="33" t="s">
        <v>230</v>
      </c>
      <c r="B172" s="1" t="s">
        <v>167</v>
      </c>
      <c r="C172" s="33">
        <v>3.5934242771415104E-2</v>
      </c>
      <c r="D172" s="33">
        <v>0</v>
      </c>
      <c r="E172" s="33">
        <v>0</v>
      </c>
      <c r="F172" s="33">
        <v>5.7713052703611822E-4</v>
      </c>
      <c r="G172" s="33">
        <v>1.1560876393801323E-3</v>
      </c>
      <c r="H172" s="33">
        <v>0</v>
      </c>
      <c r="I172" s="33">
        <v>0</v>
      </c>
      <c r="J172" s="33">
        <v>0</v>
      </c>
      <c r="K172" s="33">
        <v>4.8713280474010912E-4</v>
      </c>
      <c r="L172" s="33">
        <v>0</v>
      </c>
      <c r="M172" s="33">
        <v>0.78063223791446035</v>
      </c>
      <c r="N172" s="33">
        <v>1.6079751794002561E-2</v>
      </c>
      <c r="O172" s="33">
        <v>1.426981230977276</v>
      </c>
      <c r="P172" s="33">
        <v>4.5074158764890626E-2</v>
      </c>
      <c r="Q172" s="33">
        <v>6.501863276943709E-2</v>
      </c>
      <c r="R172" s="33">
        <v>0.27673832026166423</v>
      </c>
      <c r="S172" s="33">
        <v>2.6486789262241928</v>
      </c>
    </row>
    <row r="173" spans="1:19">
      <c r="A173" s="33" t="s">
        <v>229</v>
      </c>
      <c r="B173" s="1" t="s">
        <v>168</v>
      </c>
      <c r="C173" s="33">
        <v>0</v>
      </c>
      <c r="D173" s="33">
        <v>2.2840862536898321E-2</v>
      </c>
      <c r="E173" s="33">
        <v>1.5465553420549796</v>
      </c>
      <c r="F173" s="33">
        <v>0</v>
      </c>
      <c r="G173" s="33">
        <v>0</v>
      </c>
      <c r="H173" s="33">
        <v>6.2429509210666367E-3</v>
      </c>
      <c r="I173" s="33">
        <v>0.19341365151872481</v>
      </c>
      <c r="J173" s="33">
        <v>0</v>
      </c>
      <c r="K173" s="33">
        <v>0</v>
      </c>
      <c r="L173" s="33">
        <v>0</v>
      </c>
      <c r="M173" s="33">
        <v>0.33583789022804922</v>
      </c>
      <c r="N173" s="33">
        <v>0.12100176116624084</v>
      </c>
      <c r="O173" s="33">
        <v>0.27418024304844835</v>
      </c>
      <c r="P173" s="33">
        <v>7.5122142439312256E-2</v>
      </c>
      <c r="Q173" s="33">
        <v>0.39971409742022956</v>
      </c>
      <c r="R173" s="33">
        <v>2.650284372233358E-2</v>
      </c>
      <c r="S173" s="33">
        <v>3.0014117850560069</v>
      </c>
    </row>
    <row r="174" spans="1:19">
      <c r="A174" s="33" t="s">
        <v>229</v>
      </c>
      <c r="B174" s="1" t="s">
        <v>169</v>
      </c>
      <c r="C174" s="33">
        <v>5.5567884071905382E-8</v>
      </c>
      <c r="D174" s="33">
        <v>5.8773246625065667E-7</v>
      </c>
      <c r="E174" s="33">
        <v>8.3619431023862489E-7</v>
      </c>
      <c r="F174" s="33">
        <v>2.2275170596941507E-7</v>
      </c>
      <c r="G174" s="33">
        <v>6.1680175100775614E-7</v>
      </c>
      <c r="H174" s="33">
        <v>6.7933485325966103E-7</v>
      </c>
      <c r="I174" s="33">
        <v>6.6193546604793596E-3</v>
      </c>
      <c r="J174" s="33">
        <v>2.3727295115349989E-6</v>
      </c>
      <c r="K174" s="33">
        <v>0.17552236591015746</v>
      </c>
      <c r="L174" s="33">
        <v>0</v>
      </c>
      <c r="M174" s="33">
        <v>7.093800532047112E-2</v>
      </c>
      <c r="N174" s="33">
        <v>6.0117019219994461E-2</v>
      </c>
      <c r="O174" s="33">
        <v>2.7633239311185207</v>
      </c>
      <c r="P174" s="33">
        <v>0.23022989158734219</v>
      </c>
      <c r="Q174" s="33">
        <v>5.5418954111161156E-2</v>
      </c>
      <c r="R174" s="33">
        <v>1.8438484761276186E-3</v>
      </c>
      <c r="S174" s="33">
        <v>3.3640187415164746</v>
      </c>
    </row>
    <row r="175" spans="1:19">
      <c r="A175" s="33" t="s">
        <v>229</v>
      </c>
      <c r="B175" s="1" t="s">
        <v>170</v>
      </c>
      <c r="C175" s="33">
        <v>2.3956183256158781E-2</v>
      </c>
      <c r="D175" s="33">
        <v>5.8999018656594515E-2</v>
      </c>
      <c r="E175" s="33">
        <v>0</v>
      </c>
      <c r="F175" s="33">
        <v>8.5819189976632515E-8</v>
      </c>
      <c r="G175" s="33">
        <v>2.376342145282706E-7</v>
      </c>
      <c r="H175" s="33">
        <v>1.0407535464196371E-3</v>
      </c>
      <c r="I175" s="33">
        <v>0</v>
      </c>
      <c r="J175" s="33">
        <v>9.1413767222547904E-7</v>
      </c>
      <c r="K175" s="33">
        <v>1.9116999976298565E-4</v>
      </c>
      <c r="L175" s="33">
        <v>0</v>
      </c>
      <c r="M175" s="33">
        <v>7.7071290400311909E-2</v>
      </c>
      <c r="N175" s="33">
        <v>0.61829048717002877</v>
      </c>
      <c r="O175" s="33">
        <v>0.74621413932015912</v>
      </c>
      <c r="P175" s="33">
        <v>0.17647681611178356</v>
      </c>
      <c r="Q175" s="33">
        <v>1.384970162848731E-2</v>
      </c>
      <c r="R175" s="33">
        <v>0.20583800412108388</v>
      </c>
      <c r="S175" s="33">
        <v>1.9219288018016414</v>
      </c>
    </row>
    <row r="176" spans="1:19">
      <c r="A176" s="33" t="s">
        <v>229</v>
      </c>
      <c r="B176" s="1" t="s">
        <v>171</v>
      </c>
      <c r="C176" s="33">
        <v>2.7783941813908086E-8</v>
      </c>
      <c r="D176" s="33">
        <v>2.0192795957667542E-3</v>
      </c>
      <c r="E176" s="33">
        <v>1.0310371965200247</v>
      </c>
      <c r="F176" s="33">
        <v>1.1137585298470754E-7</v>
      </c>
      <c r="G176" s="33">
        <v>3.0840087639205649E-7</v>
      </c>
      <c r="H176" s="33">
        <v>3.3966742662983052E-7</v>
      </c>
      <c r="I176" s="33">
        <v>1.2369578428206296E-7</v>
      </c>
      <c r="J176" s="33">
        <v>8.8981528535953203E-2</v>
      </c>
      <c r="K176" s="33">
        <v>1.1688476075910614E-8</v>
      </c>
      <c r="L176" s="33">
        <v>0</v>
      </c>
      <c r="M176" s="33">
        <v>1.0578318394266262E-2</v>
      </c>
      <c r="N176" s="33">
        <v>3.4978593797077906E-2</v>
      </c>
      <c r="O176" s="33">
        <v>0.47375123416324527</v>
      </c>
      <c r="P176" s="33">
        <v>0.14890714698810825</v>
      </c>
      <c r="Q176" s="33">
        <v>0.92939833663317017</v>
      </c>
      <c r="R176" s="33">
        <v>2.349396711360896E-2</v>
      </c>
      <c r="S176" s="33">
        <v>2.7431465243521416</v>
      </c>
    </row>
    <row r="177" spans="1:19">
      <c r="A177" s="33" t="s">
        <v>229</v>
      </c>
      <c r="B177" s="1" t="s">
        <v>172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1.1031686594620282E-3</v>
      </c>
      <c r="J177" s="33">
        <v>0</v>
      </c>
      <c r="K177" s="33">
        <v>0</v>
      </c>
      <c r="L177" s="33">
        <v>0</v>
      </c>
      <c r="M177" s="33">
        <v>5.7085506658154372E-3</v>
      </c>
      <c r="N177" s="33">
        <v>3.0571865097883233E-2</v>
      </c>
      <c r="O177" s="33">
        <v>0.23762617697587984</v>
      </c>
      <c r="P177" s="33">
        <v>8.3214643626291718E-2</v>
      </c>
      <c r="Q177" s="33">
        <v>1.538254101863032</v>
      </c>
      <c r="R177" s="33">
        <v>2.7866111280872019E-4</v>
      </c>
      <c r="S177" s="33">
        <v>1.8967571680013862</v>
      </c>
    </row>
    <row r="178" spans="1:19">
      <c r="A178" s="33" t="s">
        <v>229</v>
      </c>
      <c r="B178" s="1" t="s">
        <v>173</v>
      </c>
      <c r="C178" s="33">
        <v>3.9926936412681968E-3</v>
      </c>
      <c r="D178" s="33">
        <v>0</v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3.2854913882795813</v>
      </c>
      <c r="K178" s="33">
        <v>3.1861666627164276E-5</v>
      </c>
      <c r="L178" s="33">
        <v>0</v>
      </c>
      <c r="M178" s="33">
        <v>3.0133226830173498E-3</v>
      </c>
      <c r="N178" s="33">
        <v>1.39239451073081E-4</v>
      </c>
      <c r="O178" s="33">
        <v>1.2144688337514253E-2</v>
      </c>
      <c r="P178" s="33">
        <v>2.6043667463280684E-2</v>
      </c>
      <c r="Q178" s="33">
        <v>9.3240457785725539E-2</v>
      </c>
      <c r="R178" s="33">
        <v>2.0526457308029933E-2</v>
      </c>
      <c r="S178" s="33">
        <v>3.4446237766160266</v>
      </c>
    </row>
    <row r="179" spans="1:19">
      <c r="A179" s="33" t="s">
        <v>230</v>
      </c>
      <c r="B179" s="1" t="s">
        <v>174</v>
      </c>
      <c r="C179" s="33">
        <v>3.5631909535532635E-2</v>
      </c>
      <c r="D179" s="33">
        <v>3.3672918866134438E-4</v>
      </c>
      <c r="E179" s="33">
        <v>0.68414306440281791</v>
      </c>
      <c r="F179" s="33">
        <v>4.5670674397472411E-2</v>
      </c>
      <c r="G179" s="33">
        <v>0.3003416403966348</v>
      </c>
      <c r="H179" s="33">
        <v>0.26881133940489832</v>
      </c>
      <c r="I179" s="33">
        <v>1.1298724506310975E-2</v>
      </c>
      <c r="J179" s="33">
        <v>0</v>
      </c>
      <c r="K179" s="33">
        <v>3.215894400343533E-5</v>
      </c>
      <c r="L179" s="33">
        <v>4.0158540741936122</v>
      </c>
      <c r="M179" s="33">
        <v>0.10416616579723836</v>
      </c>
      <c r="N179" s="33">
        <v>1.7729619758213744E-2</v>
      </c>
      <c r="O179" s="33">
        <v>1.9207741119608954</v>
      </c>
      <c r="P179" s="33">
        <v>0.54205185614901552</v>
      </c>
      <c r="Q179" s="33">
        <v>9.4725090005510992E-2</v>
      </c>
      <c r="R179" s="33">
        <v>0.60352921971436047</v>
      </c>
      <c r="S179" s="33">
        <v>8.6450963783552197</v>
      </c>
    </row>
    <row r="180" spans="1:19">
      <c r="A180" s="33" t="s">
        <v>229</v>
      </c>
      <c r="B180" s="1" t="s">
        <v>175</v>
      </c>
      <c r="C180" s="33">
        <v>4.2817097867242637E-8</v>
      </c>
      <c r="D180" s="33">
        <v>5.4255723774552678E-2</v>
      </c>
      <c r="E180" s="33">
        <v>2.6921877151409035E-3</v>
      </c>
      <c r="F180" s="33">
        <v>6.5051162934222084E-2</v>
      </c>
      <c r="G180" s="33">
        <v>0.1801273352093844</v>
      </c>
      <c r="H180" s="33">
        <v>5.2345248136020928E-7</v>
      </c>
      <c r="I180" s="33">
        <v>0.1674436747364183</v>
      </c>
      <c r="J180" s="33">
        <v>0.69507344486549982</v>
      </c>
      <c r="K180" s="33">
        <v>0.15195460248864934</v>
      </c>
      <c r="L180" s="33">
        <v>1.6474812571914299E-2</v>
      </c>
      <c r="M180" s="33">
        <v>0.96242070995893414</v>
      </c>
      <c r="N180" s="33">
        <v>0.60259172504193259</v>
      </c>
      <c r="O180" s="33">
        <v>2.1613681063470267</v>
      </c>
      <c r="P180" s="33">
        <v>0.3479774728207623</v>
      </c>
      <c r="Q180" s="33">
        <v>0.35016387798424375</v>
      </c>
      <c r="R180" s="33">
        <v>0.3365719555299691</v>
      </c>
      <c r="S180" s="33">
        <v>6.0941673582487965</v>
      </c>
    </row>
    <row r="181" spans="1:19">
      <c r="A181" s="33" t="s">
        <v>229</v>
      </c>
      <c r="B181" s="1" t="s">
        <v>176</v>
      </c>
      <c r="C181" s="33">
        <v>2.35896130386406E-2</v>
      </c>
      <c r="D181" s="33">
        <v>0.12390209202480751</v>
      </c>
      <c r="E181" s="33">
        <v>0.43612954121360303</v>
      </c>
      <c r="F181" s="33">
        <v>2.9313775168127165E-5</v>
      </c>
      <c r="G181" s="33">
        <v>1.9342193749771752E-4</v>
      </c>
      <c r="H181" s="33">
        <v>0.19855895683140545</v>
      </c>
      <c r="I181" s="33">
        <v>7.2246660883909186E-2</v>
      </c>
      <c r="J181" s="33">
        <v>0</v>
      </c>
      <c r="K181" s="33">
        <v>6.82685638151459E-3</v>
      </c>
      <c r="L181" s="33">
        <v>3.3699684568601356</v>
      </c>
      <c r="M181" s="33">
        <v>0.35838822380199531</v>
      </c>
      <c r="N181" s="33">
        <v>0.28519163929571789</v>
      </c>
      <c r="O181" s="33">
        <v>2.4459805747338805</v>
      </c>
      <c r="P181" s="33">
        <v>0.37715595404858604</v>
      </c>
      <c r="Q181" s="33">
        <v>1.7350171872720921E-2</v>
      </c>
      <c r="R181" s="33">
        <v>0.23958235221681434</v>
      </c>
      <c r="S181" s="33">
        <v>7.9550938289164606</v>
      </c>
    </row>
    <row r="182" spans="1:19">
      <c r="A182" s="33" t="s">
        <v>229</v>
      </c>
      <c r="B182" s="1" t="s">
        <v>177</v>
      </c>
      <c r="C182" s="33">
        <v>1.6242742452359238E-2</v>
      </c>
      <c r="D182" s="33">
        <v>3.3498787840535726E-5</v>
      </c>
      <c r="E182" s="33">
        <v>0.17628126735738192</v>
      </c>
      <c r="F182" s="33">
        <v>6.0016665581130724E-4</v>
      </c>
      <c r="G182" s="33">
        <v>3.3763077233786021E-3</v>
      </c>
      <c r="H182" s="33">
        <v>0</v>
      </c>
      <c r="I182" s="33">
        <v>1.0981746858007568E-4</v>
      </c>
      <c r="J182" s="33">
        <v>0.19140012706549214</v>
      </c>
      <c r="K182" s="33">
        <v>9.9659037488319946E-5</v>
      </c>
      <c r="L182" s="33">
        <v>13.074855227567639</v>
      </c>
      <c r="M182" s="33">
        <v>6.2708143235568059E-4</v>
      </c>
      <c r="N182" s="33">
        <v>5.3700216211893803E-4</v>
      </c>
      <c r="O182" s="33">
        <v>0.86243123030482138</v>
      </c>
      <c r="P182" s="33">
        <v>0.25080600094734606</v>
      </c>
      <c r="Q182" s="33">
        <v>8.3455243944428048E-2</v>
      </c>
      <c r="R182" s="33">
        <v>5.5940317000469975E-2</v>
      </c>
      <c r="S182" s="33">
        <v>14.716795689905894</v>
      </c>
    </row>
    <row r="183" spans="1:19">
      <c r="A183" s="33" t="s">
        <v>229</v>
      </c>
      <c r="B183" s="1" t="s">
        <v>178</v>
      </c>
      <c r="C183" s="33">
        <v>1.8470670137382683E-5</v>
      </c>
      <c r="D183" s="33">
        <v>2.7599075507733772E-3</v>
      </c>
      <c r="E183" s="33">
        <v>5.9678623907899464E-4</v>
      </c>
      <c r="F183" s="33">
        <v>2.5502110670814204E-3</v>
      </c>
      <c r="G183" s="33">
        <v>5.3478409153466799E-3</v>
      </c>
      <c r="H183" s="33">
        <v>1.0285936448116928E-2</v>
      </c>
      <c r="I183" s="33">
        <v>1.1346943381521868E-2</v>
      </c>
      <c r="J183" s="33">
        <v>0.11057716222154568</v>
      </c>
      <c r="K183" s="33">
        <v>3.9556826772946252E-4</v>
      </c>
      <c r="L183" s="33">
        <v>2.1398313520819556E-3</v>
      </c>
      <c r="M183" s="33">
        <v>0.12079160278904055</v>
      </c>
      <c r="N183" s="33">
        <v>2.5904255977124535E-2</v>
      </c>
      <c r="O183" s="33">
        <v>0.11826908010152692</v>
      </c>
      <c r="P183" s="33">
        <v>6.0012199034229496E-2</v>
      </c>
      <c r="Q183" s="33">
        <v>7.222793474215905E-2</v>
      </c>
      <c r="R183" s="33">
        <v>1.808112284017227E-2</v>
      </c>
      <c r="S183" s="33">
        <v>0.5613048535976759</v>
      </c>
    </row>
    <row r="184" spans="1:19">
      <c r="A184" s="33" t="s">
        <v>229</v>
      </c>
      <c r="B184" s="1" t="s">
        <v>179</v>
      </c>
      <c r="C184" s="33">
        <v>3.056641508915714E-3</v>
      </c>
      <c r="D184" s="33">
        <v>1.5844997495024771E-3</v>
      </c>
      <c r="E184" s="33">
        <v>3.6301309835707229E-2</v>
      </c>
      <c r="F184" s="33">
        <v>5.3737450918408758E-2</v>
      </c>
      <c r="G184" s="33">
        <v>0.35427677834972116</v>
      </c>
      <c r="H184" s="33">
        <v>2.7132954363331407E-3</v>
      </c>
      <c r="I184" s="33">
        <v>3.6654598732894783E-3</v>
      </c>
      <c r="J184" s="33">
        <v>3.9552686313723484</v>
      </c>
      <c r="K184" s="33">
        <v>6.9919304359067347E-5</v>
      </c>
      <c r="L184" s="33">
        <v>0.17180313963194749</v>
      </c>
      <c r="M184" s="33">
        <v>4.3003226493027569E-2</v>
      </c>
      <c r="N184" s="33">
        <v>2.5109447011672614E-2</v>
      </c>
      <c r="O184" s="33">
        <v>0.14459850088150006</v>
      </c>
      <c r="P184" s="33">
        <v>1.8034916409437329E-2</v>
      </c>
      <c r="Q184" s="33">
        <v>3.0712338648261834</v>
      </c>
      <c r="R184" s="33">
        <v>0.43793585773672561</v>
      </c>
      <c r="S184" s="33">
        <v>8.3223929393391245</v>
      </c>
    </row>
    <row r="185" spans="1:19">
      <c r="A185" s="33" t="s">
        <v>229</v>
      </c>
      <c r="B185" s="1" t="s">
        <v>180</v>
      </c>
      <c r="C185" s="33">
        <v>2.7442216060749924E-2</v>
      </c>
      <c r="D185" s="33">
        <v>6.1077400841940133E-2</v>
      </c>
      <c r="E185" s="33">
        <v>0.48855253167092627</v>
      </c>
      <c r="F185" s="33">
        <v>0</v>
      </c>
      <c r="G185" s="33">
        <v>0</v>
      </c>
      <c r="H185" s="33">
        <v>0.31055406544196984</v>
      </c>
      <c r="I185" s="33">
        <v>0.2002271120960728</v>
      </c>
      <c r="J185" s="33">
        <v>0</v>
      </c>
      <c r="K185" s="33">
        <v>0.18170552944156448</v>
      </c>
      <c r="L185" s="33">
        <v>3.9014945211767724</v>
      </c>
      <c r="M185" s="33">
        <v>1.1433399973612381</v>
      </c>
      <c r="N185" s="33">
        <v>0.69828387294025163</v>
      </c>
      <c r="O185" s="33">
        <v>4.3122090906345534</v>
      </c>
      <c r="P185" s="33">
        <v>0.83559191145374356</v>
      </c>
      <c r="Q185" s="33">
        <v>0.43340945894226479</v>
      </c>
      <c r="R185" s="33">
        <v>0.40977633325397989</v>
      </c>
      <c r="S185" s="33">
        <v>13.003664041316597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47" customWidth="1"/>
    <col min="3" max="3" width="10.42578125" style="47" customWidth="1"/>
    <col min="4" max="4" width="9" style="47" bestFit="1" customWidth="1"/>
    <col min="5" max="5" width="12" style="47" bestFit="1" customWidth="1"/>
    <col min="6" max="11" width="9" style="47" bestFit="1" customWidth="1"/>
    <col min="12" max="14" width="12" style="47" bestFit="1" customWidth="1"/>
    <col min="15" max="15" width="9" style="47" bestFit="1" customWidth="1"/>
    <col min="16" max="16" width="12" style="47" bestFit="1" customWidth="1"/>
    <col min="17" max="17" width="9" style="47" bestFit="1" customWidth="1"/>
    <col min="18" max="18" width="12" style="47" bestFit="1" customWidth="1"/>
    <col min="19" max="19" width="9" style="47" bestFit="1" customWidth="1"/>
    <col min="20" max="16384" width="8.85546875" style="47"/>
  </cols>
  <sheetData>
    <row r="1" spans="1:20">
      <c r="B1" s="38" t="s">
        <v>221</v>
      </c>
      <c r="C1" s="39" t="s">
        <v>220</v>
      </c>
      <c r="D1" s="40"/>
      <c r="E1" s="40"/>
      <c r="F1" s="40"/>
      <c r="G1" s="41"/>
      <c r="H1" s="42"/>
    </row>
    <row r="2" spans="1:20">
      <c r="B2" s="43" t="s">
        <v>223</v>
      </c>
      <c r="C2" s="44" t="s">
        <v>226</v>
      </c>
      <c r="D2" s="45"/>
      <c r="E2" s="45"/>
      <c r="F2" s="45"/>
      <c r="G2" s="45"/>
      <c r="H2" s="46"/>
    </row>
    <row r="3" spans="1:20">
      <c r="B3" s="43" t="s">
        <v>208</v>
      </c>
      <c r="C3" s="48" t="s">
        <v>217</v>
      </c>
      <c r="D3" s="45"/>
      <c r="E3" s="45"/>
      <c r="F3" s="45"/>
      <c r="G3" s="45"/>
      <c r="H3" s="46"/>
    </row>
    <row r="4" spans="1:20">
      <c r="B4" s="49" t="s">
        <v>209</v>
      </c>
      <c r="C4" s="50">
        <v>2030</v>
      </c>
      <c r="D4" s="51"/>
      <c r="E4" s="51"/>
      <c r="F4" s="51"/>
      <c r="G4" s="51"/>
      <c r="H4" s="52"/>
    </row>
    <row r="5" spans="1:20">
      <c r="B5" s="53"/>
    </row>
    <row r="6" spans="1:20">
      <c r="A6" s="15" t="s">
        <v>232</v>
      </c>
      <c r="B6" s="53" t="s">
        <v>211</v>
      </c>
      <c r="C6" s="54" t="s">
        <v>210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6"/>
    </row>
    <row r="7" spans="1:20" ht="18">
      <c r="B7" s="53" t="s">
        <v>213</v>
      </c>
      <c r="C7" s="57" t="s">
        <v>207</v>
      </c>
      <c r="D7" s="58"/>
      <c r="E7" s="58"/>
      <c r="F7" s="58"/>
      <c r="G7" s="58"/>
      <c r="H7" s="58"/>
      <c r="I7" s="58"/>
      <c r="J7" s="58"/>
      <c r="K7" s="58"/>
      <c r="L7" s="59"/>
      <c r="M7" s="57" t="s">
        <v>201</v>
      </c>
      <c r="N7" s="58"/>
      <c r="O7" s="58"/>
      <c r="P7" s="58"/>
      <c r="Q7" s="58"/>
      <c r="R7" s="58"/>
      <c r="S7" s="60"/>
    </row>
    <row r="8" spans="1:20">
      <c r="C8" s="61" t="s">
        <v>188</v>
      </c>
      <c r="D8" s="62" t="s">
        <v>206</v>
      </c>
      <c r="E8" s="62" t="s">
        <v>205</v>
      </c>
      <c r="F8" s="62" t="s">
        <v>189</v>
      </c>
      <c r="G8" s="62" t="s">
        <v>190</v>
      </c>
      <c r="H8" s="62" t="s">
        <v>204</v>
      </c>
      <c r="I8" s="62" t="s">
        <v>203</v>
      </c>
      <c r="J8" s="62" t="s">
        <v>191</v>
      </c>
      <c r="K8" s="62" t="s">
        <v>202</v>
      </c>
      <c r="L8" s="63" t="s">
        <v>192</v>
      </c>
      <c r="M8" s="64" t="s">
        <v>200</v>
      </c>
      <c r="N8" s="65" t="s">
        <v>214</v>
      </c>
      <c r="O8" s="65" t="s">
        <v>215</v>
      </c>
      <c r="P8" s="65" t="s">
        <v>199</v>
      </c>
      <c r="Q8" s="65" t="s">
        <v>198</v>
      </c>
      <c r="R8" s="65" t="s">
        <v>216</v>
      </c>
      <c r="S8" s="66" t="s">
        <v>212</v>
      </c>
    </row>
    <row r="9" spans="1:20">
      <c r="C9" s="67" t="s">
        <v>4</v>
      </c>
      <c r="D9" s="68" t="s">
        <v>1</v>
      </c>
      <c r="E9" s="68" t="s">
        <v>5</v>
      </c>
      <c r="F9" s="68" t="s">
        <v>0</v>
      </c>
      <c r="G9" s="68" t="s">
        <v>8</v>
      </c>
      <c r="H9" s="68" t="s">
        <v>197</v>
      </c>
      <c r="I9" s="68" t="s">
        <v>2</v>
      </c>
      <c r="J9" s="68" t="s">
        <v>3</v>
      </c>
      <c r="K9" s="68" t="s">
        <v>6</v>
      </c>
      <c r="L9" s="69" t="s">
        <v>7</v>
      </c>
      <c r="M9" s="67" t="s">
        <v>81</v>
      </c>
      <c r="N9" s="68" t="s">
        <v>193</v>
      </c>
      <c r="O9" s="68" t="s">
        <v>82</v>
      </c>
      <c r="P9" s="68" t="s">
        <v>194</v>
      </c>
      <c r="Q9" s="68" t="s">
        <v>195</v>
      </c>
      <c r="R9" s="68" t="s">
        <v>196</v>
      </c>
      <c r="S9" s="70" t="s">
        <v>181</v>
      </c>
      <c r="T9" s="71"/>
    </row>
    <row r="10" spans="1:20">
      <c r="A10" s="33" t="s">
        <v>229</v>
      </c>
      <c r="B10" s="71" t="s">
        <v>182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4">
        <v>3.5233260699750225E-2</v>
      </c>
      <c r="P10" s="124">
        <v>2.5729563702287763E-2</v>
      </c>
      <c r="Q10" s="124">
        <v>0</v>
      </c>
      <c r="R10" s="124">
        <v>0</v>
      </c>
      <c r="S10" s="124">
        <v>6.0962824402037985E-2</v>
      </c>
    </row>
    <row r="11" spans="1:20">
      <c r="A11" s="33" t="s">
        <v>229</v>
      </c>
      <c r="B11" s="71" t="s">
        <v>183</v>
      </c>
      <c r="C11" s="124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</v>
      </c>
      <c r="O11" s="124">
        <v>0</v>
      </c>
      <c r="P11" s="124">
        <v>4.3195930721336595E-2</v>
      </c>
      <c r="Q11" s="124">
        <v>0</v>
      </c>
      <c r="R11" s="124">
        <v>0</v>
      </c>
      <c r="S11" s="124">
        <v>4.3195930721336651E-2</v>
      </c>
    </row>
    <row r="12" spans="1:20">
      <c r="A12" s="33" t="s">
        <v>229</v>
      </c>
      <c r="B12" s="71" t="s">
        <v>184</v>
      </c>
      <c r="C12" s="124">
        <v>0</v>
      </c>
      <c r="D12" s="124">
        <v>0</v>
      </c>
      <c r="E12" s="124">
        <v>0</v>
      </c>
      <c r="F12" s="124">
        <v>0</v>
      </c>
      <c r="G12" s="124">
        <v>0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4">
        <v>0</v>
      </c>
      <c r="P12" s="124">
        <v>3.2979054728057094E-2</v>
      </c>
      <c r="Q12" s="124">
        <v>0</v>
      </c>
      <c r="R12" s="124">
        <v>0</v>
      </c>
      <c r="S12" s="124">
        <v>3.2979054728057178E-2</v>
      </c>
    </row>
    <row r="13" spans="1:20">
      <c r="A13" s="33" t="s">
        <v>229</v>
      </c>
      <c r="B13" s="71" t="s">
        <v>185</v>
      </c>
      <c r="C13" s="124">
        <v>0</v>
      </c>
      <c r="D13" s="124">
        <v>0</v>
      </c>
      <c r="E13" s="124">
        <v>0</v>
      </c>
      <c r="F13" s="124">
        <v>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24">
        <v>0</v>
      </c>
      <c r="P13" s="124">
        <v>5.7018318087634023E-2</v>
      </c>
      <c r="Q13" s="124">
        <v>0</v>
      </c>
      <c r="R13" s="124">
        <v>0</v>
      </c>
      <c r="S13" s="124">
        <v>5.7018318087634023E-2</v>
      </c>
    </row>
    <row r="14" spans="1:20">
      <c r="A14" s="33" t="s">
        <v>229</v>
      </c>
      <c r="B14" s="71" t="s">
        <v>186</v>
      </c>
      <c r="C14" s="124">
        <v>0</v>
      </c>
      <c r="D14" s="124">
        <v>0</v>
      </c>
      <c r="E14" s="124">
        <v>0</v>
      </c>
      <c r="F14" s="124">
        <v>0</v>
      </c>
      <c r="G14" s="124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4">
        <v>0</v>
      </c>
      <c r="P14" s="124">
        <v>0.11020541028194952</v>
      </c>
      <c r="Q14" s="124">
        <v>0</v>
      </c>
      <c r="R14" s="124">
        <v>0</v>
      </c>
      <c r="S14" s="124">
        <v>0.11020541028194947</v>
      </c>
    </row>
    <row r="15" spans="1:20">
      <c r="A15" s="33" t="s">
        <v>229</v>
      </c>
      <c r="B15" s="71" t="s">
        <v>101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0.1157438810534302</v>
      </c>
      <c r="Q15" s="124">
        <v>0</v>
      </c>
      <c r="R15" s="124">
        <v>0</v>
      </c>
      <c r="S15" s="124">
        <v>0.11574388105343059</v>
      </c>
    </row>
    <row r="16" spans="1:20">
      <c r="A16" s="33" t="s">
        <v>229</v>
      </c>
      <c r="B16" s="71" t="s">
        <v>102</v>
      </c>
      <c r="C16" s="124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4">
        <v>0</v>
      </c>
      <c r="P16" s="124">
        <v>8.4869066583826036E-2</v>
      </c>
      <c r="Q16" s="124">
        <v>0</v>
      </c>
      <c r="R16" s="124">
        <v>3.1760175165176587E-3</v>
      </c>
      <c r="S16" s="124">
        <v>8.8045084100343396E-2</v>
      </c>
    </row>
    <row r="17" spans="1:19">
      <c r="A17" s="33" t="s">
        <v>229</v>
      </c>
      <c r="B17" s="71" t="s">
        <v>103</v>
      </c>
      <c r="C17" s="124">
        <v>0</v>
      </c>
      <c r="D17" s="124">
        <v>0</v>
      </c>
      <c r="E17" s="124">
        <v>0</v>
      </c>
      <c r="F17" s="124">
        <v>0</v>
      </c>
      <c r="G17" s="124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4">
        <v>0</v>
      </c>
      <c r="P17" s="124">
        <v>6.7370617400528299E-2</v>
      </c>
      <c r="Q17" s="124">
        <v>0</v>
      </c>
      <c r="R17" s="124">
        <v>8.1873098040021616E-2</v>
      </c>
      <c r="S17" s="124">
        <v>0.14924371544054882</v>
      </c>
    </row>
    <row r="18" spans="1:19">
      <c r="A18" s="33" t="s">
        <v>229</v>
      </c>
      <c r="B18" s="71" t="s">
        <v>104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5.4096565929071749E-2</v>
      </c>
      <c r="Q18" s="124">
        <v>0</v>
      </c>
      <c r="R18" s="124">
        <v>0.10717729743818576</v>
      </c>
      <c r="S18" s="124">
        <v>0.16127386336725735</v>
      </c>
    </row>
    <row r="19" spans="1:19">
      <c r="A19" s="33" t="s">
        <v>229</v>
      </c>
      <c r="B19" s="71" t="s">
        <v>105</v>
      </c>
      <c r="C19" s="124">
        <v>0</v>
      </c>
      <c r="D19" s="124">
        <v>0</v>
      </c>
      <c r="E19" s="124">
        <v>0</v>
      </c>
      <c r="F19" s="124">
        <v>0</v>
      </c>
      <c r="G19" s="124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4">
        <v>0</v>
      </c>
      <c r="P19" s="124">
        <v>0.16408116238191184</v>
      </c>
      <c r="Q19" s="124">
        <v>0</v>
      </c>
      <c r="R19" s="124">
        <v>6.8250662562279463E-2</v>
      </c>
      <c r="S19" s="124">
        <v>0.23233182494419247</v>
      </c>
    </row>
    <row r="20" spans="1:19">
      <c r="A20" s="33" t="s">
        <v>229</v>
      </c>
      <c r="B20" s="71" t="s">
        <v>106</v>
      </c>
      <c r="C20" s="124">
        <v>0</v>
      </c>
      <c r="D20" s="124">
        <v>0</v>
      </c>
      <c r="E20" s="124">
        <v>0</v>
      </c>
      <c r="F20" s="124">
        <v>0</v>
      </c>
      <c r="G20" s="124">
        <v>0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24">
        <v>0</v>
      </c>
      <c r="P20" s="124">
        <v>4.6171181185755028E-2</v>
      </c>
      <c r="Q20" s="124">
        <v>0</v>
      </c>
      <c r="R20" s="124">
        <v>5.3066629543841171E-2</v>
      </c>
      <c r="S20" s="124">
        <v>9.9237810729596365E-2</v>
      </c>
    </row>
    <row r="21" spans="1:19">
      <c r="A21" s="33" t="s">
        <v>229</v>
      </c>
      <c r="B21" s="71" t="s">
        <v>107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v>0</v>
      </c>
      <c r="P21" s="124">
        <v>4.5495926252241192E-2</v>
      </c>
      <c r="Q21" s="124">
        <v>0</v>
      </c>
      <c r="R21" s="124">
        <v>4.7257590447012943E-2</v>
      </c>
      <c r="S21" s="124">
        <v>9.2753516699253025E-2</v>
      </c>
    </row>
    <row r="22" spans="1:19">
      <c r="A22" s="33" t="s">
        <v>229</v>
      </c>
      <c r="B22" s="71" t="s">
        <v>108</v>
      </c>
      <c r="C22" s="124">
        <v>0</v>
      </c>
      <c r="D22" s="124">
        <v>0</v>
      </c>
      <c r="E22" s="124">
        <v>0</v>
      </c>
      <c r="F22" s="124">
        <v>0</v>
      </c>
      <c r="G22" s="124">
        <v>0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v>0</v>
      </c>
      <c r="P22" s="124">
        <v>0.16313258982734746</v>
      </c>
      <c r="Q22" s="124">
        <v>0</v>
      </c>
      <c r="R22" s="124">
        <v>4.4605539460174315E-2</v>
      </c>
      <c r="S22" s="124">
        <v>0.20773812928752577</v>
      </c>
    </row>
    <row r="23" spans="1:19">
      <c r="A23" s="33" t="s">
        <v>229</v>
      </c>
      <c r="B23" s="71" t="s">
        <v>109</v>
      </c>
      <c r="C23" s="124">
        <v>0</v>
      </c>
      <c r="D23" s="124">
        <v>0</v>
      </c>
      <c r="E23" s="124">
        <v>0</v>
      </c>
      <c r="F23" s="124">
        <v>0</v>
      </c>
      <c r="G23" s="124">
        <v>0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0</v>
      </c>
      <c r="N23" s="124">
        <v>0</v>
      </c>
      <c r="O23" s="124">
        <v>0</v>
      </c>
      <c r="P23" s="124">
        <v>0.35169597530026886</v>
      </c>
      <c r="Q23" s="124">
        <v>0</v>
      </c>
      <c r="R23" s="124">
        <v>3.10819050137639E-2</v>
      </c>
      <c r="S23" s="124">
        <v>0.38277788031403337</v>
      </c>
    </row>
    <row r="24" spans="1:19">
      <c r="A24" s="33" t="s">
        <v>229</v>
      </c>
      <c r="B24" s="71" t="s">
        <v>110</v>
      </c>
      <c r="C24" s="124">
        <v>0</v>
      </c>
      <c r="D24" s="124">
        <v>0</v>
      </c>
      <c r="E24" s="124">
        <v>0</v>
      </c>
      <c r="F24" s="124">
        <v>0</v>
      </c>
      <c r="G24" s="124">
        <v>0</v>
      </c>
      <c r="H24" s="124">
        <v>0</v>
      </c>
      <c r="I24" s="124">
        <v>0</v>
      </c>
      <c r="J24" s="124">
        <v>0</v>
      </c>
      <c r="K24" s="124">
        <v>0</v>
      </c>
      <c r="L24" s="124">
        <v>0</v>
      </c>
      <c r="M24" s="124">
        <v>0</v>
      </c>
      <c r="N24" s="124">
        <v>0</v>
      </c>
      <c r="O24" s="124">
        <v>0</v>
      </c>
      <c r="P24" s="124">
        <v>0.34078037965411423</v>
      </c>
      <c r="Q24" s="124">
        <v>0</v>
      </c>
      <c r="R24" s="124">
        <v>2.3701489313769308E-2</v>
      </c>
      <c r="S24" s="124">
        <v>0.36448186896787083</v>
      </c>
    </row>
    <row r="25" spans="1:19">
      <c r="A25" s="33" t="s">
        <v>229</v>
      </c>
      <c r="B25" s="71" t="s">
        <v>111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4">
        <v>0</v>
      </c>
      <c r="P25" s="124">
        <v>0.43460411705219459</v>
      </c>
      <c r="Q25" s="124">
        <v>0</v>
      </c>
      <c r="R25" s="124">
        <v>2.9293157566152861E-2</v>
      </c>
      <c r="S25" s="124">
        <v>0.46389727461834562</v>
      </c>
    </row>
    <row r="26" spans="1:19">
      <c r="A26" s="33" t="s">
        <v>229</v>
      </c>
      <c r="B26" s="71" t="s">
        <v>112</v>
      </c>
      <c r="C26" s="124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4">
        <v>0</v>
      </c>
      <c r="P26" s="124">
        <v>0.70340071415737393</v>
      </c>
      <c r="Q26" s="124">
        <v>0</v>
      </c>
      <c r="R26" s="124">
        <v>2.1410720946250961E-2</v>
      </c>
      <c r="S26" s="124">
        <v>0.72481143510362367</v>
      </c>
    </row>
    <row r="27" spans="1:19">
      <c r="A27" s="33" t="s">
        <v>229</v>
      </c>
      <c r="B27" s="71" t="s">
        <v>113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0.77567956721473319</v>
      </c>
      <c r="Q27" s="124">
        <v>0</v>
      </c>
      <c r="R27" s="124">
        <v>1.3444219730289753E-2</v>
      </c>
      <c r="S27" s="124">
        <v>0.78912378694501939</v>
      </c>
    </row>
    <row r="28" spans="1:19">
      <c r="A28" s="33" t="s">
        <v>229</v>
      </c>
      <c r="B28" s="71" t="s">
        <v>114</v>
      </c>
      <c r="C28" s="124">
        <v>0</v>
      </c>
      <c r="D28" s="124">
        <v>0.90797847033553214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4">
        <v>0</v>
      </c>
      <c r="P28" s="124">
        <v>0.67518545920670281</v>
      </c>
      <c r="Q28" s="124">
        <v>0</v>
      </c>
      <c r="R28" s="124">
        <v>1.3373216281049705E-2</v>
      </c>
      <c r="S28" s="124">
        <v>1.5965371458233069</v>
      </c>
    </row>
    <row r="29" spans="1:19">
      <c r="A29" s="33" t="s">
        <v>229</v>
      </c>
      <c r="B29" s="71" t="s">
        <v>115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4">
        <v>0</v>
      </c>
      <c r="P29" s="124">
        <v>0.62373384857974923</v>
      </c>
      <c r="Q29" s="124">
        <v>0</v>
      </c>
      <c r="R29" s="124">
        <v>7.4072389412278561E-3</v>
      </c>
      <c r="S29" s="124">
        <v>0.63114108752097753</v>
      </c>
    </row>
    <row r="30" spans="1:19">
      <c r="A30" s="33" t="s">
        <v>229</v>
      </c>
      <c r="B30" s="71" t="s">
        <v>83</v>
      </c>
      <c r="C30" s="124">
        <v>0</v>
      </c>
      <c r="D30" s="124">
        <v>0.6809838527516493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4">
        <v>0</v>
      </c>
      <c r="P30" s="124">
        <v>0.96303386901028709</v>
      </c>
      <c r="Q30" s="124">
        <v>0</v>
      </c>
      <c r="R30" s="124">
        <v>9.5044088894308265E-3</v>
      </c>
      <c r="S30" s="124">
        <v>1.6535221306513579</v>
      </c>
    </row>
    <row r="31" spans="1:19">
      <c r="A31" s="33" t="s">
        <v>229</v>
      </c>
      <c r="B31" s="71" t="s">
        <v>84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  <c r="M31" s="124">
        <v>2.0174089093273708</v>
      </c>
      <c r="N31" s="124">
        <v>0</v>
      </c>
      <c r="O31" s="124">
        <v>0</v>
      </c>
      <c r="P31" s="124">
        <v>1.2513400024369545</v>
      </c>
      <c r="Q31" s="124">
        <v>0</v>
      </c>
      <c r="R31" s="124">
        <v>9.9817833942704715E-3</v>
      </c>
      <c r="S31" s="124">
        <v>3.278730695158627</v>
      </c>
    </row>
    <row r="32" spans="1:19">
      <c r="A32" s="33" t="s">
        <v>229</v>
      </c>
      <c r="B32" s="71" t="s">
        <v>85</v>
      </c>
      <c r="C32" s="124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1.5130566819955273</v>
      </c>
      <c r="N32" s="124">
        <v>0</v>
      </c>
      <c r="O32" s="124">
        <v>0</v>
      </c>
      <c r="P32" s="124">
        <v>1.1535860431696365</v>
      </c>
      <c r="Q32" s="124">
        <v>0</v>
      </c>
      <c r="R32" s="124">
        <v>6.4240564549228329E-3</v>
      </c>
      <c r="S32" s="124">
        <v>2.6730667816200366</v>
      </c>
    </row>
    <row r="33" spans="1:19">
      <c r="A33" s="33" t="s">
        <v>229</v>
      </c>
      <c r="B33" s="71" t="s">
        <v>86</v>
      </c>
      <c r="C33" s="124">
        <v>0</v>
      </c>
      <c r="D33" s="124">
        <v>0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4">
        <v>0</v>
      </c>
      <c r="P33" s="124">
        <v>1.0965674595699415</v>
      </c>
      <c r="Q33" s="124">
        <v>0</v>
      </c>
      <c r="R33" s="124">
        <v>4.7194173595084266E-3</v>
      </c>
      <c r="S33" s="124">
        <v>1.1012868769294286</v>
      </c>
    </row>
    <row r="34" spans="1:19">
      <c r="A34" s="33" t="s">
        <v>229</v>
      </c>
      <c r="B34" s="71" t="s">
        <v>87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4">
        <v>0</v>
      </c>
      <c r="P34" s="124">
        <v>1.1339823880911002</v>
      </c>
      <c r="Q34" s="124">
        <v>0</v>
      </c>
      <c r="R34" s="124">
        <v>3.7358816308048493E-3</v>
      </c>
      <c r="S34" s="124">
        <v>1.137718269721935</v>
      </c>
    </row>
    <row r="35" spans="1:19">
      <c r="A35" s="33" t="s">
        <v>229</v>
      </c>
      <c r="B35" s="71" t="s">
        <v>88</v>
      </c>
      <c r="C35" s="124">
        <v>0</v>
      </c>
      <c r="D35" s="124">
        <v>0</v>
      </c>
      <c r="E35" s="124">
        <v>0</v>
      </c>
      <c r="F35" s="124">
        <v>0</v>
      </c>
      <c r="G35" s="124">
        <v>0</v>
      </c>
      <c r="H35" s="124">
        <v>0</v>
      </c>
      <c r="I35" s="124">
        <v>2.0872785641013718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4">
        <v>0</v>
      </c>
      <c r="P35" s="124">
        <v>1.200555094001599</v>
      </c>
      <c r="Q35" s="124">
        <v>0</v>
      </c>
      <c r="R35" s="124">
        <v>4.4206436176699171E-3</v>
      </c>
      <c r="S35" s="124">
        <v>3.2922543017206181</v>
      </c>
    </row>
    <row r="36" spans="1:19">
      <c r="A36" s="33" t="s">
        <v>229</v>
      </c>
      <c r="B36" s="71" t="s">
        <v>89</v>
      </c>
      <c r="C36" s="124">
        <v>0</v>
      </c>
      <c r="D36" s="124">
        <v>0</v>
      </c>
      <c r="E36" s="124">
        <v>0</v>
      </c>
      <c r="F36" s="124">
        <v>0</v>
      </c>
      <c r="G36" s="124">
        <v>0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24">
        <v>0</v>
      </c>
      <c r="P36" s="124">
        <v>1.0059079318117057</v>
      </c>
      <c r="Q36" s="124">
        <v>0</v>
      </c>
      <c r="R36" s="124">
        <v>3.4583264104022238E-3</v>
      </c>
      <c r="S36" s="124">
        <v>1.0093662582221015</v>
      </c>
    </row>
    <row r="37" spans="1:19">
      <c r="A37" s="33" t="s">
        <v>229</v>
      </c>
      <c r="B37" s="71" t="s">
        <v>90</v>
      </c>
      <c r="C37" s="124">
        <v>0</v>
      </c>
      <c r="D37" s="124">
        <v>0</v>
      </c>
      <c r="E37" s="124">
        <v>3.2944460372892212E-2</v>
      </c>
      <c r="F37" s="124">
        <v>0</v>
      </c>
      <c r="G37" s="124">
        <v>0</v>
      </c>
      <c r="H37" s="124">
        <v>0</v>
      </c>
      <c r="I37" s="124">
        <v>1.565458923076029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24">
        <v>0</v>
      </c>
      <c r="P37" s="124">
        <v>0.75538196989985273</v>
      </c>
      <c r="Q37" s="124">
        <v>0</v>
      </c>
      <c r="R37" s="124">
        <v>2.5528629624117505E-3</v>
      </c>
      <c r="S37" s="124">
        <v>2.3563382163111726</v>
      </c>
    </row>
    <row r="38" spans="1:19">
      <c r="A38" s="33" t="s">
        <v>229</v>
      </c>
      <c r="B38" s="71" t="s">
        <v>78</v>
      </c>
      <c r="C38" s="124">
        <v>0</v>
      </c>
      <c r="D38" s="124">
        <v>0</v>
      </c>
      <c r="E38" s="124">
        <v>0.24381336711920948</v>
      </c>
      <c r="F38" s="124">
        <v>0</v>
      </c>
      <c r="G38" s="124">
        <v>0</v>
      </c>
      <c r="H38" s="124">
        <v>0</v>
      </c>
      <c r="I38" s="124">
        <v>0</v>
      </c>
      <c r="J38" s="124">
        <v>0</v>
      </c>
      <c r="K38" s="124">
        <v>1.2936965800503852</v>
      </c>
      <c r="L38" s="124">
        <v>0</v>
      </c>
      <c r="M38" s="124">
        <v>0</v>
      </c>
      <c r="N38" s="124">
        <v>0</v>
      </c>
      <c r="O38" s="124">
        <v>0</v>
      </c>
      <c r="P38" s="124">
        <v>0.66998259605864696</v>
      </c>
      <c r="Q38" s="124">
        <v>0</v>
      </c>
      <c r="R38" s="124">
        <v>2.4086082742819093E-3</v>
      </c>
      <c r="S38" s="124">
        <v>2.2099011515025531</v>
      </c>
    </row>
    <row r="39" spans="1:19">
      <c r="A39" s="33" t="s">
        <v>229</v>
      </c>
      <c r="B39" s="71" t="s">
        <v>79</v>
      </c>
      <c r="C39" s="124">
        <v>0</v>
      </c>
      <c r="D39" s="124">
        <v>0</v>
      </c>
      <c r="E39" s="124">
        <v>0.28686235406828092</v>
      </c>
      <c r="F39" s="124">
        <v>0</v>
      </c>
      <c r="G39" s="124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6.7237377446198066E-2</v>
      </c>
      <c r="M39" s="124">
        <v>0</v>
      </c>
      <c r="N39" s="124">
        <v>0</v>
      </c>
      <c r="O39" s="124">
        <v>0</v>
      </c>
      <c r="P39" s="124">
        <v>0.61846757060534507</v>
      </c>
      <c r="Q39" s="124">
        <v>0</v>
      </c>
      <c r="R39" s="124">
        <v>3.5851553187561391E-3</v>
      </c>
      <c r="S39" s="124">
        <v>0.97615245743855894</v>
      </c>
    </row>
    <row r="40" spans="1:19">
      <c r="A40" s="33" t="s">
        <v>229</v>
      </c>
      <c r="B40" s="71" t="s">
        <v>80</v>
      </c>
      <c r="C40" s="124">
        <v>0</v>
      </c>
      <c r="D40" s="124">
        <v>0</v>
      </c>
      <c r="E40" s="124">
        <v>0.18370033579430467</v>
      </c>
      <c r="F40" s="124">
        <v>0</v>
      </c>
      <c r="G40" s="124">
        <v>0</v>
      </c>
      <c r="H40" s="124">
        <v>0</v>
      </c>
      <c r="I40" s="124">
        <v>0</v>
      </c>
      <c r="J40" s="124">
        <v>0</v>
      </c>
      <c r="K40" s="124">
        <v>0</v>
      </c>
      <c r="L40" s="124">
        <v>0.15786440481160641</v>
      </c>
      <c r="M40" s="124">
        <v>0</v>
      </c>
      <c r="N40" s="124">
        <v>0</v>
      </c>
      <c r="O40" s="124">
        <v>3.5233260699750225E-2</v>
      </c>
      <c r="P40" s="124">
        <v>0.51850208393937258</v>
      </c>
      <c r="Q40" s="124">
        <v>0</v>
      </c>
      <c r="R40" s="124">
        <v>4.3462572755645912E-3</v>
      </c>
      <c r="S40" s="124">
        <v>0.89964634252040909</v>
      </c>
    </row>
    <row r="41" spans="1:19">
      <c r="A41" s="33" t="s">
        <v>229</v>
      </c>
      <c r="B41" s="71" t="s">
        <v>77</v>
      </c>
      <c r="C41" s="124">
        <v>0</v>
      </c>
      <c r="D41" s="124">
        <v>0</v>
      </c>
      <c r="E41" s="124">
        <v>0.14190704769100859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4">
        <v>0.77621794803023914</v>
      </c>
      <c r="L41" s="124">
        <v>0.20731170355234146</v>
      </c>
      <c r="M41" s="124">
        <v>1.2070004184845913</v>
      </c>
      <c r="N41" s="124">
        <v>0</v>
      </c>
      <c r="O41" s="124">
        <v>0</v>
      </c>
      <c r="P41" s="124">
        <v>0.49418022407342654</v>
      </c>
      <c r="Q41" s="124">
        <v>0</v>
      </c>
      <c r="R41" s="124">
        <v>1.7487608876874727E-2</v>
      </c>
      <c r="S41" s="124">
        <v>2.8441049507085978</v>
      </c>
    </row>
    <row r="42" spans="1:19">
      <c r="A42" s="33" t="s">
        <v>229</v>
      </c>
      <c r="B42" s="71" t="s">
        <v>76</v>
      </c>
      <c r="C42" s="124">
        <v>0</v>
      </c>
      <c r="D42" s="124">
        <v>0</v>
      </c>
      <c r="E42" s="124">
        <v>0.13171064831836332</v>
      </c>
      <c r="F42" s="124">
        <v>0</v>
      </c>
      <c r="G42" s="124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0.10785972689848378</v>
      </c>
      <c r="M42" s="124">
        <v>0</v>
      </c>
      <c r="N42" s="124">
        <v>0</v>
      </c>
      <c r="O42" s="124">
        <v>0</v>
      </c>
      <c r="P42" s="124">
        <v>0.44980358463684134</v>
      </c>
      <c r="Q42" s="124">
        <v>0</v>
      </c>
      <c r="R42" s="124">
        <v>2.0546061970941554E-2</v>
      </c>
      <c r="S42" s="124">
        <v>0.70992002182459402</v>
      </c>
    </row>
    <row r="43" spans="1:19">
      <c r="A43" s="33" t="s">
        <v>229</v>
      </c>
      <c r="B43" s="71" t="s">
        <v>71</v>
      </c>
      <c r="C43" s="124">
        <v>0</v>
      </c>
      <c r="D43" s="124">
        <v>0</v>
      </c>
      <c r="E43" s="124">
        <v>0.10102352988925101</v>
      </c>
      <c r="F43" s="124">
        <v>0</v>
      </c>
      <c r="G43" s="124">
        <v>0</v>
      </c>
      <c r="H43" s="124">
        <v>0</v>
      </c>
      <c r="I43" s="124">
        <v>0</v>
      </c>
      <c r="J43" s="124">
        <v>0</v>
      </c>
      <c r="K43" s="124">
        <v>0</v>
      </c>
      <c r="L43" s="124">
        <v>9.6027824124821914E-2</v>
      </c>
      <c r="M43" s="124">
        <v>0</v>
      </c>
      <c r="N43" s="124">
        <v>0</v>
      </c>
      <c r="O43" s="124">
        <v>1.3872280877789653</v>
      </c>
      <c r="P43" s="124">
        <v>0.34834107339296949</v>
      </c>
      <c r="Q43" s="124">
        <v>0</v>
      </c>
      <c r="R43" s="124">
        <v>3.9982331099086554E-2</v>
      </c>
      <c r="S43" s="124">
        <v>1.9726028462850955</v>
      </c>
    </row>
    <row r="44" spans="1:19">
      <c r="A44" s="33" t="s">
        <v>229</v>
      </c>
      <c r="B44" s="71" t="s">
        <v>72</v>
      </c>
      <c r="C44" s="124">
        <v>0</v>
      </c>
      <c r="D44" s="124">
        <v>0</v>
      </c>
      <c r="E44" s="124">
        <v>9.4221332650622491E-2</v>
      </c>
      <c r="F44" s="124">
        <v>0</v>
      </c>
      <c r="G44" s="124">
        <v>0</v>
      </c>
      <c r="H44" s="124">
        <v>0</v>
      </c>
      <c r="I44" s="124">
        <v>0</v>
      </c>
      <c r="J44" s="124">
        <v>0</v>
      </c>
      <c r="K44" s="124">
        <v>0</v>
      </c>
      <c r="L44" s="124">
        <v>0.10548720282125434</v>
      </c>
      <c r="M44" s="124">
        <v>0.90525031386344335</v>
      </c>
      <c r="N44" s="124">
        <v>0</v>
      </c>
      <c r="O44" s="124">
        <v>0</v>
      </c>
      <c r="P44" s="124">
        <v>0.33232107722464121</v>
      </c>
      <c r="Q44" s="124">
        <v>0</v>
      </c>
      <c r="R44" s="124">
        <v>3.7402645937463674E-2</v>
      </c>
      <c r="S44" s="124">
        <v>1.4746825724974002</v>
      </c>
    </row>
    <row r="45" spans="1:19">
      <c r="A45" s="33" t="s">
        <v>229</v>
      </c>
      <c r="B45" s="71" t="s">
        <v>73</v>
      </c>
      <c r="C45" s="124">
        <v>0</v>
      </c>
      <c r="D45" s="124">
        <v>0</v>
      </c>
      <c r="E45" s="124">
        <v>6.2682166435769071E-2</v>
      </c>
      <c r="F45" s="124">
        <v>0</v>
      </c>
      <c r="G45" s="124">
        <v>0.40670340377983349</v>
      </c>
      <c r="H45" s="124">
        <v>0</v>
      </c>
      <c r="I45" s="124">
        <v>0</v>
      </c>
      <c r="J45" s="124">
        <v>0</v>
      </c>
      <c r="K45" s="124">
        <v>0</v>
      </c>
      <c r="L45" s="124">
        <v>9.6224434929281455E-2</v>
      </c>
      <c r="M45" s="124">
        <v>2.1598283780486227E-3</v>
      </c>
      <c r="N45" s="124">
        <v>0</v>
      </c>
      <c r="O45" s="124">
        <v>0</v>
      </c>
      <c r="P45" s="124">
        <v>0.34547563704481021</v>
      </c>
      <c r="Q45" s="124">
        <v>0</v>
      </c>
      <c r="R45" s="124">
        <v>2.593049347943932E-2</v>
      </c>
      <c r="S45" s="124">
        <v>0.93917596404721593</v>
      </c>
    </row>
    <row r="46" spans="1:19">
      <c r="A46" s="33" t="s">
        <v>229</v>
      </c>
      <c r="B46" s="71" t="s">
        <v>74</v>
      </c>
      <c r="C46" s="124">
        <v>0</v>
      </c>
      <c r="D46" s="124">
        <v>0</v>
      </c>
      <c r="E46" s="124">
        <v>7.1651279293096337E-2</v>
      </c>
      <c r="F46" s="124">
        <v>0</v>
      </c>
      <c r="G46" s="124">
        <v>0.38128444104359727</v>
      </c>
      <c r="H46" s="124">
        <v>0</v>
      </c>
      <c r="I46" s="124">
        <v>0</v>
      </c>
      <c r="J46" s="124">
        <v>0</v>
      </c>
      <c r="K46" s="124">
        <v>0</v>
      </c>
      <c r="L46" s="124">
        <v>9.2818132795291386E-2</v>
      </c>
      <c r="M46" s="124">
        <v>6.1992204797102879E-2</v>
      </c>
      <c r="N46" s="124">
        <v>0</v>
      </c>
      <c r="O46" s="124">
        <v>2.0808421316684411</v>
      </c>
      <c r="P46" s="124">
        <v>0.29869285045613125</v>
      </c>
      <c r="Q46" s="124">
        <v>0</v>
      </c>
      <c r="R46" s="124">
        <v>3.0467293537839613E-2</v>
      </c>
      <c r="S46" s="124">
        <v>3.0177483335914559</v>
      </c>
    </row>
    <row r="47" spans="1:19">
      <c r="A47" s="33" t="s">
        <v>229</v>
      </c>
      <c r="B47" s="71" t="s">
        <v>75</v>
      </c>
      <c r="C47" s="124">
        <v>0</v>
      </c>
      <c r="D47" s="124">
        <v>0</v>
      </c>
      <c r="E47" s="124">
        <v>5.1730841660253546E-2</v>
      </c>
      <c r="F47" s="124">
        <v>0</v>
      </c>
      <c r="G47" s="124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7.737229767293452E-2</v>
      </c>
      <c r="M47" s="124">
        <v>3.9873020854646057E-3</v>
      </c>
      <c r="N47" s="124">
        <v>0</v>
      </c>
      <c r="O47" s="124">
        <v>0</v>
      </c>
      <c r="P47" s="124">
        <v>0.43607473296975741</v>
      </c>
      <c r="Q47" s="124">
        <v>0</v>
      </c>
      <c r="R47" s="124">
        <v>3.3185803880979803E-2</v>
      </c>
      <c r="S47" s="124">
        <v>0.60235097826922157</v>
      </c>
    </row>
    <row r="48" spans="1:19">
      <c r="A48" s="33" t="s">
        <v>229</v>
      </c>
      <c r="B48" s="71" t="s">
        <v>65</v>
      </c>
      <c r="C48" s="124">
        <v>0</v>
      </c>
      <c r="D48" s="124">
        <v>0</v>
      </c>
      <c r="E48" s="124">
        <v>4.1493200048147827E-2</v>
      </c>
      <c r="F48" s="124">
        <v>0</v>
      </c>
      <c r="G48" s="124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0.11895672415389624</v>
      </c>
      <c r="M48" s="124">
        <v>1.6956360105240265E-3</v>
      </c>
      <c r="N48" s="124">
        <v>0</v>
      </c>
      <c r="O48" s="124">
        <v>0</v>
      </c>
      <c r="P48" s="124">
        <v>0.6059928290547667</v>
      </c>
      <c r="Q48" s="124">
        <v>0</v>
      </c>
      <c r="R48" s="124">
        <v>4.6529672038441938E-2</v>
      </c>
      <c r="S48" s="124">
        <v>0.81466806130579528</v>
      </c>
    </row>
    <row r="49" spans="1:19">
      <c r="A49" s="33" t="s">
        <v>229</v>
      </c>
      <c r="B49" s="71" t="s">
        <v>66</v>
      </c>
      <c r="C49" s="124">
        <v>0.10719542545135435</v>
      </c>
      <c r="D49" s="124">
        <v>0</v>
      </c>
      <c r="E49" s="124">
        <v>2.9906738891069873E-2</v>
      </c>
      <c r="F49" s="124">
        <v>0</v>
      </c>
      <c r="G49" s="124">
        <v>0.45812567322326081</v>
      </c>
      <c r="H49" s="124">
        <v>0</v>
      </c>
      <c r="I49" s="124">
        <v>0</v>
      </c>
      <c r="J49" s="124">
        <v>0</v>
      </c>
      <c r="K49" s="124">
        <v>0</v>
      </c>
      <c r="L49" s="124">
        <v>7.6100990566960514E-2</v>
      </c>
      <c r="M49" s="124">
        <v>3.9332206647125112E-2</v>
      </c>
      <c r="N49" s="124">
        <v>0</v>
      </c>
      <c r="O49" s="124">
        <v>0</v>
      </c>
      <c r="P49" s="124">
        <v>0.93268881906244161</v>
      </c>
      <c r="Q49" s="124">
        <v>0</v>
      </c>
      <c r="R49" s="124">
        <v>5.1872726173954886E-2</v>
      </c>
      <c r="S49" s="124">
        <v>1.6952225800161429</v>
      </c>
    </row>
    <row r="50" spans="1:19">
      <c r="A50" s="33" t="s">
        <v>229</v>
      </c>
      <c r="B50" s="71" t="s">
        <v>67</v>
      </c>
      <c r="C50" s="124">
        <v>0.16115593993797311</v>
      </c>
      <c r="D50" s="124">
        <v>0</v>
      </c>
      <c r="E50" s="124">
        <v>2.7830446352996807E-2</v>
      </c>
      <c r="F50" s="124">
        <v>0</v>
      </c>
      <c r="G50" s="124">
        <v>0.42949281864681077</v>
      </c>
      <c r="H50" s="124">
        <v>0</v>
      </c>
      <c r="I50" s="124">
        <v>0</v>
      </c>
      <c r="J50" s="124">
        <v>0</v>
      </c>
      <c r="K50" s="124">
        <v>0</v>
      </c>
      <c r="L50" s="124">
        <v>6.0089601254751601E-2</v>
      </c>
      <c r="M50" s="124">
        <v>4.4740216085621398E-2</v>
      </c>
      <c r="N50" s="124">
        <v>0</v>
      </c>
      <c r="O50" s="124">
        <v>0</v>
      </c>
      <c r="P50" s="124">
        <v>1.247613622707572</v>
      </c>
      <c r="Q50" s="124">
        <v>0</v>
      </c>
      <c r="R50" s="124">
        <v>9.0934605181694605E-2</v>
      </c>
      <c r="S50" s="124">
        <v>2.0618572501675629</v>
      </c>
    </row>
    <row r="51" spans="1:19">
      <c r="A51" s="33" t="s">
        <v>229</v>
      </c>
      <c r="B51" s="71" t="s">
        <v>68</v>
      </c>
      <c r="C51" s="124">
        <v>0.12249891480499797</v>
      </c>
      <c r="D51" s="124">
        <v>0</v>
      </c>
      <c r="E51" s="124">
        <v>2.4224217895658873E-2</v>
      </c>
      <c r="F51" s="124">
        <v>1.2148993094651135</v>
      </c>
      <c r="G51" s="124">
        <v>0.45812567322326081</v>
      </c>
      <c r="H51" s="124">
        <v>0</v>
      </c>
      <c r="I51" s="124">
        <v>0</v>
      </c>
      <c r="J51" s="124">
        <v>0</v>
      </c>
      <c r="K51" s="124">
        <v>0</v>
      </c>
      <c r="L51" s="124">
        <v>5.035658534333165E-2</v>
      </c>
      <c r="M51" s="124">
        <v>2.1115038048080237E-2</v>
      </c>
      <c r="N51" s="124">
        <v>0</v>
      </c>
      <c r="O51" s="124">
        <v>0</v>
      </c>
      <c r="P51" s="124">
        <v>0.97815925755871902</v>
      </c>
      <c r="Q51" s="124">
        <v>0</v>
      </c>
      <c r="R51" s="124">
        <v>0.1160534301946432</v>
      </c>
      <c r="S51" s="124">
        <v>2.9854324265339116</v>
      </c>
    </row>
    <row r="52" spans="1:19">
      <c r="A52" s="33" t="s">
        <v>229</v>
      </c>
      <c r="B52" s="71" t="s">
        <v>69</v>
      </c>
      <c r="C52" s="124">
        <v>9.8449880679515656E-2</v>
      </c>
      <c r="D52" s="124">
        <v>1.0227803458951974</v>
      </c>
      <c r="E52" s="124">
        <v>3.3898647096693102E-2</v>
      </c>
      <c r="F52" s="124">
        <v>0</v>
      </c>
      <c r="G52" s="124">
        <v>0.45812567322326014</v>
      </c>
      <c r="H52" s="124">
        <v>0</v>
      </c>
      <c r="I52" s="124">
        <v>0</v>
      </c>
      <c r="J52" s="124">
        <v>0</v>
      </c>
      <c r="K52" s="124">
        <v>0</v>
      </c>
      <c r="L52" s="124">
        <v>2.29392246901583E-2</v>
      </c>
      <c r="M52" s="124">
        <v>0.13403041645034186</v>
      </c>
      <c r="N52" s="124">
        <v>2.3131578477037472E-2</v>
      </c>
      <c r="O52" s="124">
        <v>0</v>
      </c>
      <c r="P52" s="124">
        <v>1.0026083054730037</v>
      </c>
      <c r="Q52" s="124">
        <v>0</v>
      </c>
      <c r="R52" s="124">
        <v>0.10326077948028223</v>
      </c>
      <c r="S52" s="124">
        <v>2.899224851465533</v>
      </c>
    </row>
    <row r="53" spans="1:19">
      <c r="A53" s="33" t="s">
        <v>229</v>
      </c>
      <c r="B53" s="71" t="s">
        <v>70</v>
      </c>
      <c r="C53" s="124">
        <v>9.392803192090482E-2</v>
      </c>
      <c r="D53" s="124">
        <v>0</v>
      </c>
      <c r="E53" s="124">
        <v>2.6545423001687496E-2</v>
      </c>
      <c r="F53" s="124">
        <v>0</v>
      </c>
      <c r="G53" s="124">
        <v>1.3171113105168817</v>
      </c>
      <c r="H53" s="124">
        <v>0</v>
      </c>
      <c r="I53" s="124">
        <v>0</v>
      </c>
      <c r="J53" s="124">
        <v>0</v>
      </c>
      <c r="K53" s="124">
        <v>3.2213279633922385</v>
      </c>
      <c r="L53" s="124">
        <v>7.9010131329793953E-2</v>
      </c>
      <c r="M53" s="124">
        <v>1.3527705797921152</v>
      </c>
      <c r="N53" s="124">
        <v>0.30977292343614898</v>
      </c>
      <c r="O53" s="124">
        <v>0</v>
      </c>
      <c r="P53" s="124">
        <v>2.1093993057487062</v>
      </c>
      <c r="Q53" s="124">
        <v>0</v>
      </c>
      <c r="R53" s="124">
        <v>9.5187068919168061E-2</v>
      </c>
      <c r="S53" s="124">
        <v>8.605052738057779</v>
      </c>
    </row>
    <row r="54" spans="1:19">
      <c r="A54" s="33" t="s">
        <v>229</v>
      </c>
      <c r="B54" s="71" t="s">
        <v>9</v>
      </c>
      <c r="C54" s="124">
        <v>0.10699388687518807</v>
      </c>
      <c r="D54" s="124">
        <v>1.7898656053165953</v>
      </c>
      <c r="E54" s="124">
        <v>2.5720804031630129E-2</v>
      </c>
      <c r="F54" s="124">
        <v>1.1389681026235441</v>
      </c>
      <c r="G54" s="124">
        <v>0.42949281864681055</v>
      </c>
      <c r="H54" s="124">
        <v>0</v>
      </c>
      <c r="I54" s="124">
        <v>2.3511873480682119</v>
      </c>
      <c r="J54" s="124">
        <v>0</v>
      </c>
      <c r="K54" s="124">
        <v>0</v>
      </c>
      <c r="L54" s="124">
        <v>2.6042209945206896E-2</v>
      </c>
      <c r="M54" s="124">
        <v>0.20439282653648494</v>
      </c>
      <c r="N54" s="124">
        <v>0.41609022701884535</v>
      </c>
      <c r="O54" s="124">
        <v>0</v>
      </c>
      <c r="P54" s="124">
        <v>1.9647940463362836</v>
      </c>
      <c r="Q54" s="124">
        <v>0</v>
      </c>
      <c r="R54" s="124">
        <v>0.11262851799995843</v>
      </c>
      <c r="S54" s="124">
        <v>8.5661763933988198</v>
      </c>
    </row>
    <row r="55" spans="1:19">
      <c r="A55" s="33" t="s">
        <v>229</v>
      </c>
      <c r="B55" s="71" t="s">
        <v>10</v>
      </c>
      <c r="C55" s="124">
        <v>8.6555004562651305E-2</v>
      </c>
      <c r="D55" s="124">
        <v>0</v>
      </c>
      <c r="E55" s="124">
        <v>3.2518379668048158E-2</v>
      </c>
      <c r="F55" s="124">
        <v>0</v>
      </c>
      <c r="G55" s="124">
        <v>0</v>
      </c>
      <c r="H55" s="124">
        <v>0</v>
      </c>
      <c r="I55" s="124">
        <v>1.7633905110511598</v>
      </c>
      <c r="J55" s="124">
        <v>0</v>
      </c>
      <c r="K55" s="124">
        <v>1.9327967780353532</v>
      </c>
      <c r="L55" s="124">
        <v>4.6166317339655594E-2</v>
      </c>
      <c r="M55" s="124">
        <v>0</v>
      </c>
      <c r="N55" s="124">
        <v>0</v>
      </c>
      <c r="O55" s="124">
        <v>0.42511651895584324</v>
      </c>
      <c r="P55" s="124">
        <v>1.9102474097022082</v>
      </c>
      <c r="Q55" s="124">
        <v>0</v>
      </c>
      <c r="R55" s="124">
        <v>0.19249983508484347</v>
      </c>
      <c r="S55" s="124">
        <v>6.3892907543999087</v>
      </c>
    </row>
    <row r="56" spans="1:19">
      <c r="A56" s="33" t="s">
        <v>229</v>
      </c>
      <c r="B56" s="71" t="s">
        <v>11</v>
      </c>
      <c r="C56" s="124">
        <v>1.2604294209167319</v>
      </c>
      <c r="D56" s="124">
        <v>2.0455606917903957</v>
      </c>
      <c r="E56" s="124">
        <v>3.8987669823301374E-2</v>
      </c>
      <c r="F56" s="124">
        <v>0</v>
      </c>
      <c r="G56" s="124">
        <v>0</v>
      </c>
      <c r="H56" s="124">
        <v>0</v>
      </c>
      <c r="I56" s="124">
        <v>2.3511873480682119</v>
      </c>
      <c r="J56" s="124">
        <v>0</v>
      </c>
      <c r="K56" s="124">
        <v>0.69028456358404622</v>
      </c>
      <c r="L56" s="124">
        <v>6.971322924535106E-2</v>
      </c>
      <c r="M56" s="124">
        <v>1.3052921967315889E-2</v>
      </c>
      <c r="N56" s="124">
        <v>7.4928105301184322E-2</v>
      </c>
      <c r="O56" s="124">
        <v>0</v>
      </c>
      <c r="P56" s="124">
        <v>3.2042841068265702</v>
      </c>
      <c r="Q56" s="124">
        <v>0</v>
      </c>
      <c r="R56" s="124">
        <v>0.21941052591029275</v>
      </c>
      <c r="S56" s="124">
        <v>9.967838583432723</v>
      </c>
    </row>
    <row r="57" spans="1:19">
      <c r="A57" s="33" t="s">
        <v>229</v>
      </c>
      <c r="B57" s="71" t="s">
        <v>12</v>
      </c>
      <c r="C57" s="124">
        <v>8.8782913279822573E-2</v>
      </c>
      <c r="D57" s="124">
        <v>1.5341705188427959</v>
      </c>
      <c r="E57" s="124">
        <v>7.1994418862618481E-2</v>
      </c>
      <c r="F57" s="124">
        <v>0</v>
      </c>
      <c r="G57" s="124">
        <v>0</v>
      </c>
      <c r="H57" s="124">
        <v>0</v>
      </c>
      <c r="I57" s="124">
        <v>4.7023746961364239</v>
      </c>
      <c r="J57" s="124">
        <v>0</v>
      </c>
      <c r="K57" s="124">
        <v>0</v>
      </c>
      <c r="L57" s="124">
        <v>3.6311647120155444E-2</v>
      </c>
      <c r="M57" s="124">
        <v>7.3880432166127719E-2</v>
      </c>
      <c r="N57" s="124">
        <v>8.2606112916305818E-3</v>
      </c>
      <c r="O57" s="124">
        <v>0</v>
      </c>
      <c r="P57" s="124">
        <v>2.6844259587050878</v>
      </c>
      <c r="Q57" s="124">
        <v>0</v>
      </c>
      <c r="R57" s="124">
        <v>0.1895629535707577</v>
      </c>
      <c r="S57" s="124">
        <v>9.389764149975278</v>
      </c>
    </row>
    <row r="58" spans="1:19">
      <c r="A58" s="33" t="s">
        <v>229</v>
      </c>
      <c r="B58" s="71" t="s">
        <v>13</v>
      </c>
      <c r="C58" s="124">
        <v>0.11575379241172623</v>
      </c>
      <c r="D58" s="124">
        <v>0.76708525942139794</v>
      </c>
      <c r="E58" s="124">
        <v>7.1699963919217513E-2</v>
      </c>
      <c r="F58" s="124">
        <v>0</v>
      </c>
      <c r="G58" s="124">
        <v>0</v>
      </c>
      <c r="H58" s="124">
        <v>0</v>
      </c>
      <c r="I58" s="124">
        <v>1.7633905110511598</v>
      </c>
      <c r="J58" s="124">
        <v>0</v>
      </c>
      <c r="K58" s="124">
        <v>0.16106639816961366</v>
      </c>
      <c r="L58" s="124">
        <v>2.1642411969630793E-2</v>
      </c>
      <c r="M58" s="124">
        <v>2.900854739341252E-2</v>
      </c>
      <c r="N58" s="124">
        <v>0</v>
      </c>
      <c r="O58" s="124">
        <v>1.5639491378316044</v>
      </c>
      <c r="P58" s="124">
        <v>2.4826138968080684</v>
      </c>
      <c r="Q58" s="124">
        <v>0</v>
      </c>
      <c r="R58" s="124">
        <v>0.66045196413599916</v>
      </c>
      <c r="S58" s="124">
        <v>7.6366618831120974</v>
      </c>
    </row>
    <row r="59" spans="1:19">
      <c r="A59" s="33" t="s">
        <v>229</v>
      </c>
      <c r="B59" s="71" t="s">
        <v>14</v>
      </c>
      <c r="C59" s="124">
        <v>1.7799302606594694</v>
      </c>
      <c r="D59" s="124">
        <v>0</v>
      </c>
      <c r="E59" s="124">
        <v>0.11192135377975698</v>
      </c>
      <c r="F59" s="124">
        <v>0</v>
      </c>
      <c r="G59" s="124">
        <v>0</v>
      </c>
      <c r="H59" s="124">
        <v>0</v>
      </c>
      <c r="I59" s="124">
        <v>3.5267810221023161</v>
      </c>
      <c r="J59" s="124">
        <v>1.2959515518132139</v>
      </c>
      <c r="K59" s="124">
        <v>0.25310433998082082</v>
      </c>
      <c r="L59" s="124">
        <v>4.4761706718169814E-2</v>
      </c>
      <c r="M59" s="124">
        <v>5.0687707394212467E-2</v>
      </c>
      <c r="N59" s="124">
        <v>0</v>
      </c>
      <c r="O59" s="124">
        <v>0.42511651895584368</v>
      </c>
      <c r="P59" s="124">
        <v>1.8790595832955077</v>
      </c>
      <c r="Q59" s="124">
        <v>0</v>
      </c>
      <c r="R59" s="124">
        <v>0.3753297450366766</v>
      </c>
      <c r="S59" s="124">
        <v>9.742643789735979</v>
      </c>
    </row>
    <row r="60" spans="1:19">
      <c r="A60" s="33" t="s">
        <v>229</v>
      </c>
      <c r="B60" s="71" t="s">
        <v>187</v>
      </c>
      <c r="C60" s="124">
        <v>0.50750240394511525</v>
      </c>
      <c r="D60" s="124">
        <v>0</v>
      </c>
      <c r="E60" s="124">
        <v>2.22178281402969</v>
      </c>
      <c r="F60" s="124">
        <v>0</v>
      </c>
      <c r="G60" s="124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1.9581574654578882E-2</v>
      </c>
      <c r="M60" s="124">
        <v>9.4841533919325371E-2</v>
      </c>
      <c r="N60" s="124">
        <v>0</v>
      </c>
      <c r="O60" s="124">
        <v>1.5626247425556157</v>
      </c>
      <c r="P60" s="124">
        <v>1.7100949711077504</v>
      </c>
      <c r="Q60" s="124">
        <v>0</v>
      </c>
      <c r="R60" s="124">
        <v>0.36897077493110153</v>
      </c>
      <c r="S60" s="124">
        <v>6.4853988151428723</v>
      </c>
    </row>
    <row r="61" spans="1:19">
      <c r="A61" s="33" t="s">
        <v>229</v>
      </c>
      <c r="B61" s="71" t="s">
        <v>15</v>
      </c>
      <c r="C61" s="124">
        <v>0.29140216558755672</v>
      </c>
      <c r="D61" s="124">
        <v>0</v>
      </c>
      <c r="E61" s="124">
        <v>0.76924773208132802</v>
      </c>
      <c r="F61" s="124">
        <v>0</v>
      </c>
      <c r="G61" s="124">
        <v>0</v>
      </c>
      <c r="H61" s="124">
        <v>0</v>
      </c>
      <c r="I61" s="124">
        <v>0</v>
      </c>
      <c r="J61" s="124">
        <v>0.77757093108794129</v>
      </c>
      <c r="K61" s="124">
        <v>0</v>
      </c>
      <c r="L61" s="124">
        <v>0.34746390148758755</v>
      </c>
      <c r="M61" s="124">
        <v>0.10087044546637092</v>
      </c>
      <c r="N61" s="124">
        <v>3.6647536438283113E-2</v>
      </c>
      <c r="O61" s="124">
        <v>4.0114453671664903</v>
      </c>
      <c r="P61" s="124">
        <v>1.5010765231007355</v>
      </c>
      <c r="Q61" s="124">
        <v>0</v>
      </c>
      <c r="R61" s="124">
        <v>0.33550180879636304</v>
      </c>
      <c r="S61" s="124">
        <v>8.1712264112126292</v>
      </c>
    </row>
    <row r="62" spans="1:19">
      <c r="A62" s="33" t="s">
        <v>229</v>
      </c>
      <c r="B62" s="71" t="s">
        <v>16</v>
      </c>
      <c r="C62" s="124">
        <v>0.19602866066018798</v>
      </c>
      <c r="D62" s="124">
        <v>0</v>
      </c>
      <c r="E62" s="124">
        <v>1.011410836977813</v>
      </c>
      <c r="F62" s="124">
        <v>0</v>
      </c>
      <c r="G62" s="124">
        <v>0</v>
      </c>
      <c r="H62" s="124">
        <v>0</v>
      </c>
      <c r="I62" s="124">
        <v>0</v>
      </c>
      <c r="J62" s="124">
        <v>1.459807495145919</v>
      </c>
      <c r="K62" s="124">
        <v>0</v>
      </c>
      <c r="L62" s="124">
        <v>0.93567317847450804</v>
      </c>
      <c r="M62" s="124">
        <v>8.8185525760001049E-2</v>
      </c>
      <c r="N62" s="124">
        <v>1.6402761844804714E-2</v>
      </c>
      <c r="O62" s="124">
        <v>1.5626247425556166</v>
      </c>
      <c r="P62" s="124">
        <v>1.4515424557829775</v>
      </c>
      <c r="Q62" s="124">
        <v>0</v>
      </c>
      <c r="R62" s="124">
        <v>0.37464844593443036</v>
      </c>
      <c r="S62" s="124">
        <v>7.0963241031356716</v>
      </c>
    </row>
    <row r="63" spans="1:19">
      <c r="A63" s="33" t="s">
        <v>229</v>
      </c>
      <c r="B63" s="71" t="s">
        <v>17</v>
      </c>
      <c r="C63" s="124">
        <v>0.40078489163705022</v>
      </c>
      <c r="D63" s="124">
        <v>0</v>
      </c>
      <c r="E63" s="124">
        <v>0.86210499754334613</v>
      </c>
      <c r="F63" s="124">
        <v>0</v>
      </c>
      <c r="G63" s="124">
        <v>0</v>
      </c>
      <c r="H63" s="124">
        <v>0</v>
      </c>
      <c r="I63" s="124">
        <v>0</v>
      </c>
      <c r="J63" s="124">
        <v>1.459807495145919</v>
      </c>
      <c r="K63" s="124">
        <v>0</v>
      </c>
      <c r="L63" s="124">
        <v>0.9963287606665876</v>
      </c>
      <c r="M63" s="124">
        <v>2.3378063089402019</v>
      </c>
      <c r="N63" s="124">
        <v>1.7449274878011622E-2</v>
      </c>
      <c r="O63" s="124">
        <v>4.6878742276668319</v>
      </c>
      <c r="P63" s="124">
        <v>4.848782822587566</v>
      </c>
      <c r="Q63" s="124">
        <v>0</v>
      </c>
      <c r="R63" s="124">
        <v>0.97836600347116587</v>
      </c>
      <c r="S63" s="124">
        <v>16.589304782536118</v>
      </c>
    </row>
    <row r="64" spans="1:19">
      <c r="A64" s="33" t="s">
        <v>229</v>
      </c>
      <c r="B64" s="71" t="s">
        <v>18</v>
      </c>
      <c r="C64" s="124">
        <v>0.68453091492728557</v>
      </c>
      <c r="D64" s="124">
        <v>0</v>
      </c>
      <c r="E64" s="124">
        <v>1.1333541587991114</v>
      </c>
      <c r="F64" s="124">
        <v>0</v>
      </c>
      <c r="G64" s="124">
        <v>0</v>
      </c>
      <c r="H64" s="124">
        <v>0</v>
      </c>
      <c r="I64" s="124">
        <v>0</v>
      </c>
      <c r="J64" s="124">
        <v>3.2115764893210503</v>
      </c>
      <c r="K64" s="124">
        <v>0</v>
      </c>
      <c r="L64" s="124">
        <v>1.4227304251542399</v>
      </c>
      <c r="M64" s="124">
        <v>0</v>
      </c>
      <c r="N64" s="124">
        <v>0</v>
      </c>
      <c r="O64" s="124">
        <v>0</v>
      </c>
      <c r="P64" s="124">
        <v>8.6495391724104422</v>
      </c>
      <c r="Q64" s="124">
        <v>0</v>
      </c>
      <c r="R64" s="124">
        <v>0.42707391182158094</v>
      </c>
      <c r="S64" s="124">
        <v>15.528805072435262</v>
      </c>
    </row>
    <row r="65" spans="1:19">
      <c r="A65" s="33" t="s">
        <v>229</v>
      </c>
      <c r="B65" s="71" t="s">
        <v>19</v>
      </c>
      <c r="C65" s="124">
        <v>0.34428302375829745</v>
      </c>
      <c r="D65" s="124">
        <v>0</v>
      </c>
      <c r="E65" s="124">
        <v>0.81299640287423003</v>
      </c>
      <c r="F65" s="124">
        <v>0</v>
      </c>
      <c r="G65" s="124">
        <v>0</v>
      </c>
      <c r="H65" s="124">
        <v>0</v>
      </c>
      <c r="I65" s="124">
        <v>0</v>
      </c>
      <c r="J65" s="124">
        <v>0</v>
      </c>
      <c r="K65" s="124">
        <v>0</v>
      </c>
      <c r="L65" s="124">
        <v>1.7537828822271662</v>
      </c>
      <c r="M65" s="124">
        <v>1.7052052384209624</v>
      </c>
      <c r="N65" s="124">
        <v>0</v>
      </c>
      <c r="O65" s="124">
        <v>2.3439371138334124</v>
      </c>
      <c r="P65" s="124">
        <v>5.4246858143469581</v>
      </c>
      <c r="Q65" s="124">
        <v>0</v>
      </c>
      <c r="R65" s="124">
        <v>0.31175802476073411</v>
      </c>
      <c r="S65" s="124">
        <v>12.69664850022113</v>
      </c>
    </row>
    <row r="66" spans="1:19">
      <c r="A66" s="33" t="s">
        <v>228</v>
      </c>
      <c r="B66" s="71" t="s">
        <v>20</v>
      </c>
      <c r="C66" s="124">
        <v>0.28553103714081729</v>
      </c>
      <c r="D66" s="124">
        <v>1.145342780817046</v>
      </c>
      <c r="E66" s="124">
        <v>0.63485052154806532</v>
      </c>
      <c r="F66" s="124">
        <v>1.3685072681331167</v>
      </c>
      <c r="G66" s="124">
        <v>0</v>
      </c>
      <c r="H66" s="124">
        <v>0</v>
      </c>
      <c r="I66" s="124">
        <v>0</v>
      </c>
      <c r="J66" s="124">
        <v>2.3356919922334836</v>
      </c>
      <c r="K66" s="124">
        <v>0</v>
      </c>
      <c r="L66" s="124">
        <v>1.1402384923680184</v>
      </c>
      <c r="M66" s="124">
        <v>3.745166817525611</v>
      </c>
      <c r="N66" s="124">
        <v>1.9950650974587258E-3</v>
      </c>
      <c r="O66" s="124">
        <v>0</v>
      </c>
      <c r="P66" s="124">
        <v>3.4893635550311473</v>
      </c>
      <c r="Q66" s="124">
        <v>0</v>
      </c>
      <c r="R66" s="124">
        <v>0.50666330085173872</v>
      </c>
      <c r="S66" s="124">
        <v>14.653350830746604</v>
      </c>
    </row>
    <row r="67" spans="1:19">
      <c r="A67" s="33" t="s">
        <v>229</v>
      </c>
      <c r="B67" s="71" t="s">
        <v>21</v>
      </c>
      <c r="C67" s="124">
        <v>0.2344161101546014</v>
      </c>
      <c r="D67" s="124">
        <v>0</v>
      </c>
      <c r="E67" s="124">
        <v>0.44740748907805816</v>
      </c>
      <c r="F67" s="124">
        <v>1.3685072681331167</v>
      </c>
      <c r="G67" s="124">
        <v>0</v>
      </c>
      <c r="H67" s="124">
        <v>0</v>
      </c>
      <c r="I67" s="124">
        <v>0</v>
      </c>
      <c r="J67" s="124">
        <v>0.87588449708756677</v>
      </c>
      <c r="K67" s="124">
        <v>0</v>
      </c>
      <c r="L67" s="124">
        <v>0.75394566547789132</v>
      </c>
      <c r="M67" s="124">
        <v>5.9045768648236177</v>
      </c>
      <c r="N67" s="124">
        <v>2.6918263549021826E-2</v>
      </c>
      <c r="O67" s="124">
        <v>0.67978663686845664</v>
      </c>
      <c r="P67" s="124">
        <v>2.6957570079694619</v>
      </c>
      <c r="Q67" s="124">
        <v>0</v>
      </c>
      <c r="R67" s="124">
        <v>0.15844455659742174</v>
      </c>
      <c r="S67" s="124">
        <v>13.145644359738469</v>
      </c>
    </row>
    <row r="68" spans="1:19">
      <c r="A68" s="33" t="s">
        <v>229</v>
      </c>
      <c r="B68" s="71" t="s">
        <v>22</v>
      </c>
      <c r="C68" s="124">
        <v>0.14630280781011695</v>
      </c>
      <c r="D68" s="124">
        <v>0</v>
      </c>
      <c r="E68" s="124">
        <v>0.34668495519980169</v>
      </c>
      <c r="F68" s="124">
        <v>1.3685072681331167</v>
      </c>
      <c r="G68" s="124">
        <v>0</v>
      </c>
      <c r="H68" s="124">
        <v>0</v>
      </c>
      <c r="I68" s="124">
        <v>0</v>
      </c>
      <c r="J68" s="124">
        <v>0</v>
      </c>
      <c r="K68" s="124">
        <v>0</v>
      </c>
      <c r="L68" s="124">
        <v>0.58486538155940337</v>
      </c>
      <c r="M68" s="124">
        <v>3.0767722579863062</v>
      </c>
      <c r="N68" s="124">
        <v>1.832417741111303E-2</v>
      </c>
      <c r="O68" s="124">
        <v>0</v>
      </c>
      <c r="P68" s="124">
        <v>2.2705225462238445</v>
      </c>
      <c r="Q68" s="124">
        <v>0</v>
      </c>
      <c r="R68" s="124">
        <v>0.18581005892694069</v>
      </c>
      <c r="S68" s="124">
        <v>7.9977894532510163</v>
      </c>
    </row>
    <row r="69" spans="1:19">
      <c r="A69" s="33" t="s">
        <v>229</v>
      </c>
      <c r="B69" s="71" t="s">
        <v>23</v>
      </c>
      <c r="C69" s="124">
        <v>0.1442982661202592</v>
      </c>
      <c r="D69" s="124">
        <v>0</v>
      </c>
      <c r="E69" s="124">
        <v>0.30322202458205361</v>
      </c>
      <c r="F69" s="124">
        <v>1.2829755638747962</v>
      </c>
      <c r="G69" s="124">
        <v>0</v>
      </c>
      <c r="H69" s="124">
        <v>0</v>
      </c>
      <c r="I69" s="124">
        <v>0</v>
      </c>
      <c r="J69" s="124">
        <v>0</v>
      </c>
      <c r="K69" s="124">
        <v>0</v>
      </c>
      <c r="L69" s="124">
        <v>0.34751148957306022</v>
      </c>
      <c r="M69" s="124">
        <v>3.0766876622267887</v>
      </c>
      <c r="N69" s="124">
        <v>1.4974328439200879E-2</v>
      </c>
      <c r="O69" s="124">
        <v>0</v>
      </c>
      <c r="P69" s="124">
        <v>1.7824914365431255</v>
      </c>
      <c r="Q69" s="124">
        <v>0</v>
      </c>
      <c r="R69" s="124">
        <v>0.12981669288958386</v>
      </c>
      <c r="S69" s="124">
        <v>7.0819774642493485</v>
      </c>
    </row>
    <row r="70" spans="1:19">
      <c r="A70" s="33" t="s">
        <v>229</v>
      </c>
      <c r="B70" s="71" t="s">
        <v>24</v>
      </c>
      <c r="C70" s="124">
        <v>0.14320953199161046</v>
      </c>
      <c r="D70" s="124">
        <v>0</v>
      </c>
      <c r="E70" s="124">
        <v>0.28763819319791217</v>
      </c>
      <c r="F70" s="124">
        <v>1.2829755638747962</v>
      </c>
      <c r="G70" s="124">
        <v>0</v>
      </c>
      <c r="H70" s="124">
        <v>0</v>
      </c>
      <c r="I70" s="124">
        <v>0</v>
      </c>
      <c r="J70" s="124">
        <v>0</v>
      </c>
      <c r="K70" s="124">
        <v>0</v>
      </c>
      <c r="L70" s="124">
        <v>0.29785631817850877</v>
      </c>
      <c r="M70" s="124">
        <v>4.3120381292682595</v>
      </c>
      <c r="N70" s="124">
        <v>5.2479180585217611E-3</v>
      </c>
      <c r="O70" s="124">
        <v>0</v>
      </c>
      <c r="P70" s="124">
        <v>1.4811763073440858</v>
      </c>
      <c r="Q70" s="124">
        <v>0</v>
      </c>
      <c r="R70" s="124">
        <v>8.5679442663735728E-2</v>
      </c>
      <c r="S70" s="124">
        <v>7.8958214045776174</v>
      </c>
    </row>
    <row r="71" spans="1:19">
      <c r="A71" s="33" t="s">
        <v>229</v>
      </c>
      <c r="B71" s="71" t="s">
        <v>25</v>
      </c>
      <c r="C71" s="124">
        <v>8.9108781968168849E-2</v>
      </c>
      <c r="D71" s="124">
        <v>0</v>
      </c>
      <c r="E71" s="124">
        <v>0.22663982096151258</v>
      </c>
      <c r="F71" s="124">
        <v>5.3353649197024406</v>
      </c>
      <c r="G71" s="124">
        <v>1.2748023631231744</v>
      </c>
      <c r="H71" s="124">
        <v>0</v>
      </c>
      <c r="I71" s="124">
        <v>0</v>
      </c>
      <c r="J71" s="124">
        <v>3.6989550349317089</v>
      </c>
      <c r="K71" s="124">
        <v>0</v>
      </c>
      <c r="L71" s="124">
        <v>0.16845184682800429</v>
      </c>
      <c r="M71" s="124">
        <v>2.7558000983127542</v>
      </c>
      <c r="N71" s="124">
        <v>6.8028902222403431E-3</v>
      </c>
      <c r="O71" s="124">
        <v>0</v>
      </c>
      <c r="P71" s="124">
        <v>1.409055170229351</v>
      </c>
      <c r="Q71" s="124">
        <v>0</v>
      </c>
      <c r="R71" s="124">
        <v>0.96314520237778467</v>
      </c>
      <c r="S71" s="124">
        <v>15.928126128657112</v>
      </c>
    </row>
    <row r="72" spans="1:19">
      <c r="A72" s="33" t="s">
        <v>229</v>
      </c>
      <c r="B72" s="71" t="s">
        <v>26</v>
      </c>
      <c r="C72" s="124">
        <v>5.968697435621273E-2</v>
      </c>
      <c r="D72" s="124">
        <v>0</v>
      </c>
      <c r="E72" s="124">
        <v>0.19079664702160493</v>
      </c>
      <c r="F72" s="124">
        <v>0</v>
      </c>
      <c r="G72" s="124">
        <v>0</v>
      </c>
      <c r="H72" s="124">
        <v>0</v>
      </c>
      <c r="I72" s="124">
        <v>0</v>
      </c>
      <c r="J72" s="124">
        <v>0</v>
      </c>
      <c r="K72" s="124">
        <v>0</v>
      </c>
      <c r="L72" s="124">
        <v>0.1687166355098757</v>
      </c>
      <c r="M72" s="124">
        <v>1.3596096667987396</v>
      </c>
      <c r="N72" s="124">
        <v>0</v>
      </c>
      <c r="O72" s="124">
        <v>7.6922770060914303E-2</v>
      </c>
      <c r="P72" s="124">
        <v>1.1074017719573845</v>
      </c>
      <c r="Q72" s="124">
        <v>0</v>
      </c>
      <c r="R72" s="124">
        <v>6.8968019093109234E-2</v>
      </c>
      <c r="S72" s="124">
        <v>3.0321024847982869</v>
      </c>
    </row>
    <row r="73" spans="1:19">
      <c r="A73" s="33" t="s">
        <v>229</v>
      </c>
      <c r="B73" s="71" t="s">
        <v>27</v>
      </c>
      <c r="C73" s="124">
        <v>4.7799114734750958E-2</v>
      </c>
      <c r="D73" s="124">
        <v>0</v>
      </c>
      <c r="E73" s="124">
        <v>0.12687491600108203</v>
      </c>
      <c r="F73" s="124">
        <v>0.21471056701556179</v>
      </c>
      <c r="G73" s="124">
        <v>0</v>
      </c>
      <c r="H73" s="124">
        <v>0.8413744577576141</v>
      </c>
      <c r="I73" s="124">
        <v>0</v>
      </c>
      <c r="J73" s="124">
        <v>0</v>
      </c>
      <c r="K73" s="124">
        <v>0</v>
      </c>
      <c r="L73" s="124">
        <v>0.13146975407940253</v>
      </c>
      <c r="M73" s="124">
        <v>4.5862810307539803E-3</v>
      </c>
      <c r="N73" s="124">
        <v>0.26094151054875081</v>
      </c>
      <c r="O73" s="124">
        <v>2.3648897937922797</v>
      </c>
      <c r="P73" s="124">
        <v>0.64710776049827246</v>
      </c>
      <c r="Q73" s="124">
        <v>0.34871621502005151</v>
      </c>
      <c r="R73" s="124">
        <v>5.3909443785720157E-2</v>
      </c>
      <c r="S73" s="124">
        <v>5.0423798142640521</v>
      </c>
    </row>
    <row r="74" spans="1:19">
      <c r="A74" s="33" t="s">
        <v>229</v>
      </c>
      <c r="B74" s="71" t="s">
        <v>28</v>
      </c>
      <c r="C74" s="124">
        <v>4.2963213050393634E-2</v>
      </c>
      <c r="D74" s="124">
        <v>0</v>
      </c>
      <c r="E74" s="124">
        <v>8.9855486105152593E-2</v>
      </c>
      <c r="F74" s="124">
        <v>0</v>
      </c>
      <c r="G74" s="124">
        <v>0</v>
      </c>
      <c r="H74" s="124">
        <v>0</v>
      </c>
      <c r="I74" s="124">
        <v>5.9575911948137374</v>
      </c>
      <c r="J74" s="124">
        <v>0</v>
      </c>
      <c r="K74" s="124">
        <v>0</v>
      </c>
      <c r="L74" s="124">
        <v>0.1646698374113722</v>
      </c>
      <c r="M74" s="124">
        <v>0.44831972954997923</v>
      </c>
      <c r="N74" s="124">
        <v>4.1834695104682851E-2</v>
      </c>
      <c r="O74" s="124">
        <v>0</v>
      </c>
      <c r="P74" s="124">
        <v>0.52998750549319595</v>
      </c>
      <c r="Q74" s="124">
        <v>0.60696682640835165</v>
      </c>
      <c r="R74" s="124">
        <v>3.759219975711936E-2</v>
      </c>
      <c r="S74" s="124">
        <v>7.9197806876941286</v>
      </c>
    </row>
    <row r="75" spans="1:19">
      <c r="A75" s="33" t="s">
        <v>229</v>
      </c>
      <c r="B75" s="71" t="s">
        <v>29</v>
      </c>
      <c r="C75" s="124">
        <v>4.0374168120048459E-2</v>
      </c>
      <c r="D75" s="124">
        <v>0</v>
      </c>
      <c r="E75" s="124">
        <v>2.1925774008952335</v>
      </c>
      <c r="F75" s="124">
        <v>0</v>
      </c>
      <c r="G75" s="124">
        <v>0</v>
      </c>
      <c r="H75" s="124">
        <v>0</v>
      </c>
      <c r="I75" s="124">
        <v>0</v>
      </c>
      <c r="J75" s="124">
        <v>0</v>
      </c>
      <c r="K75" s="124">
        <v>0</v>
      </c>
      <c r="L75" s="124">
        <v>0.25071309576758338</v>
      </c>
      <c r="M75" s="124">
        <v>1.1613271150991551</v>
      </c>
      <c r="N75" s="124">
        <v>0.53246969404448041</v>
      </c>
      <c r="O75" s="124">
        <v>0</v>
      </c>
      <c r="P75" s="124">
        <v>0.50742326386458103</v>
      </c>
      <c r="Q75" s="124">
        <v>0.63496052940334335</v>
      </c>
      <c r="R75" s="124">
        <v>3.7800092591568077</v>
      </c>
      <c r="S75" s="124">
        <v>9.0998545263516348</v>
      </c>
    </row>
    <row r="76" spans="1:19">
      <c r="A76" s="33" t="s">
        <v>229</v>
      </c>
      <c r="B76" s="71" t="s">
        <v>30</v>
      </c>
      <c r="C76" s="124">
        <v>2.8099539268416684E-2</v>
      </c>
      <c r="D76" s="124">
        <v>0</v>
      </c>
      <c r="E76" s="124">
        <v>7.3326340889954267E-2</v>
      </c>
      <c r="F76" s="124">
        <v>5.6174913019374095</v>
      </c>
      <c r="G76" s="124">
        <v>0</v>
      </c>
      <c r="H76" s="124">
        <v>0</v>
      </c>
      <c r="I76" s="124">
        <v>0</v>
      </c>
      <c r="J76" s="124">
        <v>0</v>
      </c>
      <c r="K76" s="124">
        <v>3.2390515853719659</v>
      </c>
      <c r="L76" s="124">
        <v>0.11882108900353749</v>
      </c>
      <c r="M76" s="124">
        <v>1.7631238803258285</v>
      </c>
      <c r="N76" s="124">
        <v>9.5235509646962591E-2</v>
      </c>
      <c r="O76" s="124">
        <v>0</v>
      </c>
      <c r="P76" s="124">
        <v>0.44245089353408673</v>
      </c>
      <c r="Q76" s="124">
        <v>0</v>
      </c>
      <c r="R76" s="124">
        <v>0.96375812553229245</v>
      </c>
      <c r="S76" s="124">
        <v>12.34135826551011</v>
      </c>
    </row>
    <row r="77" spans="1:19">
      <c r="A77" s="33" t="s">
        <v>229</v>
      </c>
      <c r="B77" s="71" t="s">
        <v>31</v>
      </c>
      <c r="C77" s="124">
        <v>2.3547999764200966E-2</v>
      </c>
      <c r="D77" s="124">
        <v>0</v>
      </c>
      <c r="E77" s="124">
        <v>6.0094491842715314E-2</v>
      </c>
      <c r="F77" s="124">
        <v>0</v>
      </c>
      <c r="G77" s="124">
        <v>1.4510357283711111</v>
      </c>
      <c r="H77" s="124">
        <v>8.9746608827477869E-2</v>
      </c>
      <c r="I77" s="124">
        <v>0</v>
      </c>
      <c r="J77" s="124">
        <v>0</v>
      </c>
      <c r="K77" s="124">
        <v>0</v>
      </c>
      <c r="L77" s="124">
        <v>0.16699345165198309</v>
      </c>
      <c r="M77" s="124">
        <v>8.999479198379845E-3</v>
      </c>
      <c r="N77" s="124">
        <v>0.40243149513111431</v>
      </c>
      <c r="O77" s="124">
        <v>0.16494831785901098</v>
      </c>
      <c r="P77" s="124">
        <v>0.31225344460735016</v>
      </c>
      <c r="Q77" s="124">
        <v>0.48082801568262412</v>
      </c>
      <c r="R77" s="124">
        <v>3.3805764637487616</v>
      </c>
      <c r="S77" s="124">
        <v>6.5414554966846481</v>
      </c>
    </row>
    <row r="78" spans="1:19">
      <c r="A78" s="33" t="s">
        <v>229</v>
      </c>
      <c r="B78" s="71" t="s">
        <v>32</v>
      </c>
      <c r="C78" s="124">
        <v>1.4032848403700449E-2</v>
      </c>
      <c r="D78" s="124">
        <v>2.5915872624697354</v>
      </c>
      <c r="E78" s="124">
        <v>6.1250301283712005E-2</v>
      </c>
      <c r="F78" s="124">
        <v>0</v>
      </c>
      <c r="G78" s="124">
        <v>0</v>
      </c>
      <c r="H78" s="124">
        <v>3.328630228762286</v>
      </c>
      <c r="I78" s="124">
        <v>0</v>
      </c>
      <c r="J78" s="124">
        <v>0</v>
      </c>
      <c r="K78" s="124">
        <v>0</v>
      </c>
      <c r="L78" s="124">
        <v>0.23027852912294122</v>
      </c>
      <c r="M78" s="124">
        <v>1.0051636597536486</v>
      </c>
      <c r="N78" s="124">
        <v>2.1866109762636414</v>
      </c>
      <c r="O78" s="124">
        <v>0</v>
      </c>
      <c r="P78" s="124">
        <v>0.28737196308389912</v>
      </c>
      <c r="Q78" s="124">
        <v>0.1580712003109852</v>
      </c>
      <c r="R78" s="124">
        <v>1.4781319006733078</v>
      </c>
      <c r="S78" s="124">
        <v>11.341128870127363</v>
      </c>
    </row>
    <row r="79" spans="1:19">
      <c r="A79" s="33" t="s">
        <v>229</v>
      </c>
      <c r="B79" s="71" t="s">
        <v>33</v>
      </c>
      <c r="C79" s="124">
        <v>1.3845295516484946E-2</v>
      </c>
      <c r="D79" s="124">
        <v>0</v>
      </c>
      <c r="E79" s="124">
        <v>3.0983796392176188E-2</v>
      </c>
      <c r="F79" s="124">
        <v>0</v>
      </c>
      <c r="G79" s="124">
        <v>0</v>
      </c>
      <c r="H79" s="124">
        <v>0</v>
      </c>
      <c r="I79" s="124">
        <v>0</v>
      </c>
      <c r="J79" s="124">
        <v>0</v>
      </c>
      <c r="K79" s="124">
        <v>0</v>
      </c>
      <c r="L79" s="124">
        <v>0.16270639049103686</v>
      </c>
      <c r="M79" s="124">
        <v>2.2619367128873265</v>
      </c>
      <c r="N79" s="124">
        <v>1.1587445797950373</v>
      </c>
      <c r="O79" s="124">
        <v>1.2288019784634372</v>
      </c>
      <c r="P79" s="124">
        <v>0.59227232462168899</v>
      </c>
      <c r="Q79" s="124">
        <v>0.11451552741117288</v>
      </c>
      <c r="R79" s="124">
        <v>0.99130691182623565</v>
      </c>
      <c r="S79" s="124">
        <v>6.5551135174044362</v>
      </c>
    </row>
    <row r="80" spans="1:19">
      <c r="A80" s="33" t="s">
        <v>229</v>
      </c>
      <c r="B80" s="71" t="s">
        <v>34</v>
      </c>
      <c r="C80" s="124">
        <v>1.1698383301370185E-2</v>
      </c>
      <c r="D80" s="124">
        <v>0</v>
      </c>
      <c r="E80" s="124">
        <v>1.6565222665771984E-2</v>
      </c>
      <c r="F80" s="124">
        <v>0</v>
      </c>
      <c r="G80" s="124">
        <v>2.162072692507877E-2</v>
      </c>
      <c r="H80" s="124">
        <v>0</v>
      </c>
      <c r="I80" s="124">
        <v>0</v>
      </c>
      <c r="J80" s="124">
        <v>0</v>
      </c>
      <c r="K80" s="124">
        <v>0</v>
      </c>
      <c r="L80" s="124">
        <v>0.23357758595402345</v>
      </c>
      <c r="M80" s="124">
        <v>6.425283640311207</v>
      </c>
      <c r="N80" s="124">
        <v>0.74980067288168506</v>
      </c>
      <c r="O80" s="124">
        <v>0.42156931704886702</v>
      </c>
      <c r="P80" s="124">
        <v>0.21149086154218821</v>
      </c>
      <c r="Q80" s="124">
        <v>0</v>
      </c>
      <c r="R80" s="124">
        <v>0.26956803240718941</v>
      </c>
      <c r="S80" s="124">
        <v>8.3611744430373278</v>
      </c>
    </row>
    <row r="81" spans="1:19">
      <c r="A81" s="33" t="s">
        <v>229</v>
      </c>
      <c r="B81" s="71" t="s">
        <v>35</v>
      </c>
      <c r="C81" s="124">
        <v>1.0734978761617775E-2</v>
      </c>
      <c r="D81" s="124">
        <v>0</v>
      </c>
      <c r="E81" s="124">
        <v>1.8744130875498755E-2</v>
      </c>
      <c r="F81" s="124">
        <v>0</v>
      </c>
      <c r="G81" s="124">
        <v>0</v>
      </c>
      <c r="H81" s="124">
        <v>0</v>
      </c>
      <c r="I81" s="124">
        <v>0</v>
      </c>
      <c r="J81" s="124">
        <v>0</v>
      </c>
      <c r="K81" s="124">
        <v>0</v>
      </c>
      <c r="L81" s="124">
        <v>0.15567097631755367</v>
      </c>
      <c r="M81" s="124">
        <v>1.2643261219920987E-2</v>
      </c>
      <c r="N81" s="124">
        <v>0.1343484927914691</v>
      </c>
      <c r="O81" s="124">
        <v>1.2522267021419005</v>
      </c>
      <c r="P81" s="124">
        <v>0.14443450062893248</v>
      </c>
      <c r="Q81" s="124">
        <v>0</v>
      </c>
      <c r="R81" s="124">
        <v>0.738248538604374</v>
      </c>
      <c r="S81" s="124">
        <v>2.4670515813410816</v>
      </c>
    </row>
    <row r="82" spans="1:19">
      <c r="A82" s="33" t="s">
        <v>229</v>
      </c>
      <c r="B82" s="71" t="s">
        <v>36</v>
      </c>
      <c r="C82" s="124">
        <v>1.248902287501874E-2</v>
      </c>
      <c r="D82" s="124">
        <v>0</v>
      </c>
      <c r="E82" s="124">
        <v>2.3242824280998775E-2</v>
      </c>
      <c r="F82" s="124">
        <v>0</v>
      </c>
      <c r="G82" s="124">
        <v>0</v>
      </c>
      <c r="H82" s="124">
        <v>0</v>
      </c>
      <c r="I82" s="124">
        <v>0</v>
      </c>
      <c r="J82" s="124">
        <v>0</v>
      </c>
      <c r="K82" s="124">
        <v>0</v>
      </c>
      <c r="L82" s="124">
        <v>0.22749069185853266</v>
      </c>
      <c r="M82" s="124">
        <v>8.7922317719055343E-2</v>
      </c>
      <c r="N82" s="124">
        <v>0</v>
      </c>
      <c r="O82" s="124">
        <v>0</v>
      </c>
      <c r="P82" s="124">
        <v>0.14719434840787926</v>
      </c>
      <c r="Q82" s="124">
        <v>0</v>
      </c>
      <c r="R82" s="124">
        <v>0.26902746984407599</v>
      </c>
      <c r="S82" s="124">
        <v>0.76736667498551014</v>
      </c>
    </row>
    <row r="83" spans="1:19">
      <c r="A83" s="33" t="s">
        <v>229</v>
      </c>
      <c r="B83" s="71" t="s">
        <v>37</v>
      </c>
      <c r="C83" s="124">
        <v>1.0364076593620375E-2</v>
      </c>
      <c r="D83" s="124">
        <v>0</v>
      </c>
      <c r="E83" s="124">
        <v>1.5794774654359856E-2</v>
      </c>
      <c r="F83" s="124">
        <v>0</v>
      </c>
      <c r="G83" s="124">
        <v>0</v>
      </c>
      <c r="H83" s="124">
        <v>0</v>
      </c>
      <c r="I83" s="124">
        <v>0</v>
      </c>
      <c r="J83" s="124">
        <v>0</v>
      </c>
      <c r="K83" s="124">
        <v>0</v>
      </c>
      <c r="L83" s="124">
        <v>0.23231517520896716</v>
      </c>
      <c r="M83" s="124">
        <v>0</v>
      </c>
      <c r="N83" s="124">
        <v>0</v>
      </c>
      <c r="O83" s="124">
        <v>0</v>
      </c>
      <c r="P83" s="124">
        <v>0.10724373684668365</v>
      </c>
      <c r="Q83" s="124">
        <v>0</v>
      </c>
      <c r="R83" s="124">
        <v>1.3231153281470398E-2</v>
      </c>
      <c r="S83" s="124">
        <v>0.37894891658521601</v>
      </c>
    </row>
    <row r="84" spans="1:19">
      <c r="A84" s="33" t="s">
        <v>229</v>
      </c>
      <c r="B84" s="71" t="s">
        <v>38</v>
      </c>
      <c r="C84" s="124">
        <v>7.0450634326189032E-3</v>
      </c>
      <c r="D84" s="124">
        <v>0</v>
      </c>
      <c r="E84" s="124">
        <v>1.5005417684507805E-2</v>
      </c>
      <c r="F84" s="124">
        <v>0</v>
      </c>
      <c r="G84" s="124">
        <v>1.1453141830582325E-2</v>
      </c>
      <c r="H84" s="124">
        <v>0</v>
      </c>
      <c r="I84" s="124">
        <v>0</v>
      </c>
      <c r="J84" s="124">
        <v>0</v>
      </c>
      <c r="K84" s="124">
        <v>0</v>
      </c>
      <c r="L84" s="124">
        <v>0.18768704488232935</v>
      </c>
      <c r="M84" s="124">
        <v>2.5262549997933093E-2</v>
      </c>
      <c r="N84" s="124">
        <v>2.670146992003275E-2</v>
      </c>
      <c r="O84" s="124">
        <v>0</v>
      </c>
      <c r="P84" s="124">
        <v>0.10272495013153105</v>
      </c>
      <c r="Q84" s="124">
        <v>0</v>
      </c>
      <c r="R84" s="124">
        <v>0.19188798698048615</v>
      </c>
      <c r="S84" s="124">
        <v>0.5677676248598118</v>
      </c>
    </row>
    <row r="85" spans="1:19">
      <c r="A85" s="33" t="s">
        <v>229</v>
      </c>
      <c r="B85" s="71" t="s">
        <v>39</v>
      </c>
      <c r="C85" s="124">
        <v>1.1365826140765201E-2</v>
      </c>
      <c r="D85" s="124">
        <v>0</v>
      </c>
      <c r="E85" s="124">
        <v>2.0258152067750501E-2</v>
      </c>
      <c r="F85" s="124">
        <v>0</v>
      </c>
      <c r="G85" s="124">
        <v>0</v>
      </c>
      <c r="H85" s="124">
        <v>0</v>
      </c>
      <c r="I85" s="124">
        <v>0</v>
      </c>
      <c r="J85" s="124">
        <v>0</v>
      </c>
      <c r="K85" s="124">
        <v>0</v>
      </c>
      <c r="L85" s="124">
        <v>0.13870512914256317</v>
      </c>
      <c r="M85" s="124">
        <v>1.0300608638793562E-2</v>
      </c>
      <c r="N85" s="124">
        <v>0</v>
      </c>
      <c r="O85" s="124">
        <v>0.18910765571296295</v>
      </c>
      <c r="P85" s="124">
        <v>0.11073007569328297</v>
      </c>
      <c r="Q85" s="124">
        <v>0</v>
      </c>
      <c r="R85" s="124">
        <v>1.0702897430235225E-2</v>
      </c>
      <c r="S85" s="124">
        <v>0.49117034482662802</v>
      </c>
    </row>
    <row r="86" spans="1:19">
      <c r="A86" s="33" t="s">
        <v>229</v>
      </c>
      <c r="B86" s="71" t="s">
        <v>40</v>
      </c>
      <c r="C86" s="124">
        <v>6.760775093068716E-3</v>
      </c>
      <c r="D86" s="124">
        <v>0</v>
      </c>
      <c r="E86" s="124">
        <v>1.3760669166472894E-2</v>
      </c>
      <c r="F86" s="124">
        <v>0</v>
      </c>
      <c r="G86" s="124">
        <v>1.1453141830582325E-2</v>
      </c>
      <c r="H86" s="124">
        <v>0</v>
      </c>
      <c r="I86" s="124">
        <v>0</v>
      </c>
      <c r="J86" s="124">
        <v>0</v>
      </c>
      <c r="K86" s="124">
        <v>0</v>
      </c>
      <c r="L86" s="124">
        <v>0.16042881471047821</v>
      </c>
      <c r="M86" s="124">
        <v>0</v>
      </c>
      <c r="N86" s="124">
        <v>0</v>
      </c>
      <c r="O86" s="124">
        <v>0</v>
      </c>
      <c r="P86" s="124">
        <v>9.0138759479245323E-2</v>
      </c>
      <c r="Q86" s="124">
        <v>0</v>
      </c>
      <c r="R86" s="124">
        <v>1.7459566574583363E-2</v>
      </c>
      <c r="S86" s="124">
        <v>0.30000172685447524</v>
      </c>
    </row>
    <row r="87" spans="1:19">
      <c r="A87" s="33" t="s">
        <v>229</v>
      </c>
      <c r="B87" s="71" t="s">
        <v>41</v>
      </c>
      <c r="C87" s="124">
        <v>1.5505125147119436E-2</v>
      </c>
      <c r="D87" s="124">
        <v>0</v>
      </c>
      <c r="E87" s="124">
        <v>1.2635077697314756E-2</v>
      </c>
      <c r="F87" s="124">
        <v>0</v>
      </c>
      <c r="G87" s="124">
        <v>0</v>
      </c>
      <c r="H87" s="124">
        <v>0</v>
      </c>
      <c r="I87" s="124">
        <v>0</v>
      </c>
      <c r="J87" s="124">
        <v>0</v>
      </c>
      <c r="K87" s="124">
        <v>0</v>
      </c>
      <c r="L87" s="124">
        <v>6.9024155365614348E-2</v>
      </c>
      <c r="M87" s="124">
        <v>0</v>
      </c>
      <c r="N87" s="124">
        <v>0</v>
      </c>
      <c r="O87" s="124">
        <v>0</v>
      </c>
      <c r="P87" s="124">
        <v>9.0626940271050671E-2</v>
      </c>
      <c r="Q87" s="124">
        <v>0</v>
      </c>
      <c r="R87" s="124">
        <v>7.4346209288123077E-3</v>
      </c>
      <c r="S87" s="124">
        <v>0.19522591941000655</v>
      </c>
    </row>
    <row r="88" spans="1:19">
      <c r="A88" s="33" t="s">
        <v>229</v>
      </c>
      <c r="B88" s="71" t="s">
        <v>42</v>
      </c>
      <c r="C88" s="124">
        <v>4.2597451529644559E-3</v>
      </c>
      <c r="D88" s="124">
        <v>0</v>
      </c>
      <c r="E88" s="124">
        <v>1.0465628457122733E-2</v>
      </c>
      <c r="F88" s="124">
        <v>8.1718200879058855</v>
      </c>
      <c r="G88" s="124">
        <v>6.7989459366569527E-2</v>
      </c>
      <c r="H88" s="124">
        <v>0</v>
      </c>
      <c r="I88" s="124">
        <v>0</v>
      </c>
      <c r="J88" s="124">
        <v>0</v>
      </c>
      <c r="K88" s="124">
        <v>0</v>
      </c>
      <c r="L88" s="124">
        <v>4.509981894611137E-2</v>
      </c>
      <c r="M88" s="124">
        <v>8.6078827152391568E-5</v>
      </c>
      <c r="N88" s="124">
        <v>0.62413534052826769</v>
      </c>
      <c r="O88" s="124">
        <v>9.6430478387787844E-4</v>
      </c>
      <c r="P88" s="124">
        <v>7.5592576605615136E-2</v>
      </c>
      <c r="Q88" s="124">
        <v>0</v>
      </c>
      <c r="R88" s="124">
        <v>1.7672664373272085E-2</v>
      </c>
      <c r="S88" s="124">
        <v>9.0180857049466567</v>
      </c>
    </row>
    <row r="89" spans="1:19">
      <c r="A89" s="33" t="s">
        <v>229</v>
      </c>
      <c r="B89" s="71" t="s">
        <v>43</v>
      </c>
      <c r="C89" s="124">
        <v>4.1011257228582565E-3</v>
      </c>
      <c r="D89" s="124">
        <v>0</v>
      </c>
      <c r="E89" s="124">
        <v>1.7434162804988773E-2</v>
      </c>
      <c r="F89" s="124">
        <v>0</v>
      </c>
      <c r="G89" s="124">
        <v>3.0252772497997729</v>
      </c>
      <c r="H89" s="124">
        <v>1.8078180916683451</v>
      </c>
      <c r="I89" s="124">
        <v>0</v>
      </c>
      <c r="J89" s="124">
        <v>0</v>
      </c>
      <c r="K89" s="124">
        <v>0</v>
      </c>
      <c r="L89" s="124">
        <v>0.23808607956434535</v>
      </c>
      <c r="M89" s="124">
        <v>5.0980692330853117E-3</v>
      </c>
      <c r="N89" s="124">
        <v>0</v>
      </c>
      <c r="O89" s="124">
        <v>0</v>
      </c>
      <c r="P89" s="124">
        <v>5.8747030510133413E-2</v>
      </c>
      <c r="Q89" s="124">
        <v>0</v>
      </c>
      <c r="R89" s="124">
        <v>1.1800943228987393E-2</v>
      </c>
      <c r="S89" s="124">
        <v>5.1683627525325733</v>
      </c>
    </row>
    <row r="90" spans="1:19">
      <c r="A90" s="33" t="s">
        <v>229</v>
      </c>
      <c r="B90" s="71" t="s">
        <v>44</v>
      </c>
      <c r="C90" s="124">
        <v>2.5279396887958328E-3</v>
      </c>
      <c r="D90" s="124">
        <v>0</v>
      </c>
      <c r="E90" s="124">
        <v>1.9213944742709543E-2</v>
      </c>
      <c r="F90" s="124">
        <v>0</v>
      </c>
      <c r="G90" s="124">
        <v>0</v>
      </c>
      <c r="H90" s="124">
        <v>0</v>
      </c>
      <c r="I90" s="124">
        <v>0</v>
      </c>
      <c r="J90" s="124">
        <v>0</v>
      </c>
      <c r="K90" s="124">
        <v>0</v>
      </c>
      <c r="L90" s="124">
        <v>5.4153714636028027E-2</v>
      </c>
      <c r="M90" s="124">
        <v>1.4766117146791657E-6</v>
      </c>
      <c r="N90" s="124">
        <v>0</v>
      </c>
      <c r="O90" s="124">
        <v>0</v>
      </c>
      <c r="P90" s="124">
        <v>0.22132573162551239</v>
      </c>
      <c r="Q90" s="124">
        <v>0</v>
      </c>
      <c r="R90" s="124">
        <v>4.8098926262838404E-3</v>
      </c>
      <c r="S90" s="124">
        <v>0.30203269993086224</v>
      </c>
    </row>
    <row r="91" spans="1:19">
      <c r="A91" s="33" t="s">
        <v>229</v>
      </c>
      <c r="B91" s="71" t="s">
        <v>45</v>
      </c>
      <c r="C91" s="124">
        <v>4.613406122658148E-3</v>
      </c>
      <c r="D91" s="124">
        <v>0</v>
      </c>
      <c r="E91" s="124">
        <v>6.8554015432802373E-3</v>
      </c>
      <c r="F91" s="124">
        <v>0</v>
      </c>
      <c r="G91" s="124">
        <v>0</v>
      </c>
      <c r="H91" s="124">
        <v>0</v>
      </c>
      <c r="I91" s="124">
        <v>0</v>
      </c>
      <c r="J91" s="124">
        <v>0</v>
      </c>
      <c r="K91" s="124">
        <v>0</v>
      </c>
      <c r="L91" s="124">
        <v>4.9138549784034424E-2</v>
      </c>
      <c r="M91" s="124">
        <v>2.4585974253383824E-3</v>
      </c>
      <c r="N91" s="124">
        <v>1.5579352961392345E-4</v>
      </c>
      <c r="O91" s="124">
        <v>3.8930279335339435E-2</v>
      </c>
      <c r="P91" s="124">
        <v>4.1895850694089631E-2</v>
      </c>
      <c r="Q91" s="124">
        <v>0</v>
      </c>
      <c r="R91" s="124">
        <v>2.7468981262686043E-3</v>
      </c>
      <c r="S91" s="124">
        <v>0.14679477656073914</v>
      </c>
    </row>
    <row r="92" spans="1:19">
      <c r="A92" s="33" t="s">
        <v>229</v>
      </c>
      <c r="B92" s="71" t="s">
        <v>46</v>
      </c>
      <c r="C92" s="124">
        <v>2.6503582188253105E-3</v>
      </c>
      <c r="D92" s="124">
        <v>0</v>
      </c>
      <c r="E92" s="124">
        <v>5.1740972802800655E-3</v>
      </c>
      <c r="F92" s="124">
        <v>0</v>
      </c>
      <c r="G92" s="124">
        <v>0</v>
      </c>
      <c r="H92" s="124">
        <v>0</v>
      </c>
      <c r="I92" s="124">
        <v>0</v>
      </c>
      <c r="J92" s="124">
        <v>0</v>
      </c>
      <c r="K92" s="124">
        <v>0</v>
      </c>
      <c r="L92" s="124">
        <v>8.2240392724914457E-2</v>
      </c>
      <c r="M92" s="124">
        <v>0</v>
      </c>
      <c r="N92" s="124">
        <v>0.11222241173205116</v>
      </c>
      <c r="O92" s="124">
        <v>0</v>
      </c>
      <c r="P92" s="124">
        <v>3.2655752152322748E-2</v>
      </c>
      <c r="Q92" s="124">
        <v>0</v>
      </c>
      <c r="R92" s="124">
        <v>3.0800626618869842E-3</v>
      </c>
      <c r="S92" s="124">
        <v>0.23802307477029672</v>
      </c>
    </row>
    <row r="93" spans="1:19">
      <c r="A93" s="33" t="s">
        <v>229</v>
      </c>
      <c r="B93" s="71" t="s">
        <v>47</v>
      </c>
      <c r="C93" s="124">
        <v>1.5971969238339767E-3</v>
      </c>
      <c r="D93" s="124">
        <v>0</v>
      </c>
      <c r="E93" s="124">
        <v>5.7865042462630356E-3</v>
      </c>
      <c r="F93" s="124">
        <v>0</v>
      </c>
      <c r="G93" s="124">
        <v>0</v>
      </c>
      <c r="H93" s="124">
        <v>0</v>
      </c>
      <c r="I93" s="124">
        <v>0</v>
      </c>
      <c r="J93" s="124">
        <v>5.5115180939186104E-2</v>
      </c>
      <c r="K93" s="124">
        <v>0</v>
      </c>
      <c r="L93" s="124">
        <v>8.0375477271710238E-2</v>
      </c>
      <c r="M93" s="124">
        <v>0.11389607697638837</v>
      </c>
      <c r="N93" s="124">
        <v>6.6703252140012381E-3</v>
      </c>
      <c r="O93" s="124">
        <v>0.29598124337091036</v>
      </c>
      <c r="P93" s="124">
        <v>4.831172166021247E-2</v>
      </c>
      <c r="Q93" s="124">
        <v>0</v>
      </c>
      <c r="R93" s="124">
        <v>3.9562235277870172E-3</v>
      </c>
      <c r="S93" s="124">
        <v>0.61168995013031235</v>
      </c>
    </row>
    <row r="94" spans="1:19">
      <c r="A94" s="33" t="s">
        <v>229</v>
      </c>
      <c r="B94" s="71" t="s">
        <v>48</v>
      </c>
      <c r="C94" s="124">
        <v>1.1978699515253766E-3</v>
      </c>
      <c r="D94" s="124">
        <v>0</v>
      </c>
      <c r="E94" s="124">
        <v>4.1652392325968179E-3</v>
      </c>
      <c r="F94" s="124">
        <v>0</v>
      </c>
      <c r="G94" s="124">
        <v>0</v>
      </c>
      <c r="H94" s="124">
        <v>0</v>
      </c>
      <c r="I94" s="124">
        <v>0</v>
      </c>
      <c r="J94" s="124">
        <v>0</v>
      </c>
      <c r="K94" s="124">
        <v>0</v>
      </c>
      <c r="L94" s="124">
        <v>5.1329704933399611E-2</v>
      </c>
      <c r="M94" s="124">
        <v>0.11362417995060525</v>
      </c>
      <c r="N94" s="124">
        <v>1.6781325035214678E-2</v>
      </c>
      <c r="O94" s="124">
        <v>0</v>
      </c>
      <c r="P94" s="124">
        <v>2.7544616055934057E-2</v>
      </c>
      <c r="Q94" s="124">
        <v>0</v>
      </c>
      <c r="R94" s="124">
        <v>2.1658485176168085E-3</v>
      </c>
      <c r="S94" s="124">
        <v>0.21680878367686773</v>
      </c>
    </row>
    <row r="95" spans="1:19">
      <c r="A95" s="33" t="s">
        <v>229</v>
      </c>
      <c r="B95" s="71" t="s">
        <v>49</v>
      </c>
      <c r="C95" s="124">
        <v>1.3983954494118933E-3</v>
      </c>
      <c r="D95" s="124">
        <v>0</v>
      </c>
      <c r="E95" s="124">
        <v>4.2542140973953479E-3</v>
      </c>
      <c r="F95" s="124">
        <v>0</v>
      </c>
      <c r="G95" s="124">
        <v>0</v>
      </c>
      <c r="H95" s="124">
        <v>0</v>
      </c>
      <c r="I95" s="124">
        <v>0</v>
      </c>
      <c r="J95" s="124">
        <v>5.8392299805838377E-2</v>
      </c>
      <c r="K95" s="124">
        <v>0</v>
      </c>
      <c r="L95" s="124">
        <v>8.1175153130551791E-2</v>
      </c>
      <c r="M95" s="124">
        <v>0.11362417995061236</v>
      </c>
      <c r="N95" s="124">
        <v>7.6592346077841711E-3</v>
      </c>
      <c r="O95" s="124">
        <v>0</v>
      </c>
      <c r="P95" s="124">
        <v>2.0242770760489748E-2</v>
      </c>
      <c r="Q95" s="124">
        <v>0</v>
      </c>
      <c r="R95" s="124">
        <v>2.1257995395309592E-3</v>
      </c>
      <c r="S95" s="124">
        <v>0.28887204734184024</v>
      </c>
    </row>
    <row r="96" spans="1:19">
      <c r="A96" s="33" t="s">
        <v>229</v>
      </c>
      <c r="B96" s="71" t="s">
        <v>50</v>
      </c>
      <c r="C96" s="124">
        <v>1.3549006565538591E-3</v>
      </c>
      <c r="D96" s="124">
        <v>0</v>
      </c>
      <c r="E96" s="124">
        <v>2.4615676983472667E-3</v>
      </c>
      <c r="F96" s="124">
        <v>0</v>
      </c>
      <c r="G96" s="124">
        <v>1.1453141830582325E-2</v>
      </c>
      <c r="H96" s="124">
        <v>0</v>
      </c>
      <c r="I96" s="124">
        <v>0</v>
      </c>
      <c r="J96" s="124">
        <v>0</v>
      </c>
      <c r="K96" s="124">
        <v>0</v>
      </c>
      <c r="L96" s="124">
        <v>3.9454263690920754E-2</v>
      </c>
      <c r="M96" s="124">
        <v>0</v>
      </c>
      <c r="N96" s="124">
        <v>0</v>
      </c>
      <c r="O96" s="124">
        <v>0</v>
      </c>
      <c r="P96" s="124">
        <v>1.2896469933039612E-2</v>
      </c>
      <c r="Q96" s="124">
        <v>0</v>
      </c>
      <c r="R96" s="124">
        <v>0.51063115434130424</v>
      </c>
      <c r="S96" s="124">
        <v>0.57825149815073473</v>
      </c>
    </row>
    <row r="97" spans="1:19">
      <c r="A97" s="33" t="s">
        <v>229</v>
      </c>
      <c r="B97" s="71" t="s">
        <v>51</v>
      </c>
      <c r="C97" s="124">
        <v>7.2805608811687961E-4</v>
      </c>
      <c r="D97" s="124">
        <v>3.0542474155121013E-2</v>
      </c>
      <c r="E97" s="124">
        <v>2.6590389912470869E-3</v>
      </c>
      <c r="F97" s="124">
        <v>0</v>
      </c>
      <c r="G97" s="124">
        <v>0</v>
      </c>
      <c r="H97" s="124">
        <v>0</v>
      </c>
      <c r="I97" s="124">
        <v>0</v>
      </c>
      <c r="J97" s="124">
        <v>0</v>
      </c>
      <c r="K97" s="124">
        <v>0</v>
      </c>
      <c r="L97" s="124">
        <v>3.0416016067784213E-2</v>
      </c>
      <c r="M97" s="124">
        <v>7.041285217162141E-2</v>
      </c>
      <c r="N97" s="124">
        <v>0</v>
      </c>
      <c r="O97" s="124">
        <v>0</v>
      </c>
      <c r="P97" s="124">
        <v>1.5008312571609395E-2</v>
      </c>
      <c r="Q97" s="124">
        <v>0</v>
      </c>
      <c r="R97" s="124">
        <v>1.623896245085632E-3</v>
      </c>
      <c r="S97" s="124">
        <v>0.15139064629050836</v>
      </c>
    </row>
    <row r="98" spans="1:19">
      <c r="A98" s="33" t="s">
        <v>229</v>
      </c>
      <c r="B98" s="71" t="s">
        <v>52</v>
      </c>
      <c r="C98" s="124">
        <v>4.2279998748107062E-4</v>
      </c>
      <c r="D98" s="124">
        <v>0</v>
      </c>
      <c r="E98" s="124">
        <v>1.5587962453906812E-3</v>
      </c>
      <c r="F98" s="124">
        <v>0</v>
      </c>
      <c r="G98" s="124">
        <v>0</v>
      </c>
      <c r="H98" s="124">
        <v>0</v>
      </c>
      <c r="I98" s="124">
        <v>3.8467305383960877</v>
      </c>
      <c r="J98" s="124">
        <v>0</v>
      </c>
      <c r="K98" s="124">
        <v>0</v>
      </c>
      <c r="L98" s="124">
        <v>4.0417545702416291E-2</v>
      </c>
      <c r="M98" s="124">
        <v>7.8752627530320751E-8</v>
      </c>
      <c r="N98" s="124">
        <v>0</v>
      </c>
      <c r="O98" s="124">
        <v>0</v>
      </c>
      <c r="P98" s="124">
        <v>1.4739610780807766E-2</v>
      </c>
      <c r="Q98" s="124">
        <v>0</v>
      </c>
      <c r="R98" s="124">
        <v>1.0542272890603499E-3</v>
      </c>
      <c r="S98" s="124">
        <v>3.9049235971538678</v>
      </c>
    </row>
    <row r="99" spans="1:19">
      <c r="A99" s="33" t="s">
        <v>229</v>
      </c>
      <c r="B99" s="71" t="s">
        <v>53</v>
      </c>
      <c r="C99" s="124">
        <v>7.7788819955681987E-4</v>
      </c>
      <c r="D99" s="124">
        <v>0</v>
      </c>
      <c r="E99" s="124">
        <v>1.6343649916610303E-3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0</v>
      </c>
      <c r="L99" s="124">
        <v>3.6991717850735739E-2</v>
      </c>
      <c r="M99" s="124">
        <v>0</v>
      </c>
      <c r="N99" s="124">
        <v>3.9796180882811782E-2</v>
      </c>
      <c r="O99" s="124">
        <v>1.2053809798448611E-2</v>
      </c>
      <c r="P99" s="124">
        <v>9.2425302136405207E-3</v>
      </c>
      <c r="Q99" s="124">
        <v>0</v>
      </c>
      <c r="R99" s="124">
        <v>1.7624882791267282E-3</v>
      </c>
      <c r="S99" s="124">
        <v>0.10225898021610647</v>
      </c>
    </row>
    <row r="100" spans="1:19">
      <c r="A100" s="33" t="s">
        <v>229</v>
      </c>
      <c r="B100" s="71" t="s">
        <v>54</v>
      </c>
      <c r="C100" s="124">
        <v>5.6417949118969801E-4</v>
      </c>
      <c r="D100" s="124">
        <v>0</v>
      </c>
      <c r="E100" s="124">
        <v>1.5918107605124021E-3</v>
      </c>
      <c r="F100" s="124">
        <v>0</v>
      </c>
      <c r="G100" s="124">
        <v>0</v>
      </c>
      <c r="H100" s="124">
        <v>0</v>
      </c>
      <c r="I100" s="124">
        <v>0</v>
      </c>
      <c r="J100" s="124">
        <v>0</v>
      </c>
      <c r="K100" s="124">
        <v>0</v>
      </c>
      <c r="L100" s="124">
        <v>1.8069488985265281E-2</v>
      </c>
      <c r="M100" s="124">
        <v>1.9016346895028846E-4</v>
      </c>
      <c r="N100" s="124">
        <v>0</v>
      </c>
      <c r="O100" s="124">
        <v>0</v>
      </c>
      <c r="P100" s="124">
        <v>8.8814384179158878E-3</v>
      </c>
      <c r="Q100" s="124">
        <v>0</v>
      </c>
      <c r="R100" s="124">
        <v>2.0202780268860465E-2</v>
      </c>
      <c r="S100" s="124">
        <v>4.9499861392632738E-2</v>
      </c>
    </row>
    <row r="101" spans="1:19">
      <c r="A101" s="33" t="s">
        <v>229</v>
      </c>
      <c r="B101" s="71" t="s">
        <v>55</v>
      </c>
      <c r="C101" s="124">
        <v>4.4005665097390789E-4</v>
      </c>
      <c r="D101" s="124">
        <v>0</v>
      </c>
      <c r="E101" s="124">
        <v>7.9943771975088396E-4</v>
      </c>
      <c r="F101" s="124">
        <v>0</v>
      </c>
      <c r="G101" s="124">
        <v>0</v>
      </c>
      <c r="H101" s="124">
        <v>0</v>
      </c>
      <c r="I101" s="124">
        <v>0</v>
      </c>
      <c r="J101" s="124">
        <v>0</v>
      </c>
      <c r="K101" s="124">
        <v>0</v>
      </c>
      <c r="L101" s="124">
        <v>4.5429702886583101E-2</v>
      </c>
      <c r="M101" s="124">
        <v>0</v>
      </c>
      <c r="N101" s="124">
        <v>0</v>
      </c>
      <c r="O101" s="124">
        <v>0.67978663686846019</v>
      </c>
      <c r="P101" s="124">
        <v>8.6261637951992043E-3</v>
      </c>
      <c r="Q101" s="124">
        <v>0</v>
      </c>
      <c r="R101" s="124">
        <v>9.5682919323536453E-4</v>
      </c>
      <c r="S101" s="124">
        <v>0.73603882711449842</v>
      </c>
    </row>
    <row r="102" spans="1:19">
      <c r="A102" s="33" t="s">
        <v>229</v>
      </c>
      <c r="B102" s="71" t="s">
        <v>56</v>
      </c>
      <c r="C102" s="124">
        <v>4.6926830600391156E-4</v>
      </c>
      <c r="D102" s="124">
        <v>0</v>
      </c>
      <c r="E102" s="124">
        <v>1.3037661711070569E-3</v>
      </c>
      <c r="F102" s="124">
        <v>0</v>
      </c>
      <c r="G102" s="124">
        <v>0</v>
      </c>
      <c r="H102" s="124">
        <v>0</v>
      </c>
      <c r="I102" s="124">
        <v>0</v>
      </c>
      <c r="J102" s="124">
        <v>0</v>
      </c>
      <c r="K102" s="124">
        <v>0</v>
      </c>
      <c r="L102" s="124">
        <v>2.2362141170564342E-2</v>
      </c>
      <c r="M102" s="124">
        <v>0</v>
      </c>
      <c r="N102" s="124">
        <v>0</v>
      </c>
      <c r="O102" s="124">
        <v>0</v>
      </c>
      <c r="P102" s="124">
        <v>7.4287389787173197E-3</v>
      </c>
      <c r="Q102" s="124">
        <v>0</v>
      </c>
      <c r="R102" s="124">
        <v>9.2416591880351007E-4</v>
      </c>
      <c r="S102" s="124">
        <v>3.2488080545135745E-2</v>
      </c>
    </row>
    <row r="103" spans="1:19">
      <c r="A103" s="33" t="s">
        <v>229</v>
      </c>
      <c r="B103" s="71" t="s">
        <v>57</v>
      </c>
      <c r="C103" s="124">
        <v>6.9653836853067475E-4</v>
      </c>
      <c r="D103" s="124">
        <v>1.7180141712255708</v>
      </c>
      <c r="E103" s="124">
        <v>9.7129456095679245E-4</v>
      </c>
      <c r="F103" s="124">
        <v>0</v>
      </c>
      <c r="G103" s="124">
        <v>0</v>
      </c>
      <c r="H103" s="124">
        <v>0</v>
      </c>
      <c r="I103" s="124">
        <v>0</v>
      </c>
      <c r="J103" s="124">
        <v>0</v>
      </c>
      <c r="K103" s="124">
        <v>2.5873931601008593E-2</v>
      </c>
      <c r="L103" s="124">
        <v>2.2041568003828615E-2</v>
      </c>
      <c r="M103" s="124">
        <v>0</v>
      </c>
      <c r="N103" s="124">
        <v>0</v>
      </c>
      <c r="O103" s="124">
        <v>0</v>
      </c>
      <c r="P103" s="124">
        <v>6.6458933742552517E-3</v>
      </c>
      <c r="Q103" s="124">
        <v>2.1002109142673753E-3</v>
      </c>
      <c r="R103" s="124">
        <v>2.5865484744393541E-2</v>
      </c>
      <c r="S103" s="124">
        <v>1.8022090927926229</v>
      </c>
    </row>
    <row r="104" spans="1:19">
      <c r="A104" s="33" t="s">
        <v>229</v>
      </c>
      <c r="B104" s="71" t="s">
        <v>58</v>
      </c>
      <c r="C104" s="124">
        <v>8.2686697392819752E-4</v>
      </c>
      <c r="D104" s="124">
        <v>0</v>
      </c>
      <c r="E104" s="124">
        <v>5.2784537113481633E-4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4">
        <v>0</v>
      </c>
      <c r="L104" s="124">
        <v>2.2788537054109881E-2</v>
      </c>
      <c r="M104" s="124">
        <v>0</v>
      </c>
      <c r="N104" s="124">
        <v>2.3645205719935447E-3</v>
      </c>
      <c r="O104" s="124">
        <v>0</v>
      </c>
      <c r="P104" s="124">
        <v>5.9768537403357413E-3</v>
      </c>
      <c r="Q104" s="124">
        <v>0</v>
      </c>
      <c r="R104" s="124">
        <v>6.6720057053260007E-4</v>
      </c>
      <c r="S104" s="124">
        <v>3.3151824282185771E-2</v>
      </c>
    </row>
    <row r="105" spans="1:19">
      <c r="A105" s="33" t="s">
        <v>229</v>
      </c>
      <c r="B105" s="71" t="s">
        <v>59</v>
      </c>
      <c r="C105" s="124">
        <v>6.015593739965297E-4</v>
      </c>
      <c r="D105" s="124">
        <v>0</v>
      </c>
      <c r="E105" s="124">
        <v>5.9292995051407615E-4</v>
      </c>
      <c r="F105" s="124">
        <v>0</v>
      </c>
      <c r="G105" s="124">
        <v>0</v>
      </c>
      <c r="H105" s="124">
        <v>0</v>
      </c>
      <c r="I105" s="124">
        <v>0</v>
      </c>
      <c r="J105" s="124">
        <v>0</v>
      </c>
      <c r="K105" s="124">
        <v>0</v>
      </c>
      <c r="L105" s="124">
        <v>3.3058537822851619E-2</v>
      </c>
      <c r="M105" s="124">
        <v>6.0350020924232695E-2</v>
      </c>
      <c r="N105" s="124">
        <v>0.51388106720035776</v>
      </c>
      <c r="O105" s="124">
        <v>0</v>
      </c>
      <c r="P105" s="124">
        <v>0.10489885851606573</v>
      </c>
      <c r="Q105" s="124">
        <v>0</v>
      </c>
      <c r="R105" s="124">
        <v>0.12606533218622218</v>
      </c>
      <c r="S105" s="124">
        <v>0.83944830597437203</v>
      </c>
    </row>
    <row r="106" spans="1:19">
      <c r="A106" s="33" t="s">
        <v>229</v>
      </c>
      <c r="B106" s="71" t="s">
        <v>60</v>
      </c>
      <c r="C106" s="124">
        <v>4.6824102938547441E-4</v>
      </c>
      <c r="D106" s="124">
        <v>0</v>
      </c>
      <c r="E106" s="124">
        <v>1.1839093872136885E-3</v>
      </c>
      <c r="F106" s="124">
        <v>0</v>
      </c>
      <c r="G106" s="124">
        <v>0</v>
      </c>
      <c r="H106" s="124">
        <v>0</v>
      </c>
      <c r="I106" s="124">
        <v>0</v>
      </c>
      <c r="J106" s="124">
        <v>0</v>
      </c>
      <c r="K106" s="124">
        <v>0.16111338229137218</v>
      </c>
      <c r="L106" s="124">
        <v>4.1198807060927933E-2</v>
      </c>
      <c r="M106" s="124">
        <v>0.16313872165641641</v>
      </c>
      <c r="N106" s="124">
        <v>1.7787533903934616E-4</v>
      </c>
      <c r="O106" s="124">
        <v>0.67591984032462449</v>
      </c>
      <c r="P106" s="124">
        <v>4.2234414417407606E-2</v>
      </c>
      <c r="Q106" s="124">
        <v>0</v>
      </c>
      <c r="R106" s="124">
        <v>6.8257322994824676E-4</v>
      </c>
      <c r="S106" s="124">
        <v>1.086117764736116</v>
      </c>
    </row>
    <row r="107" spans="1:19">
      <c r="A107" s="33" t="s">
        <v>229</v>
      </c>
      <c r="B107" s="71" t="s">
        <v>61</v>
      </c>
      <c r="C107" s="124">
        <v>4.8326599032577633E-4</v>
      </c>
      <c r="D107" s="124">
        <v>0</v>
      </c>
      <c r="E107" s="124">
        <v>1.4297487235879203E-3</v>
      </c>
      <c r="F107" s="124">
        <v>0</v>
      </c>
      <c r="G107" s="124">
        <v>0</v>
      </c>
      <c r="H107" s="124">
        <v>0</v>
      </c>
      <c r="I107" s="124">
        <v>0</v>
      </c>
      <c r="J107" s="124">
        <v>0</v>
      </c>
      <c r="K107" s="124">
        <v>0</v>
      </c>
      <c r="L107" s="124">
        <v>2.1676041585577011E-2</v>
      </c>
      <c r="M107" s="124">
        <v>8.4121398169685335E-3</v>
      </c>
      <c r="N107" s="124">
        <v>0</v>
      </c>
      <c r="O107" s="124">
        <v>0</v>
      </c>
      <c r="P107" s="124">
        <v>5.4940519257513643E-3</v>
      </c>
      <c r="Q107" s="124">
        <v>0</v>
      </c>
      <c r="R107" s="124">
        <v>5.5465650613228945E-4</v>
      </c>
      <c r="S107" s="124">
        <v>3.8049904548245195E-2</v>
      </c>
    </row>
    <row r="108" spans="1:19">
      <c r="A108" s="33" t="s">
        <v>229</v>
      </c>
      <c r="B108" s="71" t="s">
        <v>62</v>
      </c>
      <c r="C108" s="124">
        <v>5.1747588554285073E-4</v>
      </c>
      <c r="D108" s="124">
        <v>0</v>
      </c>
      <c r="E108" s="124">
        <v>6.5133231744951559E-4</v>
      </c>
      <c r="F108" s="124">
        <v>0</v>
      </c>
      <c r="G108" s="124">
        <v>0</v>
      </c>
      <c r="H108" s="124">
        <v>0</v>
      </c>
      <c r="I108" s="124">
        <v>0</v>
      </c>
      <c r="J108" s="124">
        <v>0</v>
      </c>
      <c r="K108" s="124">
        <v>0</v>
      </c>
      <c r="L108" s="124">
        <v>2.0818344437557812E-2</v>
      </c>
      <c r="M108" s="124">
        <v>0</v>
      </c>
      <c r="N108" s="124">
        <v>3.1754578690978974E-6</v>
      </c>
      <c r="O108" s="124">
        <v>0</v>
      </c>
      <c r="P108" s="124">
        <v>5.42491737657258E-3</v>
      </c>
      <c r="Q108" s="124">
        <v>0</v>
      </c>
      <c r="R108" s="124">
        <v>4.7454886264013396E-3</v>
      </c>
      <c r="S108" s="124">
        <v>3.2160734101296384E-2</v>
      </c>
    </row>
    <row r="109" spans="1:19">
      <c r="A109" s="33" t="s">
        <v>229</v>
      </c>
      <c r="B109" s="71" t="s">
        <v>63</v>
      </c>
      <c r="C109" s="124">
        <v>1.2544748112297555E-4</v>
      </c>
      <c r="D109" s="124">
        <v>0</v>
      </c>
      <c r="E109" s="124">
        <v>1.019009307444918E-3</v>
      </c>
      <c r="F109" s="124">
        <v>0</v>
      </c>
      <c r="G109" s="124">
        <v>0</v>
      </c>
      <c r="H109" s="124">
        <v>0</v>
      </c>
      <c r="I109" s="124">
        <v>0</v>
      </c>
      <c r="J109" s="124">
        <v>2.9196149902919188E-2</v>
      </c>
      <c r="K109" s="124">
        <v>0</v>
      </c>
      <c r="L109" s="124">
        <v>1.8729222501262299E-2</v>
      </c>
      <c r="M109" s="124">
        <v>1.2714009934249759E-2</v>
      </c>
      <c r="N109" s="124">
        <v>0</v>
      </c>
      <c r="O109" s="124">
        <v>8.2914836129447167E-2</v>
      </c>
      <c r="P109" s="124">
        <v>6.6470261755426918E-3</v>
      </c>
      <c r="Q109" s="124">
        <v>0</v>
      </c>
      <c r="R109" s="124">
        <v>6.4805494169206668E-4</v>
      </c>
      <c r="S109" s="124">
        <v>0.15199375637376988</v>
      </c>
    </row>
    <row r="110" spans="1:19">
      <c r="A110" s="33" t="s">
        <v>229</v>
      </c>
      <c r="B110" s="71" t="s">
        <v>64</v>
      </c>
      <c r="C110" s="124">
        <v>2.5355601091892055E-4</v>
      </c>
      <c r="D110" s="124">
        <v>0</v>
      </c>
      <c r="E110" s="124">
        <v>6.5047412986629638E-4</v>
      </c>
      <c r="F110" s="124">
        <v>0</v>
      </c>
      <c r="G110" s="124">
        <v>0</v>
      </c>
      <c r="H110" s="124">
        <v>0</v>
      </c>
      <c r="I110" s="124">
        <v>0</v>
      </c>
      <c r="J110" s="124">
        <v>0</v>
      </c>
      <c r="K110" s="124">
        <v>6.4426559267843686E-2</v>
      </c>
      <c r="L110" s="124">
        <v>1.0266823665821434E-2</v>
      </c>
      <c r="M110" s="124">
        <v>0</v>
      </c>
      <c r="N110" s="124">
        <v>0</v>
      </c>
      <c r="O110" s="124">
        <v>4.624093625929504E-2</v>
      </c>
      <c r="P110" s="124">
        <v>5.4475071233781591E-2</v>
      </c>
      <c r="Q110" s="124">
        <v>2.6252636428343301E-2</v>
      </c>
      <c r="R110" s="124">
        <v>5.5376394128266782E-2</v>
      </c>
      <c r="S110" s="124">
        <v>0.2579424511239381</v>
      </c>
    </row>
    <row r="111" spans="1:19">
      <c r="A111" s="33" t="s">
        <v>229</v>
      </c>
      <c r="B111" s="71" t="s">
        <v>91</v>
      </c>
      <c r="C111" s="124">
        <v>6.7260656129430885E-4</v>
      </c>
      <c r="D111" s="124">
        <v>0</v>
      </c>
      <c r="E111" s="124">
        <v>7.2275564039792073E-4</v>
      </c>
      <c r="F111" s="124">
        <v>0</v>
      </c>
      <c r="G111" s="124">
        <v>0</v>
      </c>
      <c r="H111" s="124">
        <v>0</v>
      </c>
      <c r="I111" s="124">
        <v>0</v>
      </c>
      <c r="J111" s="124">
        <v>0</v>
      </c>
      <c r="K111" s="124">
        <v>0</v>
      </c>
      <c r="L111" s="124">
        <v>5.0105080589979423E-3</v>
      </c>
      <c r="M111" s="124">
        <v>0</v>
      </c>
      <c r="N111" s="124">
        <v>0</v>
      </c>
      <c r="O111" s="124">
        <v>0</v>
      </c>
      <c r="P111" s="124">
        <v>2.4769800016727572E-2</v>
      </c>
      <c r="Q111" s="124">
        <v>0</v>
      </c>
      <c r="R111" s="124">
        <v>0.89256795562147317</v>
      </c>
      <c r="S111" s="124">
        <v>0.92374362589885095</v>
      </c>
    </row>
    <row r="112" spans="1:19">
      <c r="A112" s="33" t="s">
        <v>229</v>
      </c>
      <c r="B112" s="71" t="s">
        <v>92</v>
      </c>
      <c r="C112" s="124">
        <v>4.6690255104486766E-4</v>
      </c>
      <c r="D112" s="124">
        <v>0</v>
      </c>
      <c r="E112" s="124">
        <v>7.6115334971404991E-4</v>
      </c>
      <c r="F112" s="124">
        <v>0</v>
      </c>
      <c r="G112" s="124">
        <v>0</v>
      </c>
      <c r="H112" s="124">
        <v>0</v>
      </c>
      <c r="I112" s="124">
        <v>0</v>
      </c>
      <c r="J112" s="124">
        <v>0</v>
      </c>
      <c r="K112" s="124">
        <v>1.2889070583309348E-2</v>
      </c>
      <c r="L112" s="124">
        <v>5.1898064420541345E-3</v>
      </c>
      <c r="M112" s="124">
        <v>3.0637453640736112E-4</v>
      </c>
      <c r="N112" s="124">
        <v>1.8324177411113141E-2</v>
      </c>
      <c r="O112" s="124">
        <v>1.8303312009134487E-2</v>
      </c>
      <c r="P112" s="124">
        <v>2.7909787736035696E-3</v>
      </c>
      <c r="Q112" s="124">
        <v>0</v>
      </c>
      <c r="R112" s="124">
        <v>0.5685832597441518</v>
      </c>
      <c r="S112" s="124">
        <v>0.62761503540065178</v>
      </c>
    </row>
    <row r="113" spans="1:19">
      <c r="A113" s="33" t="s">
        <v>229</v>
      </c>
      <c r="B113" s="71" t="s">
        <v>93</v>
      </c>
      <c r="C113" s="124">
        <v>4.7116163400140465E-4</v>
      </c>
      <c r="D113" s="124">
        <v>0</v>
      </c>
      <c r="E113" s="124">
        <v>4.2274054547952744E-4</v>
      </c>
      <c r="F113" s="124">
        <v>0</v>
      </c>
      <c r="G113" s="124">
        <v>0</v>
      </c>
      <c r="H113" s="124">
        <v>0</v>
      </c>
      <c r="I113" s="124">
        <v>0</v>
      </c>
      <c r="J113" s="124">
        <v>0</v>
      </c>
      <c r="K113" s="124">
        <v>5.3688799389863817E-3</v>
      </c>
      <c r="L113" s="124">
        <v>7.5472995979062318E-3</v>
      </c>
      <c r="M113" s="124">
        <v>3.7709380080741539E-6</v>
      </c>
      <c r="N113" s="124">
        <v>1.497432843919988E-2</v>
      </c>
      <c r="O113" s="124">
        <v>0.22879140011417931</v>
      </c>
      <c r="P113" s="124">
        <v>4.205420680619909E-3</v>
      </c>
      <c r="Q113" s="124">
        <v>0</v>
      </c>
      <c r="R113" s="124">
        <v>2.9965064475589998E-4</v>
      </c>
      <c r="S113" s="124">
        <v>0.26208465253307622</v>
      </c>
    </row>
    <row r="114" spans="1:19">
      <c r="A114" s="33" t="s">
        <v>229</v>
      </c>
      <c r="B114" s="71" t="s">
        <v>94</v>
      </c>
      <c r="C114" s="124">
        <v>2.080448014725178E-4</v>
      </c>
      <c r="D114" s="124">
        <v>0</v>
      </c>
      <c r="E114" s="124">
        <v>6.0741554725929348E-4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4">
        <v>3.0679313937067576E-3</v>
      </c>
      <c r="L114" s="124">
        <v>1.6910472037606539E-2</v>
      </c>
      <c r="M114" s="124">
        <v>2.7003226577448913E-4</v>
      </c>
      <c r="N114" s="124">
        <v>0</v>
      </c>
      <c r="O114" s="124">
        <v>0</v>
      </c>
      <c r="P114" s="124">
        <v>3.2630620106317565E-3</v>
      </c>
      <c r="Q114" s="124">
        <v>0</v>
      </c>
      <c r="R114" s="124">
        <v>3.1477512190747348E-4</v>
      </c>
      <c r="S114" s="124">
        <v>2.4641733178384584E-2</v>
      </c>
    </row>
    <row r="115" spans="1:19">
      <c r="A115" s="33" t="s">
        <v>229</v>
      </c>
      <c r="B115" s="71" t="s">
        <v>95</v>
      </c>
      <c r="C115" s="124">
        <v>2.1046945130986927E-4</v>
      </c>
      <c r="D115" s="124">
        <v>0</v>
      </c>
      <c r="E115" s="124">
        <v>5.4832483627187401E-4</v>
      </c>
      <c r="F115" s="124">
        <v>0</v>
      </c>
      <c r="G115" s="124">
        <v>0</v>
      </c>
      <c r="H115" s="124">
        <v>0</v>
      </c>
      <c r="I115" s="124">
        <v>0</v>
      </c>
      <c r="J115" s="124">
        <v>4.7767696269673117</v>
      </c>
      <c r="K115" s="124">
        <v>0</v>
      </c>
      <c r="L115" s="124">
        <v>9.2339424688887561E-3</v>
      </c>
      <c r="M115" s="124">
        <v>9.6790587793755378E-2</v>
      </c>
      <c r="N115" s="124">
        <v>0.7847186357283169</v>
      </c>
      <c r="O115" s="124">
        <v>0</v>
      </c>
      <c r="P115" s="124">
        <v>3.0018384088066341E-3</v>
      </c>
      <c r="Q115" s="124">
        <v>0</v>
      </c>
      <c r="R115" s="124">
        <v>3.476357164409194E-4</v>
      </c>
      <c r="S115" s="124">
        <v>5.67162106137107</v>
      </c>
    </row>
    <row r="116" spans="1:19">
      <c r="A116" s="33" t="s">
        <v>229</v>
      </c>
      <c r="B116" s="71" t="s">
        <v>96</v>
      </c>
      <c r="C116" s="124">
        <v>3.5982322184491267E-4</v>
      </c>
      <c r="D116" s="124">
        <v>0</v>
      </c>
      <c r="E116" s="124">
        <v>7.7041646362907557E-4</v>
      </c>
      <c r="F116" s="124">
        <v>0</v>
      </c>
      <c r="G116" s="124">
        <v>0</v>
      </c>
      <c r="H116" s="124">
        <v>0</v>
      </c>
      <c r="I116" s="124">
        <v>0</v>
      </c>
      <c r="J116" s="124">
        <v>0</v>
      </c>
      <c r="K116" s="124">
        <v>0</v>
      </c>
      <c r="L116" s="124">
        <v>8.352441172338132E-3</v>
      </c>
      <c r="M116" s="124">
        <v>0</v>
      </c>
      <c r="N116" s="124">
        <v>1.0767144604928447E-2</v>
      </c>
      <c r="O116" s="124">
        <v>0</v>
      </c>
      <c r="P116" s="124">
        <v>8.0633262381439863E-3</v>
      </c>
      <c r="Q116" s="124">
        <v>0</v>
      </c>
      <c r="R116" s="124">
        <v>2.2034930514180928E-4</v>
      </c>
      <c r="S116" s="124">
        <v>2.8533501006108963E-2</v>
      </c>
    </row>
    <row r="117" spans="1:19">
      <c r="A117" s="33" t="s">
        <v>229</v>
      </c>
      <c r="B117" s="71" t="s">
        <v>97</v>
      </c>
      <c r="C117" s="124">
        <v>1.6310873266967008E-4</v>
      </c>
      <c r="D117" s="124">
        <v>0</v>
      </c>
      <c r="E117" s="124">
        <v>7.2408532869872033E-4</v>
      </c>
      <c r="F117" s="124">
        <v>0</v>
      </c>
      <c r="G117" s="124">
        <v>0</v>
      </c>
      <c r="H117" s="124">
        <v>0</v>
      </c>
      <c r="I117" s="124">
        <v>0</v>
      </c>
      <c r="J117" s="124">
        <v>0</v>
      </c>
      <c r="K117" s="124">
        <v>0</v>
      </c>
      <c r="L117" s="124">
        <v>2.8467480368057352E-3</v>
      </c>
      <c r="M117" s="124">
        <v>5.8152276452148044E-3</v>
      </c>
      <c r="N117" s="124">
        <v>0</v>
      </c>
      <c r="O117" s="124">
        <v>5.2087491418522092E-2</v>
      </c>
      <c r="P117" s="124">
        <v>1.7946581580332577E-3</v>
      </c>
      <c r="Q117" s="124">
        <v>0</v>
      </c>
      <c r="R117" s="124">
        <v>3.9550815019140373E-4</v>
      </c>
      <c r="S117" s="124">
        <v>6.3826827470109038E-2</v>
      </c>
    </row>
    <row r="118" spans="1:19">
      <c r="A118" s="33" t="s">
        <v>229</v>
      </c>
      <c r="B118" s="71" t="s">
        <v>98</v>
      </c>
      <c r="C118" s="124">
        <v>2.0484750754334868E-5</v>
      </c>
      <c r="D118" s="124">
        <v>0</v>
      </c>
      <c r="E118" s="124">
        <v>3.1477509538468951E-4</v>
      </c>
      <c r="F118" s="124">
        <v>0</v>
      </c>
      <c r="G118" s="124">
        <v>0</v>
      </c>
      <c r="H118" s="124">
        <v>0</v>
      </c>
      <c r="I118" s="124">
        <v>0</v>
      </c>
      <c r="J118" s="124">
        <v>0</v>
      </c>
      <c r="K118" s="124">
        <v>0</v>
      </c>
      <c r="L118" s="124">
        <v>9.7320645419785023E-3</v>
      </c>
      <c r="M118" s="124">
        <v>0</v>
      </c>
      <c r="N118" s="124">
        <v>5.2479180585223162E-3</v>
      </c>
      <c r="O118" s="124">
        <v>7.6922770060914303E-2</v>
      </c>
      <c r="P118" s="124">
        <v>1.0605499610065294E-2</v>
      </c>
      <c r="Q118" s="124">
        <v>0</v>
      </c>
      <c r="R118" s="124">
        <v>1.0976005726018201E-2</v>
      </c>
      <c r="S118" s="124">
        <v>0.11381951784346711</v>
      </c>
    </row>
    <row r="119" spans="1:19">
      <c r="A119" s="33" t="s">
        <v>229</v>
      </c>
      <c r="B119" s="71" t="s">
        <v>99</v>
      </c>
      <c r="C119" s="124">
        <v>2.5865523856616335E-4</v>
      </c>
      <c r="D119" s="124">
        <v>0</v>
      </c>
      <c r="E119" s="124">
        <v>4.2344744433719939E-4</v>
      </c>
      <c r="F119" s="124">
        <v>0</v>
      </c>
      <c r="G119" s="124">
        <v>0</v>
      </c>
      <c r="H119" s="124">
        <v>0</v>
      </c>
      <c r="I119" s="124">
        <v>0</v>
      </c>
      <c r="J119" s="124">
        <v>0</v>
      </c>
      <c r="K119" s="124">
        <v>0</v>
      </c>
      <c r="L119" s="124">
        <v>6.5574213216645916E-3</v>
      </c>
      <c r="M119" s="124">
        <v>0</v>
      </c>
      <c r="N119" s="124">
        <v>0</v>
      </c>
      <c r="O119" s="124">
        <v>0</v>
      </c>
      <c r="P119" s="124">
        <v>2.0056049975778478E-3</v>
      </c>
      <c r="Q119" s="124">
        <v>0</v>
      </c>
      <c r="R119" s="124">
        <v>3.4021633576841737E-4</v>
      </c>
      <c r="S119" s="124">
        <v>9.5853453378254017E-3</v>
      </c>
    </row>
    <row r="120" spans="1:19">
      <c r="A120" s="33" t="s">
        <v>229</v>
      </c>
      <c r="B120" s="71" t="s">
        <v>100</v>
      </c>
      <c r="C120" s="124">
        <v>2.5609245014912574E-4</v>
      </c>
      <c r="D120" s="124">
        <v>0</v>
      </c>
      <c r="E120" s="124">
        <v>3.742140362508195E-4</v>
      </c>
      <c r="F120" s="124">
        <v>0</v>
      </c>
      <c r="G120" s="124">
        <v>0</v>
      </c>
      <c r="H120" s="124">
        <v>0</v>
      </c>
      <c r="I120" s="124">
        <v>0</v>
      </c>
      <c r="J120" s="124">
        <v>0</v>
      </c>
      <c r="K120" s="124">
        <v>0</v>
      </c>
      <c r="L120" s="124">
        <v>9.8413056464643489E-3</v>
      </c>
      <c r="M120" s="124">
        <v>0</v>
      </c>
      <c r="N120" s="124">
        <v>0</v>
      </c>
      <c r="O120" s="124">
        <v>2.4338315159295654</v>
      </c>
      <c r="P120" s="124">
        <v>1.9778667049479282E-3</v>
      </c>
      <c r="Q120" s="124">
        <v>0</v>
      </c>
      <c r="R120" s="124">
        <v>2.4232939960810995E-4</v>
      </c>
      <c r="S120" s="124">
        <v>2.4465233241668898</v>
      </c>
    </row>
    <row r="121" spans="1:19">
      <c r="A121" s="33" t="s">
        <v>229</v>
      </c>
      <c r="B121" s="71" t="s">
        <v>116</v>
      </c>
      <c r="C121" s="124">
        <v>1.4237695201479994E-4</v>
      </c>
      <c r="D121" s="124">
        <v>0</v>
      </c>
      <c r="E121" s="124">
        <v>2.0329085299231053E-4</v>
      </c>
      <c r="F121" s="124">
        <v>0</v>
      </c>
      <c r="G121" s="124">
        <v>0</v>
      </c>
      <c r="H121" s="124">
        <v>0</v>
      </c>
      <c r="I121" s="124">
        <v>0</v>
      </c>
      <c r="J121" s="124">
        <v>0</v>
      </c>
      <c r="K121" s="124">
        <v>0</v>
      </c>
      <c r="L121" s="124">
        <v>3.6047148328588463E-3</v>
      </c>
      <c r="M121" s="124">
        <v>0</v>
      </c>
      <c r="N121" s="124">
        <v>0</v>
      </c>
      <c r="O121" s="124">
        <v>0</v>
      </c>
      <c r="P121" s="124">
        <v>2.2535425433574119E-3</v>
      </c>
      <c r="Q121" s="124">
        <v>0</v>
      </c>
      <c r="R121" s="124">
        <v>6.5319195923716933E-2</v>
      </c>
      <c r="S121" s="124">
        <v>7.1523121104974052E-2</v>
      </c>
    </row>
    <row r="122" spans="1:19">
      <c r="A122" s="33" t="s">
        <v>229</v>
      </c>
      <c r="B122" s="71" t="s">
        <v>117</v>
      </c>
      <c r="C122" s="124">
        <v>1.3959894929094219E-4</v>
      </c>
      <c r="D122" s="124">
        <v>0</v>
      </c>
      <c r="E122" s="124">
        <v>6.0569502032592482E-5</v>
      </c>
      <c r="F122" s="124">
        <v>0</v>
      </c>
      <c r="G122" s="124">
        <v>0</v>
      </c>
      <c r="H122" s="124">
        <v>0</v>
      </c>
      <c r="I122" s="124">
        <v>0</v>
      </c>
      <c r="J122" s="124">
        <v>0</v>
      </c>
      <c r="K122" s="124">
        <v>0</v>
      </c>
      <c r="L122" s="124">
        <v>3.8837939172342573E-3</v>
      </c>
      <c r="M122" s="124">
        <v>6.6484416748835429E-5</v>
      </c>
      <c r="N122" s="124">
        <v>0</v>
      </c>
      <c r="O122" s="124">
        <v>0</v>
      </c>
      <c r="P122" s="124">
        <v>1.1018812875647654E-2</v>
      </c>
      <c r="Q122" s="124">
        <v>0</v>
      </c>
      <c r="R122" s="124">
        <v>1.6440563581667789E-3</v>
      </c>
      <c r="S122" s="124">
        <v>1.681331601906777E-2</v>
      </c>
    </row>
    <row r="123" spans="1:19">
      <c r="A123" s="33" t="s">
        <v>229</v>
      </c>
      <c r="B123" s="71" t="s">
        <v>118</v>
      </c>
      <c r="C123" s="124">
        <v>2.2691811371711168E-4</v>
      </c>
      <c r="D123" s="124">
        <v>0</v>
      </c>
      <c r="E123" s="124">
        <v>3.4631744621194116E-4</v>
      </c>
      <c r="F123" s="124">
        <v>0</v>
      </c>
      <c r="G123" s="124">
        <v>0</v>
      </c>
      <c r="H123" s="124">
        <v>0</v>
      </c>
      <c r="I123" s="124">
        <v>0</v>
      </c>
      <c r="J123" s="124">
        <v>3.6989550349317106</v>
      </c>
      <c r="K123" s="124">
        <v>0</v>
      </c>
      <c r="L123" s="124">
        <v>2.9464100656397818E-3</v>
      </c>
      <c r="M123" s="124">
        <v>0</v>
      </c>
      <c r="N123" s="124">
        <v>0</v>
      </c>
      <c r="O123" s="124">
        <v>0</v>
      </c>
      <c r="P123" s="124">
        <v>1.1425419965576111E-3</v>
      </c>
      <c r="Q123" s="124">
        <v>0</v>
      </c>
      <c r="R123" s="124">
        <v>1.2958044281674574E-4</v>
      </c>
      <c r="S123" s="124">
        <v>3.7037468029967613</v>
      </c>
    </row>
    <row r="124" spans="1:19">
      <c r="A124" s="33" t="s">
        <v>229</v>
      </c>
      <c r="B124" s="71" t="s">
        <v>119</v>
      </c>
      <c r="C124" s="124">
        <v>6.0874835944524364E-5</v>
      </c>
      <c r="D124" s="124">
        <v>0</v>
      </c>
      <c r="E124" s="124">
        <v>3.0283761861404912E-4</v>
      </c>
      <c r="F124" s="124">
        <v>0</v>
      </c>
      <c r="G124" s="124">
        <v>0</v>
      </c>
      <c r="H124" s="124">
        <v>0</v>
      </c>
      <c r="I124" s="124">
        <v>0</v>
      </c>
      <c r="J124" s="124">
        <v>0</v>
      </c>
      <c r="K124" s="124">
        <v>0</v>
      </c>
      <c r="L124" s="124">
        <v>4.9724554989722947E-3</v>
      </c>
      <c r="M124" s="124">
        <v>0.2872680709982518</v>
      </c>
      <c r="N124" s="124">
        <v>8.575608826690484E-2</v>
      </c>
      <c r="O124" s="124">
        <v>0</v>
      </c>
      <c r="P124" s="124">
        <v>1.4550120318261861E-3</v>
      </c>
      <c r="Q124" s="124">
        <v>0</v>
      </c>
      <c r="R124" s="124">
        <v>4.6704514048661991</v>
      </c>
      <c r="S124" s="124">
        <v>5.0502667441168114</v>
      </c>
    </row>
    <row r="125" spans="1:19">
      <c r="A125" s="33" t="s">
        <v>229</v>
      </c>
      <c r="B125" s="71" t="s">
        <v>120</v>
      </c>
      <c r="C125" s="124">
        <v>1.8096120857613585E-4</v>
      </c>
      <c r="D125" s="124">
        <v>0</v>
      </c>
      <c r="E125" s="124">
        <v>6.6046903926419986E-5</v>
      </c>
      <c r="F125" s="124">
        <v>0</v>
      </c>
      <c r="G125" s="124">
        <v>0</v>
      </c>
      <c r="H125" s="124">
        <v>0</v>
      </c>
      <c r="I125" s="124">
        <v>0</v>
      </c>
      <c r="J125" s="124">
        <v>0</v>
      </c>
      <c r="K125" s="124">
        <v>0</v>
      </c>
      <c r="L125" s="124">
        <v>5.9768281392553746E-3</v>
      </c>
      <c r="M125" s="124">
        <v>0.13596096667987467</v>
      </c>
      <c r="N125" s="124">
        <v>4.7273941634049521E-3</v>
      </c>
      <c r="O125" s="124">
        <v>0</v>
      </c>
      <c r="P125" s="124">
        <v>1.2323139078347367E-3</v>
      </c>
      <c r="Q125" s="124">
        <v>0</v>
      </c>
      <c r="R125" s="124">
        <v>1.4305984069551414E-4</v>
      </c>
      <c r="S125" s="124">
        <v>0.14828757084347899</v>
      </c>
    </row>
    <row r="126" spans="1:19">
      <c r="A126" s="33" t="s">
        <v>229</v>
      </c>
      <c r="B126" s="71" t="s">
        <v>121</v>
      </c>
      <c r="C126" s="124">
        <v>1.1452087078467343E-4</v>
      </c>
      <c r="D126" s="124">
        <v>0</v>
      </c>
      <c r="E126" s="124">
        <v>1.4363527928829001E-4</v>
      </c>
      <c r="F126" s="124">
        <v>0</v>
      </c>
      <c r="G126" s="124">
        <v>0</v>
      </c>
      <c r="H126" s="124">
        <v>0</v>
      </c>
      <c r="I126" s="124">
        <v>0</v>
      </c>
      <c r="J126" s="124">
        <v>0</v>
      </c>
      <c r="K126" s="124">
        <v>0</v>
      </c>
      <c r="L126" s="124">
        <v>5.6146609518652468E-3</v>
      </c>
      <c r="M126" s="124">
        <v>0.10544311358209768</v>
      </c>
      <c r="N126" s="124">
        <v>2.0269719812297637E-2</v>
      </c>
      <c r="O126" s="124">
        <v>0</v>
      </c>
      <c r="P126" s="124">
        <v>3.8001821859268148E-3</v>
      </c>
      <c r="Q126" s="124">
        <v>0</v>
      </c>
      <c r="R126" s="124">
        <v>2.0551698959536679E-4</v>
      </c>
      <c r="S126" s="124">
        <v>0.13559134967181308</v>
      </c>
    </row>
    <row r="127" spans="1:19">
      <c r="A127" s="33" t="s">
        <v>229</v>
      </c>
      <c r="B127" s="71" t="s">
        <v>122</v>
      </c>
      <c r="C127" s="124">
        <v>9.4111150468201288E-5</v>
      </c>
      <c r="D127" s="124">
        <v>0</v>
      </c>
      <c r="E127" s="124">
        <v>6.4156381029079057E-5</v>
      </c>
      <c r="F127" s="124">
        <v>0</v>
      </c>
      <c r="G127" s="124">
        <v>0</v>
      </c>
      <c r="H127" s="124">
        <v>0</v>
      </c>
      <c r="I127" s="124">
        <v>0</v>
      </c>
      <c r="J127" s="124">
        <v>0.54683558019155498</v>
      </c>
      <c r="K127" s="124">
        <v>0</v>
      </c>
      <c r="L127" s="124">
        <v>3.7342750613440501E-3</v>
      </c>
      <c r="M127" s="124">
        <v>0</v>
      </c>
      <c r="N127" s="124">
        <v>0.21988191138480317</v>
      </c>
      <c r="O127" s="124">
        <v>0</v>
      </c>
      <c r="P127" s="124">
        <v>1.037103541449369E-3</v>
      </c>
      <c r="Q127" s="124">
        <v>0.34871621502005157</v>
      </c>
      <c r="R127" s="124">
        <v>1.5521074159607906E-4</v>
      </c>
      <c r="S127" s="124">
        <v>1.120518563472217</v>
      </c>
    </row>
    <row r="128" spans="1:19">
      <c r="A128" s="33" t="s">
        <v>229</v>
      </c>
      <c r="B128" s="71" t="s">
        <v>123</v>
      </c>
      <c r="C128" s="124">
        <v>1.3365127978559599E-4</v>
      </c>
      <c r="D128" s="124">
        <v>0</v>
      </c>
      <c r="E128" s="124">
        <v>1.8041760281128916E-4</v>
      </c>
      <c r="F128" s="124">
        <v>0</v>
      </c>
      <c r="G128" s="124">
        <v>0</v>
      </c>
      <c r="H128" s="124">
        <v>0</v>
      </c>
      <c r="I128" s="124">
        <v>5.9575911948137374</v>
      </c>
      <c r="J128" s="124">
        <v>0</v>
      </c>
      <c r="K128" s="124">
        <v>0</v>
      </c>
      <c r="L128" s="124">
        <v>6.7616755766142234E-3</v>
      </c>
      <c r="M128" s="124">
        <v>0</v>
      </c>
      <c r="N128" s="124">
        <v>2.9957866190333249E-3</v>
      </c>
      <c r="O128" s="124">
        <v>0</v>
      </c>
      <c r="P128" s="124">
        <v>0.16162647865201052</v>
      </c>
      <c r="Q128" s="124">
        <v>0</v>
      </c>
      <c r="R128" s="124">
        <v>2.2193448030094487E-4</v>
      </c>
      <c r="S128" s="124">
        <v>6.1295111390242596</v>
      </c>
    </row>
    <row r="129" spans="1:19">
      <c r="A129" s="33" t="s">
        <v>229</v>
      </c>
      <c r="B129" s="71" t="s">
        <v>124</v>
      </c>
      <c r="C129" s="124">
        <v>1.5743615071794892E-4</v>
      </c>
      <c r="D129" s="124">
        <v>0</v>
      </c>
      <c r="E129" s="124">
        <v>2.0487012895031853E-4</v>
      </c>
      <c r="F129" s="124">
        <v>0</v>
      </c>
      <c r="G129" s="124">
        <v>0</v>
      </c>
      <c r="H129" s="124">
        <v>0</v>
      </c>
      <c r="I129" s="124">
        <v>0</v>
      </c>
      <c r="J129" s="124">
        <v>0</v>
      </c>
      <c r="K129" s="124">
        <v>0</v>
      </c>
      <c r="L129" s="124">
        <v>4.3059630015278572E-3</v>
      </c>
      <c r="M129" s="124">
        <v>0.1065147778952138</v>
      </c>
      <c r="N129" s="124">
        <v>4.232632899228328E-2</v>
      </c>
      <c r="O129" s="124">
        <v>0</v>
      </c>
      <c r="P129" s="124">
        <v>9.9593789460072912E-4</v>
      </c>
      <c r="Q129" s="124">
        <v>5.4926411033435318E-2</v>
      </c>
      <c r="R129" s="124">
        <v>2.3152250487612491E-4</v>
      </c>
      <c r="S129" s="124">
        <v>0.20966324760166799</v>
      </c>
    </row>
    <row r="130" spans="1:19">
      <c r="A130" s="33" t="s">
        <v>229</v>
      </c>
      <c r="B130" s="71" t="s">
        <v>125</v>
      </c>
      <c r="C130" s="124">
        <v>1.2197734054897325E-4</v>
      </c>
      <c r="D130" s="124">
        <v>0</v>
      </c>
      <c r="E130" s="124">
        <v>1.4929263622676103E-4</v>
      </c>
      <c r="F130" s="124">
        <v>0</v>
      </c>
      <c r="G130" s="124">
        <v>0</v>
      </c>
      <c r="H130" s="124">
        <v>0</v>
      </c>
      <c r="I130" s="124">
        <v>0</v>
      </c>
      <c r="J130" s="124">
        <v>0</v>
      </c>
      <c r="K130" s="124">
        <v>0</v>
      </c>
      <c r="L130" s="124">
        <v>4.6723140909623595E-3</v>
      </c>
      <c r="M130" s="124">
        <v>0</v>
      </c>
      <c r="N130" s="124">
        <v>6.2399042305775865E-2</v>
      </c>
      <c r="O130" s="124">
        <v>0</v>
      </c>
      <c r="P130" s="124">
        <v>1.5275066485784805E-2</v>
      </c>
      <c r="Q130" s="124">
        <v>0</v>
      </c>
      <c r="R130" s="124">
        <v>0.24070857219546227</v>
      </c>
      <c r="S130" s="124">
        <v>0.32332626505478856</v>
      </c>
    </row>
    <row r="131" spans="1:19">
      <c r="A131" s="33" t="s">
        <v>229</v>
      </c>
      <c r="B131" s="71" t="s">
        <v>126</v>
      </c>
      <c r="C131" s="124">
        <v>9.091759184443049E-5</v>
      </c>
      <c r="D131" s="124">
        <v>0</v>
      </c>
      <c r="E131" s="124">
        <v>1.6840826537922737E-4</v>
      </c>
      <c r="F131" s="124">
        <v>0</v>
      </c>
      <c r="G131" s="124">
        <v>0</v>
      </c>
      <c r="H131" s="124">
        <v>0</v>
      </c>
      <c r="I131" s="124">
        <v>0</v>
      </c>
      <c r="J131" s="124">
        <v>0</v>
      </c>
      <c r="K131" s="124">
        <v>0</v>
      </c>
      <c r="L131" s="124">
        <v>5.4541574596917997E-3</v>
      </c>
      <c r="M131" s="124">
        <v>0</v>
      </c>
      <c r="N131" s="124">
        <v>2.9185882767421845E-3</v>
      </c>
      <c r="O131" s="124">
        <v>0</v>
      </c>
      <c r="P131" s="124">
        <v>9.4844511461644743E-4</v>
      </c>
      <c r="Q131" s="124">
        <v>0</v>
      </c>
      <c r="R131" s="124">
        <v>1.0749116356478794E-4</v>
      </c>
      <c r="S131" s="124">
        <v>9.6880078719436824E-3</v>
      </c>
    </row>
    <row r="132" spans="1:19">
      <c r="A132" s="33" t="s">
        <v>229</v>
      </c>
      <c r="B132" s="71" t="s">
        <v>127</v>
      </c>
      <c r="C132" s="124">
        <v>8.2385447471189366E-5</v>
      </c>
      <c r="D132" s="124">
        <v>0</v>
      </c>
      <c r="E132" s="124">
        <v>8.5482509321721523E-5</v>
      </c>
      <c r="F132" s="124">
        <v>0</v>
      </c>
      <c r="G132" s="124">
        <v>0</v>
      </c>
      <c r="H132" s="124">
        <v>0</v>
      </c>
      <c r="I132" s="124">
        <v>0</v>
      </c>
      <c r="J132" s="124">
        <v>0</v>
      </c>
      <c r="K132" s="124">
        <v>0</v>
      </c>
      <c r="L132" s="124">
        <v>3.5048261829562222E-3</v>
      </c>
      <c r="M132" s="124">
        <v>3.3956211750407306E-2</v>
      </c>
      <c r="N132" s="124">
        <v>8.8884430346247711E-4</v>
      </c>
      <c r="O132" s="124">
        <v>2.4705149357764355E-3</v>
      </c>
      <c r="P132" s="124">
        <v>2.2569132731902641E-2</v>
      </c>
      <c r="Q132" s="124">
        <v>5.874849022062989E-2</v>
      </c>
      <c r="R132" s="124">
        <v>3.551942950982518</v>
      </c>
      <c r="S132" s="124">
        <v>3.6742488390644326</v>
      </c>
    </row>
    <row r="133" spans="1:19">
      <c r="A133" s="33" t="s">
        <v>229</v>
      </c>
      <c r="B133" s="71" t="s">
        <v>128</v>
      </c>
      <c r="C133" s="124">
        <v>8.9407211253167418E-5</v>
      </c>
      <c r="D133" s="124">
        <v>0</v>
      </c>
      <c r="E133" s="124">
        <v>1.8521410083494061E-4</v>
      </c>
      <c r="F133" s="124">
        <v>0</v>
      </c>
      <c r="G133" s="124">
        <v>0</v>
      </c>
      <c r="H133" s="124">
        <v>0</v>
      </c>
      <c r="I133" s="124">
        <v>0</v>
      </c>
      <c r="J133" s="124">
        <v>0</v>
      </c>
      <c r="K133" s="124">
        <v>3.2390515853719659</v>
      </c>
      <c r="L133" s="124">
        <v>3.0581912764553465E-3</v>
      </c>
      <c r="M133" s="124">
        <v>0</v>
      </c>
      <c r="N133" s="124">
        <v>7.7049485487926006E-2</v>
      </c>
      <c r="O133" s="124">
        <v>0</v>
      </c>
      <c r="P133" s="124">
        <v>1.0486051104692251E-3</v>
      </c>
      <c r="Q133" s="124">
        <v>0.54821833618772198</v>
      </c>
      <c r="R133" s="124">
        <v>1.5051029926773651E-3</v>
      </c>
      <c r="S133" s="124">
        <v>3.8702059277391641</v>
      </c>
    </row>
    <row r="134" spans="1:19">
      <c r="A134" s="33" t="s">
        <v>229</v>
      </c>
      <c r="B134" s="71" t="s">
        <v>129</v>
      </c>
      <c r="C134" s="124">
        <v>1.4696929337620901E-4</v>
      </c>
      <c r="D134" s="124">
        <v>0</v>
      </c>
      <c r="E134" s="124">
        <v>1.1053955798701054E-4</v>
      </c>
      <c r="F134" s="124">
        <v>0</v>
      </c>
      <c r="G134" s="124">
        <v>0</v>
      </c>
      <c r="H134" s="124">
        <v>0</v>
      </c>
      <c r="I134" s="124">
        <v>0</v>
      </c>
      <c r="J134" s="124">
        <v>0</v>
      </c>
      <c r="K134" s="124">
        <v>0</v>
      </c>
      <c r="L134" s="124">
        <v>5.1652198230183188E-3</v>
      </c>
      <c r="M134" s="124">
        <v>0</v>
      </c>
      <c r="N134" s="124">
        <v>0.32642583947070491</v>
      </c>
      <c r="O134" s="124">
        <v>0.42511651895583924</v>
      </c>
      <c r="P134" s="124">
        <v>9.6364988139896468E-4</v>
      </c>
      <c r="Q134" s="124">
        <v>0</v>
      </c>
      <c r="R134" s="124">
        <v>8.0316594215190662E-3</v>
      </c>
      <c r="S134" s="124">
        <v>0.7659603964038979</v>
      </c>
    </row>
    <row r="135" spans="1:19">
      <c r="A135" s="33" t="s">
        <v>229</v>
      </c>
      <c r="B135" s="71" t="s">
        <v>130</v>
      </c>
      <c r="C135" s="124">
        <v>1.0994934155927893E-4</v>
      </c>
      <c r="D135" s="124">
        <v>0</v>
      </c>
      <c r="E135" s="124">
        <v>1.4795755441099345E-4</v>
      </c>
      <c r="F135" s="124">
        <v>4.3345157380626063</v>
      </c>
      <c r="G135" s="124">
        <v>0</v>
      </c>
      <c r="H135" s="124">
        <v>0</v>
      </c>
      <c r="I135" s="124">
        <v>0</v>
      </c>
      <c r="J135" s="124">
        <v>0</v>
      </c>
      <c r="K135" s="124">
        <v>0</v>
      </c>
      <c r="L135" s="124">
        <v>7.675826240875594E-3</v>
      </c>
      <c r="M135" s="124">
        <v>1.6601523925465855</v>
      </c>
      <c r="N135" s="124">
        <v>2.8712385613083313E-4</v>
      </c>
      <c r="O135" s="124">
        <v>0</v>
      </c>
      <c r="P135" s="124">
        <v>7.2480307990474557E-4</v>
      </c>
      <c r="Q135" s="124">
        <v>0.11276947756957156</v>
      </c>
      <c r="R135" s="124">
        <v>0.49362379147513025</v>
      </c>
      <c r="S135" s="124">
        <v>6.6100070597267404</v>
      </c>
    </row>
    <row r="136" spans="1:19">
      <c r="A136" s="33" t="s">
        <v>229</v>
      </c>
      <c r="B136" s="71" t="s">
        <v>131</v>
      </c>
      <c r="C136" s="124">
        <v>1.188335784299718</v>
      </c>
      <c r="D136" s="124">
        <v>0</v>
      </c>
      <c r="E136" s="124">
        <v>1.5520486634201802E-4</v>
      </c>
      <c r="F136" s="124">
        <v>0</v>
      </c>
      <c r="G136" s="124">
        <v>0</v>
      </c>
      <c r="H136" s="124">
        <v>0</v>
      </c>
      <c r="I136" s="124">
        <v>0</v>
      </c>
      <c r="J136" s="124">
        <v>0</v>
      </c>
      <c r="K136" s="124">
        <v>5.3688799389846054E-3</v>
      </c>
      <c r="L136" s="124">
        <v>4.7415489431070768E-3</v>
      </c>
      <c r="M136" s="124">
        <v>0</v>
      </c>
      <c r="N136" s="124">
        <v>8.7870885555716427E-3</v>
      </c>
      <c r="O136" s="124">
        <v>0.16494831785901454</v>
      </c>
      <c r="P136" s="124">
        <v>8.6233332764606985E-4</v>
      </c>
      <c r="Q136" s="124">
        <v>0.53596882775423271</v>
      </c>
      <c r="R136" s="124">
        <v>9.7936301017398364E-3</v>
      </c>
      <c r="S136" s="124">
        <v>1.9189616156462534</v>
      </c>
    </row>
    <row r="137" spans="1:19">
      <c r="A137" s="33" t="s">
        <v>229</v>
      </c>
      <c r="B137" s="71" t="s">
        <v>132</v>
      </c>
      <c r="C137" s="124">
        <v>6.7017288390758267E-5</v>
      </c>
      <c r="D137" s="124">
        <v>0</v>
      </c>
      <c r="E137" s="124">
        <v>1.6246340399028725E-4</v>
      </c>
      <c r="F137" s="124">
        <v>0</v>
      </c>
      <c r="G137" s="124">
        <v>0</v>
      </c>
      <c r="H137" s="124">
        <v>0</v>
      </c>
      <c r="I137" s="124">
        <v>0</v>
      </c>
      <c r="J137" s="124">
        <v>0</v>
      </c>
      <c r="K137" s="124">
        <v>0</v>
      </c>
      <c r="L137" s="124">
        <v>3.7669186463578086E-3</v>
      </c>
      <c r="M137" s="124">
        <v>0.10041361336109134</v>
      </c>
      <c r="N137" s="124">
        <v>0.19511073708908988</v>
      </c>
      <c r="O137" s="124">
        <v>0</v>
      </c>
      <c r="P137" s="124">
        <v>2.8830355800266716E-3</v>
      </c>
      <c r="Q137" s="124">
        <v>0.4808280156826239</v>
      </c>
      <c r="R137" s="124">
        <v>9.8018616355446397E-3</v>
      </c>
      <c r="S137" s="124">
        <v>0.79303366268709397</v>
      </c>
    </row>
    <row r="138" spans="1:19">
      <c r="A138" s="33" t="s">
        <v>229</v>
      </c>
      <c r="B138" s="71" t="s">
        <v>133</v>
      </c>
      <c r="C138" s="124">
        <v>8.0160900086667652E-5</v>
      </c>
      <c r="D138" s="124">
        <v>0</v>
      </c>
      <c r="E138" s="124">
        <v>8.7025120812711521E-5</v>
      </c>
      <c r="F138" s="124">
        <v>0</v>
      </c>
      <c r="G138" s="124">
        <v>0</v>
      </c>
      <c r="H138" s="124">
        <v>0</v>
      </c>
      <c r="I138" s="124">
        <v>0</v>
      </c>
      <c r="J138" s="124">
        <v>0</v>
      </c>
      <c r="K138" s="124">
        <v>0</v>
      </c>
      <c r="L138" s="124">
        <v>3.5756685592662762E-3</v>
      </c>
      <c r="M138" s="124">
        <v>0</v>
      </c>
      <c r="N138" s="124">
        <v>0.93582053469555149</v>
      </c>
      <c r="O138" s="124">
        <v>0</v>
      </c>
      <c r="P138" s="124">
        <v>4.8905694634981955E-3</v>
      </c>
      <c r="Q138" s="124">
        <v>0</v>
      </c>
      <c r="R138" s="124">
        <v>3.4364745699370758E-2</v>
      </c>
      <c r="S138" s="124">
        <v>0.97881870443870866</v>
      </c>
    </row>
    <row r="139" spans="1:19">
      <c r="A139" s="33" t="s">
        <v>229</v>
      </c>
      <c r="B139" s="71" t="s">
        <v>134</v>
      </c>
      <c r="C139" s="124">
        <v>3.3091490823977665E-5</v>
      </c>
      <c r="D139" s="124">
        <v>2.5915872624697354</v>
      </c>
      <c r="E139" s="124">
        <v>1.1859253542034764E-4</v>
      </c>
      <c r="F139" s="124">
        <v>0</v>
      </c>
      <c r="G139" s="124">
        <v>0</v>
      </c>
      <c r="H139" s="124">
        <v>0</v>
      </c>
      <c r="I139" s="124">
        <v>0</v>
      </c>
      <c r="J139" s="124">
        <v>0</v>
      </c>
      <c r="K139" s="124">
        <v>0</v>
      </c>
      <c r="L139" s="124">
        <v>5.4659929572906663E-3</v>
      </c>
      <c r="M139" s="124">
        <v>4.5191656900932742E-2</v>
      </c>
      <c r="N139" s="124">
        <v>0.97280267012040866</v>
      </c>
      <c r="O139" s="124">
        <v>0</v>
      </c>
      <c r="P139" s="124">
        <v>1.1309379527659758E-3</v>
      </c>
      <c r="Q139" s="124">
        <v>0</v>
      </c>
      <c r="R139" s="124">
        <v>1.8970375710380267</v>
      </c>
      <c r="S139" s="124">
        <v>5.5133677754653263</v>
      </c>
    </row>
    <row r="140" spans="1:19">
      <c r="A140" s="33" t="s">
        <v>229</v>
      </c>
      <c r="B140" s="71" t="s">
        <v>135</v>
      </c>
      <c r="C140" s="124">
        <v>7.0292252916104303E-5</v>
      </c>
      <c r="D140" s="124">
        <v>0</v>
      </c>
      <c r="E140" s="124">
        <v>1.2796466232067871E-4</v>
      </c>
      <c r="F140" s="124">
        <v>3.0372482736630957E-2</v>
      </c>
      <c r="G140" s="124">
        <v>1.4510357283711119</v>
      </c>
      <c r="H140" s="124">
        <v>0</v>
      </c>
      <c r="I140" s="124">
        <v>0</v>
      </c>
      <c r="J140" s="124">
        <v>1.7132002267052115</v>
      </c>
      <c r="K140" s="124">
        <v>0</v>
      </c>
      <c r="L140" s="124">
        <v>2.9330394212845334E-3</v>
      </c>
      <c r="M140" s="124">
        <v>8.1383504995130806E-2</v>
      </c>
      <c r="N140" s="124">
        <v>0.35892465778456462</v>
      </c>
      <c r="O140" s="124">
        <v>0</v>
      </c>
      <c r="P140" s="124">
        <v>5.3377405144772183E-4</v>
      </c>
      <c r="Q140" s="124">
        <v>0.73671912754312441</v>
      </c>
      <c r="R140" s="124">
        <v>1.3306059484029191</v>
      </c>
      <c r="S140" s="124">
        <v>5.7059067469267006</v>
      </c>
    </row>
    <row r="141" spans="1:19">
      <c r="A141" s="33" t="s">
        <v>229</v>
      </c>
      <c r="B141" s="71" t="s">
        <v>136</v>
      </c>
      <c r="C141" s="124">
        <v>0.55041044533104255</v>
      </c>
      <c r="D141" s="124">
        <v>1.2003141005122977</v>
      </c>
      <c r="E141" s="124">
        <v>0.98184229465480044</v>
      </c>
      <c r="F141" s="124">
        <v>2.0075651839447914</v>
      </c>
      <c r="G141" s="124">
        <v>0.67205865314030433</v>
      </c>
      <c r="H141" s="124">
        <v>1.5416813691109539</v>
      </c>
      <c r="I141" s="124">
        <v>2.7593053954926816</v>
      </c>
      <c r="J141" s="124">
        <v>0</v>
      </c>
      <c r="K141" s="124">
        <v>1.5001923132249111</v>
      </c>
      <c r="L141" s="124">
        <v>6.3800966967324513E-3</v>
      </c>
      <c r="M141" s="124">
        <v>6.2360779998809619</v>
      </c>
      <c r="N141" s="124">
        <v>2.1680078321233225</v>
      </c>
      <c r="O141" s="124">
        <v>3.0564407431608593</v>
      </c>
      <c r="P141" s="124">
        <v>0.2875136493556596</v>
      </c>
      <c r="Q141" s="124">
        <v>0.34894998641905683</v>
      </c>
      <c r="R141" s="124">
        <v>5.145977763078541</v>
      </c>
      <c r="S141" s="124">
        <v>28.462717826127232</v>
      </c>
    </row>
    <row r="142" spans="1:19">
      <c r="A142" s="33" t="s">
        <v>229</v>
      </c>
      <c r="B142" s="71" t="s">
        <v>137</v>
      </c>
      <c r="C142" s="124">
        <v>5.1706435947096452E-5</v>
      </c>
      <c r="D142" s="124">
        <v>0</v>
      </c>
      <c r="E142" s="124">
        <v>1.4468740606332631E-4</v>
      </c>
      <c r="F142" s="124">
        <v>0</v>
      </c>
      <c r="G142" s="124">
        <v>0</v>
      </c>
      <c r="H142" s="124">
        <v>3.328630228762286</v>
      </c>
      <c r="I142" s="124">
        <v>0</v>
      </c>
      <c r="J142" s="124">
        <v>0</v>
      </c>
      <c r="K142" s="124">
        <v>0</v>
      </c>
      <c r="L142" s="124">
        <v>1.4209353206595665E-3</v>
      </c>
      <c r="M142" s="124">
        <v>3.2939766750885724E-3</v>
      </c>
      <c r="N142" s="124">
        <v>0.11408893573756629</v>
      </c>
      <c r="O142" s="124">
        <v>0</v>
      </c>
      <c r="P142" s="124">
        <v>7.7274089572540561E-2</v>
      </c>
      <c r="Q142" s="124">
        <v>0.15807120031098432</v>
      </c>
      <c r="R142" s="124">
        <v>1.4533592869344432</v>
      </c>
      <c r="S142" s="124">
        <v>5.1363350471557396</v>
      </c>
    </row>
    <row r="143" spans="1:19">
      <c r="A143" s="33" t="s">
        <v>229</v>
      </c>
      <c r="B143" s="71" t="s">
        <v>138</v>
      </c>
      <c r="C143" s="124">
        <v>5.6125274205953701E-6</v>
      </c>
      <c r="D143" s="124">
        <v>0</v>
      </c>
      <c r="E143" s="124">
        <v>8.9669272314907289E-5</v>
      </c>
      <c r="F143" s="124">
        <v>0</v>
      </c>
      <c r="G143" s="124">
        <v>0</v>
      </c>
      <c r="H143" s="124">
        <v>0</v>
      </c>
      <c r="I143" s="124">
        <v>0</v>
      </c>
      <c r="J143" s="124">
        <v>0</v>
      </c>
      <c r="K143" s="124">
        <v>0</v>
      </c>
      <c r="L143" s="124">
        <v>2.6047223642180484E-3</v>
      </c>
      <c r="M143" s="124">
        <v>0.28294200711903983</v>
      </c>
      <c r="N143" s="124">
        <v>1.3826973982489221E-3</v>
      </c>
      <c r="O143" s="124">
        <v>0</v>
      </c>
      <c r="P143" s="124">
        <v>8.8430259848138348E-2</v>
      </c>
      <c r="Q143" s="124">
        <v>0</v>
      </c>
      <c r="R143" s="124">
        <v>6.7788458281370367E-5</v>
      </c>
      <c r="S143" s="124">
        <v>0.37552275698760695</v>
      </c>
    </row>
    <row r="144" spans="1:19">
      <c r="A144" s="33" t="s">
        <v>229</v>
      </c>
      <c r="B144" s="71" t="s">
        <v>139</v>
      </c>
      <c r="C144" s="124">
        <v>6.5162886876635184E-5</v>
      </c>
      <c r="D144" s="124">
        <v>0</v>
      </c>
      <c r="E144" s="124">
        <v>1.0146413847245128E-4</v>
      </c>
      <c r="F144" s="124">
        <v>0</v>
      </c>
      <c r="G144" s="124">
        <v>0</v>
      </c>
      <c r="H144" s="124">
        <v>0</v>
      </c>
      <c r="I144" s="124">
        <v>0</v>
      </c>
      <c r="J144" s="124">
        <v>0</v>
      </c>
      <c r="K144" s="124">
        <v>0</v>
      </c>
      <c r="L144" s="124">
        <v>1.6477569857702434E-3</v>
      </c>
      <c r="M144" s="124">
        <v>0.13635307838902833</v>
      </c>
      <c r="N144" s="124">
        <v>1.8335552240931747</v>
      </c>
      <c r="O144" s="124">
        <v>1.1925609000543673</v>
      </c>
      <c r="P144" s="124">
        <v>0.18622221652201176</v>
      </c>
      <c r="Q144" s="124">
        <v>4.5966397166753659E-2</v>
      </c>
      <c r="R144" s="124">
        <v>8.8027289805836517E-5</v>
      </c>
      <c r="S144" s="124">
        <v>3.3965602275262654</v>
      </c>
    </row>
    <row r="145" spans="1:19">
      <c r="A145" s="33" t="s">
        <v>229</v>
      </c>
      <c r="B145" s="71" t="s">
        <v>140</v>
      </c>
      <c r="C145" s="124">
        <v>6.6163240909133947E-5</v>
      </c>
      <c r="D145" s="124">
        <v>0</v>
      </c>
      <c r="E145" s="124">
        <v>1.0967662195326966E-4</v>
      </c>
      <c r="F145" s="124">
        <v>6.8425363406653616E-2</v>
      </c>
      <c r="G145" s="124">
        <v>0</v>
      </c>
      <c r="H145" s="124">
        <v>0</v>
      </c>
      <c r="I145" s="124">
        <v>0</v>
      </c>
      <c r="J145" s="124">
        <v>0</v>
      </c>
      <c r="K145" s="124">
        <v>0</v>
      </c>
      <c r="L145" s="124">
        <v>2.5914102054116483E-3</v>
      </c>
      <c r="M145" s="124">
        <v>1.825064181611495</v>
      </c>
      <c r="N145" s="124">
        <v>7.4990028583545865E-2</v>
      </c>
      <c r="O145" s="124">
        <v>0</v>
      </c>
      <c r="P145" s="124">
        <v>4.5391854541776411E-4</v>
      </c>
      <c r="Q145" s="124">
        <v>7.3441187708619182E-2</v>
      </c>
      <c r="R145" s="124">
        <v>1.7495037826165571E-2</v>
      </c>
      <c r="S145" s="124">
        <v>2.0626369677502794</v>
      </c>
    </row>
    <row r="146" spans="1:19">
      <c r="A146" s="33" t="s">
        <v>229</v>
      </c>
      <c r="B146" s="71" t="s">
        <v>141</v>
      </c>
      <c r="C146" s="124">
        <v>4.7541416318352958E-5</v>
      </c>
      <c r="D146" s="124">
        <v>0</v>
      </c>
      <c r="E146" s="124">
        <v>1.1301694941323603E-4</v>
      </c>
      <c r="F146" s="124">
        <v>0</v>
      </c>
      <c r="G146" s="124">
        <v>0</v>
      </c>
      <c r="H146" s="124">
        <v>0</v>
      </c>
      <c r="I146" s="124">
        <v>0</v>
      </c>
      <c r="J146" s="124">
        <v>0</v>
      </c>
      <c r="K146" s="124">
        <v>0</v>
      </c>
      <c r="L146" s="124">
        <v>1.5694702288282514E-3</v>
      </c>
      <c r="M146" s="124">
        <v>2.8987789597801736</v>
      </c>
      <c r="N146" s="124">
        <v>7.782676260958965E-5</v>
      </c>
      <c r="O146" s="124">
        <v>0.44167396529157799</v>
      </c>
      <c r="P146" s="124">
        <v>5.0007863104568173E-2</v>
      </c>
      <c r="Q146" s="124">
        <v>2.1210718965578579E-3</v>
      </c>
      <c r="R146" s="124">
        <v>3.5702420958472203E-4</v>
      </c>
      <c r="S146" s="124">
        <v>3.3947467396396291</v>
      </c>
    </row>
    <row r="147" spans="1:19">
      <c r="A147" s="33" t="s">
        <v>229</v>
      </c>
      <c r="B147" s="71" t="s">
        <v>142</v>
      </c>
      <c r="C147" s="124">
        <v>2.4346330029345609E-5</v>
      </c>
      <c r="D147" s="124">
        <v>0</v>
      </c>
      <c r="E147" s="124">
        <v>5.3874783752405619E-5</v>
      </c>
      <c r="F147" s="124">
        <v>3.4212681703330361E-2</v>
      </c>
      <c r="G147" s="124">
        <v>0</v>
      </c>
      <c r="H147" s="124">
        <v>0</v>
      </c>
      <c r="I147" s="124">
        <v>0</v>
      </c>
      <c r="J147" s="124">
        <v>0</v>
      </c>
      <c r="K147" s="124">
        <v>0</v>
      </c>
      <c r="L147" s="124">
        <v>4.4495649719884511E-3</v>
      </c>
      <c r="M147" s="124">
        <v>1.4952577182581166</v>
      </c>
      <c r="N147" s="124">
        <v>0</v>
      </c>
      <c r="O147" s="124">
        <v>4.2097225574551089E-3</v>
      </c>
      <c r="P147" s="124">
        <v>5.3119325680484053E-4</v>
      </c>
      <c r="Q147" s="124">
        <v>0</v>
      </c>
      <c r="R147" s="124">
        <v>1.2221756613115531E-3</v>
      </c>
      <c r="S147" s="124">
        <v>1.5399612775227638</v>
      </c>
    </row>
    <row r="148" spans="1:19">
      <c r="A148" s="33" t="s">
        <v>229</v>
      </c>
      <c r="B148" s="71" t="s">
        <v>143</v>
      </c>
      <c r="C148" s="124">
        <v>4.3045725604429208E-5</v>
      </c>
      <c r="D148" s="124">
        <v>0</v>
      </c>
      <c r="E148" s="124">
        <v>3.0965945260419403E-5</v>
      </c>
      <c r="F148" s="124">
        <v>0</v>
      </c>
      <c r="G148" s="124">
        <v>0</v>
      </c>
      <c r="H148" s="124">
        <v>0</v>
      </c>
      <c r="I148" s="124">
        <v>0</v>
      </c>
      <c r="J148" s="124">
        <v>0</v>
      </c>
      <c r="K148" s="124">
        <v>0</v>
      </c>
      <c r="L148" s="124">
        <v>0</v>
      </c>
      <c r="M148" s="124">
        <v>2.2539254994571536</v>
      </c>
      <c r="N148" s="124">
        <v>1.6781325035214678E-2</v>
      </c>
      <c r="O148" s="124">
        <v>0.43424425912255771</v>
      </c>
      <c r="P148" s="124">
        <v>4.5367420949560255E-4</v>
      </c>
      <c r="Q148" s="124">
        <v>7.969537482512834E-4</v>
      </c>
      <c r="R148" s="124">
        <v>5.396495183163097E-5</v>
      </c>
      <c r="S148" s="124">
        <v>2.7063296881954102</v>
      </c>
    </row>
    <row r="149" spans="1:19">
      <c r="A149" s="33" t="s">
        <v>229</v>
      </c>
      <c r="B149" s="71" t="s">
        <v>144</v>
      </c>
      <c r="C149" s="124">
        <v>4.8779139685706241E-5</v>
      </c>
      <c r="D149" s="124">
        <v>0</v>
      </c>
      <c r="E149" s="124">
        <v>1.2042341042217686E-4</v>
      </c>
      <c r="F149" s="124">
        <v>0</v>
      </c>
      <c r="G149" s="124">
        <v>0</v>
      </c>
      <c r="H149" s="124">
        <v>0</v>
      </c>
      <c r="I149" s="124">
        <v>0</v>
      </c>
      <c r="J149" s="124">
        <v>0</v>
      </c>
      <c r="K149" s="124">
        <v>0</v>
      </c>
      <c r="L149" s="124">
        <v>1.3283375766324212E-3</v>
      </c>
      <c r="M149" s="124">
        <v>3.2417305006887887E-2</v>
      </c>
      <c r="N149" s="124">
        <v>2.8544539726361506E-2</v>
      </c>
      <c r="O149" s="124">
        <v>0.17633011140802779</v>
      </c>
      <c r="P149" s="124">
        <v>5.0579205559131424E-4</v>
      </c>
      <c r="Q149" s="124">
        <v>0</v>
      </c>
      <c r="R149" s="124">
        <v>8.8319981273343728E-5</v>
      </c>
      <c r="S149" s="124">
        <v>0.23938360830493366</v>
      </c>
    </row>
    <row r="150" spans="1:19">
      <c r="A150" s="33" t="s">
        <v>229</v>
      </c>
      <c r="B150" s="71" t="s">
        <v>145</v>
      </c>
      <c r="C150" s="124">
        <v>2.3358645396598376E-5</v>
      </c>
      <c r="D150" s="124">
        <v>0</v>
      </c>
      <c r="E150" s="124">
        <v>2.747803109137692E-5</v>
      </c>
      <c r="F150" s="124">
        <v>0</v>
      </c>
      <c r="G150" s="124">
        <v>0</v>
      </c>
      <c r="H150" s="124">
        <v>0</v>
      </c>
      <c r="I150" s="124">
        <v>0</v>
      </c>
      <c r="J150" s="124">
        <v>0</v>
      </c>
      <c r="K150" s="124">
        <v>0</v>
      </c>
      <c r="L150" s="124">
        <v>2.6240703202056181E-3</v>
      </c>
      <c r="M150" s="124">
        <v>7.2448438046990304E-5</v>
      </c>
      <c r="N150" s="124">
        <v>0.10674533302466926</v>
      </c>
      <c r="O150" s="124">
        <v>0.81798244301934631</v>
      </c>
      <c r="P150" s="124">
        <v>1.4016556355471721E-3</v>
      </c>
      <c r="Q150" s="124">
        <v>0</v>
      </c>
      <c r="R150" s="124">
        <v>8.3547365321123834E-5</v>
      </c>
      <c r="S150" s="124">
        <v>0.9289603344795978</v>
      </c>
    </row>
    <row r="151" spans="1:19">
      <c r="A151" s="33" t="s">
        <v>229</v>
      </c>
      <c r="B151" s="71" t="s">
        <v>146</v>
      </c>
      <c r="C151" s="124">
        <v>6.3514749530924064E-5</v>
      </c>
      <c r="D151" s="124">
        <v>0</v>
      </c>
      <c r="E151" s="124">
        <v>8.5995060235433129E-5</v>
      </c>
      <c r="F151" s="124">
        <v>0</v>
      </c>
      <c r="G151" s="124">
        <v>0</v>
      </c>
      <c r="H151" s="124">
        <v>0</v>
      </c>
      <c r="I151" s="124">
        <v>0</v>
      </c>
      <c r="J151" s="124">
        <v>0</v>
      </c>
      <c r="K151" s="124">
        <v>0</v>
      </c>
      <c r="L151" s="124">
        <v>3.8056118155580521E-3</v>
      </c>
      <c r="M151" s="124">
        <v>2.8759761224890497</v>
      </c>
      <c r="N151" s="124">
        <v>0</v>
      </c>
      <c r="O151" s="124">
        <v>0</v>
      </c>
      <c r="P151" s="124">
        <v>3.3091110661302992E-3</v>
      </c>
      <c r="Q151" s="124">
        <v>0</v>
      </c>
      <c r="R151" s="124">
        <v>2.1115465538912304E-4</v>
      </c>
      <c r="S151" s="124">
        <v>2.8834515098358793</v>
      </c>
    </row>
    <row r="152" spans="1:19">
      <c r="A152" s="33" t="s">
        <v>229</v>
      </c>
      <c r="B152" s="71" t="s">
        <v>147</v>
      </c>
      <c r="C152" s="124">
        <v>1.2137862817951373E-5</v>
      </c>
      <c r="D152" s="124">
        <v>0</v>
      </c>
      <c r="E152" s="124">
        <v>8.7499823449022074E-5</v>
      </c>
      <c r="F152" s="124">
        <v>0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1.7467386828151632E-3</v>
      </c>
      <c r="M152" s="124">
        <v>0</v>
      </c>
      <c r="N152" s="124">
        <v>0</v>
      </c>
      <c r="O152" s="124">
        <v>0</v>
      </c>
      <c r="P152" s="124">
        <v>7.9916829221815533E-4</v>
      </c>
      <c r="Q152" s="124">
        <v>0</v>
      </c>
      <c r="R152" s="124">
        <v>6.4776743743450993E-3</v>
      </c>
      <c r="S152" s="124">
        <v>9.1232190356436149E-3</v>
      </c>
    </row>
    <row r="153" spans="1:19">
      <c r="A153" s="33" t="s">
        <v>229</v>
      </c>
      <c r="B153" s="71" t="s">
        <v>148</v>
      </c>
      <c r="C153" s="124">
        <v>6.6040084963248091E-5</v>
      </c>
      <c r="D153" s="124">
        <v>0</v>
      </c>
      <c r="E153" s="124">
        <v>1.5498537248248567E-5</v>
      </c>
      <c r="F153" s="124">
        <v>0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1.3849316181637761E-3</v>
      </c>
      <c r="M153" s="124">
        <v>3.1034443424005076E-6</v>
      </c>
      <c r="N153" s="124">
        <v>8.1045233639898129E-4</v>
      </c>
      <c r="O153" s="124">
        <v>3.0881436697200115E-2</v>
      </c>
      <c r="P153" s="124">
        <v>5.4561856163104494E-4</v>
      </c>
      <c r="Q153" s="124">
        <v>0</v>
      </c>
      <c r="R153" s="124">
        <v>0.14349711047383096</v>
      </c>
      <c r="S153" s="124">
        <v>0.17720419175367397</v>
      </c>
    </row>
    <row r="154" spans="1:19">
      <c r="A154" s="33" t="s">
        <v>229</v>
      </c>
      <c r="B154" s="71" t="s">
        <v>149</v>
      </c>
      <c r="C154" s="124">
        <v>5.3011801188773688E-5</v>
      </c>
      <c r="D154" s="124">
        <v>0</v>
      </c>
      <c r="E154" s="124">
        <v>2.7536976308084604E-6</v>
      </c>
      <c r="F154" s="124">
        <v>0</v>
      </c>
      <c r="G154" s="124">
        <v>0.60886083014838022</v>
      </c>
      <c r="H154" s="124">
        <v>0</v>
      </c>
      <c r="I154" s="124">
        <v>0</v>
      </c>
      <c r="J154" s="124">
        <v>0</v>
      </c>
      <c r="K154" s="124">
        <v>0</v>
      </c>
      <c r="L154" s="124">
        <v>1.0997117548914304E-3</v>
      </c>
      <c r="M154" s="124">
        <v>0</v>
      </c>
      <c r="N154" s="124">
        <v>3.687193062162919E-5</v>
      </c>
      <c r="O154" s="124">
        <v>0</v>
      </c>
      <c r="P154" s="124">
        <v>4.8032767537620202E-4</v>
      </c>
      <c r="Q154" s="124">
        <v>0</v>
      </c>
      <c r="R154" s="124">
        <v>6.1384833962563334E-5</v>
      </c>
      <c r="S154" s="124">
        <v>0.6105948918420836</v>
      </c>
    </row>
    <row r="155" spans="1:19">
      <c r="A155" s="33" t="s">
        <v>229</v>
      </c>
      <c r="B155" s="71" t="s">
        <v>150</v>
      </c>
      <c r="C155" s="124">
        <v>5.1305268646828495E-5</v>
      </c>
      <c r="D155" s="124">
        <v>0</v>
      </c>
      <c r="E155" s="124">
        <v>6.4974232339309879E-5</v>
      </c>
      <c r="F155" s="124">
        <v>1.9227811971542863</v>
      </c>
      <c r="G155" s="124">
        <v>0</v>
      </c>
      <c r="H155" s="124">
        <v>0</v>
      </c>
      <c r="I155" s="124">
        <v>0</v>
      </c>
      <c r="J155" s="124">
        <v>0</v>
      </c>
      <c r="K155" s="124">
        <v>0</v>
      </c>
      <c r="L155" s="124">
        <v>2.6488733507967765E-3</v>
      </c>
      <c r="M155" s="124">
        <v>1.0543439640287033E-4</v>
      </c>
      <c r="N155" s="124">
        <v>0</v>
      </c>
      <c r="O155" s="124">
        <v>0</v>
      </c>
      <c r="P155" s="124">
        <v>1.1184592610334221E-2</v>
      </c>
      <c r="Q155" s="124">
        <v>0</v>
      </c>
      <c r="R155" s="124">
        <v>1.1899793656979796E-2</v>
      </c>
      <c r="S155" s="124">
        <v>1.9487361706696902</v>
      </c>
    </row>
    <row r="156" spans="1:19">
      <c r="A156" s="33" t="s">
        <v>229</v>
      </c>
      <c r="B156" s="71" t="s">
        <v>151</v>
      </c>
      <c r="C156" s="124">
        <v>5.6498567454710269E-5</v>
      </c>
      <c r="D156" s="124">
        <v>0</v>
      </c>
      <c r="E156" s="124">
        <v>5.876101960389235E-5</v>
      </c>
      <c r="F156" s="124">
        <v>0</v>
      </c>
      <c r="G156" s="124">
        <v>0</v>
      </c>
      <c r="H156" s="124">
        <v>0</v>
      </c>
      <c r="I156" s="124">
        <v>0</v>
      </c>
      <c r="J156" s="124">
        <v>0</v>
      </c>
      <c r="K156" s="124">
        <v>0</v>
      </c>
      <c r="L156" s="124">
        <v>2.4494386869200468E-3</v>
      </c>
      <c r="M156" s="124">
        <v>0</v>
      </c>
      <c r="N156" s="124">
        <v>1.0612314902083142E-3</v>
      </c>
      <c r="O156" s="124">
        <v>0</v>
      </c>
      <c r="P156" s="124">
        <v>3.5415217138279331E-4</v>
      </c>
      <c r="Q156" s="124">
        <v>0</v>
      </c>
      <c r="R156" s="124">
        <v>8.7958614179655115E-3</v>
      </c>
      <c r="S156" s="124">
        <v>1.2775943353460661E-2</v>
      </c>
    </row>
    <row r="157" spans="1:19">
      <c r="A157" s="33" t="s">
        <v>229</v>
      </c>
      <c r="B157" s="71" t="s">
        <v>152</v>
      </c>
      <c r="C157" s="124">
        <v>4.3341668792606924E-5</v>
      </c>
      <c r="D157" s="124">
        <v>0</v>
      </c>
      <c r="E157" s="124">
        <v>9.7244801297691197E-5</v>
      </c>
      <c r="F157" s="124">
        <v>0</v>
      </c>
      <c r="G157" s="124">
        <v>0</v>
      </c>
      <c r="H157" s="124">
        <v>0</v>
      </c>
      <c r="I157" s="124">
        <v>0</v>
      </c>
      <c r="J157" s="124">
        <v>0</v>
      </c>
      <c r="K157" s="124">
        <v>0</v>
      </c>
      <c r="L157" s="124">
        <v>1.6575885967817783E-4</v>
      </c>
      <c r="M157" s="124">
        <v>0.35097488537263644</v>
      </c>
      <c r="N157" s="124">
        <v>0</v>
      </c>
      <c r="O157" s="124">
        <v>8.8328569827602621E-2</v>
      </c>
      <c r="P157" s="124">
        <v>3.0176713886476136E-4</v>
      </c>
      <c r="Q157" s="124">
        <v>0</v>
      </c>
      <c r="R157" s="124">
        <v>0.22534736126778654</v>
      </c>
      <c r="S157" s="124">
        <v>0.66525892893668015</v>
      </c>
    </row>
    <row r="158" spans="1:19">
      <c r="A158" s="33" t="s">
        <v>229</v>
      </c>
      <c r="B158" s="71" t="s">
        <v>153</v>
      </c>
      <c r="C158" s="124">
        <v>1.3947900455946183E-5</v>
      </c>
      <c r="D158" s="124">
        <v>0</v>
      </c>
      <c r="E158" s="124">
        <v>8.6765088081364183E-5</v>
      </c>
      <c r="F158" s="124">
        <v>0</v>
      </c>
      <c r="G158" s="124">
        <v>0</v>
      </c>
      <c r="H158" s="124">
        <v>0</v>
      </c>
      <c r="I158" s="124">
        <v>0.10257948102389491</v>
      </c>
      <c r="J158" s="124">
        <v>0</v>
      </c>
      <c r="K158" s="124">
        <v>0</v>
      </c>
      <c r="L158" s="124">
        <v>3.379678643462114E-3</v>
      </c>
      <c r="M158" s="124">
        <v>0</v>
      </c>
      <c r="N158" s="124">
        <v>2.5103465588927065E-5</v>
      </c>
      <c r="O158" s="124">
        <v>0</v>
      </c>
      <c r="P158" s="124">
        <v>1.8528001732704524E-2</v>
      </c>
      <c r="Q158" s="124">
        <v>2.8899755149813799E-2</v>
      </c>
      <c r="R158" s="124">
        <v>5.1593890511014706E-5</v>
      </c>
      <c r="S158" s="124">
        <v>0.15356432689452504</v>
      </c>
    </row>
    <row r="159" spans="1:19">
      <c r="A159" s="33" t="s">
        <v>229</v>
      </c>
      <c r="B159" s="71" t="s">
        <v>154</v>
      </c>
      <c r="C159" s="124">
        <v>2.322501278939626E-5</v>
      </c>
      <c r="D159" s="124">
        <v>0</v>
      </c>
      <c r="E159" s="124">
        <v>4.4560082940847678E-5</v>
      </c>
      <c r="F159" s="124">
        <v>0</v>
      </c>
      <c r="G159" s="124">
        <v>0</v>
      </c>
      <c r="H159" s="124">
        <v>0</v>
      </c>
      <c r="I159" s="124">
        <v>0</v>
      </c>
      <c r="J159" s="124">
        <v>0</v>
      </c>
      <c r="K159" s="124">
        <v>0</v>
      </c>
      <c r="L159" s="124">
        <v>1.5603316543817414E-3</v>
      </c>
      <c r="M159" s="124">
        <v>0</v>
      </c>
      <c r="N159" s="124">
        <v>0</v>
      </c>
      <c r="O159" s="124">
        <v>0</v>
      </c>
      <c r="P159" s="124">
        <v>0.22301308838824241</v>
      </c>
      <c r="Q159" s="124">
        <v>2.0535542198665269E-3</v>
      </c>
      <c r="R159" s="124">
        <v>2.5776085530537785E-3</v>
      </c>
      <c r="S159" s="124">
        <v>0.2292723679113351</v>
      </c>
    </row>
    <row r="160" spans="1:19">
      <c r="A160" s="33" t="s">
        <v>229</v>
      </c>
      <c r="B160" s="71" t="s">
        <v>155</v>
      </c>
      <c r="C160" s="124">
        <v>1.4426537754630431E-5</v>
      </c>
      <c r="D160" s="124">
        <v>0</v>
      </c>
      <c r="E160" s="124">
        <v>6.1427766363308933E-5</v>
      </c>
      <c r="F160" s="124">
        <v>0</v>
      </c>
      <c r="G160" s="124">
        <v>0</v>
      </c>
      <c r="H160" s="124">
        <v>0</v>
      </c>
      <c r="I160" s="124">
        <v>0</v>
      </c>
      <c r="J160" s="124">
        <v>0</v>
      </c>
      <c r="K160" s="124">
        <v>0</v>
      </c>
      <c r="L160" s="124">
        <v>2.7868977656453353E-4</v>
      </c>
      <c r="M160" s="124">
        <v>0.33726978545431052</v>
      </c>
      <c r="N160" s="124">
        <v>2.1612062301556989E-5</v>
      </c>
      <c r="O160" s="124">
        <v>5.2621531968220836E-2</v>
      </c>
      <c r="P160" s="124">
        <v>3.9564658837321076E-4</v>
      </c>
      <c r="Q160" s="124">
        <v>0</v>
      </c>
      <c r="R160" s="124">
        <v>3.3580765628542508E-3</v>
      </c>
      <c r="S160" s="124">
        <v>0.39402119671666469</v>
      </c>
    </row>
    <row r="161" spans="1:19">
      <c r="A161" s="33" t="s">
        <v>229</v>
      </c>
      <c r="B161" s="71" t="s">
        <v>156</v>
      </c>
      <c r="C161" s="124">
        <v>1.1892377454206926</v>
      </c>
      <c r="D161" s="124">
        <v>4.4241357117769944</v>
      </c>
      <c r="E161" s="124">
        <v>4.2407069829309165</v>
      </c>
      <c r="F161" s="124">
        <v>8.7032441578285642</v>
      </c>
      <c r="G161" s="124">
        <v>2.9020714567422221</v>
      </c>
      <c r="H161" s="124">
        <v>3.6924678321169146</v>
      </c>
      <c r="I161" s="124">
        <v>17.685278197221535</v>
      </c>
      <c r="J161" s="124">
        <v>7.3979100698634213</v>
      </c>
      <c r="K161" s="124">
        <v>3.3892789283193245</v>
      </c>
      <c r="L161" s="124">
        <v>4.8374691908518841E-2</v>
      </c>
      <c r="M161" s="124">
        <v>12.396497267266042</v>
      </c>
      <c r="N161" s="124">
        <v>7.997365245489938</v>
      </c>
      <c r="O161" s="124">
        <v>10.684398484637001</v>
      </c>
      <c r="P161" s="124">
        <v>1.0063659814171046</v>
      </c>
      <c r="Q161" s="124">
        <v>4.1627435134489374</v>
      </c>
      <c r="R161" s="124">
        <v>19.885979964679912</v>
      </c>
      <c r="S161" s="124">
        <v>109.80605623106777</v>
      </c>
    </row>
    <row r="162" spans="1:19">
      <c r="A162" s="33" t="s">
        <v>229</v>
      </c>
      <c r="B162" s="71" t="s">
        <v>157</v>
      </c>
      <c r="C162" s="124">
        <v>3.0624484444530253E-4</v>
      </c>
      <c r="D162" s="124">
        <v>2.5915872624697371</v>
      </c>
      <c r="E162" s="124">
        <v>4.6089498134804785E-4</v>
      </c>
      <c r="F162" s="124">
        <v>1.3459468380080182</v>
      </c>
      <c r="G162" s="124">
        <v>0.42620258110387432</v>
      </c>
      <c r="H162" s="124">
        <v>3.328630228762286</v>
      </c>
      <c r="I162" s="124">
        <v>0</v>
      </c>
      <c r="J162" s="124">
        <v>0</v>
      </c>
      <c r="K162" s="124">
        <v>3.2390515853719677</v>
      </c>
      <c r="L162" s="124">
        <v>1.4143351206630683E-2</v>
      </c>
      <c r="M162" s="124">
        <v>12.083428567699286</v>
      </c>
      <c r="N162" s="124">
        <v>6.0756203399932005</v>
      </c>
      <c r="O162" s="124">
        <v>3.2648003611460226</v>
      </c>
      <c r="P162" s="124">
        <v>1.0689308465585867</v>
      </c>
      <c r="Q162" s="124">
        <v>0.79038643554856236</v>
      </c>
      <c r="R162" s="124">
        <v>1.8398154744561239</v>
      </c>
      <c r="S162" s="124">
        <v>36.069311012150138</v>
      </c>
    </row>
    <row r="163" spans="1:19">
      <c r="A163" s="33" t="s">
        <v>229</v>
      </c>
      <c r="B163" s="71" t="s">
        <v>158</v>
      </c>
      <c r="C163" s="124">
        <v>1.2509759438119659</v>
      </c>
      <c r="D163" s="124">
        <v>2.7279865920734068</v>
      </c>
      <c r="E163" s="124">
        <v>2.2314696173254873</v>
      </c>
      <c r="F163" s="124">
        <v>5.0753897979035614</v>
      </c>
      <c r="G163" s="124">
        <v>1.6897689179038942</v>
      </c>
      <c r="H163" s="124">
        <v>0.2546863223482454</v>
      </c>
      <c r="I163" s="124">
        <v>12.425917487553463</v>
      </c>
      <c r="J163" s="124">
        <v>0</v>
      </c>
      <c r="K163" s="124">
        <v>3.4095279846020716</v>
      </c>
      <c r="L163" s="124">
        <v>1.0226992472922802E-2</v>
      </c>
      <c r="M163" s="124">
        <v>13.384063512285095</v>
      </c>
      <c r="N163" s="124">
        <v>6.004381731141855</v>
      </c>
      <c r="O163" s="124">
        <v>7.0122875676697234</v>
      </c>
      <c r="P163" s="124">
        <v>0.52349054655572047</v>
      </c>
      <c r="Q163" s="124">
        <v>0.82354242717573811</v>
      </c>
      <c r="R163" s="124">
        <v>10.866448128395461</v>
      </c>
      <c r="S163" s="124">
        <v>67.690163569217816</v>
      </c>
    </row>
    <row r="164" spans="1:19">
      <c r="A164" s="33" t="s">
        <v>229</v>
      </c>
      <c r="B164" s="71" t="s">
        <v>159</v>
      </c>
      <c r="C164" s="124">
        <v>1.1599892953562119E-4</v>
      </c>
      <c r="D164" s="124">
        <v>0</v>
      </c>
      <c r="E164" s="124">
        <v>1.6445684708443764E-4</v>
      </c>
      <c r="F164" s="124">
        <v>0</v>
      </c>
      <c r="G164" s="124">
        <v>0</v>
      </c>
      <c r="H164" s="124">
        <v>3.6008446543285615</v>
      </c>
      <c r="I164" s="124">
        <v>0</v>
      </c>
      <c r="J164" s="124">
        <v>3.8936368788754834</v>
      </c>
      <c r="K164" s="124">
        <v>0</v>
      </c>
      <c r="L164" s="124">
        <v>5.8044734745550386E-3</v>
      </c>
      <c r="M164" s="124">
        <v>2.4829952446867196</v>
      </c>
      <c r="N164" s="124">
        <v>1.7435468975141859</v>
      </c>
      <c r="O164" s="124">
        <v>0.28826606301245761</v>
      </c>
      <c r="P164" s="124">
        <v>2.6177854227526609E-2</v>
      </c>
      <c r="Q164" s="124">
        <v>1.6905258099077329</v>
      </c>
      <c r="R164" s="124">
        <v>0.31471986140688557</v>
      </c>
      <c r="S164" s="124">
        <v>14.046798193210748</v>
      </c>
    </row>
    <row r="165" spans="1:19">
      <c r="A165" s="33" t="s">
        <v>229</v>
      </c>
      <c r="B165" s="71" t="s">
        <v>160</v>
      </c>
      <c r="C165" s="124">
        <v>6.0896875114124782E-5</v>
      </c>
      <c r="D165" s="124">
        <v>0</v>
      </c>
      <c r="E165" s="124">
        <v>1.3178523121482044E-4</v>
      </c>
      <c r="F165" s="124">
        <v>0</v>
      </c>
      <c r="G165" s="124">
        <v>0</v>
      </c>
      <c r="H165" s="124">
        <v>0</v>
      </c>
      <c r="I165" s="124">
        <v>0</v>
      </c>
      <c r="J165" s="124">
        <v>0</v>
      </c>
      <c r="K165" s="124">
        <v>0</v>
      </c>
      <c r="L165" s="124">
        <v>5.1575465558819644E-3</v>
      </c>
      <c r="M165" s="124">
        <v>0.13393290623812959</v>
      </c>
      <c r="N165" s="124">
        <v>0.58249041853803618</v>
      </c>
      <c r="O165" s="124">
        <v>0.15657781594754283</v>
      </c>
      <c r="P165" s="124">
        <v>0.13788281615268261</v>
      </c>
      <c r="Q165" s="124">
        <v>3.7650775456526731E-2</v>
      </c>
      <c r="R165" s="124">
        <v>0.13288186450195383</v>
      </c>
      <c r="S165" s="124">
        <v>1.1867668254971022</v>
      </c>
    </row>
    <row r="166" spans="1:19">
      <c r="A166" s="33" t="s">
        <v>229</v>
      </c>
      <c r="B166" s="71" t="s">
        <v>161</v>
      </c>
      <c r="C166" s="124">
        <v>3.2812764661827032E-5</v>
      </c>
      <c r="D166" s="124">
        <v>0.30542474155121369</v>
      </c>
      <c r="E166" s="124">
        <v>4.375604893880336E-5</v>
      </c>
      <c r="F166" s="124">
        <v>0</v>
      </c>
      <c r="G166" s="124">
        <v>0</v>
      </c>
      <c r="H166" s="124">
        <v>0</v>
      </c>
      <c r="I166" s="124">
        <v>0</v>
      </c>
      <c r="J166" s="124">
        <v>0</v>
      </c>
      <c r="K166" s="124">
        <v>5.2252988851254401E-2</v>
      </c>
      <c r="L166" s="124">
        <v>1.1024543033517631E-3</v>
      </c>
      <c r="M166" s="124">
        <v>0.20908827222341131</v>
      </c>
      <c r="N166" s="124">
        <v>0.13749443050875243</v>
      </c>
      <c r="O166" s="124">
        <v>0.36807175230683953</v>
      </c>
      <c r="P166" s="124">
        <v>4.1072261920049868E-3</v>
      </c>
      <c r="Q166" s="124">
        <v>8.5143685713546802E-3</v>
      </c>
      <c r="R166" s="124">
        <v>0.19710672362442949</v>
      </c>
      <c r="S166" s="124">
        <v>1.2832395269460903</v>
      </c>
    </row>
    <row r="167" spans="1:19">
      <c r="A167" s="33" t="s">
        <v>229</v>
      </c>
      <c r="B167" s="71" t="s">
        <v>162</v>
      </c>
      <c r="C167" s="124">
        <v>2.1123101259235E-5</v>
      </c>
      <c r="D167" s="124">
        <v>0</v>
      </c>
      <c r="E167" s="124">
        <v>3.9583774359641666E-5</v>
      </c>
      <c r="F167" s="124">
        <v>0</v>
      </c>
      <c r="G167" s="124">
        <v>0.18265824904451122</v>
      </c>
      <c r="H167" s="124">
        <v>0</v>
      </c>
      <c r="I167" s="124">
        <v>0</v>
      </c>
      <c r="J167" s="124">
        <v>0</v>
      </c>
      <c r="K167" s="124">
        <v>0</v>
      </c>
      <c r="L167" s="124">
        <v>1.5051522562483655E-3</v>
      </c>
      <c r="M167" s="124">
        <v>7.414981504841478E-2</v>
      </c>
      <c r="N167" s="124">
        <v>0.30918353075313831</v>
      </c>
      <c r="O167" s="124">
        <v>5.2324716763436641E-3</v>
      </c>
      <c r="P167" s="124">
        <v>2.5166428117429973E-2</v>
      </c>
      <c r="Q167" s="124">
        <v>8.4850458602048207E-4</v>
      </c>
      <c r="R167" s="124">
        <v>2.4999932280977077E-2</v>
      </c>
      <c r="S167" s="124">
        <v>0.62380479063892835</v>
      </c>
    </row>
    <row r="168" spans="1:19">
      <c r="A168" s="33" t="s">
        <v>229</v>
      </c>
      <c r="B168" s="71" t="s">
        <v>163</v>
      </c>
      <c r="C168" s="124">
        <v>7.6456723050455366E-6</v>
      </c>
      <c r="D168" s="124">
        <v>0</v>
      </c>
      <c r="E168" s="124">
        <v>1.3637937541943757E-5</v>
      </c>
      <c r="F168" s="124">
        <v>0.57683435914627523</v>
      </c>
      <c r="G168" s="124">
        <v>0</v>
      </c>
      <c r="H168" s="124">
        <v>0</v>
      </c>
      <c r="I168" s="124">
        <v>1.0257948102389491</v>
      </c>
      <c r="J168" s="124">
        <v>0</v>
      </c>
      <c r="K168" s="124">
        <v>0</v>
      </c>
      <c r="L168" s="124">
        <v>7.317432774662791E-4</v>
      </c>
      <c r="M168" s="124">
        <v>7.8182044135104434E-3</v>
      </c>
      <c r="N168" s="124">
        <v>0.19773756632006467</v>
      </c>
      <c r="O168" s="124">
        <v>5.6556763107167285E-3</v>
      </c>
      <c r="P168" s="124">
        <v>2.0209011502458907E-4</v>
      </c>
      <c r="Q168" s="124">
        <v>1.0599748251594932E-2</v>
      </c>
      <c r="R168" s="124">
        <v>0.16661547837516366</v>
      </c>
      <c r="S168" s="124">
        <v>1.992010960058451</v>
      </c>
    </row>
    <row r="169" spans="1:19">
      <c r="A169" s="33" t="s">
        <v>229</v>
      </c>
      <c r="B169" s="71" t="s">
        <v>164</v>
      </c>
      <c r="C169" s="124">
        <v>1.808912722367495E-5</v>
      </c>
      <c r="D169" s="124">
        <v>0</v>
      </c>
      <c r="E169" s="124">
        <v>3.2266408702241733E-5</v>
      </c>
      <c r="F169" s="124">
        <v>0</v>
      </c>
      <c r="G169" s="124">
        <v>0</v>
      </c>
      <c r="H169" s="124">
        <v>0</v>
      </c>
      <c r="I169" s="124">
        <v>0</v>
      </c>
      <c r="J169" s="124">
        <v>0</v>
      </c>
      <c r="K169" s="124">
        <v>0</v>
      </c>
      <c r="L169" s="124">
        <v>2.9487105659252908</v>
      </c>
      <c r="M169" s="124">
        <v>0.11741431209384245</v>
      </c>
      <c r="N169" s="124">
        <v>0.13186679738589646</v>
      </c>
      <c r="O169" s="124">
        <v>0.36839275307320207</v>
      </c>
      <c r="P169" s="124">
        <v>0.47444622752479404</v>
      </c>
      <c r="Q169" s="124">
        <v>2.3169683301098587E-2</v>
      </c>
      <c r="R169" s="124">
        <v>0.49804784569435867</v>
      </c>
      <c r="S169" s="124">
        <v>4.5620985405344072</v>
      </c>
    </row>
    <row r="170" spans="1:19">
      <c r="A170" s="33" t="s">
        <v>229</v>
      </c>
      <c r="B170" s="71" t="s">
        <v>165</v>
      </c>
      <c r="C170" s="124">
        <v>1.4740502475518724E-5</v>
      </c>
      <c r="D170" s="124">
        <v>0</v>
      </c>
      <c r="E170" s="124">
        <v>2.7125718318643521E-5</v>
      </c>
      <c r="F170" s="124">
        <v>0</v>
      </c>
      <c r="G170" s="124">
        <v>0</v>
      </c>
      <c r="H170" s="124">
        <v>0.10915128100639038</v>
      </c>
      <c r="I170" s="124">
        <v>0</v>
      </c>
      <c r="J170" s="124">
        <v>0</v>
      </c>
      <c r="K170" s="124">
        <v>0</v>
      </c>
      <c r="L170" s="124">
        <v>8.9944564318855669E-4</v>
      </c>
      <c r="M170" s="124">
        <v>0.73594779235490648</v>
      </c>
      <c r="N170" s="124">
        <v>0.41763349558693363</v>
      </c>
      <c r="O170" s="124">
        <v>1.2197804569481718E-2</v>
      </c>
      <c r="P170" s="124">
        <v>5.8098385894709281E-2</v>
      </c>
      <c r="Q170" s="124">
        <v>6.1114302190308223E-3</v>
      </c>
      <c r="R170" s="124">
        <v>7.3308800719900091E-2</v>
      </c>
      <c r="S170" s="124">
        <v>1.4133903022154755</v>
      </c>
    </row>
    <row r="171" spans="1:19">
      <c r="A171" s="33" t="s">
        <v>229</v>
      </c>
      <c r="B171" s="71" t="s">
        <v>166</v>
      </c>
      <c r="C171" s="124">
        <v>3.1568754490507445E-6</v>
      </c>
      <c r="D171" s="124">
        <v>0</v>
      </c>
      <c r="E171" s="124">
        <v>4.7986583346926182E-6</v>
      </c>
      <c r="F171" s="124">
        <v>0</v>
      </c>
      <c r="G171" s="124">
        <v>0</v>
      </c>
      <c r="H171" s="124">
        <v>0</v>
      </c>
      <c r="I171" s="124">
        <v>0</v>
      </c>
      <c r="J171" s="124">
        <v>0</v>
      </c>
      <c r="K171" s="124">
        <v>0</v>
      </c>
      <c r="L171" s="124">
        <v>1.3596699464102358E-4</v>
      </c>
      <c r="M171" s="124">
        <v>1.6264822176452753E-2</v>
      </c>
      <c r="N171" s="124">
        <v>3.5795390154646611E-2</v>
      </c>
      <c r="O171" s="124">
        <v>0.1209750252771471</v>
      </c>
      <c r="P171" s="124">
        <v>0.19445982740961654</v>
      </c>
      <c r="Q171" s="124">
        <v>5.6807340037812182E-2</v>
      </c>
      <c r="R171" s="124">
        <v>7.6682168239656789E-2</v>
      </c>
      <c r="S171" s="124">
        <v>0.50112849582365016</v>
      </c>
    </row>
    <row r="172" spans="1:19">
      <c r="A172" s="33" t="s">
        <v>229</v>
      </c>
      <c r="B172" s="71" t="s">
        <v>167</v>
      </c>
      <c r="C172" s="124">
        <v>0.45562462383598401</v>
      </c>
      <c r="D172" s="124">
        <v>0</v>
      </c>
      <c r="E172" s="124">
        <v>1.0429301816827774E-5</v>
      </c>
      <c r="F172" s="124">
        <v>0</v>
      </c>
      <c r="G172" s="124">
        <v>0</v>
      </c>
      <c r="H172" s="124">
        <v>0</v>
      </c>
      <c r="I172" s="124">
        <v>0</v>
      </c>
      <c r="J172" s="124">
        <v>0</v>
      </c>
      <c r="K172" s="124">
        <v>3.1351793310754772E-2</v>
      </c>
      <c r="L172" s="124">
        <v>3.9656873091686862E-4</v>
      </c>
      <c r="M172" s="124">
        <v>3.4109904602303232E-2</v>
      </c>
      <c r="N172" s="124">
        <v>7.782676260958965E-4</v>
      </c>
      <c r="O172" s="124">
        <v>0.15957645401204701</v>
      </c>
      <c r="P172" s="124">
        <v>7.800927522555412E-2</v>
      </c>
      <c r="Q172" s="124">
        <v>5.1086211428117423E-3</v>
      </c>
      <c r="R172" s="124">
        <v>0.16710361886482872</v>
      </c>
      <c r="S172" s="124">
        <v>0.93206955665323221</v>
      </c>
    </row>
    <row r="173" spans="1:19">
      <c r="A173" s="33" t="s">
        <v>229</v>
      </c>
      <c r="B173" s="71" t="s">
        <v>168</v>
      </c>
      <c r="C173" s="124">
        <v>1.102116371498596E-7</v>
      </c>
      <c r="D173" s="124">
        <v>0</v>
      </c>
      <c r="E173" s="124">
        <v>2.5556643770130449E-6</v>
      </c>
      <c r="F173" s="124">
        <v>0</v>
      </c>
      <c r="G173" s="124">
        <v>0</v>
      </c>
      <c r="H173" s="124">
        <v>0</v>
      </c>
      <c r="I173" s="124">
        <v>0</v>
      </c>
      <c r="J173" s="124">
        <v>1.1057337099461506</v>
      </c>
      <c r="K173" s="124">
        <v>1.3934130360333086E-2</v>
      </c>
      <c r="L173" s="124">
        <v>8.2834534301941432E-2</v>
      </c>
      <c r="M173" s="124">
        <v>3.6903174844226783E-2</v>
      </c>
      <c r="N173" s="124">
        <v>9.0136909071958371E-4</v>
      </c>
      <c r="O173" s="124">
        <v>0.1116015364446028</v>
      </c>
      <c r="P173" s="124">
        <v>0.30152230256591395</v>
      </c>
      <c r="Q173" s="124">
        <v>2.2704982856946998E-3</v>
      </c>
      <c r="R173" s="124">
        <v>2.7199422352595093E-3</v>
      </c>
      <c r="S173" s="124">
        <v>1.6584238639508158</v>
      </c>
    </row>
    <row r="174" spans="1:19">
      <c r="A174" s="33" t="s">
        <v>229</v>
      </c>
      <c r="B174" s="71" t="s">
        <v>169</v>
      </c>
      <c r="C174" s="124">
        <v>2.2077097128203604E-6</v>
      </c>
      <c r="D174" s="124">
        <v>0</v>
      </c>
      <c r="E174" s="124">
        <v>3.937993412250762E-6</v>
      </c>
      <c r="F174" s="124">
        <v>0</v>
      </c>
      <c r="G174" s="124">
        <v>0</v>
      </c>
      <c r="H174" s="124">
        <v>0</v>
      </c>
      <c r="I174" s="124">
        <v>0</v>
      </c>
      <c r="J174" s="124">
        <v>0</v>
      </c>
      <c r="K174" s="124">
        <v>0</v>
      </c>
      <c r="L174" s="124">
        <v>1.4974013378932227E-4</v>
      </c>
      <c r="M174" s="124">
        <v>7.160365171169758E-2</v>
      </c>
      <c r="N174" s="124">
        <v>5.1123846223113389E-2</v>
      </c>
      <c r="O174" s="124">
        <v>0.30245313047397815</v>
      </c>
      <c r="P174" s="124">
        <v>2.7378893867307852E-2</v>
      </c>
      <c r="Q174" s="124">
        <v>0</v>
      </c>
      <c r="R174" s="124">
        <v>6.5804172250381043E-2</v>
      </c>
      <c r="S174" s="124">
        <v>0.5185195803633178</v>
      </c>
    </row>
    <row r="175" spans="1:19">
      <c r="A175" s="33" t="s">
        <v>229</v>
      </c>
      <c r="B175" s="71" t="s">
        <v>170</v>
      </c>
      <c r="C175" s="124">
        <v>5.0869267553821373E-7</v>
      </c>
      <c r="D175" s="124">
        <v>0</v>
      </c>
      <c r="E175" s="124">
        <v>9.0737853852829176E-7</v>
      </c>
      <c r="F175" s="124">
        <v>0</v>
      </c>
      <c r="G175" s="124">
        <v>0</v>
      </c>
      <c r="H175" s="124">
        <v>0</v>
      </c>
      <c r="I175" s="124">
        <v>0</v>
      </c>
      <c r="J175" s="124">
        <v>0</v>
      </c>
      <c r="K175" s="124">
        <v>0</v>
      </c>
      <c r="L175" s="124">
        <v>3.4502593006635607E-5</v>
      </c>
      <c r="M175" s="124">
        <v>0</v>
      </c>
      <c r="N175" s="124">
        <v>4.671552789190514E-4</v>
      </c>
      <c r="O175" s="124">
        <v>2.4943782835435968E-3</v>
      </c>
      <c r="P175" s="124">
        <v>7.7350448716146047E-2</v>
      </c>
      <c r="Q175" s="124">
        <v>1.3647170647974605E-3</v>
      </c>
      <c r="R175" s="124">
        <v>5.0439446016383727E-3</v>
      </c>
      <c r="S175" s="124">
        <v>8.6756562609252796E-2</v>
      </c>
    </row>
    <row r="176" spans="1:19">
      <c r="A176" s="33" t="s">
        <v>229</v>
      </c>
      <c r="B176" s="71" t="s">
        <v>171</v>
      </c>
      <c r="C176" s="124">
        <v>0</v>
      </c>
      <c r="D176" s="124">
        <v>0</v>
      </c>
      <c r="E176" s="124">
        <v>0</v>
      </c>
      <c r="F176" s="124">
        <v>0</v>
      </c>
      <c r="G176" s="124">
        <v>0</v>
      </c>
      <c r="H176" s="124">
        <v>0</v>
      </c>
      <c r="I176" s="124">
        <v>0</v>
      </c>
      <c r="J176" s="124">
        <v>0</v>
      </c>
      <c r="K176" s="124">
        <v>0</v>
      </c>
      <c r="L176" s="124">
        <v>0</v>
      </c>
      <c r="M176" s="124">
        <v>1.7692124522454833E-3</v>
      </c>
      <c r="N176" s="124">
        <v>0</v>
      </c>
      <c r="O176" s="124">
        <v>0</v>
      </c>
      <c r="P176" s="124">
        <v>5.486758827963456E-2</v>
      </c>
      <c r="Q176" s="124">
        <v>0.18429860599082382</v>
      </c>
      <c r="R176" s="124">
        <v>2.6108768469583765E-3</v>
      </c>
      <c r="S176" s="124">
        <v>0.24354628356968533</v>
      </c>
    </row>
    <row r="177" spans="1:19">
      <c r="A177" s="33" t="s">
        <v>229</v>
      </c>
      <c r="B177" s="71" t="s">
        <v>172</v>
      </c>
      <c r="C177" s="124">
        <v>1.4687707405869332E-6</v>
      </c>
      <c r="D177" s="124">
        <v>0</v>
      </c>
      <c r="E177" s="124">
        <v>5.3918258799967589E-6</v>
      </c>
      <c r="F177" s="124">
        <v>0</v>
      </c>
      <c r="G177" s="124">
        <v>0</v>
      </c>
      <c r="H177" s="124">
        <v>0</v>
      </c>
      <c r="I177" s="124">
        <v>0</v>
      </c>
      <c r="J177" s="124">
        <v>0</v>
      </c>
      <c r="K177" s="124">
        <v>0</v>
      </c>
      <c r="L177" s="124">
        <v>2.050213507338583E-4</v>
      </c>
      <c r="M177" s="124">
        <v>2.6823392381629674E-3</v>
      </c>
      <c r="N177" s="124">
        <v>1.2291947356857236E-4</v>
      </c>
      <c r="O177" s="124">
        <v>1.6249226334892342E-2</v>
      </c>
      <c r="P177" s="124">
        <v>0.51587901215678755</v>
      </c>
      <c r="Q177" s="124">
        <v>2.1507536258905446E-2</v>
      </c>
      <c r="R177" s="124">
        <v>3.4653168228260256E-6</v>
      </c>
      <c r="S177" s="124">
        <v>0.55665638072639467</v>
      </c>
    </row>
    <row r="178" spans="1:19">
      <c r="A178" s="33" t="s">
        <v>229</v>
      </c>
      <c r="B178" s="71" t="s">
        <v>173</v>
      </c>
      <c r="C178" s="124">
        <v>1.5539835196420881E-6</v>
      </c>
      <c r="D178" s="124">
        <v>0</v>
      </c>
      <c r="E178" s="124">
        <v>4.1438655587224815E-2</v>
      </c>
      <c r="F178" s="124">
        <v>0</v>
      </c>
      <c r="G178" s="124">
        <v>0</v>
      </c>
      <c r="H178" s="124">
        <v>0</v>
      </c>
      <c r="I178" s="124">
        <v>0</v>
      </c>
      <c r="J178" s="124">
        <v>0</v>
      </c>
      <c r="K178" s="124">
        <v>0</v>
      </c>
      <c r="L178" s="124">
        <v>0</v>
      </c>
      <c r="M178" s="124">
        <v>0</v>
      </c>
      <c r="N178" s="124">
        <v>8.6137156839427576E-3</v>
      </c>
      <c r="O178" s="124">
        <v>0</v>
      </c>
      <c r="P178" s="124">
        <v>4.3258124047312663E-2</v>
      </c>
      <c r="Q178" s="124">
        <v>9.7960892831459034E-3</v>
      </c>
      <c r="R178" s="124">
        <v>5.1668617057032407E-4</v>
      </c>
      <c r="S178" s="124">
        <v>0.10362482475568413</v>
      </c>
    </row>
    <row r="179" spans="1:19">
      <c r="A179" s="33" t="s">
        <v>229</v>
      </c>
      <c r="B179" s="71" t="s">
        <v>174</v>
      </c>
      <c r="C179" s="124">
        <v>5.4214820962492638E-3</v>
      </c>
      <c r="D179" s="124">
        <v>0</v>
      </c>
      <c r="E179" s="124">
        <v>1.0509968636327471E-3</v>
      </c>
      <c r="F179" s="124">
        <v>0</v>
      </c>
      <c r="G179" s="124">
        <v>0</v>
      </c>
      <c r="H179" s="124">
        <v>0</v>
      </c>
      <c r="I179" s="124">
        <v>0</v>
      </c>
      <c r="J179" s="124">
        <v>0</v>
      </c>
      <c r="K179" s="124">
        <v>0</v>
      </c>
      <c r="L179" s="124">
        <v>1.5516546304066843</v>
      </c>
      <c r="M179" s="124">
        <v>1.7554950764022692E-2</v>
      </c>
      <c r="N179" s="124">
        <v>3.1903913881194512E-2</v>
      </c>
      <c r="O179" s="124">
        <v>0.36461847108343193</v>
      </c>
      <c r="P179" s="124">
        <v>4.1922572674337744E-3</v>
      </c>
      <c r="Q179" s="124">
        <v>4.3538174591777334E-3</v>
      </c>
      <c r="R179" s="124">
        <v>8.4367061127267107E-2</v>
      </c>
      <c r="S179" s="124">
        <v>2.0651175809491633</v>
      </c>
    </row>
    <row r="180" spans="1:19">
      <c r="A180" s="33" t="s">
        <v>229</v>
      </c>
      <c r="B180" s="71" t="s">
        <v>175</v>
      </c>
      <c r="C180" s="124">
        <v>0.23980033111831744</v>
      </c>
      <c r="D180" s="124">
        <v>0</v>
      </c>
      <c r="E180" s="124">
        <v>2.1812799165104479E-2</v>
      </c>
      <c r="F180" s="124">
        <v>0</v>
      </c>
      <c r="G180" s="124">
        <v>0</v>
      </c>
      <c r="H180" s="124">
        <v>0</v>
      </c>
      <c r="I180" s="124">
        <v>0</v>
      </c>
      <c r="J180" s="124">
        <v>0</v>
      </c>
      <c r="K180" s="124">
        <v>0</v>
      </c>
      <c r="L180" s="124">
        <v>1.1332947694953077E-4</v>
      </c>
      <c r="M180" s="124">
        <v>7.5983003995645504E-3</v>
      </c>
      <c r="N180" s="124">
        <v>0</v>
      </c>
      <c r="O180" s="124">
        <v>4.7522528419811749E-2</v>
      </c>
      <c r="P180" s="124">
        <v>6.8788723171735455E-2</v>
      </c>
      <c r="Q180" s="124">
        <v>3.9050637594613136E-3</v>
      </c>
      <c r="R180" s="124">
        <v>4.017949654992492E-2</v>
      </c>
      <c r="S180" s="124">
        <v>0.42972057206077352</v>
      </c>
    </row>
    <row r="181" spans="1:19">
      <c r="A181" s="33" t="s">
        <v>229</v>
      </c>
      <c r="B181" s="71" t="s">
        <v>176</v>
      </c>
      <c r="C181" s="124">
        <v>3.3856481314932907E-2</v>
      </c>
      <c r="D181" s="124">
        <v>0</v>
      </c>
      <c r="E181" s="124">
        <v>5.2162505105570744E-3</v>
      </c>
      <c r="F181" s="124">
        <v>0</v>
      </c>
      <c r="G181" s="124">
        <v>0</v>
      </c>
      <c r="H181" s="124">
        <v>0</v>
      </c>
      <c r="I181" s="124">
        <v>0</v>
      </c>
      <c r="J181" s="124">
        <v>0</v>
      </c>
      <c r="K181" s="124">
        <v>0</v>
      </c>
      <c r="L181" s="124">
        <v>0.4138599295295613</v>
      </c>
      <c r="M181" s="124">
        <v>0.39580897071174093</v>
      </c>
      <c r="N181" s="124">
        <v>0</v>
      </c>
      <c r="O181" s="124">
        <v>3.9898900563883899E-2</v>
      </c>
      <c r="P181" s="124">
        <v>0.75970818918146676</v>
      </c>
      <c r="Q181" s="124">
        <v>0.13476933511367051</v>
      </c>
      <c r="R181" s="124">
        <v>9.0746236471375141E-2</v>
      </c>
      <c r="S181" s="124">
        <v>1.8738642933972187</v>
      </c>
    </row>
    <row r="182" spans="1:19">
      <c r="A182" s="33" t="s">
        <v>229</v>
      </c>
      <c r="B182" s="71" t="s">
        <v>177</v>
      </c>
      <c r="C182" s="124">
        <v>5.8635560229447492E-7</v>
      </c>
      <c r="D182" s="124">
        <v>1.1071646881231487</v>
      </c>
      <c r="E182" s="124">
        <v>1.0459094710313366E-6</v>
      </c>
      <c r="F182" s="124">
        <v>34.294528224116156</v>
      </c>
      <c r="G182" s="124">
        <v>13.025718811136031</v>
      </c>
      <c r="H182" s="124">
        <v>6.6956574120797221</v>
      </c>
      <c r="I182" s="124">
        <v>4.0159866820855399</v>
      </c>
      <c r="J182" s="124">
        <v>1.1392407920657277</v>
      </c>
      <c r="K182" s="124">
        <v>0.44415040523566773</v>
      </c>
      <c r="L182" s="124">
        <v>3.9770159055763088E-5</v>
      </c>
      <c r="M182" s="124">
        <v>13.968129828763864</v>
      </c>
      <c r="N182" s="124">
        <v>2.6865772807756159</v>
      </c>
      <c r="O182" s="124">
        <v>4.1533303504390133</v>
      </c>
      <c r="P182" s="124">
        <v>3.5402042781726095E-2</v>
      </c>
      <c r="Q182" s="124">
        <v>0.36021607733180439</v>
      </c>
      <c r="R182" s="124">
        <v>5.6042092613333381</v>
      </c>
      <c r="S182" s="124">
        <v>87.530353258691434</v>
      </c>
    </row>
    <row r="183" spans="1:19">
      <c r="A183" s="33" t="s">
        <v>229</v>
      </c>
      <c r="B183" s="71" t="s">
        <v>178</v>
      </c>
      <c r="C183" s="124">
        <v>0.7617139018415191</v>
      </c>
      <c r="D183" s="124">
        <v>0</v>
      </c>
      <c r="E183" s="124">
        <v>0.11726409184990061</v>
      </c>
      <c r="F183" s="124">
        <v>0</v>
      </c>
      <c r="G183" s="124">
        <v>0</v>
      </c>
      <c r="H183" s="124">
        <v>0</v>
      </c>
      <c r="I183" s="124">
        <v>0</v>
      </c>
      <c r="J183" s="124">
        <v>1.7088611880985312</v>
      </c>
      <c r="K183" s="124">
        <v>1.7417662950421686E-2</v>
      </c>
      <c r="L183" s="124">
        <v>9.3079872328336748</v>
      </c>
      <c r="M183" s="124">
        <v>0.39078444620082564</v>
      </c>
      <c r="N183" s="124">
        <v>0</v>
      </c>
      <c r="O183" s="124">
        <v>0.16287570001721008</v>
      </c>
      <c r="P183" s="124">
        <v>3.3851638269251794</v>
      </c>
      <c r="Q183" s="124">
        <v>0.3293411353815987</v>
      </c>
      <c r="R183" s="124">
        <v>0.33876356729051338</v>
      </c>
      <c r="S183" s="124">
        <v>16.520172753389261</v>
      </c>
    </row>
    <row r="184" spans="1:19">
      <c r="A184" s="33" t="s">
        <v>229</v>
      </c>
      <c r="B184" s="71" t="s">
        <v>179</v>
      </c>
      <c r="C184" s="124">
        <v>3.5002834408714989E-8</v>
      </c>
      <c r="D184" s="124">
        <v>0</v>
      </c>
      <c r="E184" s="124">
        <v>6.2436164682821982E-8</v>
      </c>
      <c r="F184" s="124">
        <v>0</v>
      </c>
      <c r="G184" s="124">
        <v>0</v>
      </c>
      <c r="H184" s="124">
        <v>0</v>
      </c>
      <c r="I184" s="124">
        <v>0</v>
      </c>
      <c r="J184" s="124">
        <v>0</v>
      </c>
      <c r="K184" s="124">
        <v>0</v>
      </c>
      <c r="L184" s="124">
        <v>2.3741024541834577E-6</v>
      </c>
      <c r="M184" s="124">
        <v>0</v>
      </c>
      <c r="N184" s="124">
        <v>0</v>
      </c>
      <c r="O184" s="124">
        <v>0</v>
      </c>
      <c r="P184" s="124">
        <v>5.1432748193747102E-7</v>
      </c>
      <c r="Q184" s="124">
        <v>2.2930506989737864E-4</v>
      </c>
      <c r="R184" s="124">
        <v>1.5433072064752196E-7</v>
      </c>
      <c r="S184" s="124">
        <v>2.3244526960297662E-4</v>
      </c>
    </row>
    <row r="185" spans="1:19">
      <c r="A185" s="33" t="s">
        <v>229</v>
      </c>
      <c r="B185" s="71" t="s">
        <v>180</v>
      </c>
      <c r="C185" s="124">
        <v>0</v>
      </c>
      <c r="D185" s="124">
        <v>0</v>
      </c>
      <c r="E185" s="124">
        <v>0</v>
      </c>
      <c r="F185" s="124">
        <v>0</v>
      </c>
      <c r="G185" s="124">
        <v>0</v>
      </c>
      <c r="H185" s="124">
        <v>0</v>
      </c>
      <c r="I185" s="124">
        <v>0</v>
      </c>
      <c r="J185" s="124">
        <v>0</v>
      </c>
      <c r="K185" s="124">
        <v>0</v>
      </c>
      <c r="L185" s="124">
        <v>0</v>
      </c>
      <c r="M185" s="124">
        <v>0</v>
      </c>
      <c r="N185" s="124">
        <v>0</v>
      </c>
      <c r="O185" s="124">
        <v>0</v>
      </c>
      <c r="P185" s="124">
        <v>0</v>
      </c>
      <c r="Q185" s="124">
        <v>0</v>
      </c>
      <c r="R185" s="124">
        <v>0</v>
      </c>
      <c r="S185" s="124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7109375" style="47" customWidth="1"/>
    <col min="3" max="3" width="10.42578125" style="47" customWidth="1"/>
    <col min="4" max="4" width="9" style="47" bestFit="1" customWidth="1"/>
    <col min="5" max="5" width="12" style="47" bestFit="1" customWidth="1"/>
    <col min="6" max="9" width="9" style="47" bestFit="1" customWidth="1"/>
    <col min="10" max="10" width="12" style="47" bestFit="1" customWidth="1"/>
    <col min="11" max="12" width="9" style="47" bestFit="1" customWidth="1"/>
    <col min="13" max="13" width="12" style="47" bestFit="1" customWidth="1"/>
    <col min="14" max="15" width="9" style="47" bestFit="1" customWidth="1"/>
    <col min="16" max="17" width="12" style="47" bestFit="1" customWidth="1"/>
    <col min="18" max="18" width="9" style="47" bestFit="1" customWidth="1"/>
    <col min="19" max="19" width="12" style="47" bestFit="1" customWidth="1"/>
    <col min="20" max="16384" width="8.85546875" style="47"/>
  </cols>
  <sheetData>
    <row r="1" spans="1:20">
      <c r="B1" s="38" t="s">
        <v>221</v>
      </c>
      <c r="C1" s="39" t="s">
        <v>224</v>
      </c>
      <c r="D1" s="40"/>
      <c r="E1" s="40"/>
      <c r="F1" s="40"/>
      <c r="G1" s="41"/>
      <c r="H1" s="42"/>
    </row>
    <row r="2" spans="1:20">
      <c r="B2" s="43" t="s">
        <v>223</v>
      </c>
      <c r="C2" s="44" t="s">
        <v>227</v>
      </c>
      <c r="D2" s="45"/>
      <c r="E2" s="45"/>
      <c r="F2" s="45"/>
      <c r="G2" s="45"/>
      <c r="H2" s="46"/>
    </row>
    <row r="3" spans="1:20">
      <c r="B3" s="43" t="s">
        <v>208</v>
      </c>
      <c r="C3" s="48" t="s">
        <v>217</v>
      </c>
      <c r="D3" s="45"/>
      <c r="E3" s="45"/>
      <c r="F3" s="45"/>
      <c r="G3" s="45"/>
      <c r="H3" s="46"/>
    </row>
    <row r="4" spans="1:20">
      <c r="B4" s="49" t="s">
        <v>209</v>
      </c>
      <c r="C4" s="50">
        <v>2030</v>
      </c>
      <c r="D4" s="51"/>
      <c r="E4" s="51"/>
      <c r="F4" s="51"/>
      <c r="G4" s="51"/>
      <c r="H4" s="52"/>
    </row>
    <row r="5" spans="1:20">
      <c r="B5" s="53"/>
    </row>
    <row r="6" spans="1:20">
      <c r="A6" s="15" t="s">
        <v>232</v>
      </c>
      <c r="B6" s="53" t="s">
        <v>211</v>
      </c>
      <c r="C6" s="54" t="s">
        <v>210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6"/>
    </row>
    <row r="7" spans="1:20" ht="18">
      <c r="B7" s="53" t="s">
        <v>213</v>
      </c>
      <c r="C7" s="57" t="s">
        <v>207</v>
      </c>
      <c r="D7" s="58"/>
      <c r="E7" s="58"/>
      <c r="F7" s="58"/>
      <c r="G7" s="58"/>
      <c r="H7" s="58"/>
      <c r="I7" s="58"/>
      <c r="J7" s="58"/>
      <c r="K7" s="58"/>
      <c r="L7" s="59"/>
      <c r="M7" s="57" t="s">
        <v>201</v>
      </c>
      <c r="N7" s="58"/>
      <c r="O7" s="58"/>
      <c r="P7" s="58"/>
      <c r="Q7" s="58"/>
      <c r="R7" s="58"/>
      <c r="S7" s="60"/>
    </row>
    <row r="8" spans="1:20">
      <c r="C8" s="61" t="s">
        <v>188</v>
      </c>
      <c r="D8" s="62" t="s">
        <v>206</v>
      </c>
      <c r="E8" s="62" t="s">
        <v>205</v>
      </c>
      <c r="F8" s="62" t="s">
        <v>189</v>
      </c>
      <c r="G8" s="62" t="s">
        <v>190</v>
      </c>
      <c r="H8" s="62" t="s">
        <v>204</v>
      </c>
      <c r="I8" s="62" t="s">
        <v>203</v>
      </c>
      <c r="J8" s="62" t="s">
        <v>191</v>
      </c>
      <c r="K8" s="62" t="s">
        <v>202</v>
      </c>
      <c r="L8" s="63" t="s">
        <v>192</v>
      </c>
      <c r="M8" s="64" t="s">
        <v>200</v>
      </c>
      <c r="N8" s="65" t="s">
        <v>214</v>
      </c>
      <c r="O8" s="65" t="s">
        <v>215</v>
      </c>
      <c r="P8" s="65" t="s">
        <v>199</v>
      </c>
      <c r="Q8" s="65" t="s">
        <v>198</v>
      </c>
      <c r="R8" s="65" t="s">
        <v>216</v>
      </c>
      <c r="S8" s="66" t="s">
        <v>212</v>
      </c>
    </row>
    <row r="9" spans="1:20">
      <c r="C9" s="67" t="s">
        <v>4</v>
      </c>
      <c r="D9" s="68" t="s">
        <v>1</v>
      </c>
      <c r="E9" s="68" t="s">
        <v>5</v>
      </c>
      <c r="F9" s="68" t="s">
        <v>0</v>
      </c>
      <c r="G9" s="68" t="s">
        <v>8</v>
      </c>
      <c r="H9" s="68" t="s">
        <v>197</v>
      </c>
      <c r="I9" s="68" t="s">
        <v>2</v>
      </c>
      <c r="J9" s="68" t="s">
        <v>3</v>
      </c>
      <c r="K9" s="68" t="s">
        <v>6</v>
      </c>
      <c r="L9" s="69" t="s">
        <v>7</v>
      </c>
      <c r="M9" s="67" t="s">
        <v>81</v>
      </c>
      <c r="N9" s="68" t="s">
        <v>193</v>
      </c>
      <c r="O9" s="68" t="s">
        <v>82</v>
      </c>
      <c r="P9" s="68" t="s">
        <v>194</v>
      </c>
      <c r="Q9" s="68" t="s">
        <v>195</v>
      </c>
      <c r="R9" s="68" t="s">
        <v>196</v>
      </c>
      <c r="S9" s="70" t="s">
        <v>181</v>
      </c>
      <c r="T9" s="71"/>
    </row>
    <row r="10" spans="1:20">
      <c r="A10" s="33" t="s">
        <v>231</v>
      </c>
      <c r="B10" s="71" t="s">
        <v>182</v>
      </c>
      <c r="C10" s="124">
        <v>0</v>
      </c>
      <c r="D10" s="124">
        <v>0</v>
      </c>
      <c r="E10" s="124">
        <v>0</v>
      </c>
      <c r="F10" s="124">
        <v>0</v>
      </c>
      <c r="G10" s="124">
        <v>0</v>
      </c>
      <c r="H10" s="124">
        <v>0</v>
      </c>
      <c r="I10" s="124">
        <v>0</v>
      </c>
      <c r="J10" s="124">
        <v>0</v>
      </c>
      <c r="K10" s="124">
        <v>0</v>
      </c>
      <c r="L10" s="124">
        <v>0</v>
      </c>
      <c r="M10" s="124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  <c r="S10" s="124">
        <v>0</v>
      </c>
    </row>
    <row r="11" spans="1:20">
      <c r="A11" s="33" t="s">
        <v>231</v>
      </c>
      <c r="B11" s="71" t="s">
        <v>183</v>
      </c>
      <c r="C11" s="124">
        <v>0</v>
      </c>
      <c r="D11" s="124">
        <v>0</v>
      </c>
      <c r="E11" s="124">
        <v>0</v>
      </c>
      <c r="F11" s="124">
        <v>0</v>
      </c>
      <c r="G11" s="124">
        <v>0</v>
      </c>
      <c r="H11" s="124">
        <v>0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  <c r="S11" s="124">
        <v>0</v>
      </c>
    </row>
    <row r="12" spans="1:20">
      <c r="A12" s="33" t="s">
        <v>231</v>
      </c>
      <c r="B12" s="71" t="s">
        <v>184</v>
      </c>
      <c r="C12" s="124">
        <v>0</v>
      </c>
      <c r="D12" s="124">
        <v>0</v>
      </c>
      <c r="E12" s="124">
        <v>0</v>
      </c>
      <c r="F12" s="124">
        <v>0</v>
      </c>
      <c r="G12" s="124">
        <v>0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  <c r="S12" s="124">
        <v>0</v>
      </c>
    </row>
    <row r="13" spans="1:20">
      <c r="A13" s="33" t="s">
        <v>231</v>
      </c>
      <c r="B13" s="71" t="s">
        <v>185</v>
      </c>
      <c r="C13" s="124">
        <v>0</v>
      </c>
      <c r="D13" s="124">
        <v>0</v>
      </c>
      <c r="E13" s="124">
        <v>0</v>
      </c>
      <c r="F13" s="124">
        <v>0</v>
      </c>
      <c r="G13" s="124">
        <v>0</v>
      </c>
      <c r="H13" s="124">
        <v>0</v>
      </c>
      <c r="I13" s="124">
        <v>0</v>
      </c>
      <c r="J13" s="124">
        <v>0</v>
      </c>
      <c r="K13" s="124">
        <v>0</v>
      </c>
      <c r="L13" s="124">
        <v>0</v>
      </c>
      <c r="M13" s="124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  <c r="S13" s="124">
        <v>0</v>
      </c>
    </row>
    <row r="14" spans="1:20">
      <c r="A14" s="33" t="s">
        <v>231</v>
      </c>
      <c r="B14" s="71" t="s">
        <v>186</v>
      </c>
      <c r="C14" s="124">
        <v>0</v>
      </c>
      <c r="D14" s="124">
        <v>0</v>
      </c>
      <c r="E14" s="124">
        <v>0</v>
      </c>
      <c r="F14" s="124">
        <v>0</v>
      </c>
      <c r="G14" s="124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0</v>
      </c>
      <c r="M14" s="124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  <c r="S14" s="124">
        <v>0</v>
      </c>
    </row>
    <row r="15" spans="1:20">
      <c r="A15" s="33" t="s">
        <v>231</v>
      </c>
      <c r="B15" s="71" t="s">
        <v>101</v>
      </c>
      <c r="C15" s="124">
        <v>0</v>
      </c>
      <c r="D15" s="124">
        <v>0</v>
      </c>
      <c r="E15" s="124">
        <v>0</v>
      </c>
      <c r="F15" s="124">
        <v>0</v>
      </c>
      <c r="G15" s="124">
        <v>0</v>
      </c>
      <c r="H15" s="124">
        <v>0</v>
      </c>
      <c r="I15" s="124">
        <v>0</v>
      </c>
      <c r="J15" s="124">
        <v>0</v>
      </c>
      <c r="K15" s="124">
        <v>0</v>
      </c>
      <c r="L15" s="124">
        <v>0</v>
      </c>
      <c r="M15" s="124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  <c r="S15" s="124">
        <v>0</v>
      </c>
    </row>
    <row r="16" spans="1:20">
      <c r="A16" s="33" t="s">
        <v>231</v>
      </c>
      <c r="B16" s="71" t="s">
        <v>102</v>
      </c>
      <c r="C16" s="124">
        <v>0</v>
      </c>
      <c r="D16" s="124">
        <v>0</v>
      </c>
      <c r="E16" s="124">
        <v>0</v>
      </c>
      <c r="F16" s="124">
        <v>0</v>
      </c>
      <c r="G16" s="124">
        <v>0</v>
      </c>
      <c r="H16" s="124">
        <v>0</v>
      </c>
      <c r="I16" s="124">
        <v>0</v>
      </c>
      <c r="J16" s="124">
        <v>0</v>
      </c>
      <c r="K16" s="124">
        <v>0</v>
      </c>
      <c r="L16" s="124">
        <v>0</v>
      </c>
      <c r="M16" s="124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  <c r="S16" s="124">
        <v>0</v>
      </c>
    </row>
    <row r="17" spans="1:19">
      <c r="A17" s="33" t="s">
        <v>231</v>
      </c>
      <c r="B17" s="71" t="s">
        <v>103</v>
      </c>
      <c r="C17" s="124">
        <v>0</v>
      </c>
      <c r="D17" s="124">
        <v>0</v>
      </c>
      <c r="E17" s="124">
        <v>0</v>
      </c>
      <c r="F17" s="124">
        <v>0</v>
      </c>
      <c r="G17" s="124">
        <v>0</v>
      </c>
      <c r="H17" s="124">
        <v>0</v>
      </c>
      <c r="I17" s="124">
        <v>0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  <c r="S17" s="124">
        <v>0</v>
      </c>
    </row>
    <row r="18" spans="1:19">
      <c r="A18" s="33" t="s">
        <v>231</v>
      </c>
      <c r="B18" s="71" t="s">
        <v>104</v>
      </c>
      <c r="C18" s="124">
        <v>0</v>
      </c>
      <c r="D18" s="124">
        <v>0</v>
      </c>
      <c r="E18" s="124">
        <v>0</v>
      </c>
      <c r="F18" s="124">
        <v>0</v>
      </c>
      <c r="G18" s="124">
        <v>0</v>
      </c>
      <c r="H18" s="124">
        <v>0</v>
      </c>
      <c r="I18" s="124">
        <v>0</v>
      </c>
      <c r="J18" s="124">
        <v>0</v>
      </c>
      <c r="K18" s="124">
        <v>0</v>
      </c>
      <c r="L18" s="124">
        <v>0</v>
      </c>
      <c r="M18" s="124">
        <v>0</v>
      </c>
      <c r="N18" s="124">
        <v>0</v>
      </c>
      <c r="O18" s="124">
        <v>0</v>
      </c>
      <c r="P18" s="124">
        <v>0</v>
      </c>
      <c r="Q18" s="124">
        <v>0</v>
      </c>
      <c r="R18" s="124">
        <v>0</v>
      </c>
      <c r="S18" s="124">
        <v>0</v>
      </c>
    </row>
    <row r="19" spans="1:19">
      <c r="A19" s="33" t="s">
        <v>231</v>
      </c>
      <c r="B19" s="71" t="s">
        <v>105</v>
      </c>
      <c r="C19" s="124">
        <v>0</v>
      </c>
      <c r="D19" s="124">
        <v>0</v>
      </c>
      <c r="E19" s="124">
        <v>0</v>
      </c>
      <c r="F19" s="124">
        <v>0</v>
      </c>
      <c r="G19" s="124">
        <v>0</v>
      </c>
      <c r="H19" s="124">
        <v>0</v>
      </c>
      <c r="I19" s="124">
        <v>0</v>
      </c>
      <c r="J19" s="124">
        <v>0</v>
      </c>
      <c r="K19" s="124">
        <v>0</v>
      </c>
      <c r="L19" s="124">
        <v>0</v>
      </c>
      <c r="M19" s="124">
        <v>0</v>
      </c>
      <c r="N19" s="124">
        <v>0</v>
      </c>
      <c r="O19" s="124">
        <v>0</v>
      </c>
      <c r="P19" s="124">
        <v>0</v>
      </c>
      <c r="Q19" s="124">
        <v>0</v>
      </c>
      <c r="R19" s="124">
        <v>0</v>
      </c>
      <c r="S19" s="124">
        <v>0</v>
      </c>
    </row>
    <row r="20" spans="1:19">
      <c r="A20" s="33" t="s">
        <v>231</v>
      </c>
      <c r="B20" s="71" t="s">
        <v>106</v>
      </c>
      <c r="C20" s="124">
        <v>0</v>
      </c>
      <c r="D20" s="124">
        <v>0</v>
      </c>
      <c r="E20" s="124">
        <v>0</v>
      </c>
      <c r="F20" s="124">
        <v>0</v>
      </c>
      <c r="G20" s="124">
        <v>0</v>
      </c>
      <c r="H20" s="124">
        <v>0</v>
      </c>
      <c r="I20" s="124">
        <v>0</v>
      </c>
      <c r="J20" s="124">
        <v>0</v>
      </c>
      <c r="K20" s="124">
        <v>0</v>
      </c>
      <c r="L20" s="124">
        <v>0</v>
      </c>
      <c r="M20" s="124">
        <v>0</v>
      </c>
      <c r="N20" s="124">
        <v>0</v>
      </c>
      <c r="O20" s="124">
        <v>0</v>
      </c>
      <c r="P20" s="124">
        <v>0</v>
      </c>
      <c r="Q20" s="124">
        <v>0</v>
      </c>
      <c r="R20" s="124">
        <v>0</v>
      </c>
      <c r="S20" s="124">
        <v>0</v>
      </c>
    </row>
    <row r="21" spans="1:19">
      <c r="A21" s="33" t="s">
        <v>231</v>
      </c>
      <c r="B21" s="71" t="s">
        <v>107</v>
      </c>
      <c r="C21" s="124">
        <v>0</v>
      </c>
      <c r="D21" s="124">
        <v>0</v>
      </c>
      <c r="E21" s="124">
        <v>0</v>
      </c>
      <c r="F21" s="124">
        <v>0</v>
      </c>
      <c r="G21" s="124">
        <v>0</v>
      </c>
      <c r="H21" s="124">
        <v>0</v>
      </c>
      <c r="I21" s="124">
        <v>0</v>
      </c>
      <c r="J21" s="124">
        <v>0</v>
      </c>
      <c r="K21" s="124">
        <v>0</v>
      </c>
      <c r="L21" s="124">
        <v>0</v>
      </c>
      <c r="M21" s="124">
        <v>0</v>
      </c>
      <c r="N21" s="124">
        <v>0</v>
      </c>
      <c r="O21" s="124">
        <v>0</v>
      </c>
      <c r="P21" s="124">
        <v>0</v>
      </c>
      <c r="Q21" s="124">
        <v>0</v>
      </c>
      <c r="R21" s="124">
        <v>0</v>
      </c>
      <c r="S21" s="124">
        <v>0</v>
      </c>
    </row>
    <row r="22" spans="1:19">
      <c r="A22" s="33" t="s">
        <v>231</v>
      </c>
      <c r="B22" s="71" t="s">
        <v>108</v>
      </c>
      <c r="C22" s="124">
        <v>0</v>
      </c>
      <c r="D22" s="124">
        <v>0</v>
      </c>
      <c r="E22" s="124">
        <v>0</v>
      </c>
      <c r="F22" s="124">
        <v>0</v>
      </c>
      <c r="G22" s="124">
        <v>0</v>
      </c>
      <c r="H22" s="124">
        <v>0</v>
      </c>
      <c r="I22" s="124">
        <v>0</v>
      </c>
      <c r="J22" s="124">
        <v>0</v>
      </c>
      <c r="K22" s="124">
        <v>0</v>
      </c>
      <c r="L22" s="124">
        <v>0</v>
      </c>
      <c r="M22" s="124">
        <v>0</v>
      </c>
      <c r="N22" s="124">
        <v>0</v>
      </c>
      <c r="O22" s="124">
        <v>0</v>
      </c>
      <c r="P22" s="124">
        <v>0</v>
      </c>
      <c r="Q22" s="124">
        <v>0</v>
      </c>
      <c r="R22" s="124">
        <v>0</v>
      </c>
      <c r="S22" s="124">
        <v>0</v>
      </c>
    </row>
    <row r="23" spans="1:19">
      <c r="A23" s="33" t="s">
        <v>231</v>
      </c>
      <c r="B23" s="71" t="s">
        <v>109</v>
      </c>
      <c r="C23" s="124">
        <v>0</v>
      </c>
      <c r="D23" s="124">
        <v>0</v>
      </c>
      <c r="E23" s="124">
        <v>0</v>
      </c>
      <c r="F23" s="124">
        <v>0</v>
      </c>
      <c r="G23" s="124">
        <v>0</v>
      </c>
      <c r="H23" s="124">
        <v>0</v>
      </c>
      <c r="I23" s="124">
        <v>0</v>
      </c>
      <c r="J23" s="124">
        <v>0</v>
      </c>
      <c r="K23" s="124">
        <v>0</v>
      </c>
      <c r="L23" s="124">
        <v>0</v>
      </c>
      <c r="M23" s="124">
        <v>0</v>
      </c>
      <c r="N23" s="124">
        <v>0</v>
      </c>
      <c r="O23" s="124">
        <v>0</v>
      </c>
      <c r="P23" s="124">
        <v>0</v>
      </c>
      <c r="Q23" s="124">
        <v>0</v>
      </c>
      <c r="R23" s="124">
        <v>0</v>
      </c>
      <c r="S23" s="124">
        <v>0</v>
      </c>
    </row>
    <row r="24" spans="1:19">
      <c r="A24" s="33" t="s">
        <v>231</v>
      </c>
      <c r="B24" s="71" t="s">
        <v>110</v>
      </c>
      <c r="C24" s="124">
        <v>0</v>
      </c>
      <c r="D24" s="124">
        <v>0</v>
      </c>
      <c r="E24" s="124">
        <v>0</v>
      </c>
      <c r="F24" s="124">
        <v>0</v>
      </c>
      <c r="G24" s="124">
        <v>0</v>
      </c>
      <c r="H24" s="124">
        <v>0</v>
      </c>
      <c r="I24" s="124">
        <v>0</v>
      </c>
      <c r="J24" s="124">
        <v>0</v>
      </c>
      <c r="K24" s="124">
        <v>0</v>
      </c>
      <c r="L24" s="124">
        <v>0</v>
      </c>
      <c r="M24" s="124">
        <v>0</v>
      </c>
      <c r="N24" s="124">
        <v>0</v>
      </c>
      <c r="O24" s="124">
        <v>0</v>
      </c>
      <c r="P24" s="124">
        <v>0</v>
      </c>
      <c r="Q24" s="124">
        <v>0</v>
      </c>
      <c r="R24" s="124">
        <v>0</v>
      </c>
      <c r="S24" s="124">
        <v>0</v>
      </c>
    </row>
    <row r="25" spans="1:19">
      <c r="A25" s="33" t="s">
        <v>231</v>
      </c>
      <c r="B25" s="71" t="s">
        <v>111</v>
      </c>
      <c r="C25" s="124">
        <v>0</v>
      </c>
      <c r="D25" s="124">
        <v>0</v>
      </c>
      <c r="E25" s="124">
        <v>0</v>
      </c>
      <c r="F25" s="124">
        <v>0</v>
      </c>
      <c r="G25" s="124">
        <v>0</v>
      </c>
      <c r="H25" s="124">
        <v>0</v>
      </c>
      <c r="I25" s="124">
        <v>0</v>
      </c>
      <c r="J25" s="124">
        <v>0</v>
      </c>
      <c r="K25" s="124">
        <v>0</v>
      </c>
      <c r="L25" s="124">
        <v>0</v>
      </c>
      <c r="M25" s="124">
        <v>0</v>
      </c>
      <c r="N25" s="124">
        <v>0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</row>
    <row r="26" spans="1:19">
      <c r="A26" s="33" t="s">
        <v>231</v>
      </c>
      <c r="B26" s="71" t="s">
        <v>112</v>
      </c>
      <c r="C26" s="124">
        <v>0</v>
      </c>
      <c r="D26" s="124">
        <v>0</v>
      </c>
      <c r="E26" s="124">
        <v>0</v>
      </c>
      <c r="F26" s="124">
        <v>0</v>
      </c>
      <c r="G26" s="124">
        <v>0</v>
      </c>
      <c r="H26" s="124">
        <v>0</v>
      </c>
      <c r="I26" s="124">
        <v>0</v>
      </c>
      <c r="J26" s="124">
        <v>0</v>
      </c>
      <c r="K26" s="124">
        <v>0</v>
      </c>
      <c r="L26" s="124">
        <v>0</v>
      </c>
      <c r="M26" s="124">
        <v>0</v>
      </c>
      <c r="N26" s="124">
        <v>0</v>
      </c>
      <c r="O26" s="124">
        <v>0</v>
      </c>
      <c r="P26" s="124">
        <v>0</v>
      </c>
      <c r="Q26" s="124">
        <v>0</v>
      </c>
      <c r="R26" s="124">
        <v>0</v>
      </c>
      <c r="S26" s="124">
        <v>0</v>
      </c>
    </row>
    <row r="27" spans="1:19">
      <c r="A27" s="33" t="s">
        <v>231</v>
      </c>
      <c r="B27" s="71" t="s">
        <v>113</v>
      </c>
      <c r="C27" s="124">
        <v>0</v>
      </c>
      <c r="D27" s="124">
        <v>0</v>
      </c>
      <c r="E27" s="124">
        <v>0</v>
      </c>
      <c r="F27" s="124">
        <v>0</v>
      </c>
      <c r="G27" s="124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4">
        <v>0</v>
      </c>
      <c r="P27" s="124">
        <v>0</v>
      </c>
      <c r="Q27" s="124">
        <v>0</v>
      </c>
      <c r="R27" s="124">
        <v>0</v>
      </c>
      <c r="S27" s="124">
        <v>0</v>
      </c>
    </row>
    <row r="28" spans="1:19">
      <c r="A28" s="33" t="s">
        <v>231</v>
      </c>
      <c r="B28" s="71" t="s">
        <v>114</v>
      </c>
      <c r="C28" s="124">
        <v>0</v>
      </c>
      <c r="D28" s="124">
        <v>0</v>
      </c>
      <c r="E28" s="124">
        <v>0</v>
      </c>
      <c r="F28" s="124">
        <v>0</v>
      </c>
      <c r="G28" s="124">
        <v>0</v>
      </c>
      <c r="H28" s="124">
        <v>0</v>
      </c>
      <c r="I28" s="124">
        <v>0</v>
      </c>
      <c r="J28" s="124">
        <v>0</v>
      </c>
      <c r="K28" s="124">
        <v>0</v>
      </c>
      <c r="L28" s="124">
        <v>0</v>
      </c>
      <c r="M28" s="124">
        <v>0</v>
      </c>
      <c r="N28" s="124">
        <v>0</v>
      </c>
      <c r="O28" s="124">
        <v>0</v>
      </c>
      <c r="P28" s="124">
        <v>0</v>
      </c>
      <c r="Q28" s="124">
        <v>0</v>
      </c>
      <c r="R28" s="124">
        <v>0</v>
      </c>
      <c r="S28" s="124">
        <v>0</v>
      </c>
    </row>
    <row r="29" spans="1:19">
      <c r="A29" s="33" t="s">
        <v>231</v>
      </c>
      <c r="B29" s="71" t="s">
        <v>115</v>
      </c>
      <c r="C29" s="124">
        <v>0</v>
      </c>
      <c r="D29" s="124">
        <v>0</v>
      </c>
      <c r="E29" s="124">
        <v>0</v>
      </c>
      <c r="F29" s="124">
        <v>0</v>
      </c>
      <c r="G29" s="124">
        <v>0</v>
      </c>
      <c r="H29" s="124">
        <v>0</v>
      </c>
      <c r="I29" s="124">
        <v>0</v>
      </c>
      <c r="J29" s="124">
        <v>0</v>
      </c>
      <c r="K29" s="124">
        <v>0</v>
      </c>
      <c r="L29" s="124">
        <v>0</v>
      </c>
      <c r="M29" s="124">
        <v>0</v>
      </c>
      <c r="N29" s="124">
        <v>0</v>
      </c>
      <c r="O29" s="124">
        <v>0</v>
      </c>
      <c r="P29" s="124">
        <v>0</v>
      </c>
      <c r="Q29" s="124">
        <v>0</v>
      </c>
      <c r="R29" s="124">
        <v>0</v>
      </c>
      <c r="S29" s="124">
        <v>0</v>
      </c>
    </row>
    <row r="30" spans="1:19">
      <c r="A30" s="33" t="s">
        <v>231</v>
      </c>
      <c r="B30" s="71" t="s">
        <v>83</v>
      </c>
      <c r="C30" s="124">
        <v>0</v>
      </c>
      <c r="D30" s="124">
        <v>0</v>
      </c>
      <c r="E30" s="124">
        <v>0</v>
      </c>
      <c r="F30" s="124">
        <v>0</v>
      </c>
      <c r="G30" s="124">
        <v>0</v>
      </c>
      <c r="H30" s="124">
        <v>0</v>
      </c>
      <c r="I30" s="124">
        <v>0</v>
      </c>
      <c r="J30" s="124">
        <v>0</v>
      </c>
      <c r="K30" s="124">
        <v>0</v>
      </c>
      <c r="L30" s="124">
        <v>0</v>
      </c>
      <c r="M30" s="124">
        <v>0</v>
      </c>
      <c r="N30" s="124">
        <v>0</v>
      </c>
      <c r="O30" s="124">
        <v>0</v>
      </c>
      <c r="P30" s="124">
        <v>0</v>
      </c>
      <c r="Q30" s="124">
        <v>0</v>
      </c>
      <c r="R30" s="124">
        <v>0</v>
      </c>
      <c r="S30" s="124">
        <v>0</v>
      </c>
    </row>
    <row r="31" spans="1:19">
      <c r="A31" s="33" t="s">
        <v>231</v>
      </c>
      <c r="B31" s="71" t="s">
        <v>84</v>
      </c>
      <c r="C31" s="124">
        <v>0</v>
      </c>
      <c r="D31" s="124">
        <v>0</v>
      </c>
      <c r="E31" s="124">
        <v>0</v>
      </c>
      <c r="F31" s="124">
        <v>0</v>
      </c>
      <c r="G31" s="124">
        <v>0</v>
      </c>
      <c r="H31" s="124">
        <v>0</v>
      </c>
      <c r="I31" s="124">
        <v>0</v>
      </c>
      <c r="J31" s="124">
        <v>0</v>
      </c>
      <c r="K31" s="124">
        <v>0</v>
      </c>
      <c r="L31" s="124">
        <v>0</v>
      </c>
      <c r="M31" s="124">
        <v>0</v>
      </c>
      <c r="N31" s="124">
        <v>0</v>
      </c>
      <c r="O31" s="124">
        <v>0</v>
      </c>
      <c r="P31" s="124">
        <v>0</v>
      </c>
      <c r="Q31" s="124">
        <v>0</v>
      </c>
      <c r="R31" s="124">
        <v>0</v>
      </c>
      <c r="S31" s="124">
        <v>0</v>
      </c>
    </row>
    <row r="32" spans="1:19">
      <c r="A32" s="33" t="s">
        <v>231</v>
      </c>
      <c r="B32" s="71" t="s">
        <v>85</v>
      </c>
      <c r="C32" s="124">
        <v>0</v>
      </c>
      <c r="D32" s="124">
        <v>0</v>
      </c>
      <c r="E32" s="124">
        <v>0</v>
      </c>
      <c r="F32" s="124">
        <v>0</v>
      </c>
      <c r="G32" s="124">
        <v>0</v>
      </c>
      <c r="H32" s="124">
        <v>0</v>
      </c>
      <c r="I32" s="124">
        <v>0</v>
      </c>
      <c r="J32" s="124">
        <v>0</v>
      </c>
      <c r="K32" s="124">
        <v>0</v>
      </c>
      <c r="L32" s="124">
        <v>0</v>
      </c>
      <c r="M32" s="124">
        <v>0</v>
      </c>
      <c r="N32" s="124">
        <v>0</v>
      </c>
      <c r="O32" s="124">
        <v>0</v>
      </c>
      <c r="P32" s="124">
        <v>0</v>
      </c>
      <c r="Q32" s="124">
        <v>0</v>
      </c>
      <c r="R32" s="124">
        <v>0</v>
      </c>
      <c r="S32" s="124">
        <v>0</v>
      </c>
    </row>
    <row r="33" spans="1:19">
      <c r="A33" s="33" t="s">
        <v>231</v>
      </c>
      <c r="B33" s="71" t="s">
        <v>86</v>
      </c>
      <c r="C33" s="124">
        <v>0</v>
      </c>
      <c r="D33" s="124">
        <v>0</v>
      </c>
      <c r="E33" s="124">
        <v>0</v>
      </c>
      <c r="F33" s="124">
        <v>0</v>
      </c>
      <c r="G33" s="124">
        <v>0</v>
      </c>
      <c r="H33" s="124">
        <v>0</v>
      </c>
      <c r="I33" s="124">
        <v>0</v>
      </c>
      <c r="J33" s="124">
        <v>0</v>
      </c>
      <c r="K33" s="124">
        <v>0</v>
      </c>
      <c r="L33" s="124">
        <v>0</v>
      </c>
      <c r="M33" s="124">
        <v>0</v>
      </c>
      <c r="N33" s="124">
        <v>0</v>
      </c>
      <c r="O33" s="124">
        <v>0</v>
      </c>
      <c r="P33" s="124">
        <v>0</v>
      </c>
      <c r="Q33" s="124">
        <v>0</v>
      </c>
      <c r="R33" s="124">
        <v>0</v>
      </c>
      <c r="S33" s="124">
        <v>0</v>
      </c>
    </row>
    <row r="34" spans="1:19">
      <c r="A34" s="33" t="s">
        <v>231</v>
      </c>
      <c r="B34" s="71" t="s">
        <v>87</v>
      </c>
      <c r="C34" s="124">
        <v>0</v>
      </c>
      <c r="D34" s="124">
        <v>0</v>
      </c>
      <c r="E34" s="124">
        <v>0</v>
      </c>
      <c r="F34" s="124">
        <v>0</v>
      </c>
      <c r="G34" s="124">
        <v>0</v>
      </c>
      <c r="H34" s="124">
        <v>0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4">
        <v>0</v>
      </c>
      <c r="P34" s="124">
        <v>0</v>
      </c>
      <c r="Q34" s="124">
        <v>0</v>
      </c>
      <c r="R34" s="124">
        <v>0</v>
      </c>
      <c r="S34" s="124">
        <v>0</v>
      </c>
    </row>
    <row r="35" spans="1:19">
      <c r="A35" s="33" t="s">
        <v>231</v>
      </c>
      <c r="B35" s="71" t="s">
        <v>88</v>
      </c>
      <c r="C35" s="124">
        <v>0</v>
      </c>
      <c r="D35" s="124">
        <v>0</v>
      </c>
      <c r="E35" s="124">
        <v>0</v>
      </c>
      <c r="F35" s="124">
        <v>0</v>
      </c>
      <c r="G35" s="124">
        <v>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4">
        <v>0</v>
      </c>
      <c r="P35" s="124">
        <v>0</v>
      </c>
      <c r="Q35" s="124">
        <v>0</v>
      </c>
      <c r="R35" s="124">
        <v>0</v>
      </c>
      <c r="S35" s="124">
        <v>0</v>
      </c>
    </row>
    <row r="36" spans="1:19">
      <c r="A36" s="33" t="s">
        <v>231</v>
      </c>
      <c r="B36" s="71" t="s">
        <v>89</v>
      </c>
      <c r="C36" s="124">
        <v>0</v>
      </c>
      <c r="D36" s="124">
        <v>0</v>
      </c>
      <c r="E36" s="124">
        <v>0</v>
      </c>
      <c r="F36" s="124">
        <v>0</v>
      </c>
      <c r="G36" s="124">
        <v>0</v>
      </c>
      <c r="H36" s="124">
        <v>0</v>
      </c>
      <c r="I36" s="124">
        <v>0</v>
      </c>
      <c r="J36" s="124">
        <v>0</v>
      </c>
      <c r="K36" s="124">
        <v>0</v>
      </c>
      <c r="L36" s="124">
        <v>0</v>
      </c>
      <c r="M36" s="124">
        <v>0</v>
      </c>
      <c r="N36" s="124">
        <v>0</v>
      </c>
      <c r="O36" s="124">
        <v>0</v>
      </c>
      <c r="P36" s="124">
        <v>0</v>
      </c>
      <c r="Q36" s="124">
        <v>0</v>
      </c>
      <c r="R36" s="124">
        <v>0</v>
      </c>
      <c r="S36" s="124">
        <v>0</v>
      </c>
    </row>
    <row r="37" spans="1:19">
      <c r="A37" s="33" t="s">
        <v>231</v>
      </c>
      <c r="B37" s="71" t="s">
        <v>90</v>
      </c>
      <c r="C37" s="124">
        <v>0</v>
      </c>
      <c r="D37" s="124">
        <v>0</v>
      </c>
      <c r="E37" s="124">
        <v>0</v>
      </c>
      <c r="F37" s="124">
        <v>0</v>
      </c>
      <c r="G37" s="124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0</v>
      </c>
      <c r="M37" s="124">
        <v>0</v>
      </c>
      <c r="N37" s="124">
        <v>0</v>
      </c>
      <c r="O37" s="124">
        <v>0</v>
      </c>
      <c r="P37" s="124">
        <v>0</v>
      </c>
      <c r="Q37" s="124">
        <v>0</v>
      </c>
      <c r="R37" s="124">
        <v>0</v>
      </c>
      <c r="S37" s="124">
        <v>0</v>
      </c>
    </row>
    <row r="38" spans="1:19">
      <c r="A38" s="33" t="s">
        <v>231</v>
      </c>
      <c r="B38" s="71" t="s">
        <v>78</v>
      </c>
      <c r="C38" s="124">
        <v>0</v>
      </c>
      <c r="D38" s="124">
        <v>0</v>
      </c>
      <c r="E38" s="124">
        <v>0</v>
      </c>
      <c r="F38" s="124">
        <v>0</v>
      </c>
      <c r="G38" s="124">
        <v>0</v>
      </c>
      <c r="H38" s="124">
        <v>0</v>
      </c>
      <c r="I38" s="124">
        <v>0</v>
      </c>
      <c r="J38" s="124">
        <v>0</v>
      </c>
      <c r="K38" s="124">
        <v>0</v>
      </c>
      <c r="L38" s="124">
        <v>0</v>
      </c>
      <c r="M38" s="124">
        <v>0</v>
      </c>
      <c r="N38" s="124">
        <v>0</v>
      </c>
      <c r="O38" s="124">
        <v>0</v>
      </c>
      <c r="P38" s="124">
        <v>0</v>
      </c>
      <c r="Q38" s="124">
        <v>0</v>
      </c>
      <c r="R38" s="124">
        <v>0</v>
      </c>
      <c r="S38" s="124">
        <v>0</v>
      </c>
    </row>
    <row r="39" spans="1:19">
      <c r="A39" s="33" t="s">
        <v>231</v>
      </c>
      <c r="B39" s="71" t="s">
        <v>79</v>
      </c>
      <c r="C39" s="124">
        <v>0</v>
      </c>
      <c r="D39" s="124">
        <v>0</v>
      </c>
      <c r="E39" s="124">
        <v>0</v>
      </c>
      <c r="F39" s="124">
        <v>0</v>
      </c>
      <c r="G39" s="124">
        <v>0</v>
      </c>
      <c r="H39" s="124">
        <v>0</v>
      </c>
      <c r="I39" s="124">
        <v>0</v>
      </c>
      <c r="J39" s="124">
        <v>0</v>
      </c>
      <c r="K39" s="124">
        <v>0</v>
      </c>
      <c r="L39" s="124">
        <v>0</v>
      </c>
      <c r="M39" s="124">
        <v>0</v>
      </c>
      <c r="N39" s="124">
        <v>0</v>
      </c>
      <c r="O39" s="124">
        <v>0</v>
      </c>
      <c r="P39" s="124">
        <v>0</v>
      </c>
      <c r="Q39" s="124">
        <v>0</v>
      </c>
      <c r="R39" s="124">
        <v>0</v>
      </c>
      <c r="S39" s="124">
        <v>0</v>
      </c>
    </row>
    <row r="40" spans="1:19">
      <c r="A40" s="33" t="s">
        <v>231</v>
      </c>
      <c r="B40" s="71" t="s">
        <v>80</v>
      </c>
      <c r="C40" s="124">
        <v>0</v>
      </c>
      <c r="D40" s="124">
        <v>0</v>
      </c>
      <c r="E40" s="124">
        <v>0</v>
      </c>
      <c r="F40" s="124">
        <v>0</v>
      </c>
      <c r="G40" s="124">
        <v>0</v>
      </c>
      <c r="H40" s="124">
        <v>0</v>
      </c>
      <c r="I40" s="124">
        <v>0</v>
      </c>
      <c r="J40" s="124">
        <v>0</v>
      </c>
      <c r="K40" s="124">
        <v>0</v>
      </c>
      <c r="L40" s="124">
        <v>0</v>
      </c>
      <c r="M40" s="124">
        <v>0</v>
      </c>
      <c r="N40" s="124">
        <v>0</v>
      </c>
      <c r="O40" s="124">
        <v>0</v>
      </c>
      <c r="P40" s="124">
        <v>0</v>
      </c>
      <c r="Q40" s="124">
        <v>0</v>
      </c>
      <c r="R40" s="124">
        <v>0</v>
      </c>
      <c r="S40" s="124">
        <v>0</v>
      </c>
    </row>
    <row r="41" spans="1:19">
      <c r="A41" s="33" t="s">
        <v>231</v>
      </c>
      <c r="B41" s="71" t="s">
        <v>77</v>
      </c>
      <c r="C41" s="124">
        <v>0</v>
      </c>
      <c r="D41" s="124">
        <v>0</v>
      </c>
      <c r="E41" s="124">
        <v>0</v>
      </c>
      <c r="F41" s="124">
        <v>0</v>
      </c>
      <c r="G41" s="124">
        <v>0</v>
      </c>
      <c r="H41" s="124">
        <v>0</v>
      </c>
      <c r="I41" s="124">
        <v>0</v>
      </c>
      <c r="J41" s="124">
        <v>0</v>
      </c>
      <c r="K41" s="124">
        <v>0</v>
      </c>
      <c r="L41" s="124">
        <v>0</v>
      </c>
      <c r="M41" s="124">
        <v>0</v>
      </c>
      <c r="N41" s="124">
        <v>0</v>
      </c>
      <c r="O41" s="124">
        <v>0</v>
      </c>
      <c r="P41" s="124">
        <v>0</v>
      </c>
      <c r="Q41" s="124">
        <v>0</v>
      </c>
      <c r="R41" s="124">
        <v>0</v>
      </c>
      <c r="S41" s="124">
        <v>0</v>
      </c>
    </row>
    <row r="42" spans="1:19">
      <c r="A42" s="33" t="s">
        <v>231</v>
      </c>
      <c r="B42" s="71" t="s">
        <v>76</v>
      </c>
      <c r="C42" s="124">
        <v>0</v>
      </c>
      <c r="D42" s="124">
        <v>0</v>
      </c>
      <c r="E42" s="124">
        <v>0</v>
      </c>
      <c r="F42" s="124">
        <v>0</v>
      </c>
      <c r="G42" s="124">
        <v>0</v>
      </c>
      <c r="H42" s="124">
        <v>0</v>
      </c>
      <c r="I42" s="124">
        <v>0</v>
      </c>
      <c r="J42" s="124">
        <v>0</v>
      </c>
      <c r="K42" s="124">
        <v>0</v>
      </c>
      <c r="L42" s="124">
        <v>0</v>
      </c>
      <c r="M42" s="124">
        <v>0</v>
      </c>
      <c r="N42" s="124">
        <v>0</v>
      </c>
      <c r="O42" s="124">
        <v>0</v>
      </c>
      <c r="P42" s="124">
        <v>0</v>
      </c>
      <c r="Q42" s="124">
        <v>0</v>
      </c>
      <c r="R42" s="124">
        <v>0</v>
      </c>
      <c r="S42" s="124">
        <v>0</v>
      </c>
    </row>
    <row r="43" spans="1:19">
      <c r="A43" s="33" t="s">
        <v>231</v>
      </c>
      <c r="B43" s="71" t="s">
        <v>71</v>
      </c>
      <c r="C43" s="124">
        <v>0</v>
      </c>
      <c r="D43" s="124">
        <v>0</v>
      </c>
      <c r="E43" s="124">
        <v>0</v>
      </c>
      <c r="F43" s="124">
        <v>0</v>
      </c>
      <c r="G43" s="124">
        <v>0</v>
      </c>
      <c r="H43" s="124">
        <v>0</v>
      </c>
      <c r="I43" s="124">
        <v>0</v>
      </c>
      <c r="J43" s="124">
        <v>0</v>
      </c>
      <c r="K43" s="124">
        <v>0</v>
      </c>
      <c r="L43" s="124">
        <v>0</v>
      </c>
      <c r="M43" s="124">
        <v>0</v>
      </c>
      <c r="N43" s="124">
        <v>0</v>
      </c>
      <c r="O43" s="124">
        <v>0</v>
      </c>
      <c r="P43" s="124">
        <v>0</v>
      </c>
      <c r="Q43" s="124">
        <v>0</v>
      </c>
      <c r="R43" s="124">
        <v>0</v>
      </c>
      <c r="S43" s="124">
        <v>0</v>
      </c>
    </row>
    <row r="44" spans="1:19">
      <c r="A44" s="33" t="s">
        <v>231</v>
      </c>
      <c r="B44" s="71" t="s">
        <v>72</v>
      </c>
      <c r="C44" s="124">
        <v>0</v>
      </c>
      <c r="D44" s="124">
        <v>0</v>
      </c>
      <c r="E44" s="124">
        <v>0</v>
      </c>
      <c r="F44" s="124">
        <v>0</v>
      </c>
      <c r="G44" s="124">
        <v>0</v>
      </c>
      <c r="H44" s="124">
        <v>0</v>
      </c>
      <c r="I44" s="124">
        <v>0</v>
      </c>
      <c r="J44" s="124">
        <v>0</v>
      </c>
      <c r="K44" s="124">
        <v>0</v>
      </c>
      <c r="L44" s="124">
        <v>0</v>
      </c>
      <c r="M44" s="124">
        <v>0</v>
      </c>
      <c r="N44" s="124">
        <v>0</v>
      </c>
      <c r="O44" s="124">
        <v>0</v>
      </c>
      <c r="P44" s="124">
        <v>0</v>
      </c>
      <c r="Q44" s="124">
        <v>0</v>
      </c>
      <c r="R44" s="124">
        <v>0</v>
      </c>
      <c r="S44" s="124">
        <v>0</v>
      </c>
    </row>
    <row r="45" spans="1:19">
      <c r="A45" s="33" t="s">
        <v>231</v>
      </c>
      <c r="B45" s="71" t="s">
        <v>73</v>
      </c>
      <c r="C45" s="124">
        <v>0</v>
      </c>
      <c r="D45" s="124">
        <v>0</v>
      </c>
      <c r="E45" s="124">
        <v>0</v>
      </c>
      <c r="F45" s="124">
        <v>0</v>
      </c>
      <c r="G45" s="124">
        <v>0</v>
      </c>
      <c r="H45" s="124">
        <v>0</v>
      </c>
      <c r="I45" s="124">
        <v>0</v>
      </c>
      <c r="J45" s="124">
        <v>0</v>
      </c>
      <c r="K45" s="124">
        <v>0</v>
      </c>
      <c r="L45" s="124">
        <v>0</v>
      </c>
      <c r="M45" s="124">
        <v>0</v>
      </c>
      <c r="N45" s="124">
        <v>0</v>
      </c>
      <c r="O45" s="124">
        <v>0</v>
      </c>
      <c r="P45" s="124">
        <v>0</v>
      </c>
      <c r="Q45" s="124">
        <v>0</v>
      </c>
      <c r="R45" s="124">
        <v>0</v>
      </c>
      <c r="S45" s="124">
        <v>0</v>
      </c>
    </row>
    <row r="46" spans="1:19">
      <c r="A46" s="33" t="s">
        <v>231</v>
      </c>
      <c r="B46" s="71" t="s">
        <v>74</v>
      </c>
      <c r="C46" s="124">
        <v>0</v>
      </c>
      <c r="D46" s="124">
        <v>0</v>
      </c>
      <c r="E46" s="124">
        <v>0</v>
      </c>
      <c r="F46" s="124">
        <v>0</v>
      </c>
      <c r="G46" s="124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4">
        <v>0</v>
      </c>
      <c r="P46" s="124">
        <v>0</v>
      </c>
      <c r="Q46" s="124">
        <v>0</v>
      </c>
      <c r="R46" s="124">
        <v>0</v>
      </c>
      <c r="S46" s="124">
        <v>0</v>
      </c>
    </row>
    <row r="47" spans="1:19">
      <c r="A47" s="33" t="s">
        <v>231</v>
      </c>
      <c r="B47" s="71" t="s">
        <v>75</v>
      </c>
      <c r="C47" s="124">
        <v>0</v>
      </c>
      <c r="D47" s="124">
        <v>0</v>
      </c>
      <c r="E47" s="124">
        <v>0</v>
      </c>
      <c r="F47" s="124">
        <v>0</v>
      </c>
      <c r="G47" s="124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4">
        <v>0</v>
      </c>
      <c r="P47" s="124">
        <v>0</v>
      </c>
      <c r="Q47" s="124">
        <v>0</v>
      </c>
      <c r="R47" s="124">
        <v>0</v>
      </c>
      <c r="S47" s="124">
        <v>0</v>
      </c>
    </row>
    <row r="48" spans="1:19">
      <c r="A48" s="33" t="s">
        <v>231</v>
      </c>
      <c r="B48" s="71" t="s">
        <v>65</v>
      </c>
      <c r="C48" s="124">
        <v>0</v>
      </c>
      <c r="D48" s="124">
        <v>0</v>
      </c>
      <c r="E48" s="124">
        <v>0</v>
      </c>
      <c r="F48" s="124">
        <v>0</v>
      </c>
      <c r="G48" s="124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4">
        <v>0</v>
      </c>
      <c r="P48" s="124">
        <v>0</v>
      </c>
      <c r="Q48" s="124">
        <v>0</v>
      </c>
      <c r="R48" s="124">
        <v>0</v>
      </c>
      <c r="S48" s="124">
        <v>0</v>
      </c>
    </row>
    <row r="49" spans="1:19">
      <c r="A49" s="33" t="s">
        <v>231</v>
      </c>
      <c r="B49" s="71" t="s">
        <v>66</v>
      </c>
      <c r="C49" s="124">
        <v>0</v>
      </c>
      <c r="D49" s="124">
        <v>0</v>
      </c>
      <c r="E49" s="124">
        <v>0</v>
      </c>
      <c r="F49" s="124">
        <v>0</v>
      </c>
      <c r="G49" s="124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4">
        <v>0</v>
      </c>
      <c r="P49" s="124">
        <v>0</v>
      </c>
      <c r="Q49" s="124">
        <v>0</v>
      </c>
      <c r="R49" s="124">
        <v>0</v>
      </c>
      <c r="S49" s="124">
        <v>0</v>
      </c>
    </row>
    <row r="50" spans="1:19">
      <c r="A50" s="33" t="s">
        <v>231</v>
      </c>
      <c r="B50" s="71" t="s">
        <v>67</v>
      </c>
      <c r="C50" s="124">
        <v>0</v>
      </c>
      <c r="D50" s="124">
        <v>0</v>
      </c>
      <c r="E50" s="124">
        <v>0</v>
      </c>
      <c r="F50" s="124">
        <v>0</v>
      </c>
      <c r="G50" s="124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4">
        <v>0</v>
      </c>
      <c r="P50" s="124">
        <v>0</v>
      </c>
      <c r="Q50" s="124">
        <v>0</v>
      </c>
      <c r="R50" s="124">
        <v>0</v>
      </c>
      <c r="S50" s="124">
        <v>0</v>
      </c>
    </row>
    <row r="51" spans="1:19">
      <c r="A51" s="33" t="s">
        <v>231</v>
      </c>
      <c r="B51" s="71" t="s">
        <v>68</v>
      </c>
      <c r="C51" s="124">
        <v>0</v>
      </c>
      <c r="D51" s="124">
        <v>0</v>
      </c>
      <c r="E51" s="124">
        <v>0</v>
      </c>
      <c r="F51" s="124">
        <v>0</v>
      </c>
      <c r="G51" s="124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4">
        <v>0</v>
      </c>
      <c r="P51" s="124">
        <v>0</v>
      </c>
      <c r="Q51" s="124">
        <v>0</v>
      </c>
      <c r="R51" s="124">
        <v>0</v>
      </c>
      <c r="S51" s="124">
        <v>0</v>
      </c>
    </row>
    <row r="52" spans="1:19">
      <c r="A52" s="33" t="s">
        <v>231</v>
      </c>
      <c r="B52" s="71" t="s">
        <v>69</v>
      </c>
      <c r="C52" s="124">
        <v>0</v>
      </c>
      <c r="D52" s="124">
        <v>0</v>
      </c>
      <c r="E52" s="124">
        <v>0</v>
      </c>
      <c r="F52" s="124">
        <v>0</v>
      </c>
      <c r="G52" s="124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4">
        <v>0</v>
      </c>
      <c r="P52" s="124">
        <v>0</v>
      </c>
      <c r="Q52" s="124">
        <v>0</v>
      </c>
      <c r="R52" s="124">
        <v>0</v>
      </c>
      <c r="S52" s="124">
        <v>0</v>
      </c>
    </row>
    <row r="53" spans="1:19">
      <c r="A53" s="33" t="s">
        <v>231</v>
      </c>
      <c r="B53" s="71" t="s">
        <v>70</v>
      </c>
      <c r="C53" s="124">
        <v>0</v>
      </c>
      <c r="D53" s="124">
        <v>0</v>
      </c>
      <c r="E53" s="124">
        <v>0</v>
      </c>
      <c r="F53" s="124">
        <v>0</v>
      </c>
      <c r="G53" s="124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4">
        <v>0</v>
      </c>
      <c r="P53" s="124">
        <v>0</v>
      </c>
      <c r="Q53" s="124">
        <v>0</v>
      </c>
      <c r="R53" s="124">
        <v>0</v>
      </c>
      <c r="S53" s="124">
        <v>0</v>
      </c>
    </row>
    <row r="54" spans="1:19">
      <c r="A54" s="33" t="s">
        <v>231</v>
      </c>
      <c r="B54" s="71" t="s">
        <v>9</v>
      </c>
      <c r="C54" s="124">
        <v>0</v>
      </c>
      <c r="D54" s="124">
        <v>0</v>
      </c>
      <c r="E54" s="124">
        <v>0</v>
      </c>
      <c r="F54" s="124">
        <v>0</v>
      </c>
      <c r="G54" s="124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1.876952640365618E-2</v>
      </c>
      <c r="N54" s="124">
        <v>0</v>
      </c>
      <c r="O54" s="124">
        <v>0</v>
      </c>
      <c r="P54" s="124">
        <v>0</v>
      </c>
      <c r="Q54" s="124">
        <v>7.0054419972108636E-3</v>
      </c>
      <c r="R54" s="124">
        <v>0</v>
      </c>
      <c r="S54" s="124">
        <v>2.5774968400867043E-2</v>
      </c>
    </row>
    <row r="55" spans="1:19">
      <c r="A55" s="33" t="s">
        <v>231</v>
      </c>
      <c r="B55" s="71" t="s">
        <v>10</v>
      </c>
      <c r="C55" s="124">
        <v>7.6351511081008041E-5</v>
      </c>
      <c r="D55" s="124">
        <v>0</v>
      </c>
      <c r="E55" s="124">
        <v>2.3577237454219045E-4</v>
      </c>
      <c r="F55" s="124">
        <v>0.37811664010319235</v>
      </c>
      <c r="G55" s="124">
        <v>3.8471030066966174E-3</v>
      </c>
      <c r="H55" s="124">
        <v>0</v>
      </c>
      <c r="I55" s="124">
        <v>0</v>
      </c>
      <c r="J55" s="124">
        <v>6.5505745489077491E-2</v>
      </c>
      <c r="K55" s="124">
        <v>0</v>
      </c>
      <c r="L55" s="124">
        <v>3.8022199221878002E-2</v>
      </c>
      <c r="M55" s="124">
        <v>7.9937762045671074E-3</v>
      </c>
      <c r="N55" s="124">
        <v>0</v>
      </c>
      <c r="O55" s="124">
        <v>3.1046178337504182E-2</v>
      </c>
      <c r="P55" s="124">
        <v>3.4325719150867695E-3</v>
      </c>
      <c r="Q55" s="124">
        <v>3.5038058870683064E-4</v>
      </c>
      <c r="R55" s="124">
        <v>3.9825149468064855E-2</v>
      </c>
      <c r="S55" s="124">
        <v>0.56845186822039739</v>
      </c>
    </row>
    <row r="56" spans="1:19">
      <c r="A56" s="33" t="s">
        <v>231</v>
      </c>
      <c r="B56" s="71" t="s">
        <v>11</v>
      </c>
      <c r="C56" s="124">
        <v>0</v>
      </c>
      <c r="D56" s="124">
        <v>0</v>
      </c>
      <c r="E56" s="124">
        <v>0</v>
      </c>
      <c r="F56" s="124">
        <v>0</v>
      </c>
      <c r="G56" s="124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4">
        <v>0</v>
      </c>
      <c r="P56" s="124">
        <v>1.4597841931954948E-2</v>
      </c>
      <c r="Q56" s="124">
        <v>0</v>
      </c>
      <c r="R56" s="124">
        <v>3.4762742361479609E-2</v>
      </c>
      <c r="S56" s="124">
        <v>4.9360584293434595E-2</v>
      </c>
    </row>
    <row r="57" spans="1:19">
      <c r="A57" s="33" t="s">
        <v>231</v>
      </c>
      <c r="B57" s="71" t="s">
        <v>12</v>
      </c>
      <c r="C57" s="124">
        <v>5.8369753745261994E-2</v>
      </c>
      <c r="D57" s="124">
        <v>0</v>
      </c>
      <c r="E57" s="124">
        <v>0</v>
      </c>
      <c r="F57" s="124">
        <v>0</v>
      </c>
      <c r="G57" s="124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3.388220743845823E-3</v>
      </c>
      <c r="O57" s="124">
        <v>0.11380360698195839</v>
      </c>
      <c r="P57" s="124">
        <v>0</v>
      </c>
      <c r="Q57" s="124">
        <v>0</v>
      </c>
      <c r="R57" s="124">
        <v>0</v>
      </c>
      <c r="S57" s="124">
        <v>0.17556158147106626</v>
      </c>
    </row>
    <row r="58" spans="1:19">
      <c r="A58" s="33" t="s">
        <v>231</v>
      </c>
      <c r="B58" s="71" t="s">
        <v>13</v>
      </c>
      <c r="C58" s="124">
        <v>0</v>
      </c>
      <c r="D58" s="124">
        <v>0</v>
      </c>
      <c r="E58" s="124">
        <v>0</v>
      </c>
      <c r="F58" s="124">
        <v>0</v>
      </c>
      <c r="G58" s="124">
        <v>0</v>
      </c>
      <c r="H58" s="124">
        <v>3.2330401973731508E-3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4">
        <v>7.8467870322802807E-2</v>
      </c>
      <c r="P58" s="124">
        <v>1.5811283116210217E-3</v>
      </c>
      <c r="Q58" s="124">
        <v>3.9511576477258004E-4</v>
      </c>
      <c r="R58" s="124">
        <v>4.4864045179948797E-2</v>
      </c>
      <c r="S58" s="124">
        <v>0.12854119977651823</v>
      </c>
    </row>
    <row r="59" spans="1:19">
      <c r="A59" s="33" t="s">
        <v>231</v>
      </c>
      <c r="B59" s="71" t="s">
        <v>14</v>
      </c>
      <c r="C59" s="124">
        <v>0</v>
      </c>
      <c r="D59" s="124">
        <v>0</v>
      </c>
      <c r="E59" s="124">
        <v>0</v>
      </c>
      <c r="F59" s="124">
        <v>1.0144700008120795</v>
      </c>
      <c r="G59" s="124">
        <v>1.9174136604046762E-2</v>
      </c>
      <c r="H59" s="124">
        <v>0</v>
      </c>
      <c r="I59" s="124">
        <v>0</v>
      </c>
      <c r="J59" s="124">
        <v>0.70182854931685779</v>
      </c>
      <c r="K59" s="124">
        <v>0</v>
      </c>
      <c r="L59" s="124">
        <v>0</v>
      </c>
      <c r="M59" s="124">
        <v>0</v>
      </c>
      <c r="N59" s="124">
        <v>1.9454311711691246E-2</v>
      </c>
      <c r="O59" s="124">
        <v>0.1103195582789864</v>
      </c>
      <c r="P59" s="124">
        <v>1.1955362253512312E-2</v>
      </c>
      <c r="Q59" s="124">
        <v>0.29729390319346638</v>
      </c>
      <c r="R59" s="124">
        <v>0.78530836881730559</v>
      </c>
      <c r="S59" s="124">
        <v>2.959804190987946</v>
      </c>
    </row>
    <row r="60" spans="1:19">
      <c r="A60" s="33" t="s">
        <v>230</v>
      </c>
      <c r="B60" s="71" t="s">
        <v>187</v>
      </c>
      <c r="C60" s="124">
        <v>1.8658056345386559E-3</v>
      </c>
      <c r="D60" s="124">
        <v>1.1466688064136697E-2</v>
      </c>
      <c r="E60" s="124">
        <v>6.0442974736091996E-2</v>
      </c>
      <c r="F60" s="124">
        <v>2.6277740030257704</v>
      </c>
      <c r="G60" s="124">
        <v>0</v>
      </c>
      <c r="H60" s="124">
        <v>0</v>
      </c>
      <c r="I60" s="124">
        <v>0.47054517712984795</v>
      </c>
      <c r="J60" s="124">
        <v>1.15223759710313</v>
      </c>
      <c r="K60" s="124">
        <v>0.26113140000000001</v>
      </c>
      <c r="L60" s="124">
        <v>3.7594051866084772</v>
      </c>
      <c r="M60" s="124">
        <v>0.8917877582161321</v>
      </c>
      <c r="N60" s="124">
        <v>0.3851386741754933</v>
      </c>
      <c r="O60" s="124">
        <v>0.92423917331044625</v>
      </c>
      <c r="P60" s="124">
        <v>6.0630950989540647E-3</v>
      </c>
      <c r="Q60" s="124">
        <v>0.55949815652542745</v>
      </c>
      <c r="R60" s="124">
        <v>0.24320584950119384</v>
      </c>
      <c r="S60" s="124">
        <v>11.354801539129642</v>
      </c>
    </row>
    <row r="61" spans="1:19">
      <c r="A61" s="33" t="s">
        <v>231</v>
      </c>
      <c r="B61" s="71" t="s">
        <v>15</v>
      </c>
      <c r="C61" s="124">
        <v>4.6694255865116496E-4</v>
      </c>
      <c r="D61" s="124">
        <v>1.046251969551401</v>
      </c>
      <c r="E61" s="124">
        <v>0</v>
      </c>
      <c r="F61" s="124">
        <v>9.8271398198212125</v>
      </c>
      <c r="G61" s="124">
        <v>1.6019299078630151</v>
      </c>
      <c r="H61" s="124">
        <v>0.33334038535709853</v>
      </c>
      <c r="I61" s="124">
        <v>0</v>
      </c>
      <c r="J61" s="124">
        <v>6.4854204402228222E-2</v>
      </c>
      <c r="K61" s="124">
        <v>2.5471543637836991E-2</v>
      </c>
      <c r="L61" s="124">
        <v>1.4191446348998493E-2</v>
      </c>
      <c r="M61" s="124">
        <v>0.76358782375429246</v>
      </c>
      <c r="N61" s="124">
        <v>0.25495000498977921</v>
      </c>
      <c r="O61" s="124">
        <v>0.49045164431127386</v>
      </c>
      <c r="P61" s="124">
        <v>0.12469542881359852</v>
      </c>
      <c r="Q61" s="124">
        <v>0.34551866534280362</v>
      </c>
      <c r="R61" s="124">
        <v>1.0249656212256306</v>
      </c>
      <c r="S61" s="124">
        <v>15.917815407977811</v>
      </c>
    </row>
    <row r="62" spans="1:19">
      <c r="A62" s="33" t="s">
        <v>231</v>
      </c>
      <c r="B62" s="71" t="s">
        <v>16</v>
      </c>
      <c r="C62" s="124">
        <v>6.3779111517506815E-2</v>
      </c>
      <c r="D62" s="124">
        <v>0</v>
      </c>
      <c r="E62" s="124">
        <v>0.13804330538336645</v>
      </c>
      <c r="F62" s="124">
        <v>6.5259413444985999</v>
      </c>
      <c r="G62" s="124">
        <v>0</v>
      </c>
      <c r="H62" s="124">
        <v>0</v>
      </c>
      <c r="I62" s="124">
        <v>0</v>
      </c>
      <c r="J62" s="124">
        <v>1.222890271068658</v>
      </c>
      <c r="K62" s="124">
        <v>4.8895636199348114E-3</v>
      </c>
      <c r="L62" s="124">
        <v>0.22079607457476191</v>
      </c>
      <c r="M62" s="124">
        <v>3.2149499839943418E-2</v>
      </c>
      <c r="N62" s="124">
        <v>1.8476257899713855E-2</v>
      </c>
      <c r="O62" s="124">
        <v>0.17169449754394783</v>
      </c>
      <c r="P62" s="124">
        <v>7.013503353472994E-2</v>
      </c>
      <c r="Q62" s="124">
        <v>3.797899246218428E-4</v>
      </c>
      <c r="R62" s="124">
        <v>1.2758241899155642E-3</v>
      </c>
      <c r="S62" s="124">
        <v>8.4704505735956985</v>
      </c>
    </row>
    <row r="63" spans="1:19">
      <c r="A63" s="33" t="s">
        <v>231</v>
      </c>
      <c r="B63" s="71" t="s">
        <v>17</v>
      </c>
      <c r="C63" s="124">
        <v>5.9722093188323749E-2</v>
      </c>
      <c r="D63" s="124">
        <v>0</v>
      </c>
      <c r="E63" s="124">
        <v>3.4510826345842738E-2</v>
      </c>
      <c r="F63" s="124">
        <v>7.1107845191738086</v>
      </c>
      <c r="G63" s="124">
        <v>0</v>
      </c>
      <c r="H63" s="124">
        <v>0</v>
      </c>
      <c r="I63" s="124">
        <v>0</v>
      </c>
      <c r="J63" s="124">
        <v>2.5050009110400229E-2</v>
      </c>
      <c r="K63" s="124">
        <v>0</v>
      </c>
      <c r="L63" s="124">
        <v>5.5199018643691922E-2</v>
      </c>
      <c r="M63" s="124">
        <v>0.72329016926394796</v>
      </c>
      <c r="N63" s="124">
        <v>9.8676608821091083E-4</v>
      </c>
      <c r="O63" s="124">
        <v>7.8231987843181638E-2</v>
      </c>
      <c r="P63" s="124">
        <v>1.8599114332547795E-2</v>
      </c>
      <c r="Q63" s="124">
        <v>0.11756681365972188</v>
      </c>
      <c r="R63" s="124">
        <v>0.77783436117472871</v>
      </c>
      <c r="S63" s="124">
        <v>9.0017756788244014</v>
      </c>
    </row>
    <row r="64" spans="1:19">
      <c r="A64" s="33" t="s">
        <v>231</v>
      </c>
      <c r="B64" s="71" t="s">
        <v>18</v>
      </c>
      <c r="C64" s="124">
        <v>0</v>
      </c>
      <c r="D64" s="124">
        <v>0</v>
      </c>
      <c r="E64" s="124">
        <v>4.1736341140115152E-2</v>
      </c>
      <c r="F64" s="124">
        <v>0</v>
      </c>
      <c r="G64" s="124">
        <v>0</v>
      </c>
      <c r="H64" s="124">
        <v>9.4157219076873577E-4</v>
      </c>
      <c r="I64" s="124">
        <v>0.35290888284738603</v>
      </c>
      <c r="J64" s="124">
        <v>0</v>
      </c>
      <c r="K64" s="124">
        <v>0</v>
      </c>
      <c r="L64" s="124">
        <v>0</v>
      </c>
      <c r="M64" s="124">
        <v>0</v>
      </c>
      <c r="N64" s="124">
        <v>0.192296758281436</v>
      </c>
      <c r="O64" s="124">
        <v>0.35484224806069498</v>
      </c>
      <c r="P64" s="124">
        <v>3.3210437294080963E-2</v>
      </c>
      <c r="Q64" s="124">
        <v>5.151572621966416E-4</v>
      </c>
      <c r="R64" s="124">
        <v>0.57241817348110269</v>
      </c>
      <c r="S64" s="124">
        <v>1.5488695705577982</v>
      </c>
    </row>
    <row r="65" spans="1:19">
      <c r="A65" s="33" t="s">
        <v>231</v>
      </c>
      <c r="B65" s="71" t="s">
        <v>19</v>
      </c>
      <c r="C65" s="124">
        <v>1.9283128207598366E-2</v>
      </c>
      <c r="D65" s="124">
        <v>0.74913319384618515</v>
      </c>
      <c r="E65" s="124">
        <v>0</v>
      </c>
      <c r="F65" s="124">
        <v>6.1166629483583534E-2</v>
      </c>
      <c r="G65" s="124">
        <v>1.1475766400490917</v>
      </c>
      <c r="H65" s="124">
        <v>0.24237664773299394</v>
      </c>
      <c r="I65" s="124">
        <v>0</v>
      </c>
      <c r="J65" s="124">
        <v>3.8344092587436762E-3</v>
      </c>
      <c r="K65" s="124">
        <v>0.19584855000000001</v>
      </c>
      <c r="L65" s="124">
        <v>6.6756010117684284E-2</v>
      </c>
      <c r="M65" s="124">
        <v>6.4690071972606233E-4</v>
      </c>
      <c r="N65" s="124">
        <v>0.2820781186224306</v>
      </c>
      <c r="O65" s="124">
        <v>0.2946892088000741</v>
      </c>
      <c r="P65" s="124">
        <v>4.4719939593661384E-2</v>
      </c>
      <c r="Q65" s="124">
        <v>0.149651047626159</v>
      </c>
      <c r="R65" s="124">
        <v>0.21927814334862106</v>
      </c>
      <c r="S65" s="124">
        <v>3.4770385674065665</v>
      </c>
    </row>
    <row r="66" spans="1:19">
      <c r="A66" s="33" t="s">
        <v>231</v>
      </c>
      <c r="B66" s="71" t="s">
        <v>20</v>
      </c>
      <c r="C66" s="124">
        <v>0</v>
      </c>
      <c r="D66" s="124">
        <v>3.3394928433563287E-3</v>
      </c>
      <c r="E66" s="124">
        <v>0</v>
      </c>
      <c r="F66" s="124">
        <v>0</v>
      </c>
      <c r="G66" s="124">
        <v>1.4211903713265084E-2</v>
      </c>
      <c r="H66" s="124">
        <v>6.2939548065722661E-2</v>
      </c>
      <c r="I66" s="124">
        <v>0</v>
      </c>
      <c r="J66" s="124">
        <v>0</v>
      </c>
      <c r="K66" s="124">
        <v>1.7221526140514531E-3</v>
      </c>
      <c r="L66" s="124">
        <v>0</v>
      </c>
      <c r="M66" s="124">
        <v>0</v>
      </c>
      <c r="N66" s="124">
        <v>0</v>
      </c>
      <c r="O66" s="124">
        <v>5.1897553569610011E-2</v>
      </c>
      <c r="P66" s="124">
        <v>8.7475010578137447E-3</v>
      </c>
      <c r="Q66" s="124">
        <v>1.4178216142682665E-2</v>
      </c>
      <c r="R66" s="124">
        <v>0</v>
      </c>
      <c r="S66" s="124">
        <v>0.15703636800650145</v>
      </c>
    </row>
    <row r="67" spans="1:19">
      <c r="A67" s="33" t="s">
        <v>231</v>
      </c>
      <c r="B67" s="71" t="s">
        <v>21</v>
      </c>
      <c r="C67" s="124">
        <v>0</v>
      </c>
      <c r="D67" s="124">
        <v>0</v>
      </c>
      <c r="E67" s="124">
        <v>0</v>
      </c>
      <c r="F67" s="124">
        <v>0</v>
      </c>
      <c r="G67" s="124">
        <v>5.4856839169565852E-3</v>
      </c>
      <c r="H67" s="124">
        <v>0</v>
      </c>
      <c r="I67" s="124">
        <v>0</v>
      </c>
      <c r="J67" s="124">
        <v>0</v>
      </c>
      <c r="K67" s="124">
        <v>0</v>
      </c>
      <c r="L67" s="124">
        <v>0</v>
      </c>
      <c r="M67" s="124">
        <v>0</v>
      </c>
      <c r="N67" s="124">
        <v>1.7896828413919597E-2</v>
      </c>
      <c r="O67" s="124">
        <v>2.7424866673393389E-3</v>
      </c>
      <c r="P67" s="124">
        <v>0.26198171095122863</v>
      </c>
      <c r="Q67" s="124">
        <v>0</v>
      </c>
      <c r="R67" s="124">
        <v>7.0040923842777936E-3</v>
      </c>
      <c r="S67" s="124">
        <v>0.2951108023337099</v>
      </c>
    </row>
    <row r="68" spans="1:19">
      <c r="A68" s="33" t="s">
        <v>231</v>
      </c>
      <c r="B68" s="71" t="s">
        <v>22</v>
      </c>
      <c r="C68" s="124">
        <v>0</v>
      </c>
      <c r="D68" s="124">
        <v>8.4991293241940546E-3</v>
      </c>
      <c r="E68" s="124">
        <v>0</v>
      </c>
      <c r="F68" s="124">
        <v>0</v>
      </c>
      <c r="G68" s="124">
        <v>0.37327450904868753</v>
      </c>
      <c r="H68" s="124">
        <v>0</v>
      </c>
      <c r="I68" s="124">
        <v>0</v>
      </c>
      <c r="J68" s="124">
        <v>0</v>
      </c>
      <c r="K68" s="124">
        <v>4.3829403054245208E-3</v>
      </c>
      <c r="L68" s="124">
        <v>0</v>
      </c>
      <c r="M68" s="124">
        <v>0</v>
      </c>
      <c r="N68" s="124">
        <v>3.0249473474073474E-2</v>
      </c>
      <c r="O68" s="124">
        <v>2.8369889721742148E-3</v>
      </c>
      <c r="P68" s="124">
        <v>5.0168450400089881E-4</v>
      </c>
      <c r="Q68" s="124">
        <v>8.4005544203913374E-4</v>
      </c>
      <c r="R68" s="124">
        <v>1.6916054898665767E-2</v>
      </c>
      <c r="S68" s="124">
        <v>0.43750083596927425</v>
      </c>
    </row>
    <row r="69" spans="1:19">
      <c r="A69" s="33" t="s">
        <v>231</v>
      </c>
      <c r="B69" s="71" t="s">
        <v>23</v>
      </c>
      <c r="C69" s="124">
        <v>0</v>
      </c>
      <c r="D69" s="124">
        <v>0.22322894876276811</v>
      </c>
      <c r="E69" s="124">
        <v>1.2155053993419818E-2</v>
      </c>
      <c r="F69" s="124">
        <v>0</v>
      </c>
      <c r="G69" s="124">
        <v>0</v>
      </c>
      <c r="H69" s="124">
        <v>0</v>
      </c>
      <c r="I69" s="124">
        <v>0</v>
      </c>
      <c r="J69" s="124">
        <v>0</v>
      </c>
      <c r="K69" s="124">
        <v>0</v>
      </c>
      <c r="L69" s="124">
        <v>0</v>
      </c>
      <c r="M69" s="124">
        <v>0</v>
      </c>
      <c r="N69" s="124">
        <v>3.8015652227136876E-3</v>
      </c>
      <c r="O69" s="124">
        <v>9.1645250790655108E-2</v>
      </c>
      <c r="P69" s="124">
        <v>1.2969402072858016E-2</v>
      </c>
      <c r="Q69" s="124">
        <v>8.9415944869633002E-3</v>
      </c>
      <c r="R69" s="124">
        <v>7.3537484083807669E-4</v>
      </c>
      <c r="S69" s="124">
        <v>0.35347719017022428</v>
      </c>
    </row>
    <row r="70" spans="1:19">
      <c r="A70" s="33" t="s">
        <v>231</v>
      </c>
      <c r="B70" s="71" t="s">
        <v>24</v>
      </c>
      <c r="C70" s="124">
        <v>5.6159082977235986E-3</v>
      </c>
      <c r="D70" s="124">
        <v>0</v>
      </c>
      <c r="E70" s="124">
        <v>3.3619394147682558E-4</v>
      </c>
      <c r="F70" s="124">
        <v>0</v>
      </c>
      <c r="G70" s="124">
        <v>0</v>
      </c>
      <c r="H70" s="124">
        <v>0</v>
      </c>
      <c r="I70" s="124">
        <v>0</v>
      </c>
      <c r="J70" s="124">
        <v>0</v>
      </c>
      <c r="K70" s="124">
        <v>0.11511757493614139</v>
      </c>
      <c r="L70" s="124">
        <v>7.3658479343738037E-2</v>
      </c>
      <c r="M70" s="124">
        <v>0</v>
      </c>
      <c r="N70" s="124">
        <v>9.9847805104423148E-2</v>
      </c>
      <c r="O70" s="124">
        <v>0.16401618810566898</v>
      </c>
      <c r="P70" s="124">
        <v>1.6443079383352321E-2</v>
      </c>
      <c r="Q70" s="124">
        <v>0</v>
      </c>
      <c r="R70" s="124">
        <v>4.6931976223695937E-2</v>
      </c>
      <c r="S70" s="124">
        <v>0.52196720533621033</v>
      </c>
    </row>
    <row r="71" spans="1:19">
      <c r="A71" s="33" t="s">
        <v>231</v>
      </c>
      <c r="B71" s="71" t="s">
        <v>25</v>
      </c>
      <c r="C71" s="124">
        <v>1.0887159913403055E-4</v>
      </c>
      <c r="D71" s="124">
        <v>0</v>
      </c>
      <c r="E71" s="124">
        <v>0</v>
      </c>
      <c r="F71" s="124">
        <v>0</v>
      </c>
      <c r="G71" s="124">
        <v>0</v>
      </c>
      <c r="H71" s="124">
        <v>0</v>
      </c>
      <c r="I71" s="124">
        <v>0</v>
      </c>
      <c r="J71" s="124">
        <v>0</v>
      </c>
      <c r="K71" s="124">
        <v>0</v>
      </c>
      <c r="L71" s="124">
        <v>0</v>
      </c>
      <c r="M71" s="124">
        <v>0</v>
      </c>
      <c r="N71" s="124">
        <v>0</v>
      </c>
      <c r="O71" s="124">
        <v>2.1661769072192971E-2</v>
      </c>
      <c r="P71" s="124">
        <v>8.6416868658600876E-4</v>
      </c>
      <c r="Q71" s="124">
        <v>0</v>
      </c>
      <c r="R71" s="124">
        <v>0</v>
      </c>
      <c r="S71" s="124">
        <v>2.2634809357917618E-2</v>
      </c>
    </row>
    <row r="72" spans="1:19">
      <c r="A72" s="33" t="s">
        <v>231</v>
      </c>
      <c r="B72" s="71" t="s">
        <v>26</v>
      </c>
      <c r="C72" s="124">
        <v>0</v>
      </c>
      <c r="D72" s="124">
        <v>0</v>
      </c>
      <c r="E72" s="124">
        <v>0</v>
      </c>
      <c r="F72" s="124">
        <v>0</v>
      </c>
      <c r="G72" s="124">
        <v>0</v>
      </c>
      <c r="H72" s="124">
        <v>0</v>
      </c>
      <c r="I72" s="124">
        <v>0</v>
      </c>
      <c r="J72" s="124">
        <v>0</v>
      </c>
      <c r="K72" s="124">
        <v>0</v>
      </c>
      <c r="L72" s="124">
        <v>0</v>
      </c>
      <c r="M72" s="124">
        <v>0</v>
      </c>
      <c r="N72" s="124">
        <v>0</v>
      </c>
      <c r="O72" s="124">
        <v>1.3321632200890221E-2</v>
      </c>
      <c r="P72" s="124">
        <v>1.4823861692292994E-2</v>
      </c>
      <c r="Q72" s="124">
        <v>0</v>
      </c>
      <c r="R72" s="124">
        <v>0</v>
      </c>
      <c r="S72" s="124">
        <v>2.8145493893177331E-2</v>
      </c>
    </row>
    <row r="73" spans="1:19">
      <c r="A73" s="33" t="s">
        <v>231</v>
      </c>
      <c r="B73" s="71" t="s">
        <v>27</v>
      </c>
      <c r="C73" s="124">
        <v>0</v>
      </c>
      <c r="D73" s="124">
        <v>0</v>
      </c>
      <c r="E73" s="124">
        <v>3.0935049325878206E-2</v>
      </c>
      <c r="F73" s="124">
        <v>0</v>
      </c>
      <c r="G73" s="124">
        <v>0</v>
      </c>
      <c r="H73" s="124">
        <v>0</v>
      </c>
      <c r="I73" s="124">
        <v>0</v>
      </c>
      <c r="J73" s="124">
        <v>0</v>
      </c>
      <c r="K73" s="124">
        <v>0</v>
      </c>
      <c r="L73" s="124">
        <v>4.9479671896885513E-2</v>
      </c>
      <c r="M73" s="124">
        <v>0</v>
      </c>
      <c r="N73" s="124">
        <v>0</v>
      </c>
      <c r="O73" s="124">
        <v>0</v>
      </c>
      <c r="P73" s="124">
        <v>2.0633588122073276E-2</v>
      </c>
      <c r="Q73" s="124">
        <v>0</v>
      </c>
      <c r="R73" s="124">
        <v>4.9629609663543128E-2</v>
      </c>
      <c r="S73" s="124">
        <v>0.15067791900838756</v>
      </c>
    </row>
    <row r="74" spans="1:19">
      <c r="A74" s="33" t="s">
        <v>231</v>
      </c>
      <c r="B74" s="71" t="s">
        <v>28</v>
      </c>
      <c r="C74" s="124">
        <v>1.4292688481164828E-2</v>
      </c>
      <c r="D74" s="124">
        <v>0</v>
      </c>
      <c r="E74" s="124">
        <v>0.81250658479594806</v>
      </c>
      <c r="F74" s="124">
        <v>0</v>
      </c>
      <c r="G74" s="124">
        <v>0</v>
      </c>
      <c r="H74" s="124">
        <v>0</v>
      </c>
      <c r="I74" s="124">
        <v>0</v>
      </c>
      <c r="J74" s="124">
        <v>0</v>
      </c>
      <c r="K74" s="124">
        <v>0</v>
      </c>
      <c r="L74" s="124">
        <v>0</v>
      </c>
      <c r="M74" s="124">
        <v>2.3920686439784511E-3</v>
      </c>
      <c r="N74" s="124">
        <v>0</v>
      </c>
      <c r="O74" s="124">
        <v>0.34989159931284064</v>
      </c>
      <c r="P74" s="124">
        <v>0.13837518132426452</v>
      </c>
      <c r="Q74" s="124">
        <v>0</v>
      </c>
      <c r="R74" s="124">
        <v>0</v>
      </c>
      <c r="S74" s="124">
        <v>1.3174581225581861</v>
      </c>
    </row>
    <row r="75" spans="1:19">
      <c r="A75" s="33" t="s">
        <v>231</v>
      </c>
      <c r="B75" s="71" t="s">
        <v>29</v>
      </c>
      <c r="C75" s="124">
        <v>0</v>
      </c>
      <c r="D75" s="124">
        <v>0</v>
      </c>
      <c r="E75" s="124">
        <v>0</v>
      </c>
      <c r="F75" s="124">
        <v>0.22617810118917347</v>
      </c>
      <c r="G75" s="124">
        <v>0</v>
      </c>
      <c r="H75" s="124">
        <v>0</v>
      </c>
      <c r="I75" s="124">
        <v>0</v>
      </c>
      <c r="J75" s="124">
        <v>0</v>
      </c>
      <c r="K75" s="124">
        <v>0</v>
      </c>
      <c r="L75" s="124">
        <v>1.299579606492876</v>
      </c>
      <c r="M75" s="124">
        <v>0</v>
      </c>
      <c r="N75" s="124">
        <v>0</v>
      </c>
      <c r="O75" s="124">
        <v>4.0513167277338447E-3</v>
      </c>
      <c r="P75" s="124">
        <v>1.144233278702389E-3</v>
      </c>
      <c r="Q75" s="124">
        <v>0</v>
      </c>
      <c r="R75" s="124">
        <v>0</v>
      </c>
      <c r="S75" s="124">
        <v>1.5309532576884877</v>
      </c>
    </row>
    <row r="76" spans="1:19">
      <c r="A76" s="33" t="s">
        <v>231</v>
      </c>
      <c r="B76" s="71" t="s">
        <v>30</v>
      </c>
      <c r="C76" s="124">
        <v>0.37539631448620425</v>
      </c>
      <c r="D76" s="124">
        <v>0</v>
      </c>
      <c r="E76" s="124">
        <v>0</v>
      </c>
      <c r="F76" s="124">
        <v>0</v>
      </c>
      <c r="G76" s="124">
        <v>0</v>
      </c>
      <c r="H76" s="124">
        <v>0</v>
      </c>
      <c r="I76" s="124">
        <v>0</v>
      </c>
      <c r="J76" s="124">
        <v>1.4178636499131869E-2</v>
      </c>
      <c r="K76" s="124">
        <v>0</v>
      </c>
      <c r="L76" s="124">
        <v>0</v>
      </c>
      <c r="M76" s="124">
        <v>0</v>
      </c>
      <c r="N76" s="124">
        <v>0</v>
      </c>
      <c r="O76" s="124">
        <v>0</v>
      </c>
      <c r="P76" s="124">
        <v>5.2974434485788535E-3</v>
      </c>
      <c r="Q76" s="124">
        <v>0</v>
      </c>
      <c r="R76" s="124">
        <v>0</v>
      </c>
      <c r="S76" s="124">
        <v>0.39487239443392497</v>
      </c>
    </row>
    <row r="77" spans="1:19">
      <c r="A77" s="33" t="s">
        <v>231</v>
      </c>
      <c r="B77" s="71" t="s">
        <v>31</v>
      </c>
      <c r="C77" s="124">
        <v>0</v>
      </c>
      <c r="D77" s="124">
        <v>0</v>
      </c>
      <c r="E77" s="124">
        <v>0</v>
      </c>
      <c r="F77" s="124">
        <v>0</v>
      </c>
      <c r="G77" s="124">
        <v>0</v>
      </c>
      <c r="H77" s="124">
        <v>0</v>
      </c>
      <c r="I77" s="124">
        <v>0</v>
      </c>
      <c r="J77" s="124">
        <v>0</v>
      </c>
      <c r="K77" s="124">
        <v>0</v>
      </c>
      <c r="L77" s="124">
        <v>0</v>
      </c>
      <c r="M77" s="124">
        <v>0</v>
      </c>
      <c r="N77" s="124">
        <v>0</v>
      </c>
      <c r="O77" s="124">
        <v>0.10640750831529644</v>
      </c>
      <c r="P77" s="124">
        <v>8.6627200317357378E-4</v>
      </c>
      <c r="Q77" s="124">
        <v>0</v>
      </c>
      <c r="R77" s="124">
        <v>0</v>
      </c>
      <c r="S77" s="124">
        <v>0.10727378031846513</v>
      </c>
    </row>
    <row r="78" spans="1:19">
      <c r="A78" s="33" t="s">
        <v>231</v>
      </c>
      <c r="B78" s="71" t="s">
        <v>32</v>
      </c>
      <c r="C78" s="124">
        <v>0</v>
      </c>
      <c r="D78" s="124">
        <v>0</v>
      </c>
      <c r="E78" s="124">
        <v>0</v>
      </c>
      <c r="F78" s="124">
        <v>0</v>
      </c>
      <c r="G78" s="124">
        <v>0</v>
      </c>
      <c r="H78" s="124">
        <v>0</v>
      </c>
      <c r="I78" s="124">
        <v>0</v>
      </c>
      <c r="J78" s="124">
        <v>0</v>
      </c>
      <c r="K78" s="124">
        <v>0</v>
      </c>
      <c r="L78" s="124">
        <v>0</v>
      </c>
      <c r="M78" s="124">
        <v>8.4757513503674886E-5</v>
      </c>
      <c r="N78" s="124">
        <v>0</v>
      </c>
      <c r="O78" s="124">
        <v>0</v>
      </c>
      <c r="P78" s="124">
        <v>0.13913692650730081</v>
      </c>
      <c r="Q78" s="124">
        <v>0</v>
      </c>
      <c r="R78" s="124">
        <v>1.5401049356444929E-4</v>
      </c>
      <c r="S78" s="124">
        <v>0.13937569451437071</v>
      </c>
    </row>
    <row r="79" spans="1:19">
      <c r="A79" s="33" t="s">
        <v>231</v>
      </c>
      <c r="B79" s="71" t="s">
        <v>33</v>
      </c>
      <c r="C79" s="124">
        <v>0</v>
      </c>
      <c r="D79" s="124">
        <v>0</v>
      </c>
      <c r="E79" s="124">
        <v>0</v>
      </c>
      <c r="F79" s="124">
        <v>8.0141067498615826E-3</v>
      </c>
      <c r="G79" s="124">
        <v>0</v>
      </c>
      <c r="H79" s="124">
        <v>0</v>
      </c>
      <c r="I79" s="124">
        <v>0</v>
      </c>
      <c r="J79" s="124">
        <v>0</v>
      </c>
      <c r="K79" s="124">
        <v>0</v>
      </c>
      <c r="L79" s="124">
        <v>0</v>
      </c>
      <c r="M79" s="124">
        <v>0</v>
      </c>
      <c r="N79" s="124">
        <v>0</v>
      </c>
      <c r="O79" s="124">
        <v>0</v>
      </c>
      <c r="P79" s="124">
        <v>0</v>
      </c>
      <c r="Q79" s="124">
        <v>0</v>
      </c>
      <c r="R79" s="124">
        <v>0</v>
      </c>
      <c r="S79" s="124">
        <v>8.0141067498615826E-3</v>
      </c>
    </row>
    <row r="80" spans="1:19">
      <c r="A80" s="33" t="s">
        <v>231</v>
      </c>
      <c r="B80" s="71" t="s">
        <v>34</v>
      </c>
      <c r="C80" s="124">
        <v>0</v>
      </c>
      <c r="D80" s="124">
        <v>0</v>
      </c>
      <c r="E80" s="124">
        <v>0</v>
      </c>
      <c r="F80" s="124">
        <v>0</v>
      </c>
      <c r="G80" s="124">
        <v>0</v>
      </c>
      <c r="H80" s="124">
        <v>0</v>
      </c>
      <c r="I80" s="124">
        <v>0</v>
      </c>
      <c r="J80" s="124">
        <v>5.0238774609079329E-4</v>
      </c>
      <c r="K80" s="124">
        <v>0</v>
      </c>
      <c r="L80" s="124">
        <v>0</v>
      </c>
      <c r="M80" s="124">
        <v>0</v>
      </c>
      <c r="N80" s="124">
        <v>0</v>
      </c>
      <c r="O80" s="124">
        <v>0</v>
      </c>
      <c r="P80" s="124">
        <v>5.2782900446199932E-3</v>
      </c>
      <c r="Q80" s="124">
        <v>0</v>
      </c>
      <c r="R80" s="124">
        <v>4.0450732381414056E-3</v>
      </c>
      <c r="S80" s="124">
        <v>9.8257510288490835E-3</v>
      </c>
    </row>
    <row r="81" spans="1:19">
      <c r="A81" s="33" t="s">
        <v>231</v>
      </c>
      <c r="B81" s="71" t="s">
        <v>35</v>
      </c>
      <c r="C81" s="124">
        <v>0</v>
      </c>
      <c r="D81" s="124">
        <v>0</v>
      </c>
      <c r="E81" s="124">
        <v>0</v>
      </c>
      <c r="F81" s="124">
        <v>0</v>
      </c>
      <c r="G81" s="124">
        <v>0</v>
      </c>
      <c r="H81" s="124">
        <v>0</v>
      </c>
      <c r="I81" s="124">
        <v>0</v>
      </c>
      <c r="J81" s="124">
        <v>0</v>
      </c>
      <c r="K81" s="124">
        <v>0</v>
      </c>
      <c r="L81" s="124">
        <v>0</v>
      </c>
      <c r="M81" s="124">
        <v>0</v>
      </c>
      <c r="N81" s="124">
        <v>0</v>
      </c>
      <c r="O81" s="124">
        <v>0</v>
      </c>
      <c r="P81" s="124">
        <v>0</v>
      </c>
      <c r="Q81" s="124">
        <v>0</v>
      </c>
      <c r="R81" s="124">
        <v>2.513274393896392E-2</v>
      </c>
      <c r="S81" s="124">
        <v>2.513274393896836E-2</v>
      </c>
    </row>
    <row r="82" spans="1:19">
      <c r="A82" s="33" t="s">
        <v>231</v>
      </c>
      <c r="B82" s="71" t="s">
        <v>36</v>
      </c>
      <c r="C82" s="124">
        <v>0</v>
      </c>
      <c r="D82" s="124">
        <v>0</v>
      </c>
      <c r="E82" s="124">
        <v>0</v>
      </c>
      <c r="F82" s="124">
        <v>0</v>
      </c>
      <c r="G82" s="124">
        <v>0</v>
      </c>
      <c r="H82" s="124">
        <v>0</v>
      </c>
      <c r="I82" s="124">
        <v>0</v>
      </c>
      <c r="J82" s="124">
        <v>0</v>
      </c>
      <c r="K82" s="124">
        <v>0</v>
      </c>
      <c r="L82" s="124">
        <v>0</v>
      </c>
      <c r="M82" s="124">
        <v>0</v>
      </c>
      <c r="N82" s="124">
        <v>2.6361611866854151E-3</v>
      </c>
      <c r="O82" s="124">
        <v>0</v>
      </c>
      <c r="P82" s="124">
        <v>0.13907105918883822</v>
      </c>
      <c r="Q82" s="124">
        <v>0</v>
      </c>
      <c r="R82" s="124">
        <v>0</v>
      </c>
      <c r="S82" s="124">
        <v>0.14170722037552252</v>
      </c>
    </row>
    <row r="83" spans="1:19">
      <c r="A83" s="33" t="s">
        <v>231</v>
      </c>
      <c r="B83" s="71" t="s">
        <v>37</v>
      </c>
      <c r="C83" s="124">
        <v>0</v>
      </c>
      <c r="D83" s="124">
        <v>0</v>
      </c>
      <c r="E83" s="124">
        <v>0</v>
      </c>
      <c r="F83" s="124">
        <v>0</v>
      </c>
      <c r="G83" s="124">
        <v>2.0284615688922703E-2</v>
      </c>
      <c r="H83" s="124">
        <v>0</v>
      </c>
      <c r="I83" s="124">
        <v>0</v>
      </c>
      <c r="J83" s="124">
        <v>0</v>
      </c>
      <c r="K83" s="124">
        <v>0</v>
      </c>
      <c r="L83" s="124">
        <v>0</v>
      </c>
      <c r="M83" s="124">
        <v>0</v>
      </c>
      <c r="N83" s="124">
        <v>0</v>
      </c>
      <c r="O83" s="124">
        <v>0</v>
      </c>
      <c r="P83" s="124">
        <v>6.7977430011101347E-4</v>
      </c>
      <c r="Q83" s="124">
        <v>0</v>
      </c>
      <c r="R83" s="124">
        <v>0</v>
      </c>
      <c r="S83" s="124">
        <v>2.0964389989032384E-2</v>
      </c>
    </row>
    <row r="84" spans="1:19">
      <c r="A84" s="33" t="s">
        <v>231</v>
      </c>
      <c r="B84" s="71" t="s">
        <v>38</v>
      </c>
      <c r="C84" s="124">
        <v>0</v>
      </c>
      <c r="D84" s="124">
        <v>0</v>
      </c>
      <c r="E84" s="124">
        <v>0</v>
      </c>
      <c r="F84" s="124">
        <v>0</v>
      </c>
      <c r="G84" s="124">
        <v>0</v>
      </c>
      <c r="H84" s="124">
        <v>0</v>
      </c>
      <c r="I84" s="124">
        <v>0</v>
      </c>
      <c r="J84" s="124">
        <v>0</v>
      </c>
      <c r="K84" s="124">
        <v>0</v>
      </c>
      <c r="L84" s="124">
        <v>0</v>
      </c>
      <c r="M84" s="124">
        <v>5.9536110814710774E-3</v>
      </c>
      <c r="N84" s="124">
        <v>2.0034825018810931E-3</v>
      </c>
      <c r="O84" s="124">
        <v>0</v>
      </c>
      <c r="P84" s="124">
        <v>1.5249190860564532E-3</v>
      </c>
      <c r="Q84" s="124">
        <v>0</v>
      </c>
      <c r="R84" s="124">
        <v>0</v>
      </c>
      <c r="S84" s="124">
        <v>9.4820126694088458E-3</v>
      </c>
    </row>
    <row r="85" spans="1:19">
      <c r="A85" s="33" t="s">
        <v>231</v>
      </c>
      <c r="B85" s="71" t="s">
        <v>39</v>
      </c>
      <c r="C85" s="124">
        <v>0</v>
      </c>
      <c r="D85" s="124">
        <v>0</v>
      </c>
      <c r="E85" s="124">
        <v>0</v>
      </c>
      <c r="F85" s="124">
        <v>2.3537792721555029</v>
      </c>
      <c r="G85" s="124">
        <v>0</v>
      </c>
      <c r="H85" s="124">
        <v>0</v>
      </c>
      <c r="I85" s="124">
        <v>0</v>
      </c>
      <c r="J85" s="124">
        <v>0</v>
      </c>
      <c r="K85" s="124">
        <v>0</v>
      </c>
      <c r="L85" s="124">
        <v>0</v>
      </c>
      <c r="M85" s="124">
        <v>6.8610121025155291E-2</v>
      </c>
      <c r="N85" s="124">
        <v>0</v>
      </c>
      <c r="O85" s="124">
        <v>0</v>
      </c>
      <c r="P85" s="124">
        <v>0</v>
      </c>
      <c r="Q85" s="124">
        <v>1.2264663819600896E-2</v>
      </c>
      <c r="R85" s="124">
        <v>0</v>
      </c>
      <c r="S85" s="124">
        <v>2.4346540570002517</v>
      </c>
    </row>
    <row r="86" spans="1:19">
      <c r="A86" s="33" t="s">
        <v>231</v>
      </c>
      <c r="B86" s="71" t="s">
        <v>40</v>
      </c>
      <c r="C86" s="124">
        <v>0</v>
      </c>
      <c r="D86" s="124">
        <v>0</v>
      </c>
      <c r="E86" s="124">
        <v>0</v>
      </c>
      <c r="F86" s="124">
        <v>0</v>
      </c>
      <c r="G86" s="124">
        <v>0</v>
      </c>
      <c r="H86" s="124">
        <v>0</v>
      </c>
      <c r="I86" s="124">
        <v>0</v>
      </c>
      <c r="J86" s="124">
        <v>0</v>
      </c>
      <c r="K86" s="124">
        <v>0</v>
      </c>
      <c r="L86" s="124">
        <v>0</v>
      </c>
      <c r="M86" s="124">
        <v>5.2571987222112426E-2</v>
      </c>
      <c r="N86" s="124">
        <v>0</v>
      </c>
      <c r="O86" s="124">
        <v>0</v>
      </c>
      <c r="P86" s="124">
        <v>5.8015393456604114E-2</v>
      </c>
      <c r="Q86" s="124">
        <v>1.1354419674911576E-2</v>
      </c>
      <c r="R86" s="124">
        <v>6.2551119930827959E-2</v>
      </c>
      <c r="S86" s="124">
        <v>0.18449292028446251</v>
      </c>
    </row>
    <row r="87" spans="1:19">
      <c r="A87" s="33" t="s">
        <v>231</v>
      </c>
      <c r="B87" s="71" t="s">
        <v>41</v>
      </c>
      <c r="C87" s="124">
        <v>0</v>
      </c>
      <c r="D87" s="124">
        <v>0</v>
      </c>
      <c r="E87" s="124">
        <v>0</v>
      </c>
      <c r="F87" s="124">
        <v>0</v>
      </c>
      <c r="G87" s="124">
        <v>0</v>
      </c>
      <c r="H87" s="124">
        <v>0</v>
      </c>
      <c r="I87" s="124">
        <v>0</v>
      </c>
      <c r="J87" s="124">
        <v>0</v>
      </c>
      <c r="K87" s="124">
        <v>0</v>
      </c>
      <c r="L87" s="124">
        <v>0</v>
      </c>
      <c r="M87" s="124">
        <v>1.2760515690500185E-2</v>
      </c>
      <c r="N87" s="124">
        <v>0</v>
      </c>
      <c r="O87" s="124">
        <v>0</v>
      </c>
      <c r="P87" s="124">
        <v>1.0929882436627736E-4</v>
      </c>
      <c r="Q87" s="124">
        <v>0</v>
      </c>
      <c r="R87" s="124">
        <v>0</v>
      </c>
      <c r="S87" s="124">
        <v>1.2869814514871791E-2</v>
      </c>
    </row>
    <row r="88" spans="1:19">
      <c r="A88" s="33" t="s">
        <v>231</v>
      </c>
      <c r="B88" s="71" t="s">
        <v>42</v>
      </c>
      <c r="C88" s="124">
        <v>0</v>
      </c>
      <c r="D88" s="124">
        <v>0</v>
      </c>
      <c r="E88" s="124">
        <v>0</v>
      </c>
      <c r="F88" s="124">
        <v>1.3168119479951486</v>
      </c>
      <c r="G88" s="124">
        <v>0</v>
      </c>
      <c r="H88" s="124">
        <v>0</v>
      </c>
      <c r="I88" s="124">
        <v>0</v>
      </c>
      <c r="J88" s="124">
        <v>4.6388905759999766E-3</v>
      </c>
      <c r="K88" s="124">
        <v>0</v>
      </c>
      <c r="L88" s="124">
        <v>0</v>
      </c>
      <c r="M88" s="124">
        <v>4.5247444219183031E-3</v>
      </c>
      <c r="N88" s="124">
        <v>0</v>
      </c>
      <c r="O88" s="124">
        <v>0</v>
      </c>
      <c r="P88" s="124">
        <v>0</v>
      </c>
      <c r="Q88" s="124">
        <v>0</v>
      </c>
      <c r="R88" s="124">
        <v>8.9052163664282702E-4</v>
      </c>
      <c r="S88" s="124">
        <v>1.3268661046297083</v>
      </c>
    </row>
    <row r="89" spans="1:19">
      <c r="A89" s="33" t="s">
        <v>231</v>
      </c>
      <c r="B89" s="71" t="s">
        <v>43</v>
      </c>
      <c r="C89" s="124">
        <v>0</v>
      </c>
      <c r="D89" s="124">
        <v>0</v>
      </c>
      <c r="E89" s="124">
        <v>0</v>
      </c>
      <c r="F89" s="124">
        <v>0</v>
      </c>
      <c r="G89" s="124">
        <v>0</v>
      </c>
      <c r="H89" s="124">
        <v>0</v>
      </c>
      <c r="I89" s="124">
        <v>0</v>
      </c>
      <c r="J89" s="124">
        <v>0</v>
      </c>
      <c r="K89" s="124">
        <v>0</v>
      </c>
      <c r="L89" s="124">
        <v>0</v>
      </c>
      <c r="M89" s="124">
        <v>5.2143691979117612E-2</v>
      </c>
      <c r="N89" s="124">
        <v>0</v>
      </c>
      <c r="O89" s="124">
        <v>2.1010582005133394E-2</v>
      </c>
      <c r="P89" s="124">
        <v>1.5491021305713559E-5</v>
      </c>
      <c r="Q89" s="124">
        <v>6.9224917278358777E-3</v>
      </c>
      <c r="R89" s="124">
        <v>2.8907431986936238E-2</v>
      </c>
      <c r="S89" s="124">
        <v>0.10899968872033838</v>
      </c>
    </row>
    <row r="90" spans="1:19">
      <c r="A90" s="33" t="s">
        <v>231</v>
      </c>
      <c r="B90" s="71" t="s">
        <v>44</v>
      </c>
      <c r="C90" s="124">
        <v>0</v>
      </c>
      <c r="D90" s="124">
        <v>0</v>
      </c>
      <c r="E90" s="124">
        <v>0</v>
      </c>
      <c r="F90" s="124">
        <v>0</v>
      </c>
      <c r="G90" s="124">
        <v>7.1873923539111928E-4</v>
      </c>
      <c r="H90" s="124">
        <v>0</v>
      </c>
      <c r="I90" s="124">
        <v>0</v>
      </c>
      <c r="J90" s="124">
        <v>0</v>
      </c>
      <c r="K90" s="124">
        <v>0</v>
      </c>
      <c r="L90" s="124">
        <v>0</v>
      </c>
      <c r="M90" s="124">
        <v>9.4591009248117253E-3</v>
      </c>
      <c r="N90" s="124">
        <v>0</v>
      </c>
      <c r="O90" s="124">
        <v>0</v>
      </c>
      <c r="P90" s="124">
        <v>0</v>
      </c>
      <c r="Q90" s="124">
        <v>9.945897602292586E-4</v>
      </c>
      <c r="R90" s="124">
        <v>0</v>
      </c>
      <c r="S90" s="124">
        <v>1.1172429920428328E-2</v>
      </c>
    </row>
    <row r="91" spans="1:19">
      <c r="A91" s="33" t="s">
        <v>231</v>
      </c>
      <c r="B91" s="71" t="s">
        <v>45</v>
      </c>
      <c r="C91" s="124">
        <v>0</v>
      </c>
      <c r="D91" s="124">
        <v>0</v>
      </c>
      <c r="E91" s="124">
        <v>0</v>
      </c>
      <c r="F91" s="124">
        <v>0</v>
      </c>
      <c r="G91" s="124">
        <v>0</v>
      </c>
      <c r="H91" s="124">
        <v>0</v>
      </c>
      <c r="I91" s="124">
        <v>0</v>
      </c>
      <c r="J91" s="124">
        <v>0</v>
      </c>
      <c r="K91" s="124">
        <v>0</v>
      </c>
      <c r="L91" s="124">
        <v>0</v>
      </c>
      <c r="M91" s="124">
        <v>3.3332771764531977E-2</v>
      </c>
      <c r="N91" s="124">
        <v>0</v>
      </c>
      <c r="O91" s="124">
        <v>0</v>
      </c>
      <c r="P91" s="124">
        <v>0</v>
      </c>
      <c r="Q91" s="124">
        <v>8.6293589529327086E-3</v>
      </c>
      <c r="R91" s="124">
        <v>0.12230215685993695</v>
      </c>
      <c r="S91" s="124">
        <v>0.16426428757740297</v>
      </c>
    </row>
    <row r="92" spans="1:19">
      <c r="A92" s="33" t="s">
        <v>231</v>
      </c>
      <c r="B92" s="71" t="s">
        <v>46</v>
      </c>
      <c r="C92" s="124">
        <v>0</v>
      </c>
      <c r="D92" s="124">
        <v>0</v>
      </c>
      <c r="E92" s="124">
        <v>0</v>
      </c>
      <c r="F92" s="124">
        <v>0</v>
      </c>
      <c r="G92" s="124">
        <v>0</v>
      </c>
      <c r="H92" s="124">
        <v>0</v>
      </c>
      <c r="I92" s="124">
        <v>0</v>
      </c>
      <c r="J92" s="124">
        <v>3.5255568377596802E-3</v>
      </c>
      <c r="K92" s="124">
        <v>0</v>
      </c>
      <c r="L92" s="124">
        <v>0</v>
      </c>
      <c r="M92" s="124">
        <v>6.8608295242427175E-3</v>
      </c>
      <c r="N92" s="124">
        <v>0</v>
      </c>
      <c r="O92" s="124">
        <v>6.6150067676886692E-3</v>
      </c>
      <c r="P92" s="124">
        <v>1.6568734528110474E-2</v>
      </c>
      <c r="Q92" s="124">
        <v>0</v>
      </c>
      <c r="R92" s="124">
        <v>0</v>
      </c>
      <c r="S92" s="124">
        <v>3.3570127657796434E-2</v>
      </c>
    </row>
    <row r="93" spans="1:19">
      <c r="A93" s="33" t="s">
        <v>231</v>
      </c>
      <c r="B93" s="71" t="s">
        <v>47</v>
      </c>
      <c r="C93" s="124">
        <v>0</v>
      </c>
      <c r="D93" s="124">
        <v>0</v>
      </c>
      <c r="E93" s="124">
        <v>1.2431567336066429E-3</v>
      </c>
      <c r="F93" s="124">
        <v>0</v>
      </c>
      <c r="G93" s="124">
        <v>0</v>
      </c>
      <c r="H93" s="124">
        <v>0</v>
      </c>
      <c r="I93" s="124">
        <v>0</v>
      </c>
      <c r="J93" s="124">
        <v>0</v>
      </c>
      <c r="K93" s="124">
        <v>0</v>
      </c>
      <c r="L93" s="124">
        <v>0</v>
      </c>
      <c r="M93" s="124">
        <v>0</v>
      </c>
      <c r="N93" s="124">
        <v>0</v>
      </c>
      <c r="O93" s="124">
        <v>0</v>
      </c>
      <c r="P93" s="124">
        <v>3.8727553264283898E-6</v>
      </c>
      <c r="Q93" s="124">
        <v>6.5460237478554006E-5</v>
      </c>
      <c r="R93" s="124">
        <v>0</v>
      </c>
      <c r="S93" s="124">
        <v>1.3124897264162882E-3</v>
      </c>
    </row>
    <row r="94" spans="1:19">
      <c r="A94" s="33" t="s">
        <v>231</v>
      </c>
      <c r="B94" s="71" t="s">
        <v>48</v>
      </c>
      <c r="C94" s="124">
        <v>0</v>
      </c>
      <c r="D94" s="124">
        <v>0</v>
      </c>
      <c r="E94" s="124">
        <v>1.5110743684022987E-2</v>
      </c>
      <c r="F94" s="124">
        <v>1.0007770804763219</v>
      </c>
      <c r="G94" s="124">
        <v>0</v>
      </c>
      <c r="H94" s="124">
        <v>0</v>
      </c>
      <c r="I94" s="124">
        <v>0</v>
      </c>
      <c r="J94" s="124">
        <v>0</v>
      </c>
      <c r="K94" s="124">
        <v>0</v>
      </c>
      <c r="L94" s="124">
        <v>1.1261543844671928</v>
      </c>
      <c r="M94" s="124">
        <v>0</v>
      </c>
      <c r="N94" s="124">
        <v>0</v>
      </c>
      <c r="O94" s="124">
        <v>0</v>
      </c>
      <c r="P94" s="124">
        <v>0</v>
      </c>
      <c r="Q94" s="124">
        <v>0</v>
      </c>
      <c r="R94" s="124">
        <v>1.7999138146854499E-2</v>
      </c>
      <c r="S94" s="124">
        <v>2.160041346774392</v>
      </c>
    </row>
    <row r="95" spans="1:19">
      <c r="A95" s="33" t="s">
        <v>231</v>
      </c>
      <c r="B95" s="71" t="s">
        <v>49</v>
      </c>
      <c r="C95" s="124">
        <v>4.0257852645242398E-4</v>
      </c>
      <c r="D95" s="124">
        <v>0</v>
      </c>
      <c r="E95" s="124">
        <v>0</v>
      </c>
      <c r="F95" s="124">
        <v>0</v>
      </c>
      <c r="G95" s="124">
        <v>0</v>
      </c>
      <c r="H95" s="124">
        <v>0</v>
      </c>
      <c r="I95" s="124">
        <v>0</v>
      </c>
      <c r="J95" s="124">
        <v>0</v>
      </c>
      <c r="K95" s="124">
        <v>0</v>
      </c>
      <c r="L95" s="124">
        <v>0</v>
      </c>
      <c r="M95" s="124">
        <v>0</v>
      </c>
      <c r="N95" s="124">
        <v>2.1056520221520936E-2</v>
      </c>
      <c r="O95" s="124">
        <v>0</v>
      </c>
      <c r="P95" s="124">
        <v>7.6896452589059194E-4</v>
      </c>
      <c r="Q95" s="124">
        <v>0</v>
      </c>
      <c r="R95" s="124">
        <v>6.1868668742048882E-3</v>
      </c>
      <c r="S95" s="124">
        <v>2.8414930148073836E-2</v>
      </c>
    </row>
    <row r="96" spans="1:19">
      <c r="A96" s="33" t="s">
        <v>231</v>
      </c>
      <c r="B96" s="71" t="s">
        <v>50</v>
      </c>
      <c r="C96" s="124">
        <v>0</v>
      </c>
      <c r="D96" s="124">
        <v>0</v>
      </c>
      <c r="E96" s="124">
        <v>0</v>
      </c>
      <c r="F96" s="124">
        <v>0</v>
      </c>
      <c r="G96" s="124">
        <v>0</v>
      </c>
      <c r="H96" s="124">
        <v>0</v>
      </c>
      <c r="I96" s="124">
        <v>0</v>
      </c>
      <c r="J96" s="124">
        <v>0</v>
      </c>
      <c r="K96" s="124">
        <v>0</v>
      </c>
      <c r="L96" s="124">
        <v>0</v>
      </c>
      <c r="M96" s="124">
        <v>0</v>
      </c>
      <c r="N96" s="124">
        <v>2.691352329203589E-3</v>
      </c>
      <c r="O96" s="124">
        <v>0</v>
      </c>
      <c r="P96" s="124">
        <v>0</v>
      </c>
      <c r="Q96" s="124">
        <v>0</v>
      </c>
      <c r="R96" s="124">
        <v>1.9776695626914531E-2</v>
      </c>
      <c r="S96" s="124">
        <v>2.2468047956124337E-2</v>
      </c>
    </row>
    <row r="97" spans="1:19">
      <c r="A97" s="33" t="s">
        <v>231</v>
      </c>
      <c r="B97" s="71" t="s">
        <v>51</v>
      </c>
      <c r="C97" s="124">
        <v>0</v>
      </c>
      <c r="D97" s="124">
        <v>0</v>
      </c>
      <c r="E97" s="124">
        <v>0</v>
      </c>
      <c r="F97" s="124">
        <v>0.1743205888355206</v>
      </c>
      <c r="G97" s="124">
        <v>0</v>
      </c>
      <c r="H97" s="124">
        <v>0</v>
      </c>
      <c r="I97" s="124">
        <v>0</v>
      </c>
      <c r="J97" s="124">
        <v>0</v>
      </c>
      <c r="K97" s="124">
        <v>0</v>
      </c>
      <c r="L97" s="124">
        <v>0</v>
      </c>
      <c r="M97" s="124">
        <v>0</v>
      </c>
      <c r="N97" s="124">
        <v>0</v>
      </c>
      <c r="O97" s="124">
        <v>7.4446220116142214E-4</v>
      </c>
      <c r="P97" s="124">
        <v>1.0929882436627736E-4</v>
      </c>
      <c r="Q97" s="124">
        <v>0</v>
      </c>
      <c r="R97" s="124">
        <v>5.0486203466918234E-2</v>
      </c>
      <c r="S97" s="124">
        <v>0.22566055332796964</v>
      </c>
    </row>
    <row r="98" spans="1:19">
      <c r="A98" s="33" t="s">
        <v>231</v>
      </c>
      <c r="B98" s="71" t="s">
        <v>52</v>
      </c>
      <c r="C98" s="124">
        <v>0</v>
      </c>
      <c r="D98" s="124">
        <v>0</v>
      </c>
      <c r="E98" s="124">
        <v>0</v>
      </c>
      <c r="F98" s="124">
        <v>0</v>
      </c>
      <c r="G98" s="124">
        <v>0</v>
      </c>
      <c r="H98" s="124">
        <v>0</v>
      </c>
      <c r="I98" s="124">
        <v>0</v>
      </c>
      <c r="J98" s="124">
        <v>0</v>
      </c>
      <c r="K98" s="124">
        <v>0</v>
      </c>
      <c r="L98" s="124">
        <v>0</v>
      </c>
      <c r="M98" s="124">
        <v>0</v>
      </c>
      <c r="N98" s="124">
        <v>0</v>
      </c>
      <c r="O98" s="124">
        <v>0</v>
      </c>
      <c r="P98" s="124">
        <v>2.8317489258324002E-2</v>
      </c>
      <c r="Q98" s="124">
        <v>2.5611922015458255E-2</v>
      </c>
      <c r="R98" s="124">
        <v>0</v>
      </c>
      <c r="S98" s="124">
        <v>5.3929411273784922E-2</v>
      </c>
    </row>
    <row r="99" spans="1:19">
      <c r="A99" s="33" t="s">
        <v>231</v>
      </c>
      <c r="B99" s="71" t="s">
        <v>53</v>
      </c>
      <c r="C99" s="124">
        <v>0</v>
      </c>
      <c r="D99" s="124">
        <v>0</v>
      </c>
      <c r="E99" s="124">
        <v>0</v>
      </c>
      <c r="F99" s="124">
        <v>0</v>
      </c>
      <c r="G99" s="124">
        <v>0</v>
      </c>
      <c r="H99" s="124">
        <v>0</v>
      </c>
      <c r="I99" s="124">
        <v>0</v>
      </c>
      <c r="J99" s="124">
        <v>0</v>
      </c>
      <c r="K99" s="124">
        <v>0</v>
      </c>
      <c r="L99" s="124">
        <v>0</v>
      </c>
      <c r="M99" s="124">
        <v>4.7966146582187896E-2</v>
      </c>
      <c r="N99" s="124">
        <v>0</v>
      </c>
      <c r="O99" s="124">
        <v>1.5806056525272005E-2</v>
      </c>
      <c r="P99" s="124">
        <v>4.5800537494988802E-4</v>
      </c>
      <c r="Q99" s="124">
        <v>2.8856505414882605E-3</v>
      </c>
      <c r="R99" s="124">
        <v>0</v>
      </c>
      <c r="S99" s="124">
        <v>6.711585902388606E-2</v>
      </c>
    </row>
    <row r="100" spans="1:19">
      <c r="A100" s="33" t="s">
        <v>231</v>
      </c>
      <c r="B100" s="71" t="s">
        <v>54</v>
      </c>
      <c r="C100" s="124">
        <v>0</v>
      </c>
      <c r="D100" s="124">
        <v>0</v>
      </c>
      <c r="E100" s="124">
        <v>0</v>
      </c>
      <c r="F100" s="124">
        <v>0</v>
      </c>
      <c r="G100" s="124">
        <v>0</v>
      </c>
      <c r="H100" s="124">
        <v>0</v>
      </c>
      <c r="I100" s="124">
        <v>0</v>
      </c>
      <c r="J100" s="124">
        <v>0</v>
      </c>
      <c r="K100" s="124">
        <v>0</v>
      </c>
      <c r="L100" s="124">
        <v>0</v>
      </c>
      <c r="M100" s="124">
        <v>5.5728887882868783E-2</v>
      </c>
      <c r="N100" s="124">
        <v>4.3191978990488877E-3</v>
      </c>
      <c r="O100" s="124">
        <v>0</v>
      </c>
      <c r="P100" s="124">
        <v>6.8281045250007111E-4</v>
      </c>
      <c r="Q100" s="124">
        <v>0</v>
      </c>
      <c r="R100" s="124">
        <v>0.18887567359357149</v>
      </c>
      <c r="S100" s="124">
        <v>0.24960656982798923</v>
      </c>
    </row>
    <row r="101" spans="1:19">
      <c r="A101" s="33" t="s">
        <v>231</v>
      </c>
      <c r="B101" s="71" t="s">
        <v>55</v>
      </c>
      <c r="C101" s="124">
        <v>0</v>
      </c>
      <c r="D101" s="124">
        <v>0</v>
      </c>
      <c r="E101" s="124">
        <v>0</v>
      </c>
      <c r="F101" s="124">
        <v>0</v>
      </c>
      <c r="G101" s="124">
        <v>0</v>
      </c>
      <c r="H101" s="124">
        <v>4.4440798641247503E-2</v>
      </c>
      <c r="I101" s="124">
        <v>0</v>
      </c>
      <c r="J101" s="124">
        <v>0</v>
      </c>
      <c r="K101" s="124">
        <v>0</v>
      </c>
      <c r="L101" s="124">
        <v>0</v>
      </c>
      <c r="M101" s="124">
        <v>6.828732307024854E-3</v>
      </c>
      <c r="N101" s="124">
        <v>2.3296465829618862E-2</v>
      </c>
      <c r="O101" s="124">
        <v>1.0898315322610763E-2</v>
      </c>
      <c r="P101" s="124">
        <v>3.6791175601180726E-5</v>
      </c>
      <c r="Q101" s="124">
        <v>3.5419139603042771E-2</v>
      </c>
      <c r="R101" s="124">
        <v>0.18392555301784075</v>
      </c>
      <c r="S101" s="124">
        <v>0.30484579589699479</v>
      </c>
    </row>
    <row r="102" spans="1:19">
      <c r="A102" s="33" t="s">
        <v>231</v>
      </c>
      <c r="B102" s="71" t="s">
        <v>56</v>
      </c>
      <c r="C102" s="124">
        <v>0</v>
      </c>
      <c r="D102" s="124">
        <v>0</v>
      </c>
      <c r="E102" s="124">
        <v>4.4048432264354176E-5</v>
      </c>
      <c r="F102" s="124">
        <v>0</v>
      </c>
      <c r="G102" s="124">
        <v>0</v>
      </c>
      <c r="H102" s="124">
        <v>0</v>
      </c>
      <c r="I102" s="124">
        <v>6.5353496823589929E-2</v>
      </c>
      <c r="J102" s="124">
        <v>0</v>
      </c>
      <c r="K102" s="124">
        <v>0</v>
      </c>
      <c r="L102" s="124">
        <v>0</v>
      </c>
      <c r="M102" s="124">
        <v>0</v>
      </c>
      <c r="N102" s="124">
        <v>1.561027301857365E-3</v>
      </c>
      <c r="O102" s="124">
        <v>1.2012602959206919E-2</v>
      </c>
      <c r="P102" s="124">
        <v>3.1268423675676615E-3</v>
      </c>
      <c r="Q102" s="124">
        <v>1.2688894164032405E-3</v>
      </c>
      <c r="R102" s="124">
        <v>2.0429721147759317E-2</v>
      </c>
      <c r="S102" s="124">
        <v>0.10379662844863446</v>
      </c>
    </row>
    <row r="103" spans="1:19">
      <c r="A103" s="33" t="s">
        <v>231</v>
      </c>
      <c r="B103" s="71" t="s">
        <v>57</v>
      </c>
      <c r="C103" s="124">
        <v>0</v>
      </c>
      <c r="D103" s="124">
        <v>0</v>
      </c>
      <c r="E103" s="124">
        <v>0</v>
      </c>
      <c r="F103" s="124">
        <v>0</v>
      </c>
      <c r="G103" s="124">
        <v>0</v>
      </c>
      <c r="H103" s="124">
        <v>0</v>
      </c>
      <c r="I103" s="124">
        <v>0</v>
      </c>
      <c r="J103" s="124">
        <v>0</v>
      </c>
      <c r="K103" s="124">
        <v>0</v>
      </c>
      <c r="L103" s="124">
        <v>0</v>
      </c>
      <c r="M103" s="124">
        <v>4.0007800154175488E-2</v>
      </c>
      <c r="N103" s="124">
        <v>2.0454277701946744E-3</v>
      </c>
      <c r="O103" s="124">
        <v>0</v>
      </c>
      <c r="P103" s="124">
        <v>7.8250232987955304E-3</v>
      </c>
      <c r="Q103" s="124">
        <v>0</v>
      </c>
      <c r="R103" s="124">
        <v>1.5100738248232659E-3</v>
      </c>
      <c r="S103" s="124">
        <v>5.1388325048009165E-2</v>
      </c>
    </row>
    <row r="104" spans="1:19">
      <c r="A104" s="33" t="s">
        <v>231</v>
      </c>
      <c r="B104" s="71" t="s">
        <v>58</v>
      </c>
      <c r="C104" s="124">
        <v>8.1069102423975137E-3</v>
      </c>
      <c r="D104" s="124">
        <v>0</v>
      </c>
      <c r="E104" s="124">
        <v>0</v>
      </c>
      <c r="F104" s="124">
        <v>0</v>
      </c>
      <c r="G104" s="124">
        <v>0</v>
      </c>
      <c r="H104" s="124">
        <v>0</v>
      </c>
      <c r="I104" s="124">
        <v>0</v>
      </c>
      <c r="J104" s="124">
        <v>0</v>
      </c>
      <c r="K104" s="124">
        <v>0</v>
      </c>
      <c r="L104" s="124">
        <v>7.1035390393907605E-3</v>
      </c>
      <c r="M104" s="124">
        <v>4.3918746979372258E-3</v>
      </c>
      <c r="N104" s="124">
        <v>0</v>
      </c>
      <c r="O104" s="124">
        <v>1.5322160872081714E-2</v>
      </c>
      <c r="P104" s="124">
        <v>2.5113109529657063E-2</v>
      </c>
      <c r="Q104" s="124">
        <v>0</v>
      </c>
      <c r="R104" s="124">
        <v>2.2548511555188711</v>
      </c>
      <c r="S104" s="124">
        <v>2.3148887499003337</v>
      </c>
    </row>
    <row r="105" spans="1:19">
      <c r="A105" s="33" t="s">
        <v>231</v>
      </c>
      <c r="B105" s="71" t="s">
        <v>59</v>
      </c>
      <c r="C105" s="124">
        <v>0</v>
      </c>
      <c r="D105" s="124">
        <v>0</v>
      </c>
      <c r="E105" s="124">
        <v>0</v>
      </c>
      <c r="F105" s="124">
        <v>1.7786803034764205</v>
      </c>
      <c r="G105" s="124">
        <v>0</v>
      </c>
      <c r="H105" s="124">
        <v>0</v>
      </c>
      <c r="I105" s="124">
        <v>0</v>
      </c>
      <c r="J105" s="124">
        <v>0</v>
      </c>
      <c r="K105" s="124">
        <v>0</v>
      </c>
      <c r="L105" s="124">
        <v>0</v>
      </c>
      <c r="M105" s="124">
        <v>0</v>
      </c>
      <c r="N105" s="124">
        <v>0</v>
      </c>
      <c r="O105" s="124">
        <v>0</v>
      </c>
      <c r="P105" s="124">
        <v>2.7109287285220773E-5</v>
      </c>
      <c r="Q105" s="124">
        <v>0</v>
      </c>
      <c r="R105" s="124">
        <v>8.182047501389178E-2</v>
      </c>
      <c r="S105" s="124">
        <v>1.860527887777593</v>
      </c>
    </row>
    <row r="106" spans="1:19">
      <c r="A106" s="33" t="s">
        <v>231</v>
      </c>
      <c r="B106" s="71" t="s">
        <v>60</v>
      </c>
      <c r="C106" s="124">
        <v>1.4264454733847742E-5</v>
      </c>
      <c r="D106" s="124">
        <v>0</v>
      </c>
      <c r="E106" s="124">
        <v>0</v>
      </c>
      <c r="F106" s="124">
        <v>0.19525544994860411</v>
      </c>
      <c r="G106" s="124">
        <v>0</v>
      </c>
      <c r="H106" s="124">
        <v>0</v>
      </c>
      <c r="I106" s="124">
        <v>0</v>
      </c>
      <c r="J106" s="124">
        <v>0</v>
      </c>
      <c r="K106" s="124">
        <v>0</v>
      </c>
      <c r="L106" s="124">
        <v>0</v>
      </c>
      <c r="M106" s="124">
        <v>0</v>
      </c>
      <c r="N106" s="124">
        <v>0</v>
      </c>
      <c r="O106" s="124">
        <v>5.5343749598627312E-2</v>
      </c>
      <c r="P106" s="124">
        <v>5.189359438997343E-4</v>
      </c>
      <c r="Q106" s="124">
        <v>5.6308400000038006E-5</v>
      </c>
      <c r="R106" s="124">
        <v>0</v>
      </c>
      <c r="S106" s="124">
        <v>0.2511887083458646</v>
      </c>
    </row>
    <row r="107" spans="1:19">
      <c r="A107" s="33" t="s">
        <v>231</v>
      </c>
      <c r="B107" s="71" t="s">
        <v>61</v>
      </c>
      <c r="C107" s="124">
        <v>0</v>
      </c>
      <c r="D107" s="124">
        <v>0</v>
      </c>
      <c r="E107" s="124">
        <v>0</v>
      </c>
      <c r="F107" s="124">
        <v>0</v>
      </c>
      <c r="G107" s="124">
        <v>0.21148008774897509</v>
      </c>
      <c r="H107" s="124">
        <v>0</v>
      </c>
      <c r="I107" s="124">
        <v>0</v>
      </c>
      <c r="J107" s="124">
        <v>0</v>
      </c>
      <c r="K107" s="124">
        <v>0</v>
      </c>
      <c r="L107" s="124">
        <v>0</v>
      </c>
      <c r="M107" s="124">
        <v>0</v>
      </c>
      <c r="N107" s="124">
        <v>2.1705062495895877E-3</v>
      </c>
      <c r="O107" s="124">
        <v>0</v>
      </c>
      <c r="P107" s="124">
        <v>0</v>
      </c>
      <c r="Q107" s="124">
        <v>0</v>
      </c>
      <c r="R107" s="124">
        <v>6.0382630299232076E-2</v>
      </c>
      <c r="S107" s="124">
        <v>0.27403322429779564</v>
      </c>
    </row>
    <row r="108" spans="1:19">
      <c r="A108" s="33" t="s">
        <v>231</v>
      </c>
      <c r="B108" s="71" t="s">
        <v>62</v>
      </c>
      <c r="C108" s="124">
        <v>6.1612517842221104E-3</v>
      </c>
      <c r="D108" s="124">
        <v>0.13872836923077481</v>
      </c>
      <c r="E108" s="124">
        <v>0</v>
      </c>
      <c r="F108" s="124">
        <v>0</v>
      </c>
      <c r="G108" s="124">
        <v>0</v>
      </c>
      <c r="H108" s="124">
        <v>0</v>
      </c>
      <c r="I108" s="124">
        <v>0</v>
      </c>
      <c r="J108" s="124">
        <v>0.33330530013059434</v>
      </c>
      <c r="K108" s="124">
        <v>0</v>
      </c>
      <c r="L108" s="124">
        <v>0</v>
      </c>
      <c r="M108" s="124">
        <v>0</v>
      </c>
      <c r="N108" s="124">
        <v>6.3181581343918491E-3</v>
      </c>
      <c r="O108" s="124">
        <v>2.5342195071207385E-3</v>
      </c>
      <c r="P108" s="124">
        <v>3.8727553266504344E-6</v>
      </c>
      <c r="Q108" s="124">
        <v>1.8133741649788648E-2</v>
      </c>
      <c r="R108" s="124">
        <v>2.1525161721456243E-3</v>
      </c>
      <c r="S108" s="124">
        <v>0.50733742936435533</v>
      </c>
    </row>
    <row r="109" spans="1:19">
      <c r="A109" s="33" t="s">
        <v>231</v>
      </c>
      <c r="B109" s="71" t="s">
        <v>63</v>
      </c>
      <c r="C109" s="124">
        <v>0</v>
      </c>
      <c r="D109" s="124">
        <v>0</v>
      </c>
      <c r="E109" s="124">
        <v>0</v>
      </c>
      <c r="F109" s="124">
        <v>0</v>
      </c>
      <c r="G109" s="124">
        <v>0</v>
      </c>
      <c r="H109" s="124">
        <v>3.3775006967348142E-2</v>
      </c>
      <c r="I109" s="124">
        <v>4.9668657585928311E-2</v>
      </c>
      <c r="J109" s="124">
        <v>3.6588742912402772E-2</v>
      </c>
      <c r="K109" s="124">
        <v>3.6268250000000002E-2</v>
      </c>
      <c r="L109" s="124">
        <v>0</v>
      </c>
      <c r="M109" s="124">
        <v>0</v>
      </c>
      <c r="N109" s="124">
        <v>1.3498840252346156E-3</v>
      </c>
      <c r="O109" s="124">
        <v>5.101449648807943E-2</v>
      </c>
      <c r="P109" s="124">
        <v>2.0383796818088662E-3</v>
      </c>
      <c r="Q109" s="124">
        <v>0</v>
      </c>
      <c r="R109" s="124">
        <v>9.4721162793121039E-4</v>
      </c>
      <c r="S109" s="124">
        <v>0.21165062928874079</v>
      </c>
    </row>
    <row r="110" spans="1:19">
      <c r="A110" s="33" t="s">
        <v>231</v>
      </c>
      <c r="B110" s="71" t="s">
        <v>64</v>
      </c>
      <c r="C110" s="124">
        <v>0</v>
      </c>
      <c r="D110" s="124">
        <v>0</v>
      </c>
      <c r="E110" s="124">
        <v>0</v>
      </c>
      <c r="F110" s="124">
        <v>0</v>
      </c>
      <c r="G110" s="124">
        <v>0</v>
      </c>
      <c r="H110" s="124">
        <v>0</v>
      </c>
      <c r="I110" s="124">
        <v>0</v>
      </c>
      <c r="J110" s="124">
        <v>0</v>
      </c>
      <c r="K110" s="124">
        <v>0</v>
      </c>
      <c r="L110" s="124">
        <v>0</v>
      </c>
      <c r="M110" s="124">
        <v>3.4941181598213689E-4</v>
      </c>
      <c r="N110" s="124">
        <v>1.1863807494116863E-3</v>
      </c>
      <c r="O110" s="124">
        <v>2.1060232172728011E-2</v>
      </c>
      <c r="P110" s="124">
        <v>1.000403677804873E-2</v>
      </c>
      <c r="Q110" s="124">
        <v>4.9751247382399111E-3</v>
      </c>
      <c r="R110" s="124">
        <v>0</v>
      </c>
      <c r="S110" s="124">
        <v>3.7575186254400705E-2</v>
      </c>
    </row>
    <row r="111" spans="1:19">
      <c r="A111" s="33" t="s">
        <v>231</v>
      </c>
      <c r="B111" s="71" t="s">
        <v>91</v>
      </c>
      <c r="C111" s="124">
        <v>0</v>
      </c>
      <c r="D111" s="124">
        <v>0</v>
      </c>
      <c r="E111" s="124">
        <v>0</v>
      </c>
      <c r="F111" s="124">
        <v>0</v>
      </c>
      <c r="G111" s="124">
        <v>0</v>
      </c>
      <c r="H111" s="124">
        <v>0</v>
      </c>
      <c r="I111" s="124">
        <v>0</v>
      </c>
      <c r="J111" s="124">
        <v>0</v>
      </c>
      <c r="K111" s="124">
        <v>0</v>
      </c>
      <c r="L111" s="124">
        <v>0</v>
      </c>
      <c r="M111" s="124">
        <v>0</v>
      </c>
      <c r="N111" s="124">
        <v>2.6297416215699032E-2</v>
      </c>
      <c r="O111" s="124">
        <v>0</v>
      </c>
      <c r="P111" s="124">
        <v>0</v>
      </c>
      <c r="Q111" s="124">
        <v>0</v>
      </c>
      <c r="R111" s="124">
        <v>2.0044447893496908E-4</v>
      </c>
      <c r="S111" s="124">
        <v>2.6497860694632891E-2</v>
      </c>
    </row>
    <row r="112" spans="1:19">
      <c r="A112" s="33" t="s">
        <v>231</v>
      </c>
      <c r="B112" s="71" t="s">
        <v>92</v>
      </c>
      <c r="C112" s="124">
        <v>0</v>
      </c>
      <c r="D112" s="124">
        <v>0</v>
      </c>
      <c r="E112" s="124">
        <v>0</v>
      </c>
      <c r="F112" s="124">
        <v>0</v>
      </c>
      <c r="G112" s="124">
        <v>0</v>
      </c>
      <c r="H112" s="124">
        <v>0</v>
      </c>
      <c r="I112" s="124">
        <v>0</v>
      </c>
      <c r="J112" s="124">
        <v>0</v>
      </c>
      <c r="K112" s="124">
        <v>0</v>
      </c>
      <c r="L112" s="124">
        <v>0</v>
      </c>
      <c r="M112" s="124">
        <v>0</v>
      </c>
      <c r="N112" s="124">
        <v>1.0935304064433549E-2</v>
      </c>
      <c r="O112" s="124">
        <v>0</v>
      </c>
      <c r="P112" s="124">
        <v>0</v>
      </c>
      <c r="Q112" s="124">
        <v>0</v>
      </c>
      <c r="R112" s="124">
        <v>2.082172035164831E-2</v>
      </c>
      <c r="S112" s="124">
        <v>3.1757024416080526E-2</v>
      </c>
    </row>
    <row r="113" spans="1:19">
      <c r="A113" s="33" t="s">
        <v>231</v>
      </c>
      <c r="B113" s="71" t="s">
        <v>93</v>
      </c>
      <c r="C113" s="124">
        <v>0</v>
      </c>
      <c r="D113" s="124">
        <v>0</v>
      </c>
      <c r="E113" s="124">
        <v>0</v>
      </c>
      <c r="F113" s="124">
        <v>0</v>
      </c>
      <c r="G113" s="124">
        <v>0</v>
      </c>
      <c r="H113" s="124">
        <v>0</v>
      </c>
      <c r="I113" s="124">
        <v>0</v>
      </c>
      <c r="J113" s="124">
        <v>0</v>
      </c>
      <c r="K113" s="124">
        <v>0</v>
      </c>
      <c r="L113" s="124">
        <v>0</v>
      </c>
      <c r="M113" s="124">
        <v>9.9765533074647195E-4</v>
      </c>
      <c r="N113" s="124">
        <v>0</v>
      </c>
      <c r="O113" s="124">
        <v>2.2049662115266599E-3</v>
      </c>
      <c r="P113" s="124">
        <v>0</v>
      </c>
      <c r="Q113" s="124">
        <v>0</v>
      </c>
      <c r="R113" s="124">
        <v>6.4945874393016467E-3</v>
      </c>
      <c r="S113" s="124">
        <v>9.6972089815778872E-3</v>
      </c>
    </row>
    <row r="114" spans="1:19">
      <c r="A114" s="33" t="s">
        <v>231</v>
      </c>
      <c r="B114" s="71" t="s">
        <v>94</v>
      </c>
      <c r="C114" s="124">
        <v>0</v>
      </c>
      <c r="D114" s="124">
        <v>0</v>
      </c>
      <c r="E114" s="124">
        <v>0</v>
      </c>
      <c r="F114" s="124">
        <v>0</v>
      </c>
      <c r="G114" s="124">
        <v>0</v>
      </c>
      <c r="H114" s="124">
        <v>0</v>
      </c>
      <c r="I114" s="124">
        <v>0</v>
      </c>
      <c r="J114" s="124">
        <v>0</v>
      </c>
      <c r="K114" s="124">
        <v>0</v>
      </c>
      <c r="L114" s="124">
        <v>0</v>
      </c>
      <c r="M114" s="124">
        <v>0</v>
      </c>
      <c r="N114" s="124">
        <v>0</v>
      </c>
      <c r="O114" s="124">
        <v>3.3561416553089529E-2</v>
      </c>
      <c r="P114" s="124">
        <v>0</v>
      </c>
      <c r="Q114" s="124">
        <v>0</v>
      </c>
      <c r="R114" s="124">
        <v>0</v>
      </c>
      <c r="S114" s="124">
        <v>3.35614165530842E-2</v>
      </c>
    </row>
    <row r="115" spans="1:19">
      <c r="A115" s="33" t="s">
        <v>231</v>
      </c>
      <c r="B115" s="71" t="s">
        <v>95</v>
      </c>
      <c r="C115" s="124">
        <v>0</v>
      </c>
      <c r="D115" s="124">
        <v>0</v>
      </c>
      <c r="E115" s="124">
        <v>0</v>
      </c>
      <c r="F115" s="124">
        <v>0</v>
      </c>
      <c r="G115" s="124">
        <v>0</v>
      </c>
      <c r="H115" s="124">
        <v>0</v>
      </c>
      <c r="I115" s="124">
        <v>0</v>
      </c>
      <c r="J115" s="124">
        <v>0</v>
      </c>
      <c r="K115" s="124">
        <v>0</v>
      </c>
      <c r="L115" s="124">
        <v>0</v>
      </c>
      <c r="M115" s="124">
        <v>0</v>
      </c>
      <c r="N115" s="124">
        <v>0</v>
      </c>
      <c r="O115" s="124">
        <v>0</v>
      </c>
      <c r="P115" s="124">
        <v>4.8166802378624141E-5</v>
      </c>
      <c r="Q115" s="124">
        <v>0</v>
      </c>
      <c r="R115" s="124">
        <v>0</v>
      </c>
      <c r="S115" s="124">
        <v>4.8166802372406892E-5</v>
      </c>
    </row>
    <row r="116" spans="1:19">
      <c r="A116" s="33" t="s">
        <v>231</v>
      </c>
      <c r="B116" s="71" t="s">
        <v>96</v>
      </c>
      <c r="C116" s="124">
        <v>0</v>
      </c>
      <c r="D116" s="124">
        <v>0.10543356061538933</v>
      </c>
      <c r="E116" s="124">
        <v>0</v>
      </c>
      <c r="F116" s="124">
        <v>0.33479028453857751</v>
      </c>
      <c r="G116" s="124">
        <v>0.16072486668922092</v>
      </c>
      <c r="H116" s="124">
        <v>0</v>
      </c>
      <c r="I116" s="124">
        <v>0</v>
      </c>
      <c r="J116" s="124">
        <v>0</v>
      </c>
      <c r="K116" s="124">
        <v>0</v>
      </c>
      <c r="L116" s="124">
        <v>0</v>
      </c>
      <c r="M116" s="124">
        <v>0</v>
      </c>
      <c r="N116" s="124">
        <v>0</v>
      </c>
      <c r="O116" s="124">
        <v>0</v>
      </c>
      <c r="P116" s="124">
        <v>3.7446228033921614E-6</v>
      </c>
      <c r="Q116" s="124">
        <v>0</v>
      </c>
      <c r="R116" s="124">
        <v>0</v>
      </c>
      <c r="S116" s="124">
        <v>0.60095245646600404</v>
      </c>
    </row>
    <row r="117" spans="1:19">
      <c r="A117" s="33" t="s">
        <v>231</v>
      </c>
      <c r="B117" s="71" t="s">
        <v>97</v>
      </c>
      <c r="C117" s="124">
        <v>0</v>
      </c>
      <c r="D117" s="124">
        <v>0</v>
      </c>
      <c r="E117" s="124">
        <v>0</v>
      </c>
      <c r="F117" s="124">
        <v>0</v>
      </c>
      <c r="G117" s="124">
        <v>0</v>
      </c>
      <c r="H117" s="124">
        <v>0</v>
      </c>
      <c r="I117" s="124">
        <v>0</v>
      </c>
      <c r="J117" s="124">
        <v>0</v>
      </c>
      <c r="K117" s="124">
        <v>2.7563870000000046E-2</v>
      </c>
      <c r="L117" s="124">
        <v>0</v>
      </c>
      <c r="M117" s="124">
        <v>0</v>
      </c>
      <c r="N117" s="124">
        <v>7.6979644208807763E-4</v>
      </c>
      <c r="O117" s="124">
        <v>1.9260068254123297E-3</v>
      </c>
      <c r="P117" s="124">
        <v>8.8982593599262749E-4</v>
      </c>
      <c r="Q117" s="124">
        <v>0</v>
      </c>
      <c r="R117" s="124">
        <v>0</v>
      </c>
      <c r="S117" s="124">
        <v>3.1149499203493747E-2</v>
      </c>
    </row>
    <row r="118" spans="1:19">
      <c r="A118" s="33" t="s">
        <v>231</v>
      </c>
      <c r="B118" s="71" t="s">
        <v>98</v>
      </c>
      <c r="C118" s="124">
        <v>0</v>
      </c>
      <c r="D118" s="124">
        <v>0</v>
      </c>
      <c r="E118" s="124">
        <v>0</v>
      </c>
      <c r="F118" s="124">
        <v>0</v>
      </c>
      <c r="G118" s="124">
        <v>0</v>
      </c>
      <c r="H118" s="124">
        <v>0</v>
      </c>
      <c r="I118" s="124">
        <v>0</v>
      </c>
      <c r="J118" s="124">
        <v>0</v>
      </c>
      <c r="K118" s="124">
        <v>0</v>
      </c>
      <c r="L118" s="124">
        <v>0</v>
      </c>
      <c r="M118" s="124">
        <v>0</v>
      </c>
      <c r="N118" s="124">
        <v>0</v>
      </c>
      <c r="O118" s="124">
        <v>3.3123345307627172E-2</v>
      </c>
      <c r="P118" s="124">
        <v>0</v>
      </c>
      <c r="Q118" s="124">
        <v>0</v>
      </c>
      <c r="R118" s="124">
        <v>0</v>
      </c>
      <c r="S118" s="124">
        <v>3.3123345307629393E-2</v>
      </c>
    </row>
    <row r="119" spans="1:19">
      <c r="A119" s="33" t="s">
        <v>231</v>
      </c>
      <c r="B119" s="71" t="s">
        <v>99</v>
      </c>
      <c r="C119" s="124">
        <v>0</v>
      </c>
      <c r="D119" s="124">
        <v>0</v>
      </c>
      <c r="E119" s="124">
        <v>0</v>
      </c>
      <c r="F119" s="124">
        <v>0</v>
      </c>
      <c r="G119" s="124">
        <v>0</v>
      </c>
      <c r="H119" s="124">
        <v>0</v>
      </c>
      <c r="I119" s="124">
        <v>0</v>
      </c>
      <c r="J119" s="124">
        <v>6.006632321609473E-3</v>
      </c>
      <c r="K119" s="124">
        <v>0</v>
      </c>
      <c r="L119" s="124">
        <v>0</v>
      </c>
      <c r="M119" s="124">
        <v>1.4862199691600964E-4</v>
      </c>
      <c r="N119" s="124">
        <v>0</v>
      </c>
      <c r="O119" s="124">
        <v>1.2803368354871836E-2</v>
      </c>
      <c r="P119" s="124">
        <v>0</v>
      </c>
      <c r="Q119" s="124">
        <v>2.4019513330637565E-3</v>
      </c>
      <c r="R119" s="124">
        <v>0</v>
      </c>
      <c r="S119" s="124">
        <v>2.1360574006465072E-2</v>
      </c>
    </row>
    <row r="120" spans="1:19">
      <c r="A120" s="33" t="s">
        <v>231</v>
      </c>
      <c r="B120" s="71" t="s">
        <v>100</v>
      </c>
      <c r="C120" s="124">
        <v>0</v>
      </c>
      <c r="D120" s="124">
        <v>0</v>
      </c>
      <c r="E120" s="124">
        <v>0</v>
      </c>
      <c r="F120" s="124">
        <v>0</v>
      </c>
      <c r="G120" s="124">
        <v>0</v>
      </c>
      <c r="H120" s="124">
        <v>0</v>
      </c>
      <c r="I120" s="124">
        <v>0</v>
      </c>
      <c r="J120" s="124">
        <v>0</v>
      </c>
      <c r="K120" s="124">
        <v>0</v>
      </c>
      <c r="L120" s="124">
        <v>0</v>
      </c>
      <c r="M120" s="124">
        <v>0</v>
      </c>
      <c r="N120" s="124">
        <v>1.2921612280316186E-2</v>
      </c>
      <c r="O120" s="124">
        <v>0</v>
      </c>
      <c r="P120" s="124">
        <v>0</v>
      </c>
      <c r="Q120" s="124">
        <v>1.3791434679983894E-3</v>
      </c>
      <c r="R120" s="124">
        <v>0</v>
      </c>
      <c r="S120" s="124">
        <v>1.4300755748308802E-2</v>
      </c>
    </row>
    <row r="121" spans="1:19">
      <c r="A121" s="33" t="s">
        <v>231</v>
      </c>
      <c r="B121" s="71" t="s">
        <v>116</v>
      </c>
      <c r="C121" s="124">
        <v>0</v>
      </c>
      <c r="D121" s="124">
        <v>0</v>
      </c>
      <c r="E121" s="124">
        <v>0</v>
      </c>
      <c r="F121" s="124">
        <v>0</v>
      </c>
      <c r="G121" s="124">
        <v>0</v>
      </c>
      <c r="H121" s="124">
        <v>0</v>
      </c>
      <c r="I121" s="124">
        <v>0</v>
      </c>
      <c r="J121" s="124">
        <v>0</v>
      </c>
      <c r="K121" s="124">
        <v>0</v>
      </c>
      <c r="L121" s="124">
        <v>0</v>
      </c>
      <c r="M121" s="124">
        <v>0</v>
      </c>
      <c r="N121" s="124">
        <v>1.7348787309006575E-2</v>
      </c>
      <c r="O121" s="124">
        <v>0</v>
      </c>
      <c r="P121" s="124">
        <v>0</v>
      </c>
      <c r="Q121" s="124">
        <v>0</v>
      </c>
      <c r="R121" s="124">
        <v>0</v>
      </c>
      <c r="S121" s="124">
        <v>1.7348787309032332E-2</v>
      </c>
    </row>
    <row r="122" spans="1:19">
      <c r="A122" s="33" t="s">
        <v>231</v>
      </c>
      <c r="B122" s="71" t="s">
        <v>117</v>
      </c>
      <c r="C122" s="124">
        <v>0</v>
      </c>
      <c r="D122" s="124">
        <v>0</v>
      </c>
      <c r="E122" s="124">
        <v>0</v>
      </c>
      <c r="F122" s="124">
        <v>0</v>
      </c>
      <c r="G122" s="124">
        <v>0</v>
      </c>
      <c r="H122" s="124">
        <v>0</v>
      </c>
      <c r="I122" s="124">
        <v>0</v>
      </c>
      <c r="J122" s="124">
        <v>0</v>
      </c>
      <c r="K122" s="124">
        <v>0</v>
      </c>
      <c r="L122" s="124">
        <v>0</v>
      </c>
      <c r="M122" s="124">
        <v>0</v>
      </c>
      <c r="N122" s="124">
        <v>1.7977899266845565E-2</v>
      </c>
      <c r="O122" s="124">
        <v>0</v>
      </c>
      <c r="P122" s="124">
        <v>0</v>
      </c>
      <c r="Q122" s="124">
        <v>0</v>
      </c>
      <c r="R122" s="124">
        <v>0</v>
      </c>
      <c r="S122" s="124">
        <v>1.7977899266838904E-2</v>
      </c>
    </row>
    <row r="123" spans="1:19">
      <c r="A123" s="33" t="s">
        <v>231</v>
      </c>
      <c r="B123" s="71" t="s">
        <v>118</v>
      </c>
      <c r="C123" s="124">
        <v>0</v>
      </c>
      <c r="D123" s="124">
        <v>0</v>
      </c>
      <c r="E123" s="124">
        <v>0</v>
      </c>
      <c r="F123" s="124">
        <v>0</v>
      </c>
      <c r="G123" s="124">
        <v>0</v>
      </c>
      <c r="H123" s="124">
        <v>0</v>
      </c>
      <c r="I123" s="124">
        <v>0</v>
      </c>
      <c r="J123" s="124">
        <v>0</v>
      </c>
      <c r="K123" s="124">
        <v>0</v>
      </c>
      <c r="L123" s="124">
        <v>0</v>
      </c>
      <c r="M123" s="124">
        <v>0</v>
      </c>
      <c r="N123" s="124">
        <v>0</v>
      </c>
      <c r="O123" s="124">
        <v>0</v>
      </c>
      <c r="P123" s="124">
        <v>0</v>
      </c>
      <c r="Q123" s="124">
        <v>0</v>
      </c>
      <c r="R123" s="124">
        <v>0</v>
      </c>
      <c r="S123" s="124">
        <v>0</v>
      </c>
    </row>
    <row r="124" spans="1:19">
      <c r="A124" s="33" t="s">
        <v>231</v>
      </c>
      <c r="B124" s="71" t="s">
        <v>119</v>
      </c>
      <c r="C124" s="124">
        <v>0</v>
      </c>
      <c r="D124" s="124">
        <v>0</v>
      </c>
      <c r="E124" s="124">
        <v>0</v>
      </c>
      <c r="F124" s="124">
        <v>0</v>
      </c>
      <c r="G124" s="124">
        <v>0</v>
      </c>
      <c r="H124" s="124">
        <v>0</v>
      </c>
      <c r="I124" s="124">
        <v>0</v>
      </c>
      <c r="J124" s="124">
        <v>0</v>
      </c>
      <c r="K124" s="124">
        <v>0</v>
      </c>
      <c r="L124" s="124">
        <v>0</v>
      </c>
      <c r="M124" s="124">
        <v>0</v>
      </c>
      <c r="N124" s="124">
        <v>0</v>
      </c>
      <c r="O124" s="124">
        <v>0</v>
      </c>
      <c r="P124" s="124">
        <v>6.0786645187427268E-4</v>
      </c>
      <c r="Q124" s="124">
        <v>0</v>
      </c>
      <c r="R124" s="124">
        <v>0</v>
      </c>
      <c r="S124" s="124">
        <v>6.0786645185828547E-4</v>
      </c>
    </row>
    <row r="125" spans="1:19">
      <c r="A125" s="33" t="s">
        <v>231</v>
      </c>
      <c r="B125" s="71" t="s">
        <v>120</v>
      </c>
      <c r="C125" s="124">
        <v>0</v>
      </c>
      <c r="D125" s="124">
        <v>0</v>
      </c>
      <c r="E125" s="124">
        <v>0</v>
      </c>
      <c r="F125" s="124">
        <v>0</v>
      </c>
      <c r="G125" s="124">
        <v>0</v>
      </c>
      <c r="H125" s="124">
        <v>0</v>
      </c>
      <c r="I125" s="124">
        <v>0</v>
      </c>
      <c r="J125" s="124">
        <v>0</v>
      </c>
      <c r="K125" s="124">
        <v>0</v>
      </c>
      <c r="L125" s="124">
        <v>0</v>
      </c>
      <c r="M125" s="124">
        <v>0</v>
      </c>
      <c r="N125" s="124">
        <v>3.0376130962888048E-3</v>
      </c>
      <c r="O125" s="124">
        <v>0</v>
      </c>
      <c r="P125" s="124">
        <v>0</v>
      </c>
      <c r="Q125" s="124">
        <v>0</v>
      </c>
      <c r="R125" s="124">
        <v>0.16419915580240119</v>
      </c>
      <c r="S125" s="124">
        <v>0.16723676889870376</v>
      </c>
    </row>
    <row r="126" spans="1:19">
      <c r="A126" s="33" t="s">
        <v>231</v>
      </c>
      <c r="B126" s="71" t="s">
        <v>121</v>
      </c>
      <c r="C126" s="124">
        <v>0</v>
      </c>
      <c r="D126" s="124">
        <v>0</v>
      </c>
      <c r="E126" s="124">
        <v>0</v>
      </c>
      <c r="F126" s="124">
        <v>0</v>
      </c>
      <c r="G126" s="124">
        <v>0</v>
      </c>
      <c r="H126" s="124">
        <v>0</v>
      </c>
      <c r="I126" s="124">
        <v>0</v>
      </c>
      <c r="J126" s="124">
        <v>0</v>
      </c>
      <c r="K126" s="124">
        <v>0</v>
      </c>
      <c r="L126" s="124">
        <v>0</v>
      </c>
      <c r="M126" s="124">
        <v>0</v>
      </c>
      <c r="N126" s="124">
        <v>0</v>
      </c>
      <c r="O126" s="124">
        <v>0</v>
      </c>
      <c r="P126" s="124">
        <v>0</v>
      </c>
      <c r="Q126" s="124">
        <v>2.3014252439312877E-4</v>
      </c>
      <c r="R126" s="124">
        <v>0</v>
      </c>
      <c r="S126" s="124">
        <v>2.3014252438713356E-4</v>
      </c>
    </row>
    <row r="127" spans="1:19">
      <c r="A127" s="33" t="s">
        <v>231</v>
      </c>
      <c r="B127" s="71" t="s">
        <v>122</v>
      </c>
      <c r="C127" s="124">
        <v>0</v>
      </c>
      <c r="D127" s="124">
        <v>0</v>
      </c>
      <c r="E127" s="124">
        <v>0</v>
      </c>
      <c r="F127" s="124">
        <v>0.10227885955173122</v>
      </c>
      <c r="G127" s="124">
        <v>0</v>
      </c>
      <c r="H127" s="124">
        <v>1.8831443815373605E-3</v>
      </c>
      <c r="I127" s="124">
        <v>0</v>
      </c>
      <c r="J127" s="124">
        <v>0</v>
      </c>
      <c r="K127" s="124">
        <v>0</v>
      </c>
      <c r="L127" s="124">
        <v>0</v>
      </c>
      <c r="M127" s="124">
        <v>0</v>
      </c>
      <c r="N127" s="124">
        <v>0</v>
      </c>
      <c r="O127" s="124">
        <v>0</v>
      </c>
      <c r="P127" s="124">
        <v>0</v>
      </c>
      <c r="Q127" s="124">
        <v>0</v>
      </c>
      <c r="R127" s="124">
        <v>3.8202358547358983E-3</v>
      </c>
      <c r="S127" s="124">
        <v>0.10798223978800081</v>
      </c>
    </row>
    <row r="128" spans="1:19">
      <c r="A128" s="33" t="s">
        <v>231</v>
      </c>
      <c r="B128" s="71" t="s">
        <v>123</v>
      </c>
      <c r="C128" s="124">
        <v>0</v>
      </c>
      <c r="D128" s="124">
        <v>0</v>
      </c>
      <c r="E128" s="124">
        <v>0</v>
      </c>
      <c r="F128" s="124">
        <v>0</v>
      </c>
      <c r="G128" s="124">
        <v>0</v>
      </c>
      <c r="H128" s="124">
        <v>1.7154511287261531E-2</v>
      </c>
      <c r="I128" s="124">
        <v>0</v>
      </c>
      <c r="J128" s="124">
        <v>0</v>
      </c>
      <c r="K128" s="124">
        <v>0</v>
      </c>
      <c r="L128" s="124">
        <v>0</v>
      </c>
      <c r="M128" s="124">
        <v>0</v>
      </c>
      <c r="N128" s="124">
        <v>0</v>
      </c>
      <c r="O128" s="124">
        <v>0</v>
      </c>
      <c r="P128" s="124">
        <v>0</v>
      </c>
      <c r="Q128" s="124">
        <v>2.0964842478834456E-3</v>
      </c>
      <c r="R128" s="124">
        <v>0</v>
      </c>
      <c r="S128" s="124">
        <v>1.9250995535145421E-2</v>
      </c>
    </row>
    <row r="129" spans="1:19">
      <c r="A129" s="33" t="s">
        <v>231</v>
      </c>
      <c r="B129" s="71" t="s">
        <v>124</v>
      </c>
      <c r="C129" s="124">
        <v>0</v>
      </c>
      <c r="D129" s="124">
        <v>0</v>
      </c>
      <c r="E129" s="124">
        <v>0</v>
      </c>
      <c r="F129" s="124">
        <v>0</v>
      </c>
      <c r="G129" s="124">
        <v>0</v>
      </c>
      <c r="H129" s="124">
        <v>0</v>
      </c>
      <c r="I129" s="124">
        <v>0</v>
      </c>
      <c r="J129" s="124">
        <v>0</v>
      </c>
      <c r="K129" s="124">
        <v>0</v>
      </c>
      <c r="L129" s="124">
        <v>0</v>
      </c>
      <c r="M129" s="124">
        <v>0</v>
      </c>
      <c r="N129" s="124">
        <v>0</v>
      </c>
      <c r="O129" s="124">
        <v>0</v>
      </c>
      <c r="P129" s="124">
        <v>0</v>
      </c>
      <c r="Q129" s="124">
        <v>0</v>
      </c>
      <c r="R129" s="124">
        <v>0</v>
      </c>
      <c r="S129" s="124">
        <v>0</v>
      </c>
    </row>
    <row r="130" spans="1:19">
      <c r="A130" s="33" t="s">
        <v>231</v>
      </c>
      <c r="B130" s="71" t="s">
        <v>125</v>
      </c>
      <c r="C130" s="124">
        <v>0</v>
      </c>
      <c r="D130" s="124">
        <v>0</v>
      </c>
      <c r="E130" s="124">
        <v>0</v>
      </c>
      <c r="F130" s="124">
        <v>0</v>
      </c>
      <c r="G130" s="124">
        <v>0</v>
      </c>
      <c r="H130" s="124">
        <v>0</v>
      </c>
      <c r="I130" s="124">
        <v>0</v>
      </c>
      <c r="J130" s="124">
        <v>3.9632532510935903E-5</v>
      </c>
      <c r="K130" s="124">
        <v>0</v>
      </c>
      <c r="L130" s="124">
        <v>0</v>
      </c>
      <c r="M130" s="124">
        <v>0</v>
      </c>
      <c r="N130" s="124">
        <v>0</v>
      </c>
      <c r="O130" s="124">
        <v>0</v>
      </c>
      <c r="P130" s="124">
        <v>0</v>
      </c>
      <c r="Q130" s="124">
        <v>0</v>
      </c>
      <c r="R130" s="124">
        <v>0.18203611594297531</v>
      </c>
      <c r="S130" s="124">
        <v>0.18207574847546937</v>
      </c>
    </row>
    <row r="131" spans="1:19">
      <c r="A131" s="33" t="s">
        <v>231</v>
      </c>
      <c r="B131" s="71" t="s">
        <v>126</v>
      </c>
      <c r="C131" s="124">
        <v>0</v>
      </c>
      <c r="D131" s="124">
        <v>0</v>
      </c>
      <c r="E131" s="124">
        <v>0</v>
      </c>
      <c r="F131" s="124">
        <v>0</v>
      </c>
      <c r="G131" s="124">
        <v>0</v>
      </c>
      <c r="H131" s="124">
        <v>0</v>
      </c>
      <c r="I131" s="124">
        <v>0</v>
      </c>
      <c r="J131" s="124">
        <v>0</v>
      </c>
      <c r="K131" s="124">
        <v>0</v>
      </c>
      <c r="L131" s="124">
        <v>0</v>
      </c>
      <c r="M131" s="124">
        <v>0</v>
      </c>
      <c r="N131" s="124">
        <v>0</v>
      </c>
      <c r="O131" s="124">
        <v>0</v>
      </c>
      <c r="P131" s="124">
        <v>1.2689980508264753E-3</v>
      </c>
      <c r="Q131" s="124">
        <v>0</v>
      </c>
      <c r="R131" s="124">
        <v>0</v>
      </c>
      <c r="S131" s="124">
        <v>1.2689980508326926E-3</v>
      </c>
    </row>
    <row r="132" spans="1:19">
      <c r="A132" s="33" t="s">
        <v>231</v>
      </c>
      <c r="B132" s="71" t="s">
        <v>127</v>
      </c>
      <c r="C132" s="124">
        <v>0</v>
      </c>
      <c r="D132" s="124">
        <v>0</v>
      </c>
      <c r="E132" s="124">
        <v>0</v>
      </c>
      <c r="F132" s="124">
        <v>0</v>
      </c>
      <c r="G132" s="124">
        <v>0</v>
      </c>
      <c r="H132" s="124">
        <v>0</v>
      </c>
      <c r="I132" s="124">
        <v>0</v>
      </c>
      <c r="J132" s="124">
        <v>0</v>
      </c>
      <c r="K132" s="124">
        <v>0</v>
      </c>
      <c r="L132" s="124">
        <v>0</v>
      </c>
      <c r="M132" s="124">
        <v>0</v>
      </c>
      <c r="N132" s="124">
        <v>0</v>
      </c>
      <c r="O132" s="124">
        <v>0</v>
      </c>
      <c r="P132" s="124">
        <v>6.3168509536408735E-3</v>
      </c>
      <c r="Q132" s="124">
        <v>0</v>
      </c>
      <c r="R132" s="124">
        <v>0</v>
      </c>
      <c r="S132" s="124">
        <v>6.3168509536382089E-3</v>
      </c>
    </row>
    <row r="133" spans="1:19">
      <c r="A133" s="33" t="s">
        <v>231</v>
      </c>
      <c r="B133" s="71" t="s">
        <v>128</v>
      </c>
      <c r="C133" s="124">
        <v>0</v>
      </c>
      <c r="D133" s="124">
        <v>0</v>
      </c>
      <c r="E133" s="124">
        <v>0</v>
      </c>
      <c r="F133" s="124">
        <v>0</v>
      </c>
      <c r="G133" s="124">
        <v>0</v>
      </c>
      <c r="H133" s="124">
        <v>0</v>
      </c>
      <c r="I133" s="124">
        <v>0</v>
      </c>
      <c r="J133" s="124">
        <v>0</v>
      </c>
      <c r="K133" s="124">
        <v>0</v>
      </c>
      <c r="L133" s="124">
        <v>0</v>
      </c>
      <c r="M133" s="124">
        <v>0</v>
      </c>
      <c r="N133" s="124">
        <v>5.6017543470505693E-3</v>
      </c>
      <c r="O133" s="124">
        <v>0</v>
      </c>
      <c r="P133" s="124">
        <v>8.7601772523666632E-3</v>
      </c>
      <c r="Q133" s="124">
        <v>0</v>
      </c>
      <c r="R133" s="124">
        <v>4.9915973711733841E-4</v>
      </c>
      <c r="S133" s="124">
        <v>1.4861091336541676E-2</v>
      </c>
    </row>
    <row r="134" spans="1:19">
      <c r="A134" s="33" t="s">
        <v>231</v>
      </c>
      <c r="B134" s="71" t="s">
        <v>129</v>
      </c>
      <c r="C134" s="124">
        <v>0</v>
      </c>
      <c r="D134" s="124">
        <v>0</v>
      </c>
      <c r="E134" s="124">
        <v>0</v>
      </c>
      <c r="F134" s="124">
        <v>0</v>
      </c>
      <c r="G134" s="124">
        <v>0</v>
      </c>
      <c r="H134" s="124">
        <v>0</v>
      </c>
      <c r="I134" s="124">
        <v>0</v>
      </c>
      <c r="J134" s="124">
        <v>0</v>
      </c>
      <c r="K134" s="124">
        <v>0</v>
      </c>
      <c r="L134" s="124">
        <v>0</v>
      </c>
      <c r="M134" s="124">
        <v>0</v>
      </c>
      <c r="N134" s="124">
        <v>0</v>
      </c>
      <c r="O134" s="124">
        <v>0</v>
      </c>
      <c r="P134" s="124">
        <v>5.7543379066729017E-2</v>
      </c>
      <c r="Q134" s="124">
        <v>0</v>
      </c>
      <c r="R134" s="124">
        <v>0</v>
      </c>
      <c r="S134" s="124">
        <v>5.7543379066729017E-2</v>
      </c>
    </row>
    <row r="135" spans="1:19">
      <c r="A135" s="33" t="s">
        <v>231</v>
      </c>
      <c r="B135" s="71" t="s">
        <v>130</v>
      </c>
      <c r="C135" s="124">
        <v>0</v>
      </c>
      <c r="D135" s="124">
        <v>0</v>
      </c>
      <c r="E135" s="124">
        <v>0</v>
      </c>
      <c r="F135" s="124">
        <v>0</v>
      </c>
      <c r="G135" s="124">
        <v>0</v>
      </c>
      <c r="H135" s="124">
        <v>0</v>
      </c>
      <c r="I135" s="124">
        <v>0</v>
      </c>
      <c r="J135" s="124">
        <v>0</v>
      </c>
      <c r="K135" s="124">
        <v>0</v>
      </c>
      <c r="L135" s="124">
        <v>0</v>
      </c>
      <c r="M135" s="124">
        <v>0</v>
      </c>
      <c r="N135" s="124">
        <v>0</v>
      </c>
      <c r="O135" s="124">
        <v>0</v>
      </c>
      <c r="P135" s="124">
        <v>3.3769881553538106E-3</v>
      </c>
      <c r="Q135" s="124">
        <v>0</v>
      </c>
      <c r="R135" s="124">
        <v>0</v>
      </c>
      <c r="S135" s="124">
        <v>3.3769881553524783E-3</v>
      </c>
    </row>
    <row r="136" spans="1:19">
      <c r="A136" s="33" t="s">
        <v>231</v>
      </c>
      <c r="B136" s="71" t="s">
        <v>131</v>
      </c>
      <c r="C136" s="124">
        <v>0</v>
      </c>
      <c r="D136" s="124">
        <v>0</v>
      </c>
      <c r="E136" s="124">
        <v>0</v>
      </c>
      <c r="F136" s="124">
        <v>0</v>
      </c>
      <c r="G136" s="124">
        <v>1.1168332409252635E-2</v>
      </c>
      <c r="H136" s="124">
        <v>0</v>
      </c>
      <c r="I136" s="124">
        <v>0</v>
      </c>
      <c r="J136" s="124">
        <v>0</v>
      </c>
      <c r="K136" s="124">
        <v>0</v>
      </c>
      <c r="L136" s="124">
        <v>0</v>
      </c>
      <c r="M136" s="124">
        <v>0</v>
      </c>
      <c r="N136" s="124">
        <v>0</v>
      </c>
      <c r="O136" s="124">
        <v>0</v>
      </c>
      <c r="P136" s="124">
        <v>0</v>
      </c>
      <c r="Q136" s="124">
        <v>0</v>
      </c>
      <c r="R136" s="124">
        <v>1.5420539195014626E-3</v>
      </c>
      <c r="S136" s="124">
        <v>1.2710386328748768E-2</v>
      </c>
    </row>
    <row r="137" spans="1:19">
      <c r="A137" s="33" t="s">
        <v>231</v>
      </c>
      <c r="B137" s="71" t="s">
        <v>132</v>
      </c>
      <c r="C137" s="124">
        <v>0</v>
      </c>
      <c r="D137" s="124">
        <v>0</v>
      </c>
      <c r="E137" s="124">
        <v>0</v>
      </c>
      <c r="F137" s="124">
        <v>0</v>
      </c>
      <c r="G137" s="124">
        <v>0</v>
      </c>
      <c r="H137" s="124">
        <v>0</v>
      </c>
      <c r="I137" s="124">
        <v>0</v>
      </c>
      <c r="J137" s="124">
        <v>0</v>
      </c>
      <c r="K137" s="124">
        <v>0</v>
      </c>
      <c r="L137" s="124">
        <v>0</v>
      </c>
      <c r="M137" s="124">
        <v>8.6505091101862774E-5</v>
      </c>
      <c r="N137" s="124">
        <v>2.3085859531795094E-3</v>
      </c>
      <c r="O137" s="124">
        <v>0</v>
      </c>
      <c r="P137" s="124">
        <v>0</v>
      </c>
      <c r="Q137" s="124">
        <v>0</v>
      </c>
      <c r="R137" s="124">
        <v>0</v>
      </c>
      <c r="S137" s="124">
        <v>2.3950910442778195E-3</v>
      </c>
    </row>
    <row r="138" spans="1:19">
      <c r="A138" s="33" t="s">
        <v>231</v>
      </c>
      <c r="B138" s="71" t="s">
        <v>133</v>
      </c>
      <c r="C138" s="124">
        <v>0</v>
      </c>
      <c r="D138" s="124">
        <v>0</v>
      </c>
      <c r="E138" s="124">
        <v>0</v>
      </c>
      <c r="F138" s="124">
        <v>0</v>
      </c>
      <c r="G138" s="124">
        <v>0.10173796882107</v>
      </c>
      <c r="H138" s="124">
        <v>0</v>
      </c>
      <c r="I138" s="124">
        <v>0</v>
      </c>
      <c r="J138" s="124">
        <v>0</v>
      </c>
      <c r="K138" s="124">
        <v>0</v>
      </c>
      <c r="L138" s="124">
        <v>0</v>
      </c>
      <c r="M138" s="124">
        <v>0</v>
      </c>
      <c r="N138" s="124">
        <v>0</v>
      </c>
      <c r="O138" s="124">
        <v>0</v>
      </c>
      <c r="P138" s="124">
        <v>0</v>
      </c>
      <c r="Q138" s="124">
        <v>0</v>
      </c>
      <c r="R138" s="124">
        <v>0</v>
      </c>
      <c r="S138" s="124">
        <v>0.10173796882108377</v>
      </c>
    </row>
    <row r="139" spans="1:19">
      <c r="A139" s="33" t="s">
        <v>231</v>
      </c>
      <c r="B139" s="71" t="s">
        <v>134</v>
      </c>
      <c r="C139" s="124">
        <v>0</v>
      </c>
      <c r="D139" s="124">
        <v>0</v>
      </c>
      <c r="E139" s="124">
        <v>0</v>
      </c>
      <c r="F139" s="124">
        <v>0</v>
      </c>
      <c r="G139" s="124">
        <v>0</v>
      </c>
      <c r="H139" s="124">
        <v>0</v>
      </c>
      <c r="I139" s="124">
        <v>0</v>
      </c>
      <c r="J139" s="124">
        <v>0</v>
      </c>
      <c r="K139" s="124">
        <v>0</v>
      </c>
      <c r="L139" s="124">
        <v>0</v>
      </c>
      <c r="M139" s="124">
        <v>0</v>
      </c>
      <c r="N139" s="124">
        <v>0</v>
      </c>
      <c r="O139" s="124">
        <v>0</v>
      </c>
      <c r="P139" s="124">
        <v>9.3176484261769943E-5</v>
      </c>
      <c r="Q139" s="124">
        <v>0</v>
      </c>
      <c r="R139" s="124">
        <v>0</v>
      </c>
      <c r="S139" s="124">
        <v>9.3176484270429683E-5</v>
      </c>
    </row>
    <row r="140" spans="1:19">
      <c r="A140" s="33" t="s">
        <v>231</v>
      </c>
      <c r="B140" s="71" t="s">
        <v>135</v>
      </c>
      <c r="C140" s="124">
        <v>0</v>
      </c>
      <c r="D140" s="124">
        <v>0</v>
      </c>
      <c r="E140" s="124">
        <v>0</v>
      </c>
      <c r="F140" s="124">
        <v>8.1793460642884952E-3</v>
      </c>
      <c r="G140" s="124">
        <v>0</v>
      </c>
      <c r="H140" s="124">
        <v>0</v>
      </c>
      <c r="I140" s="124">
        <v>0</v>
      </c>
      <c r="J140" s="124">
        <v>0</v>
      </c>
      <c r="K140" s="124">
        <v>0</v>
      </c>
      <c r="L140" s="124">
        <v>0</v>
      </c>
      <c r="M140" s="124">
        <v>0</v>
      </c>
      <c r="N140" s="124">
        <v>0</v>
      </c>
      <c r="O140" s="124">
        <v>0</v>
      </c>
      <c r="P140" s="124">
        <v>0</v>
      </c>
      <c r="Q140" s="124">
        <v>0</v>
      </c>
      <c r="R140" s="124">
        <v>1.2106997560553445E-2</v>
      </c>
      <c r="S140" s="124">
        <v>2.0286343624846381E-2</v>
      </c>
    </row>
    <row r="141" spans="1:19">
      <c r="A141" s="33" t="s">
        <v>231</v>
      </c>
      <c r="B141" s="71" t="s">
        <v>136</v>
      </c>
      <c r="C141" s="124">
        <v>0</v>
      </c>
      <c r="D141" s="124">
        <v>0</v>
      </c>
      <c r="E141" s="124">
        <v>0</v>
      </c>
      <c r="F141" s="124">
        <v>0.22849369393484409</v>
      </c>
      <c r="G141" s="124">
        <v>0</v>
      </c>
      <c r="H141" s="124">
        <v>0</v>
      </c>
      <c r="I141" s="124">
        <v>0</v>
      </c>
      <c r="J141" s="124">
        <v>0</v>
      </c>
      <c r="K141" s="124">
        <v>0</v>
      </c>
      <c r="L141" s="124">
        <v>0</v>
      </c>
      <c r="M141" s="124">
        <v>0</v>
      </c>
      <c r="N141" s="124">
        <v>0</v>
      </c>
      <c r="O141" s="124">
        <v>0</v>
      </c>
      <c r="P141" s="124">
        <v>0</v>
      </c>
      <c r="Q141" s="124">
        <v>0</v>
      </c>
      <c r="R141" s="124">
        <v>1.1221110890392794E-2</v>
      </c>
      <c r="S141" s="124">
        <v>0.23971480482524044</v>
      </c>
    </row>
    <row r="142" spans="1:19">
      <c r="A142" s="33" t="s">
        <v>231</v>
      </c>
      <c r="B142" s="71" t="s">
        <v>137</v>
      </c>
      <c r="C142" s="124">
        <v>0</v>
      </c>
      <c r="D142" s="124">
        <v>0</v>
      </c>
      <c r="E142" s="124">
        <v>0</v>
      </c>
      <c r="F142" s="124">
        <v>0</v>
      </c>
      <c r="G142" s="124">
        <v>0</v>
      </c>
      <c r="H142" s="124">
        <v>0</v>
      </c>
      <c r="I142" s="124">
        <v>0</v>
      </c>
      <c r="J142" s="124">
        <v>0</v>
      </c>
      <c r="K142" s="124">
        <v>0</v>
      </c>
      <c r="L142" s="124">
        <v>0</v>
      </c>
      <c r="M142" s="124">
        <v>0</v>
      </c>
      <c r="N142" s="124">
        <v>0</v>
      </c>
      <c r="O142" s="124">
        <v>0</v>
      </c>
      <c r="P142" s="124">
        <v>3.3007453703781664E-4</v>
      </c>
      <c r="Q142" s="124">
        <v>0</v>
      </c>
      <c r="R142" s="124">
        <v>0</v>
      </c>
      <c r="S142" s="124">
        <v>3.3007453703248757E-4</v>
      </c>
    </row>
    <row r="143" spans="1:19">
      <c r="A143" s="33" t="s">
        <v>231</v>
      </c>
      <c r="B143" s="71" t="s">
        <v>138</v>
      </c>
      <c r="C143" s="124">
        <v>0</v>
      </c>
      <c r="D143" s="124">
        <v>6.6789856867117692E-3</v>
      </c>
      <c r="E143" s="124">
        <v>0</v>
      </c>
      <c r="F143" s="124">
        <v>0</v>
      </c>
      <c r="G143" s="124">
        <v>0</v>
      </c>
      <c r="H143" s="124">
        <v>0</v>
      </c>
      <c r="I143" s="124">
        <v>0</v>
      </c>
      <c r="J143" s="124">
        <v>0</v>
      </c>
      <c r="K143" s="124">
        <v>0</v>
      </c>
      <c r="L143" s="124">
        <v>0</v>
      </c>
      <c r="M143" s="124">
        <v>0</v>
      </c>
      <c r="N143" s="124">
        <v>0</v>
      </c>
      <c r="O143" s="124">
        <v>2.2294293939699728E-3</v>
      </c>
      <c r="P143" s="124">
        <v>1.8234017664631175E-4</v>
      </c>
      <c r="Q143" s="124">
        <v>0</v>
      </c>
      <c r="R143" s="124">
        <v>0</v>
      </c>
      <c r="S143" s="124">
        <v>9.0907552573185058E-3</v>
      </c>
    </row>
    <row r="144" spans="1:19">
      <c r="A144" s="33" t="s">
        <v>231</v>
      </c>
      <c r="B144" s="71" t="s">
        <v>139</v>
      </c>
      <c r="C144" s="124">
        <v>0</v>
      </c>
      <c r="D144" s="124">
        <v>0</v>
      </c>
      <c r="E144" s="124">
        <v>0</v>
      </c>
      <c r="F144" s="124">
        <v>0</v>
      </c>
      <c r="G144" s="124">
        <v>0</v>
      </c>
      <c r="H144" s="124">
        <v>0</v>
      </c>
      <c r="I144" s="124">
        <v>0</v>
      </c>
      <c r="J144" s="124">
        <v>5.1274625631947401E-4</v>
      </c>
      <c r="K144" s="124">
        <v>0</v>
      </c>
      <c r="L144" s="124">
        <v>0</v>
      </c>
      <c r="M144" s="124">
        <v>0</v>
      </c>
      <c r="N144" s="124">
        <v>0</v>
      </c>
      <c r="O144" s="124">
        <v>0</v>
      </c>
      <c r="P144" s="124">
        <v>0</v>
      </c>
      <c r="Q144" s="124">
        <v>2.6753152727643226E-4</v>
      </c>
      <c r="R144" s="124">
        <v>0</v>
      </c>
      <c r="S144" s="124">
        <v>7.802777835905772E-4</v>
      </c>
    </row>
    <row r="145" spans="1:19">
      <c r="A145" s="33" t="s">
        <v>231</v>
      </c>
      <c r="B145" s="71" t="s">
        <v>140</v>
      </c>
      <c r="C145" s="124">
        <v>0</v>
      </c>
      <c r="D145" s="124">
        <v>0</v>
      </c>
      <c r="E145" s="124">
        <v>0</v>
      </c>
      <c r="F145" s="124">
        <v>0</v>
      </c>
      <c r="G145" s="124">
        <v>0</v>
      </c>
      <c r="H145" s="124">
        <v>0</v>
      </c>
      <c r="I145" s="124">
        <v>0</v>
      </c>
      <c r="J145" s="124">
        <v>0</v>
      </c>
      <c r="K145" s="124">
        <v>0</v>
      </c>
      <c r="L145" s="124">
        <v>0</v>
      </c>
      <c r="M145" s="124">
        <v>0</v>
      </c>
      <c r="N145" s="124">
        <v>0</v>
      </c>
      <c r="O145" s="124">
        <v>0</v>
      </c>
      <c r="P145" s="124">
        <v>3.006815317384337E-3</v>
      </c>
      <c r="Q145" s="124">
        <v>0</v>
      </c>
      <c r="R145" s="124">
        <v>0</v>
      </c>
      <c r="S145" s="124">
        <v>3.0068153173914425E-3</v>
      </c>
    </row>
    <row r="146" spans="1:19">
      <c r="A146" s="33" t="s">
        <v>231</v>
      </c>
      <c r="B146" s="71" t="s">
        <v>141</v>
      </c>
      <c r="C146" s="124">
        <v>0</v>
      </c>
      <c r="D146" s="124">
        <v>6.0842246868308081E-2</v>
      </c>
      <c r="E146" s="124">
        <v>0</v>
      </c>
      <c r="F146" s="124">
        <v>0</v>
      </c>
      <c r="G146" s="124">
        <v>0</v>
      </c>
      <c r="H146" s="124">
        <v>0</v>
      </c>
      <c r="I146" s="124">
        <v>0</v>
      </c>
      <c r="J146" s="124">
        <v>0</v>
      </c>
      <c r="K146" s="124">
        <v>0</v>
      </c>
      <c r="L146" s="124">
        <v>0</v>
      </c>
      <c r="M146" s="124">
        <v>0</v>
      </c>
      <c r="N146" s="124">
        <v>4.2573333037585481E-3</v>
      </c>
      <c r="O146" s="124">
        <v>2.0308995995193868E-2</v>
      </c>
      <c r="P146" s="124">
        <v>1.4484347095988781E-4</v>
      </c>
      <c r="Q146" s="124">
        <v>0</v>
      </c>
      <c r="R146" s="124">
        <v>0</v>
      </c>
      <c r="S146" s="124">
        <v>8.555341963821661E-2</v>
      </c>
    </row>
    <row r="147" spans="1:19">
      <c r="A147" s="33" t="s">
        <v>231</v>
      </c>
      <c r="B147" s="71" t="s">
        <v>142</v>
      </c>
      <c r="C147" s="124">
        <v>0</v>
      </c>
      <c r="D147" s="124">
        <v>0</v>
      </c>
      <c r="E147" s="124">
        <v>0</v>
      </c>
      <c r="F147" s="124">
        <v>0</v>
      </c>
      <c r="G147" s="124">
        <v>8.4600644823189519E-3</v>
      </c>
      <c r="H147" s="124">
        <v>0</v>
      </c>
      <c r="I147" s="124">
        <v>0</v>
      </c>
      <c r="J147" s="124">
        <v>0</v>
      </c>
      <c r="K147" s="124">
        <v>3.4443052281027953E-3</v>
      </c>
      <c r="L147" s="124">
        <v>0</v>
      </c>
      <c r="M147" s="124">
        <v>0</v>
      </c>
      <c r="N147" s="124">
        <v>0</v>
      </c>
      <c r="O147" s="124">
        <v>0</v>
      </c>
      <c r="P147" s="124">
        <v>0</v>
      </c>
      <c r="Q147" s="124">
        <v>2.4370795194230688E-3</v>
      </c>
      <c r="R147" s="124">
        <v>2.1231713845182298E-4</v>
      </c>
      <c r="S147" s="124">
        <v>1.4553766368308629E-2</v>
      </c>
    </row>
    <row r="148" spans="1:19">
      <c r="A148" s="33" t="s">
        <v>231</v>
      </c>
      <c r="B148" s="71" t="s">
        <v>143</v>
      </c>
      <c r="C148" s="124">
        <v>0</v>
      </c>
      <c r="D148" s="124">
        <v>0</v>
      </c>
      <c r="E148" s="124">
        <v>0</v>
      </c>
      <c r="F148" s="124">
        <v>0</v>
      </c>
      <c r="G148" s="124">
        <v>4.615563702543124E-3</v>
      </c>
      <c r="H148" s="124">
        <v>0</v>
      </c>
      <c r="I148" s="124">
        <v>0</v>
      </c>
      <c r="J148" s="124">
        <v>0</v>
      </c>
      <c r="K148" s="124">
        <v>0</v>
      </c>
      <c r="L148" s="124">
        <v>0</v>
      </c>
      <c r="M148" s="124">
        <v>0</v>
      </c>
      <c r="N148" s="124">
        <v>0</v>
      </c>
      <c r="O148" s="124">
        <v>0</v>
      </c>
      <c r="P148" s="124">
        <v>3.3277315807822561E-5</v>
      </c>
      <c r="Q148" s="124">
        <v>0</v>
      </c>
      <c r="R148" s="124">
        <v>0</v>
      </c>
      <c r="S148" s="124">
        <v>4.6488410183513906E-3</v>
      </c>
    </row>
    <row r="149" spans="1:19">
      <c r="A149" s="33" t="s">
        <v>231</v>
      </c>
      <c r="B149" s="71" t="s">
        <v>144</v>
      </c>
      <c r="C149" s="124">
        <v>0</v>
      </c>
      <c r="D149" s="124">
        <v>0</v>
      </c>
      <c r="E149" s="124">
        <v>0</v>
      </c>
      <c r="F149" s="124">
        <v>0</v>
      </c>
      <c r="G149" s="124">
        <v>0</v>
      </c>
      <c r="H149" s="124">
        <v>0</v>
      </c>
      <c r="I149" s="124">
        <v>0</v>
      </c>
      <c r="J149" s="124">
        <v>0</v>
      </c>
      <c r="K149" s="124">
        <v>0</v>
      </c>
      <c r="L149" s="124">
        <v>0</v>
      </c>
      <c r="M149" s="124">
        <v>0</v>
      </c>
      <c r="N149" s="124">
        <v>2.9874353879197901E-3</v>
      </c>
      <c r="O149" s="124">
        <v>0</v>
      </c>
      <c r="P149" s="124">
        <v>0</v>
      </c>
      <c r="Q149" s="124">
        <v>0</v>
      </c>
      <c r="R149" s="124">
        <v>0</v>
      </c>
      <c r="S149" s="124">
        <v>2.9874353879222326E-3</v>
      </c>
    </row>
    <row r="150" spans="1:19">
      <c r="A150" s="33" t="s">
        <v>231</v>
      </c>
      <c r="B150" s="71" t="s">
        <v>145</v>
      </c>
      <c r="C150" s="124">
        <v>0</v>
      </c>
      <c r="D150" s="124">
        <v>0</v>
      </c>
      <c r="E150" s="124">
        <v>0</v>
      </c>
      <c r="F150" s="124">
        <v>0</v>
      </c>
      <c r="G150" s="124">
        <v>0</v>
      </c>
      <c r="H150" s="124">
        <v>0</v>
      </c>
      <c r="I150" s="124">
        <v>0</v>
      </c>
      <c r="J150" s="124">
        <v>0</v>
      </c>
      <c r="K150" s="124">
        <v>3.1375912272870288E-2</v>
      </c>
      <c r="L150" s="124">
        <v>0</v>
      </c>
      <c r="M150" s="124">
        <v>0</v>
      </c>
      <c r="N150" s="124">
        <v>0</v>
      </c>
      <c r="O150" s="124">
        <v>2.2057984903578465E-3</v>
      </c>
      <c r="P150" s="124">
        <v>1.3194521789336999E-3</v>
      </c>
      <c r="Q150" s="124">
        <v>0</v>
      </c>
      <c r="R150" s="124">
        <v>4.1460317654617995E-4</v>
      </c>
      <c r="S150" s="124">
        <v>3.5315766118699798E-2</v>
      </c>
    </row>
    <row r="151" spans="1:19">
      <c r="A151" s="33" t="s">
        <v>231</v>
      </c>
      <c r="B151" s="71" t="s">
        <v>146</v>
      </c>
      <c r="C151" s="124">
        <v>0</v>
      </c>
      <c r="D151" s="124">
        <v>0</v>
      </c>
      <c r="E151" s="124">
        <v>0</v>
      </c>
      <c r="F151" s="124">
        <v>0</v>
      </c>
      <c r="G151" s="124">
        <v>0</v>
      </c>
      <c r="H151" s="124">
        <v>0</v>
      </c>
      <c r="I151" s="124">
        <v>0</v>
      </c>
      <c r="J151" s="124">
        <v>0</v>
      </c>
      <c r="K151" s="124">
        <v>0</v>
      </c>
      <c r="L151" s="124">
        <v>0</v>
      </c>
      <c r="M151" s="124">
        <v>0</v>
      </c>
      <c r="N151" s="124">
        <v>0</v>
      </c>
      <c r="O151" s="124">
        <v>2.6786850796365336E-3</v>
      </c>
      <c r="P151" s="124">
        <v>0</v>
      </c>
      <c r="Q151" s="124">
        <v>0</v>
      </c>
      <c r="R151" s="124">
        <v>0</v>
      </c>
      <c r="S151" s="124">
        <v>2.6786850796440831E-3</v>
      </c>
    </row>
    <row r="152" spans="1:19">
      <c r="A152" s="33" t="s">
        <v>231</v>
      </c>
      <c r="B152" s="71" t="s">
        <v>147</v>
      </c>
      <c r="C152" s="124">
        <v>0</v>
      </c>
      <c r="D152" s="124">
        <v>0</v>
      </c>
      <c r="E152" s="124">
        <v>0</v>
      </c>
      <c r="F152" s="124">
        <v>0</v>
      </c>
      <c r="G152" s="124">
        <v>0</v>
      </c>
      <c r="H152" s="124">
        <v>0</v>
      </c>
      <c r="I152" s="124">
        <v>0</v>
      </c>
      <c r="J152" s="124">
        <v>0</v>
      </c>
      <c r="K152" s="124">
        <v>0</v>
      </c>
      <c r="L152" s="124">
        <v>0</v>
      </c>
      <c r="M152" s="124">
        <v>0</v>
      </c>
      <c r="N152" s="124">
        <v>0</v>
      </c>
      <c r="O152" s="124">
        <v>0</v>
      </c>
      <c r="P152" s="124">
        <v>0</v>
      </c>
      <c r="Q152" s="124">
        <v>0</v>
      </c>
      <c r="R152" s="124">
        <v>0</v>
      </c>
      <c r="S152" s="124">
        <v>0</v>
      </c>
    </row>
    <row r="153" spans="1:19">
      <c r="A153" s="33" t="s">
        <v>231</v>
      </c>
      <c r="B153" s="71" t="s">
        <v>148</v>
      </c>
      <c r="C153" s="124">
        <v>0</v>
      </c>
      <c r="D153" s="124">
        <v>0</v>
      </c>
      <c r="E153" s="124">
        <v>0</v>
      </c>
      <c r="F153" s="124">
        <v>0</v>
      </c>
      <c r="G153" s="124">
        <v>0</v>
      </c>
      <c r="H153" s="124">
        <v>0</v>
      </c>
      <c r="I153" s="124">
        <v>0</v>
      </c>
      <c r="J153" s="124">
        <v>0</v>
      </c>
      <c r="K153" s="124">
        <v>0</v>
      </c>
      <c r="L153" s="124">
        <v>0</v>
      </c>
      <c r="M153" s="124">
        <v>0</v>
      </c>
      <c r="N153" s="124">
        <v>2.7214054633559526E-2</v>
      </c>
      <c r="O153" s="124">
        <v>0</v>
      </c>
      <c r="P153" s="124">
        <v>0</v>
      </c>
      <c r="Q153" s="124">
        <v>0</v>
      </c>
      <c r="R153" s="124">
        <v>0</v>
      </c>
      <c r="S153" s="124">
        <v>2.7214054633560636E-2</v>
      </c>
    </row>
    <row r="154" spans="1:19">
      <c r="A154" s="33" t="s">
        <v>231</v>
      </c>
      <c r="B154" s="71" t="s">
        <v>149</v>
      </c>
      <c r="C154" s="124">
        <v>0</v>
      </c>
      <c r="D154" s="124">
        <v>0</v>
      </c>
      <c r="E154" s="124">
        <v>0</v>
      </c>
      <c r="F154" s="124">
        <v>0</v>
      </c>
      <c r="G154" s="124">
        <v>0</v>
      </c>
      <c r="H154" s="124">
        <v>0</v>
      </c>
      <c r="I154" s="124">
        <v>0</v>
      </c>
      <c r="J154" s="124">
        <v>0</v>
      </c>
      <c r="K154" s="124">
        <v>0</v>
      </c>
      <c r="L154" s="124">
        <v>0</v>
      </c>
      <c r="M154" s="124">
        <v>0</v>
      </c>
      <c r="N154" s="124">
        <v>0</v>
      </c>
      <c r="O154" s="124">
        <v>2.0093730184077341E-2</v>
      </c>
      <c r="P154" s="124">
        <v>0</v>
      </c>
      <c r="Q154" s="124">
        <v>0</v>
      </c>
      <c r="R154" s="124">
        <v>3.7768292975970397E-3</v>
      </c>
      <c r="S154" s="124">
        <v>2.3870559481665055E-2</v>
      </c>
    </row>
    <row r="155" spans="1:19">
      <c r="A155" s="33" t="s">
        <v>231</v>
      </c>
      <c r="B155" s="71" t="s">
        <v>150</v>
      </c>
      <c r="C155" s="124">
        <v>0</v>
      </c>
      <c r="D155" s="124">
        <v>0</v>
      </c>
      <c r="E155" s="124">
        <v>0</v>
      </c>
      <c r="F155" s="124">
        <v>0</v>
      </c>
      <c r="G155" s="124">
        <v>0</v>
      </c>
      <c r="H155" s="124">
        <v>0</v>
      </c>
      <c r="I155" s="124">
        <v>0</v>
      </c>
      <c r="J155" s="124">
        <v>0</v>
      </c>
      <c r="K155" s="124">
        <v>0</v>
      </c>
      <c r="L155" s="124">
        <v>0</v>
      </c>
      <c r="M155" s="124">
        <v>0</v>
      </c>
      <c r="N155" s="124">
        <v>0</v>
      </c>
      <c r="O155" s="124">
        <v>2.4401492463436814E-2</v>
      </c>
      <c r="P155" s="124">
        <v>3.9632532510935903E-5</v>
      </c>
      <c r="Q155" s="124">
        <v>7.7051286868412561E-4</v>
      </c>
      <c r="R155" s="124">
        <v>0</v>
      </c>
      <c r="S155" s="124">
        <v>2.5211637864629211E-2</v>
      </c>
    </row>
    <row r="156" spans="1:19">
      <c r="A156" s="33" t="s">
        <v>231</v>
      </c>
      <c r="B156" s="71" t="s">
        <v>151</v>
      </c>
      <c r="C156" s="124">
        <v>0</v>
      </c>
      <c r="D156" s="124">
        <v>0</v>
      </c>
      <c r="E156" s="124">
        <v>0</v>
      </c>
      <c r="F156" s="124">
        <v>0</v>
      </c>
      <c r="G156" s="124">
        <v>0</v>
      </c>
      <c r="H156" s="124">
        <v>0</v>
      </c>
      <c r="I156" s="124">
        <v>0</v>
      </c>
      <c r="J156" s="124">
        <v>0</v>
      </c>
      <c r="K156" s="124">
        <v>0</v>
      </c>
      <c r="L156" s="124">
        <v>0</v>
      </c>
      <c r="M156" s="124">
        <v>0</v>
      </c>
      <c r="N156" s="124">
        <v>0</v>
      </c>
      <c r="O156" s="124">
        <v>6.0048976468429771E-4</v>
      </c>
      <c r="P156" s="124">
        <v>0</v>
      </c>
      <c r="Q156" s="124">
        <v>0</v>
      </c>
      <c r="R156" s="124">
        <v>0</v>
      </c>
      <c r="S156" s="124">
        <v>6.0048976467896864E-4</v>
      </c>
    </row>
    <row r="157" spans="1:19">
      <c r="A157" s="33" t="s">
        <v>231</v>
      </c>
      <c r="B157" s="71" t="s">
        <v>152</v>
      </c>
      <c r="C157" s="124">
        <v>0</v>
      </c>
      <c r="D157" s="124">
        <v>0</v>
      </c>
      <c r="E157" s="124">
        <v>0</v>
      </c>
      <c r="F157" s="124">
        <v>0</v>
      </c>
      <c r="G157" s="124">
        <v>0</v>
      </c>
      <c r="H157" s="124">
        <v>0</v>
      </c>
      <c r="I157" s="124">
        <v>0</v>
      </c>
      <c r="J157" s="124">
        <v>0</v>
      </c>
      <c r="K157" s="124">
        <v>0</v>
      </c>
      <c r="L157" s="124">
        <v>0</v>
      </c>
      <c r="M157" s="124">
        <v>0</v>
      </c>
      <c r="N157" s="124">
        <v>0</v>
      </c>
      <c r="O157" s="124">
        <v>0</v>
      </c>
      <c r="P157" s="124">
        <v>4.5585044161633448E-5</v>
      </c>
      <c r="Q157" s="124">
        <v>0</v>
      </c>
      <c r="R157" s="124">
        <v>4.7728892723899463E-3</v>
      </c>
      <c r="S157" s="124">
        <v>4.8184743165506916E-3</v>
      </c>
    </row>
    <row r="158" spans="1:19">
      <c r="A158" s="33" t="s">
        <v>231</v>
      </c>
      <c r="B158" s="71" t="s">
        <v>153</v>
      </c>
      <c r="C158" s="124">
        <v>0</v>
      </c>
      <c r="D158" s="124">
        <v>0</v>
      </c>
      <c r="E158" s="124">
        <v>0</v>
      </c>
      <c r="F158" s="124">
        <v>0</v>
      </c>
      <c r="G158" s="124">
        <v>0</v>
      </c>
      <c r="H158" s="124">
        <v>0</v>
      </c>
      <c r="I158" s="124">
        <v>0</v>
      </c>
      <c r="J158" s="124">
        <v>0</v>
      </c>
      <c r="K158" s="124">
        <v>0</v>
      </c>
      <c r="L158" s="124">
        <v>0</v>
      </c>
      <c r="M158" s="124">
        <v>0</v>
      </c>
      <c r="N158" s="124">
        <v>0</v>
      </c>
      <c r="O158" s="124">
        <v>0</v>
      </c>
      <c r="P158" s="124">
        <v>3.3277315807822561E-5</v>
      </c>
      <c r="Q158" s="124">
        <v>0</v>
      </c>
      <c r="R158" s="124">
        <v>0</v>
      </c>
      <c r="S158" s="124">
        <v>3.3277315807822561E-5</v>
      </c>
    </row>
    <row r="159" spans="1:19">
      <c r="A159" s="33" t="s">
        <v>231</v>
      </c>
      <c r="B159" s="71" t="s">
        <v>154</v>
      </c>
      <c r="C159" s="124">
        <v>0</v>
      </c>
      <c r="D159" s="124">
        <v>0</v>
      </c>
      <c r="E159" s="124">
        <v>0</v>
      </c>
      <c r="F159" s="124">
        <v>0</v>
      </c>
      <c r="G159" s="124">
        <v>0</v>
      </c>
      <c r="H159" s="124">
        <v>0</v>
      </c>
      <c r="I159" s="124">
        <v>0</v>
      </c>
      <c r="J159" s="124">
        <v>0</v>
      </c>
      <c r="K159" s="124">
        <v>0</v>
      </c>
      <c r="L159" s="124">
        <v>0</v>
      </c>
      <c r="M159" s="124">
        <v>0</v>
      </c>
      <c r="N159" s="124">
        <v>0</v>
      </c>
      <c r="O159" s="124">
        <v>0</v>
      </c>
      <c r="P159" s="124">
        <v>0</v>
      </c>
      <c r="Q159" s="124">
        <v>0</v>
      </c>
      <c r="R159" s="124">
        <v>3.1011450551902797E-2</v>
      </c>
      <c r="S159" s="124">
        <v>3.1011450551915232E-2</v>
      </c>
    </row>
    <row r="160" spans="1:19">
      <c r="A160" s="33" t="s">
        <v>231</v>
      </c>
      <c r="B160" s="71" t="s">
        <v>155</v>
      </c>
      <c r="C160" s="124">
        <v>0</v>
      </c>
      <c r="D160" s="124">
        <v>0</v>
      </c>
      <c r="E160" s="124">
        <v>0</v>
      </c>
      <c r="F160" s="124">
        <v>0</v>
      </c>
      <c r="G160" s="124">
        <v>0</v>
      </c>
      <c r="H160" s="124">
        <v>0</v>
      </c>
      <c r="I160" s="124">
        <v>0</v>
      </c>
      <c r="J160" s="124">
        <v>0</v>
      </c>
      <c r="K160" s="124">
        <v>0</v>
      </c>
      <c r="L160" s="124">
        <v>0</v>
      </c>
      <c r="M160" s="124">
        <v>0</v>
      </c>
      <c r="N160" s="124">
        <v>0</v>
      </c>
      <c r="O160" s="124">
        <v>0</v>
      </c>
      <c r="P160" s="124">
        <v>0</v>
      </c>
      <c r="Q160" s="124">
        <v>0</v>
      </c>
      <c r="R160" s="124">
        <v>0</v>
      </c>
      <c r="S160" s="124">
        <v>0</v>
      </c>
    </row>
    <row r="161" spans="1:19">
      <c r="A161" s="33" t="s">
        <v>231</v>
      </c>
      <c r="B161" s="71" t="s">
        <v>156</v>
      </c>
      <c r="C161" s="124">
        <v>0.11386907314621209</v>
      </c>
      <c r="D161" s="124">
        <v>0</v>
      </c>
      <c r="E161" s="124">
        <v>0.26743665615015577</v>
      </c>
      <c r="F161" s="124">
        <v>1.9182019561578727</v>
      </c>
      <c r="G161" s="124">
        <v>2.6967844079512915E-3</v>
      </c>
      <c r="H161" s="124">
        <v>0</v>
      </c>
      <c r="I161" s="124">
        <v>0</v>
      </c>
      <c r="J161" s="124">
        <v>0</v>
      </c>
      <c r="K161" s="124">
        <v>0</v>
      </c>
      <c r="L161" s="124">
        <v>1.8096426257953588</v>
      </c>
      <c r="M161" s="124">
        <v>6.3889637809655397E-3</v>
      </c>
      <c r="N161" s="124">
        <v>0</v>
      </c>
      <c r="O161" s="124">
        <v>0.15225219334946649</v>
      </c>
      <c r="P161" s="124">
        <v>0.13672370470513218</v>
      </c>
      <c r="Q161" s="124">
        <v>6.6809933096712015E-5</v>
      </c>
      <c r="R161" s="124">
        <v>0.28627572135676438</v>
      </c>
      <c r="S161" s="124">
        <v>4.6935544887829508</v>
      </c>
    </row>
    <row r="162" spans="1:19">
      <c r="A162" s="33" t="s">
        <v>231</v>
      </c>
      <c r="B162" s="71" t="s">
        <v>157</v>
      </c>
      <c r="C162" s="124">
        <v>7.9669156327621948E-5</v>
      </c>
      <c r="D162" s="124">
        <v>0</v>
      </c>
      <c r="E162" s="124">
        <v>4.4956647362592861E-5</v>
      </c>
      <c r="F162" s="124">
        <v>0.88919316910927648</v>
      </c>
      <c r="G162" s="124">
        <v>0</v>
      </c>
      <c r="H162" s="124">
        <v>0</v>
      </c>
      <c r="I162" s="124">
        <v>0</v>
      </c>
      <c r="J162" s="124">
        <v>3.167901837361109E-2</v>
      </c>
      <c r="K162" s="124">
        <v>0</v>
      </c>
      <c r="L162" s="124">
        <v>2.2985212923657627E-2</v>
      </c>
      <c r="M162" s="124">
        <v>0</v>
      </c>
      <c r="N162" s="124">
        <v>0</v>
      </c>
      <c r="O162" s="124">
        <v>7.5981193726804008E-4</v>
      </c>
      <c r="P162" s="124">
        <v>8.2431931859389129E-2</v>
      </c>
      <c r="Q162" s="124">
        <v>0</v>
      </c>
      <c r="R162" s="124">
        <v>0.80019261716458168</v>
      </c>
      <c r="S162" s="124">
        <v>1.8273663871714945</v>
      </c>
    </row>
    <row r="163" spans="1:19">
      <c r="A163" s="33" t="s">
        <v>231</v>
      </c>
      <c r="B163" s="71" t="s">
        <v>158</v>
      </c>
      <c r="C163" s="124">
        <v>0</v>
      </c>
      <c r="D163" s="124">
        <v>0</v>
      </c>
      <c r="E163" s="124">
        <v>0</v>
      </c>
      <c r="F163" s="124">
        <v>0</v>
      </c>
      <c r="G163" s="124">
        <v>5.9350425018508624E-2</v>
      </c>
      <c r="H163" s="124">
        <v>0</v>
      </c>
      <c r="I163" s="124">
        <v>0</v>
      </c>
      <c r="J163" s="124">
        <v>0</v>
      </c>
      <c r="K163" s="124">
        <v>0</v>
      </c>
      <c r="L163" s="124">
        <v>0</v>
      </c>
      <c r="M163" s="124">
        <v>0</v>
      </c>
      <c r="N163" s="124">
        <v>0</v>
      </c>
      <c r="O163" s="124">
        <v>0</v>
      </c>
      <c r="P163" s="124">
        <v>4.0897959005588014E-3</v>
      </c>
      <c r="Q163" s="124">
        <v>4.0897211727994875E-3</v>
      </c>
      <c r="R163" s="124">
        <v>0.12121373232364618</v>
      </c>
      <c r="S163" s="124">
        <v>0.18874367441550532</v>
      </c>
    </row>
    <row r="164" spans="1:19">
      <c r="A164" s="33" t="s">
        <v>231</v>
      </c>
      <c r="B164" s="71" t="s">
        <v>159</v>
      </c>
      <c r="C164" s="124">
        <v>0</v>
      </c>
      <c r="D164" s="124">
        <v>0</v>
      </c>
      <c r="E164" s="124">
        <v>0</v>
      </c>
      <c r="F164" s="124">
        <v>0.42480945119327629</v>
      </c>
      <c r="G164" s="124">
        <v>0</v>
      </c>
      <c r="H164" s="124">
        <v>0</v>
      </c>
      <c r="I164" s="124">
        <v>0</v>
      </c>
      <c r="J164" s="124">
        <v>0</v>
      </c>
      <c r="K164" s="124">
        <v>0</v>
      </c>
      <c r="L164" s="124">
        <v>0</v>
      </c>
      <c r="M164" s="124">
        <v>0</v>
      </c>
      <c r="N164" s="124">
        <v>0</v>
      </c>
      <c r="O164" s="124">
        <v>4.651133182085232E-2</v>
      </c>
      <c r="P164" s="124">
        <v>8.5181338371453919E-4</v>
      </c>
      <c r="Q164" s="124">
        <v>0</v>
      </c>
      <c r="R164" s="124">
        <v>0.20724823101273593</v>
      </c>
      <c r="S164" s="124">
        <v>0.6794208274105813</v>
      </c>
    </row>
    <row r="165" spans="1:19">
      <c r="A165" s="33" t="s">
        <v>231</v>
      </c>
      <c r="B165" s="71" t="s">
        <v>160</v>
      </c>
      <c r="C165" s="124">
        <v>1.3542780476946126E-3</v>
      </c>
      <c r="D165" s="124">
        <v>0</v>
      </c>
      <c r="E165" s="124">
        <v>2.7519882756212866E-3</v>
      </c>
      <c r="F165" s="124">
        <v>0</v>
      </c>
      <c r="G165" s="124">
        <v>0</v>
      </c>
      <c r="H165" s="124">
        <v>0</v>
      </c>
      <c r="I165" s="124">
        <v>0</v>
      </c>
      <c r="J165" s="124">
        <v>0</v>
      </c>
      <c r="K165" s="124">
        <v>0</v>
      </c>
      <c r="L165" s="124">
        <v>0.55571719549855203</v>
      </c>
      <c r="M165" s="124">
        <v>0</v>
      </c>
      <c r="N165" s="124">
        <v>0</v>
      </c>
      <c r="O165" s="124">
        <v>0</v>
      </c>
      <c r="P165" s="124">
        <v>5.3071795219254536E-2</v>
      </c>
      <c r="Q165" s="124">
        <v>0</v>
      </c>
      <c r="R165" s="124">
        <v>1.0871736181148126</v>
      </c>
      <c r="S165" s="124">
        <v>1.700068875155921</v>
      </c>
    </row>
    <row r="166" spans="1:19">
      <c r="A166" s="33" t="s">
        <v>231</v>
      </c>
      <c r="B166" s="71" t="s">
        <v>161</v>
      </c>
      <c r="C166" s="124">
        <v>1.6022795227832454E-5</v>
      </c>
      <c r="D166" s="124">
        <v>0</v>
      </c>
      <c r="E166" s="124">
        <v>0</v>
      </c>
      <c r="F166" s="124">
        <v>0</v>
      </c>
      <c r="G166" s="124">
        <v>0</v>
      </c>
      <c r="H166" s="124">
        <v>0</v>
      </c>
      <c r="I166" s="124">
        <v>0</v>
      </c>
      <c r="J166" s="124">
        <v>0</v>
      </c>
      <c r="K166" s="124">
        <v>0</v>
      </c>
      <c r="L166" s="124">
        <v>3.8722124566117344E-3</v>
      </c>
      <c r="M166" s="124">
        <v>0</v>
      </c>
      <c r="N166" s="124">
        <v>0</v>
      </c>
      <c r="O166" s="124">
        <v>0</v>
      </c>
      <c r="P166" s="124">
        <v>0.12524761213577951</v>
      </c>
      <c r="Q166" s="124">
        <v>0</v>
      </c>
      <c r="R166" s="124">
        <v>7.6432237749202159E-3</v>
      </c>
      <c r="S166" s="124">
        <v>0.13677907116253607</v>
      </c>
    </row>
    <row r="167" spans="1:19">
      <c r="A167" s="33" t="s">
        <v>231</v>
      </c>
      <c r="B167" s="71" t="s">
        <v>162</v>
      </c>
      <c r="C167" s="124">
        <v>0</v>
      </c>
      <c r="D167" s="124">
        <v>0</v>
      </c>
      <c r="E167" s="124">
        <v>0</v>
      </c>
      <c r="F167" s="124">
        <v>0</v>
      </c>
      <c r="G167" s="124">
        <v>0</v>
      </c>
      <c r="H167" s="124">
        <v>0</v>
      </c>
      <c r="I167" s="124">
        <v>0</v>
      </c>
      <c r="J167" s="124">
        <v>0</v>
      </c>
      <c r="K167" s="124">
        <v>0</v>
      </c>
      <c r="L167" s="124">
        <v>0</v>
      </c>
      <c r="M167" s="124">
        <v>0</v>
      </c>
      <c r="N167" s="124">
        <v>0</v>
      </c>
      <c r="O167" s="124">
        <v>0</v>
      </c>
      <c r="P167" s="124">
        <v>6.7490456345725702E-2</v>
      </c>
      <c r="Q167" s="124">
        <v>0</v>
      </c>
      <c r="R167" s="124">
        <v>0.52154429311875994</v>
      </c>
      <c r="S167" s="124">
        <v>0.58903474946448853</v>
      </c>
    </row>
    <row r="168" spans="1:19">
      <c r="A168" s="33" t="s">
        <v>231</v>
      </c>
      <c r="B168" s="71" t="s">
        <v>163</v>
      </c>
      <c r="C168" s="124">
        <v>0</v>
      </c>
      <c r="D168" s="124">
        <v>0</v>
      </c>
      <c r="E168" s="124">
        <v>0</v>
      </c>
      <c r="F168" s="124">
        <v>0</v>
      </c>
      <c r="G168" s="124">
        <v>0</v>
      </c>
      <c r="H168" s="124">
        <v>0</v>
      </c>
      <c r="I168" s="124">
        <v>0</v>
      </c>
      <c r="J168" s="124">
        <v>0</v>
      </c>
      <c r="K168" s="124">
        <v>0</v>
      </c>
      <c r="L168" s="124">
        <v>0</v>
      </c>
      <c r="M168" s="124">
        <v>0</v>
      </c>
      <c r="N168" s="124">
        <v>0</v>
      </c>
      <c r="O168" s="124">
        <v>0</v>
      </c>
      <c r="P168" s="124">
        <v>1.46625874066173E-2</v>
      </c>
      <c r="Q168" s="124">
        <v>0</v>
      </c>
      <c r="R168" s="124">
        <v>0.40014408928270839</v>
      </c>
      <c r="S168" s="124">
        <v>0.41480667668932369</v>
      </c>
    </row>
    <row r="169" spans="1:19">
      <c r="A169" s="33" t="s">
        <v>231</v>
      </c>
      <c r="B169" s="71" t="s">
        <v>164</v>
      </c>
      <c r="C169" s="124">
        <v>0</v>
      </c>
      <c r="D169" s="124">
        <v>0</v>
      </c>
      <c r="E169" s="124">
        <v>0</v>
      </c>
      <c r="F169" s="124">
        <v>0</v>
      </c>
      <c r="G169" s="124">
        <v>0</v>
      </c>
      <c r="H169" s="124">
        <v>0</v>
      </c>
      <c r="I169" s="124">
        <v>0</v>
      </c>
      <c r="J169" s="124">
        <v>0</v>
      </c>
      <c r="K169" s="124">
        <v>0</v>
      </c>
      <c r="L169" s="124">
        <v>0</v>
      </c>
      <c r="M169" s="124">
        <v>0</v>
      </c>
      <c r="N169" s="124">
        <v>0</v>
      </c>
      <c r="O169" s="124">
        <v>0</v>
      </c>
      <c r="P169" s="124">
        <v>1.7729571241309472E-4</v>
      </c>
      <c r="Q169" s="124">
        <v>0</v>
      </c>
      <c r="R169" s="124">
        <v>7.0579599385684588E-2</v>
      </c>
      <c r="S169" s="124">
        <v>7.0756895098099903E-2</v>
      </c>
    </row>
    <row r="170" spans="1:19">
      <c r="A170" s="33" t="s">
        <v>231</v>
      </c>
      <c r="B170" s="71" t="s">
        <v>165</v>
      </c>
      <c r="C170" s="124">
        <v>0</v>
      </c>
      <c r="D170" s="124">
        <v>0</v>
      </c>
      <c r="E170" s="124">
        <v>0</v>
      </c>
      <c r="F170" s="124">
        <v>0</v>
      </c>
      <c r="G170" s="124">
        <v>0</v>
      </c>
      <c r="H170" s="124">
        <v>0</v>
      </c>
      <c r="I170" s="124">
        <v>0</v>
      </c>
      <c r="J170" s="124">
        <v>0</v>
      </c>
      <c r="K170" s="124">
        <v>0</v>
      </c>
      <c r="L170" s="124">
        <v>0</v>
      </c>
      <c r="M170" s="124">
        <v>0</v>
      </c>
      <c r="N170" s="124">
        <v>0</v>
      </c>
      <c r="O170" s="124">
        <v>0</v>
      </c>
      <c r="P170" s="124">
        <v>0</v>
      </c>
      <c r="Q170" s="124">
        <v>0</v>
      </c>
      <c r="R170" s="124">
        <v>0</v>
      </c>
      <c r="S170" s="124">
        <v>0</v>
      </c>
    </row>
    <row r="171" spans="1:19">
      <c r="A171" s="33" t="s">
        <v>231</v>
      </c>
      <c r="B171" s="71" t="s">
        <v>166</v>
      </c>
      <c r="C171" s="124">
        <v>0</v>
      </c>
      <c r="D171" s="124">
        <v>0</v>
      </c>
      <c r="E171" s="124">
        <v>0</v>
      </c>
      <c r="F171" s="124">
        <v>5.5632520542104658E-2</v>
      </c>
      <c r="G171" s="124">
        <v>0</v>
      </c>
      <c r="H171" s="124">
        <v>0</v>
      </c>
      <c r="I171" s="124">
        <v>0</v>
      </c>
      <c r="J171" s="124">
        <v>0</v>
      </c>
      <c r="K171" s="124">
        <v>0</v>
      </c>
      <c r="L171" s="124">
        <v>0</v>
      </c>
      <c r="M171" s="124">
        <v>5.8837176222859E-4</v>
      </c>
      <c r="N171" s="124">
        <v>0</v>
      </c>
      <c r="O171" s="124">
        <v>0</v>
      </c>
      <c r="P171" s="124">
        <v>0</v>
      </c>
      <c r="Q171" s="124">
        <v>0</v>
      </c>
      <c r="R171" s="124">
        <v>0</v>
      </c>
      <c r="S171" s="124">
        <v>5.6220892304338577E-2</v>
      </c>
    </row>
    <row r="172" spans="1:19">
      <c r="A172" s="33" t="s">
        <v>231</v>
      </c>
      <c r="B172" s="71" t="s">
        <v>167</v>
      </c>
      <c r="C172" s="124">
        <v>0</v>
      </c>
      <c r="D172" s="124">
        <v>0</v>
      </c>
      <c r="E172" s="124">
        <v>0</v>
      </c>
      <c r="F172" s="124">
        <v>0</v>
      </c>
      <c r="G172" s="124">
        <v>0</v>
      </c>
      <c r="H172" s="124">
        <v>0</v>
      </c>
      <c r="I172" s="124">
        <v>0</v>
      </c>
      <c r="J172" s="124">
        <v>3.4874874364483333E-3</v>
      </c>
      <c r="K172" s="124">
        <v>0</v>
      </c>
      <c r="L172" s="124">
        <v>0</v>
      </c>
      <c r="M172" s="124">
        <v>0</v>
      </c>
      <c r="N172" s="124">
        <v>0</v>
      </c>
      <c r="O172" s="124">
        <v>0</v>
      </c>
      <c r="P172" s="124">
        <v>0</v>
      </c>
      <c r="Q172" s="124">
        <v>0</v>
      </c>
      <c r="R172" s="124">
        <v>0</v>
      </c>
      <c r="S172" s="124">
        <v>3.4874874364447805E-3</v>
      </c>
    </row>
    <row r="173" spans="1:19">
      <c r="A173" s="33" t="s">
        <v>231</v>
      </c>
      <c r="B173" s="71" t="s">
        <v>168</v>
      </c>
      <c r="C173" s="124">
        <v>0</v>
      </c>
      <c r="D173" s="124">
        <v>0</v>
      </c>
      <c r="E173" s="124">
        <v>0</v>
      </c>
      <c r="F173" s="124">
        <v>0</v>
      </c>
      <c r="G173" s="124">
        <v>0</v>
      </c>
      <c r="H173" s="124">
        <v>0</v>
      </c>
      <c r="I173" s="124">
        <v>0</v>
      </c>
      <c r="J173" s="124">
        <v>0</v>
      </c>
      <c r="K173" s="124">
        <v>0</v>
      </c>
      <c r="L173" s="124">
        <v>0</v>
      </c>
      <c r="M173" s="124">
        <v>0</v>
      </c>
      <c r="N173" s="124">
        <v>0</v>
      </c>
      <c r="O173" s="124">
        <v>0</v>
      </c>
      <c r="P173" s="124">
        <v>0</v>
      </c>
      <c r="Q173" s="124">
        <v>0</v>
      </c>
      <c r="R173" s="124">
        <v>3.2853829339858365E-2</v>
      </c>
      <c r="S173" s="124">
        <v>3.2853829339856588E-2</v>
      </c>
    </row>
    <row r="174" spans="1:19">
      <c r="A174" s="33" t="s">
        <v>231</v>
      </c>
      <c r="B174" s="71" t="s">
        <v>169</v>
      </c>
      <c r="C174" s="124">
        <v>0</v>
      </c>
      <c r="D174" s="124">
        <v>0</v>
      </c>
      <c r="E174" s="124">
        <v>0</v>
      </c>
      <c r="F174" s="124">
        <v>0</v>
      </c>
      <c r="G174" s="124">
        <v>0</v>
      </c>
      <c r="H174" s="124">
        <v>0</v>
      </c>
      <c r="I174" s="124">
        <v>0</v>
      </c>
      <c r="J174" s="124">
        <v>0</v>
      </c>
      <c r="K174" s="124">
        <v>0</v>
      </c>
      <c r="L174" s="124">
        <v>0</v>
      </c>
      <c r="M174" s="124">
        <v>0</v>
      </c>
      <c r="N174" s="124">
        <v>0</v>
      </c>
      <c r="O174" s="124">
        <v>0</v>
      </c>
      <c r="P174" s="124">
        <v>0</v>
      </c>
      <c r="Q174" s="124">
        <v>0</v>
      </c>
      <c r="R174" s="124">
        <v>0</v>
      </c>
      <c r="S174" s="124">
        <v>0</v>
      </c>
    </row>
    <row r="175" spans="1:19">
      <c r="A175" s="33" t="s">
        <v>231</v>
      </c>
      <c r="B175" s="71" t="s">
        <v>170</v>
      </c>
      <c r="C175" s="124">
        <v>0</v>
      </c>
      <c r="D175" s="124">
        <v>0</v>
      </c>
      <c r="E175" s="124">
        <v>0</v>
      </c>
      <c r="F175" s="124">
        <v>0</v>
      </c>
      <c r="G175" s="124">
        <v>0</v>
      </c>
      <c r="H175" s="124">
        <v>0</v>
      </c>
      <c r="I175" s="124">
        <v>0</v>
      </c>
      <c r="J175" s="124">
        <v>0</v>
      </c>
      <c r="K175" s="124">
        <v>0</v>
      </c>
      <c r="L175" s="124">
        <v>0</v>
      </c>
      <c r="M175" s="124">
        <v>0</v>
      </c>
      <c r="N175" s="124">
        <v>0</v>
      </c>
      <c r="O175" s="124">
        <v>0</v>
      </c>
      <c r="P175" s="124">
        <v>0</v>
      </c>
      <c r="Q175" s="124">
        <v>0</v>
      </c>
      <c r="R175" s="124">
        <v>0</v>
      </c>
      <c r="S175" s="124">
        <v>0</v>
      </c>
    </row>
    <row r="176" spans="1:19">
      <c r="A176" s="33" t="s">
        <v>231</v>
      </c>
      <c r="B176" s="71" t="s">
        <v>171</v>
      </c>
      <c r="C176" s="124">
        <v>0</v>
      </c>
      <c r="D176" s="124">
        <v>0</v>
      </c>
      <c r="E176" s="124">
        <v>0</v>
      </c>
      <c r="F176" s="124">
        <v>0</v>
      </c>
      <c r="G176" s="124">
        <v>0</v>
      </c>
      <c r="H176" s="124">
        <v>0</v>
      </c>
      <c r="I176" s="124">
        <v>0</v>
      </c>
      <c r="J176" s="124">
        <v>0</v>
      </c>
      <c r="K176" s="124">
        <v>0</v>
      </c>
      <c r="L176" s="124">
        <v>0</v>
      </c>
      <c r="M176" s="124">
        <v>0</v>
      </c>
      <c r="N176" s="124">
        <v>0</v>
      </c>
      <c r="O176" s="124">
        <v>0</v>
      </c>
      <c r="P176" s="124">
        <v>0</v>
      </c>
      <c r="Q176" s="124">
        <v>0</v>
      </c>
      <c r="R176" s="124">
        <v>0</v>
      </c>
      <c r="S176" s="124">
        <v>0</v>
      </c>
    </row>
    <row r="177" spans="1:19">
      <c r="A177" s="33" t="s">
        <v>231</v>
      </c>
      <c r="B177" s="71" t="s">
        <v>172</v>
      </c>
      <c r="C177" s="124">
        <v>0</v>
      </c>
      <c r="D177" s="124">
        <v>0</v>
      </c>
      <c r="E177" s="124">
        <v>0</v>
      </c>
      <c r="F177" s="124">
        <v>0</v>
      </c>
      <c r="G177" s="124">
        <v>0</v>
      </c>
      <c r="H177" s="124">
        <v>0</v>
      </c>
      <c r="I177" s="124">
        <v>0</v>
      </c>
      <c r="J177" s="124">
        <v>0</v>
      </c>
      <c r="K177" s="124">
        <v>0</v>
      </c>
      <c r="L177" s="124">
        <v>0</v>
      </c>
      <c r="M177" s="124">
        <v>0</v>
      </c>
      <c r="N177" s="124">
        <v>0</v>
      </c>
      <c r="O177" s="124">
        <v>0</v>
      </c>
      <c r="P177" s="124">
        <v>0</v>
      </c>
      <c r="Q177" s="124">
        <v>0</v>
      </c>
      <c r="R177" s="124">
        <v>6.1818446883794564E-3</v>
      </c>
      <c r="S177" s="124">
        <v>6.1818446883847855E-3</v>
      </c>
    </row>
    <row r="178" spans="1:19">
      <c r="A178" s="33" t="s">
        <v>231</v>
      </c>
      <c r="B178" s="71" t="s">
        <v>173</v>
      </c>
      <c r="C178" s="124">
        <v>0</v>
      </c>
      <c r="D178" s="124">
        <v>0</v>
      </c>
      <c r="E178" s="124">
        <v>0</v>
      </c>
      <c r="F178" s="124">
        <v>0</v>
      </c>
      <c r="G178" s="124">
        <v>4.9893614504208372E-3</v>
      </c>
      <c r="H178" s="124">
        <v>0</v>
      </c>
      <c r="I178" s="124">
        <v>0</v>
      </c>
      <c r="J178" s="124">
        <v>0</v>
      </c>
      <c r="K178" s="124">
        <v>0</v>
      </c>
      <c r="L178" s="124">
        <v>0</v>
      </c>
      <c r="M178" s="124">
        <v>0</v>
      </c>
      <c r="N178" s="124">
        <v>0</v>
      </c>
      <c r="O178" s="124">
        <v>0</v>
      </c>
      <c r="P178" s="124">
        <v>1.0753594728774019E-4</v>
      </c>
      <c r="Q178" s="124">
        <v>0</v>
      </c>
      <c r="R178" s="124">
        <v>0</v>
      </c>
      <c r="S178" s="124">
        <v>5.096897397706357E-3</v>
      </c>
    </row>
    <row r="179" spans="1:19">
      <c r="A179" s="33" t="s">
        <v>231</v>
      </c>
      <c r="B179" s="71" t="s">
        <v>174</v>
      </c>
      <c r="C179" s="124">
        <v>0</v>
      </c>
      <c r="D179" s="124">
        <v>0</v>
      </c>
      <c r="E179" s="124">
        <v>3.0577647506890848E-4</v>
      </c>
      <c r="F179" s="124">
        <v>0</v>
      </c>
      <c r="G179" s="124">
        <v>0</v>
      </c>
      <c r="H179" s="124">
        <v>0</v>
      </c>
      <c r="I179" s="124">
        <v>0</v>
      </c>
      <c r="J179" s="124">
        <v>0</v>
      </c>
      <c r="K179" s="124">
        <v>0</v>
      </c>
      <c r="L179" s="124">
        <v>4.9311519532398762E-2</v>
      </c>
      <c r="M179" s="124">
        <v>0</v>
      </c>
      <c r="N179" s="124">
        <v>0</v>
      </c>
      <c r="O179" s="124">
        <v>5.1679257578722826E-3</v>
      </c>
      <c r="P179" s="124">
        <v>4.1291424645670816E-3</v>
      </c>
      <c r="Q179" s="124">
        <v>4.5441346364438751E-4</v>
      </c>
      <c r="R179" s="124">
        <v>4.5467946119755354E-2</v>
      </c>
      <c r="S179" s="124">
        <v>0.10483672381330678</v>
      </c>
    </row>
    <row r="180" spans="1:19">
      <c r="A180" s="33" t="s">
        <v>231</v>
      </c>
      <c r="B180" s="71" t="s">
        <v>175</v>
      </c>
      <c r="C180" s="124">
        <v>9.9021337719773506E-5</v>
      </c>
      <c r="D180" s="124">
        <v>0</v>
      </c>
      <c r="E180" s="124">
        <v>0</v>
      </c>
      <c r="F180" s="124">
        <v>0</v>
      </c>
      <c r="G180" s="124">
        <v>0</v>
      </c>
      <c r="H180" s="124">
        <v>0</v>
      </c>
      <c r="I180" s="124">
        <v>0</v>
      </c>
      <c r="J180" s="124">
        <v>0</v>
      </c>
      <c r="K180" s="124">
        <v>0</v>
      </c>
      <c r="L180" s="124">
        <v>0</v>
      </c>
      <c r="M180" s="124">
        <v>0</v>
      </c>
      <c r="N180" s="124">
        <v>0</v>
      </c>
      <c r="O180" s="124">
        <v>0</v>
      </c>
      <c r="P180" s="124">
        <v>1.3830291052220778E-2</v>
      </c>
      <c r="Q180" s="124">
        <v>0</v>
      </c>
      <c r="R180" s="124">
        <v>4.5084284550577891E-2</v>
      </c>
      <c r="S180" s="124">
        <v>5.9013596940516777E-2</v>
      </c>
    </row>
    <row r="181" spans="1:19">
      <c r="A181" s="33" t="s">
        <v>231</v>
      </c>
      <c r="B181" s="71" t="s">
        <v>176</v>
      </c>
      <c r="C181" s="124">
        <v>0</v>
      </c>
      <c r="D181" s="124">
        <v>0</v>
      </c>
      <c r="E181" s="124">
        <v>0</v>
      </c>
      <c r="F181" s="124">
        <v>0</v>
      </c>
      <c r="G181" s="124">
        <v>0</v>
      </c>
      <c r="H181" s="124">
        <v>0</v>
      </c>
      <c r="I181" s="124">
        <v>0</v>
      </c>
      <c r="J181" s="124">
        <v>0</v>
      </c>
      <c r="K181" s="124">
        <v>0</v>
      </c>
      <c r="L181" s="124">
        <v>0</v>
      </c>
      <c r="M181" s="124">
        <v>0</v>
      </c>
      <c r="N181" s="124">
        <v>0</v>
      </c>
      <c r="O181" s="124">
        <v>0</v>
      </c>
      <c r="P181" s="124">
        <v>1.0407076852168018E-3</v>
      </c>
      <c r="Q181" s="124">
        <v>0</v>
      </c>
      <c r="R181" s="124">
        <v>0</v>
      </c>
      <c r="S181" s="124">
        <v>1.0407076852203545E-3</v>
      </c>
    </row>
    <row r="182" spans="1:19">
      <c r="A182" s="33" t="s">
        <v>231</v>
      </c>
      <c r="B182" s="71" t="s">
        <v>177</v>
      </c>
      <c r="C182" s="124">
        <v>0</v>
      </c>
      <c r="D182" s="124">
        <v>0</v>
      </c>
      <c r="E182" s="124">
        <v>0</v>
      </c>
      <c r="F182" s="124">
        <v>0</v>
      </c>
      <c r="G182" s="124">
        <v>0</v>
      </c>
      <c r="H182" s="124">
        <v>0</v>
      </c>
      <c r="I182" s="124">
        <v>0</v>
      </c>
      <c r="J182" s="124">
        <v>0</v>
      </c>
      <c r="K182" s="124">
        <v>0</v>
      </c>
      <c r="L182" s="124">
        <v>0</v>
      </c>
      <c r="M182" s="124">
        <v>0</v>
      </c>
      <c r="N182" s="124">
        <v>0</v>
      </c>
      <c r="O182" s="124">
        <v>0</v>
      </c>
      <c r="P182" s="124">
        <v>0</v>
      </c>
      <c r="Q182" s="124">
        <v>0</v>
      </c>
      <c r="R182" s="124">
        <v>0</v>
      </c>
      <c r="S182" s="124">
        <v>0</v>
      </c>
    </row>
    <row r="183" spans="1:19">
      <c r="A183" s="33" t="s">
        <v>231</v>
      </c>
      <c r="B183" s="71" t="s">
        <v>178</v>
      </c>
      <c r="C183" s="124">
        <v>0</v>
      </c>
      <c r="D183" s="124">
        <v>0</v>
      </c>
      <c r="E183" s="124">
        <v>0</v>
      </c>
      <c r="F183" s="124">
        <v>0</v>
      </c>
      <c r="G183" s="124">
        <v>0</v>
      </c>
      <c r="H183" s="124">
        <v>0</v>
      </c>
      <c r="I183" s="124">
        <v>0</v>
      </c>
      <c r="J183" s="124">
        <v>0</v>
      </c>
      <c r="K183" s="124">
        <v>0</v>
      </c>
      <c r="L183" s="124">
        <v>0</v>
      </c>
      <c r="M183" s="124">
        <v>0</v>
      </c>
      <c r="N183" s="124">
        <v>0</v>
      </c>
      <c r="O183" s="124">
        <v>0</v>
      </c>
      <c r="P183" s="124">
        <v>0</v>
      </c>
      <c r="Q183" s="124">
        <v>0</v>
      </c>
      <c r="R183" s="124">
        <v>0</v>
      </c>
      <c r="S183" s="124">
        <v>0</v>
      </c>
    </row>
    <row r="184" spans="1:19">
      <c r="A184" s="33" t="s">
        <v>231</v>
      </c>
      <c r="B184" s="71" t="s">
        <v>179</v>
      </c>
      <c r="C184" s="124">
        <v>0</v>
      </c>
      <c r="D184" s="124">
        <v>0</v>
      </c>
      <c r="E184" s="124">
        <v>0</v>
      </c>
      <c r="F184" s="124">
        <v>0</v>
      </c>
      <c r="G184" s="124">
        <v>0</v>
      </c>
      <c r="H184" s="124">
        <v>0</v>
      </c>
      <c r="I184" s="124">
        <v>0</v>
      </c>
      <c r="J184" s="124">
        <v>0</v>
      </c>
      <c r="K184" s="124">
        <v>0</v>
      </c>
      <c r="L184" s="124">
        <v>0</v>
      </c>
      <c r="M184" s="124">
        <v>0</v>
      </c>
      <c r="N184" s="124">
        <v>0</v>
      </c>
      <c r="O184" s="124">
        <v>0</v>
      </c>
      <c r="P184" s="124">
        <v>0</v>
      </c>
      <c r="Q184" s="124">
        <v>0</v>
      </c>
      <c r="R184" s="124">
        <v>0</v>
      </c>
      <c r="S184" s="124">
        <v>0</v>
      </c>
    </row>
    <row r="185" spans="1:19">
      <c r="A185" s="33" t="s">
        <v>231</v>
      </c>
      <c r="B185" s="71" t="s">
        <v>180</v>
      </c>
      <c r="C185" s="124">
        <v>0</v>
      </c>
      <c r="D185" s="124">
        <v>0</v>
      </c>
      <c r="E185" s="124">
        <v>0</v>
      </c>
      <c r="F185" s="124">
        <v>0</v>
      </c>
      <c r="G185" s="124">
        <v>0</v>
      </c>
      <c r="H185" s="124">
        <v>0</v>
      </c>
      <c r="I185" s="124">
        <v>0</v>
      </c>
      <c r="J185" s="124">
        <v>0</v>
      </c>
      <c r="K185" s="124">
        <v>0</v>
      </c>
      <c r="L185" s="124">
        <v>0</v>
      </c>
      <c r="M185" s="124">
        <v>0</v>
      </c>
      <c r="N185" s="124">
        <v>0</v>
      </c>
      <c r="O185" s="124">
        <v>0</v>
      </c>
      <c r="P185" s="124">
        <v>0</v>
      </c>
      <c r="Q185" s="124">
        <v>0</v>
      </c>
      <c r="R185" s="124">
        <v>0</v>
      </c>
      <c r="S185" s="124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Country Selector</vt:lpstr>
      <vt:lpstr>Emis Totals by Industry</vt:lpstr>
      <vt:lpstr>Emis Totals by Country</vt:lpstr>
      <vt:lpstr>Cement</vt:lpstr>
      <vt:lpstr>PERAC-PPRiEYPEbP</vt:lpstr>
      <vt:lpstr>Coal mining 2030</vt:lpstr>
      <vt:lpstr>Chemicals 2030</vt:lpstr>
      <vt:lpstr>NGPS 2030</vt:lpstr>
      <vt:lpstr>Waste 2030</vt:lpstr>
      <vt:lpstr>Other 2030</vt:lpstr>
      <vt:lpstr>Regions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Rissman</cp:lastModifiedBy>
  <dcterms:created xsi:type="dcterms:W3CDTF">2011-04-14T16:42:35Z</dcterms:created>
  <dcterms:modified xsi:type="dcterms:W3CDTF">2015-06-26T21:23:49Z</dcterms:modified>
</cp:coreProperties>
</file>