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955" windowHeight="13545"/>
  </bookViews>
  <sheets>
    <sheet name="About" sheetId="9" r:id="rId1"/>
    <sheet name="Data" sheetId="2" r:id="rId2"/>
    <sheet name="AVL" sheetId="10" r:id="rId3"/>
  </sheets>
  <calcPr calcId="145621"/>
</workbook>
</file>

<file path=xl/calcChain.xml><?xml version="1.0" encoding="utf-8"?>
<calcChain xmlns="http://schemas.openxmlformats.org/spreadsheetml/2006/main">
  <c r="B7" i="10" l="1"/>
  <c r="B6" i="10"/>
  <c r="B5" i="10"/>
  <c r="B4" i="10"/>
  <c r="B3" i="10"/>
  <c r="B2" i="10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A44" i="2" l="1"/>
  <c r="A47" i="2" s="1"/>
  <c r="D3" i="2" l="1"/>
  <c r="C3" i="2"/>
  <c r="E3" i="2" l="1"/>
</calcChain>
</file>

<file path=xl/sharedStrings.xml><?xml version="1.0" encoding="utf-8"?>
<sst xmlns="http://schemas.openxmlformats.org/spreadsheetml/2006/main" count="83" uniqueCount="69">
  <si>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</si>
  <si>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</si>
  <si>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</si>
  <si>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</si>
  <si>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</si>
  <si>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</si>
  <si>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</si>
  <si>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</si>
  <si>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National Transportation Statistics 2013</t>
  </si>
  <si>
    <t>http://www.rita.dot.gov/bts/sites/rita.dot.gov.bts/files/publications/national_transportation_statistics/index.html</t>
  </si>
  <si>
    <t>Avg Car Sales from 2008-2012, thousands of vehicles (Table 1-20, Row 4)</t>
  </si>
  <si>
    <t>Avg Light Truck Sales from 2008-2012, thousands of vehicles (Table 1-21, Row 4)</t>
  </si>
  <si>
    <t>Tables 1-20 (Row 4) and 1-21 (Row 4)</t>
  </si>
  <si>
    <t>Heavy Truck Avg Lifetime, years (Table 3-14, Row 38)</t>
  </si>
  <si>
    <t>Oak Ridge National Laboratory</t>
  </si>
  <si>
    <t>Transportation Energy Data Book Ed. 32</t>
  </si>
  <si>
    <t>http://cta.ornl.gov/data/tedb32/Spreadsheets/Table3_14.xls</t>
  </si>
  <si>
    <t>Table 3-14, Row 38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</si>
  <si>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</si>
  <si>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</si>
  <si>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</si>
  <si>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</si>
  <si>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</si>
  <si>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</si>
  <si>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</si>
  <si>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</si>
  <si>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</si>
  <si>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</si>
  <si>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</si>
  <si>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</si>
  <si>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</si>
  <si>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</si>
  <si>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</si>
  <si>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</si>
  <si>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</si>
  <si>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</si>
  <si>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</si>
  <si>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</si>
  <si>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</si>
  <si>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</si>
  <si>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</si>
  <si>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</si>
  <si>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</si>
  <si>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</si>
  <si>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</si>
  <si>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</si>
  <si>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</si>
  <si>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</si>
  <si>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</si>
  <si>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</si>
  <si>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</si>
  <si>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</si>
  <si>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</si>
  <si>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</si>
  <si>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</si>
  <si>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</si>
  <si>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</si>
  <si>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</si>
  <si>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</si>
  <si>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</si>
  <si>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</si>
  <si>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</si>
  <si>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</si>
  <si>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</si>
  <si>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</si>
  <si>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</si>
  <si>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</si>
  <si>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Vehicle</t>
  </si>
  <si>
    <t>Lifetime (yr)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</si>
</sst>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_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2" fontId="0" fillId="0" borderId="0" xfId="0" applyNumberFormat="1"/>
    <xf numFmtId="1" fontId="0" fillId="0" borderId="0" xfId="0" applyNumberFormat="1"/>
  </cellXfs>
  <cellStyles count="58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/>
    <cellStyle name="Calculation" xfId="27" builtinId="22" customBuiltin="1"/>
    <cellStyle name="Check Cell" xfId="29" builtinId="23" customBuiltin="1"/>
    <cellStyle name="Data" xfId="14"/>
    <cellStyle name="Explanatory Text" xfId="32" builtinId="53" customBuiltin="1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Good" xfId="22" builtinId="26" customBuiltin="1"/>
    <cellStyle name="Header: bottom row" xfId="2"/>
    <cellStyle name="Header: top rows" xfId="4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/>
    <cellStyle name="Hyperlink" xfId="1" builtinId="8"/>
    <cellStyle name="Hyperlink 2" xfId="10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/>
    <cellStyle name="Percent" xfId="16" builtinId="5"/>
    <cellStyle name="Section Break" xfId="8"/>
    <cellStyle name="Section Break: parent row" xfId="5"/>
    <cellStyle name="Table title" xfId="13"/>
    <cellStyle name="Title" xfId="17" builtinId="15" customBuiltin="1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ta.ornl.gov/data/tedb32/Spreadsheets/Table3_14.xls" TargetMode="External"/><Relationship Id="rId2" Type="http://schemas.openxmlformats.org/officeDocument/2006/relationships/hyperlink" Target="http://www.rita.dot.gov/bts/sites/rita.dot.gov.bts/files/publications/national_transportation_statistics/index.html" TargetMode="External"/><Relationship Id="rId1" Type="http://schemas.openxmlformats.org/officeDocument/2006/relationships/hyperlink" Target="http://www-nrd.nhtsa.dot.gov/Pubs/80995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4" Type="http://schemas.openxmlformats.org/officeDocument/2006/relationships/hyperlink" Target="http://www.sco.ca.gov/ard_local_rep_uas_special_d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cols>
    <col min="2" max="2" width="132.28515625" customWidth="1"/>
  </cols>
  <sheetData>
    <row r="1" spans="1:2" x14ac:dyDescent="0.25">
      <c r="A1" s="1" t="s">
        <v>58</v>
      </c>
    </row>
    <row r="3" spans="1:2" x14ac:dyDescent="0.25">
      <c r="A3" s="1" t="s">
        <v>59</v>
      </c>
      <c r="B3" s="40" t="s">
        <v>61</v>
      </c>
    </row>
    <row r="4" spans="1:2" x14ac:dyDescent="0.25">
      <c r="B4" s="10" t="s">
        <v>4</v>
      </c>
    </row>
    <row r="5" spans="1:2" x14ac:dyDescent="0.25">
      <c r="B5" s="11">
        <v>2006</v>
      </c>
    </row>
    <row r="6" spans="1:2" x14ac:dyDescent="0.25">
      <c r="B6" s="10" t="s">
        <v>2</v>
      </c>
    </row>
    <row r="7" spans="1:2" x14ac:dyDescent="0.25">
      <c r="B7" s="4" t="s">
        <v>3</v>
      </c>
    </row>
    <row r="8" spans="1:2" x14ac:dyDescent="0.25">
      <c r="B8" s="10" t="s">
        <v>5</v>
      </c>
    </row>
    <row r="10" spans="1:2" x14ac:dyDescent="0.25">
      <c r="B10" s="6" t="s">
        <v>62</v>
      </c>
    </row>
    <row r="11" spans="1:2" x14ac:dyDescent="0.25">
      <c r="B11" s="10" t="s">
        <v>7</v>
      </c>
    </row>
    <row r="12" spans="1:2" x14ac:dyDescent="0.25">
      <c r="B12" s="11">
        <v>2013</v>
      </c>
    </row>
    <row r="13" spans="1:2" x14ac:dyDescent="0.25">
      <c r="B13" s="10" t="s">
        <v>8</v>
      </c>
    </row>
    <row r="14" spans="1:2" x14ac:dyDescent="0.25">
      <c r="B14" s="4" t="s">
        <v>9</v>
      </c>
    </row>
    <row r="15" spans="1:2" x14ac:dyDescent="0.25">
      <c r="B15" s="10" t="s">
        <v>12</v>
      </c>
    </row>
    <row r="17" spans="2:2" x14ac:dyDescent="0.25">
      <c r="B17" s="6" t="s">
        <v>63</v>
      </c>
    </row>
    <row r="18" spans="2:2" x14ac:dyDescent="0.25">
      <c r="B18" s="10" t="s">
        <v>14</v>
      </c>
    </row>
    <row r="19" spans="2:2" x14ac:dyDescent="0.25">
      <c r="B19" s="11">
        <v>2013</v>
      </c>
    </row>
    <row r="20" spans="2:2" x14ac:dyDescent="0.25">
      <c r="B20" s="10" t="s">
        <v>15</v>
      </c>
    </row>
    <row r="21" spans="2:2" x14ac:dyDescent="0.25">
      <c r="B21" s="4" t="s">
        <v>16</v>
      </c>
    </row>
    <row r="22" spans="2:2" x14ac:dyDescent="0.25">
      <c r="B22" s="10" t="s">
        <v>17</v>
      </c>
    </row>
    <row r="24" spans="2:2" x14ac:dyDescent="0.25">
      <c r="B24" s="6" t="s">
        <v>64</v>
      </c>
    </row>
    <row r="25" spans="2:2" x14ac:dyDescent="0.25">
      <c r="B25" s="10" t="s">
        <v>38</v>
      </c>
    </row>
    <row r="26" spans="2:2" x14ac:dyDescent="0.25">
      <c r="B26" s="11">
        <v>2013</v>
      </c>
    </row>
    <row r="27" spans="2:2" x14ac:dyDescent="0.25">
      <c r="B27" s="10" t="s">
        <v>39</v>
      </c>
    </row>
    <row r="28" spans="2:2" x14ac:dyDescent="0.25">
      <c r="B28" s="4" t="s">
        <v>37</v>
      </c>
    </row>
    <row r="29" spans="2:2" x14ac:dyDescent="0.25">
      <c r="B29" s="10" t="s">
        <v>40</v>
      </c>
    </row>
    <row r="31" spans="2:2" x14ac:dyDescent="0.25">
      <c r="B31" s="6" t="s">
        <v>65</v>
      </c>
    </row>
    <row r="32" spans="2:2" x14ac:dyDescent="0.25">
      <c r="B32" s="14" t="s">
        <v>24</v>
      </c>
    </row>
    <row r="33" spans="2:2" x14ac:dyDescent="0.25">
      <c r="B33" s="14" t="s">
        <v>25</v>
      </c>
    </row>
    <row r="34" spans="2:2" x14ac:dyDescent="0.25">
      <c r="B34" s="14" t="s">
        <v>26</v>
      </c>
    </row>
    <row r="35" spans="2:2" x14ac:dyDescent="0.25">
      <c r="B35" s="26" t="s">
        <v>27</v>
      </c>
    </row>
    <row r="36" spans="2:2" x14ac:dyDescent="0.25">
      <c r="B36" s="14" t="s">
        <v>28</v>
      </c>
    </row>
    <row r="38" spans="2:2" x14ac:dyDescent="0.25">
      <c r="B38" s="6" t="s">
        <v>66</v>
      </c>
    </row>
    <row r="39" spans="2:2" x14ac:dyDescent="0.25">
      <c r="B39" s="14" t="s">
        <v>7</v>
      </c>
    </row>
    <row r="40" spans="2:2" x14ac:dyDescent="0.25">
      <c r="B40" s="21">
        <v>2009</v>
      </c>
    </row>
    <row r="41" spans="2:2" x14ac:dyDescent="0.25">
      <c r="B41" s="14" t="s">
        <v>48</v>
      </c>
    </row>
    <row r="42" spans="2:2" x14ac:dyDescent="0.25">
      <c r="B42" s="26" t="s">
        <v>49</v>
      </c>
    </row>
    <row r="43" spans="2:2" x14ac:dyDescent="0.25">
      <c r="B43" s="14" t="s">
        <v>50</v>
      </c>
    </row>
  </sheetData>
  <hyperlinks>
    <hyperlink ref="B7" r:id="rId1"/>
    <hyperlink ref="B14" r:id="rId2"/>
    <hyperlink ref="B21" r:id="rId3"/>
    <hyperlink ref="B35" r:id="rId4"/>
    <hyperlink ref="B42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defaultRowHeight="15" x14ac:dyDescent="0.25"/>
  <cols>
    <col min="1" max="1" width="30.140625" style="3" customWidth="1"/>
    <col min="2" max="2" width="29.85546875" style="3" customWidth="1"/>
    <col min="3" max="3" width="25.28515625" style="3" customWidth="1"/>
    <col min="4" max="4" width="26.28515625" style="3" customWidth="1"/>
    <col min="5" max="5" width="25.140625" style="3" customWidth="1"/>
    <col min="6" max="16384" width="9.140625" style="3"/>
  </cols>
  <sheetData>
    <row r="1" spans="1:5" s="10" customFormat="1" ht="15.75" thickBot="1" x14ac:dyDescent="0.3">
      <c r="A1" s="6" t="s">
        <v>60</v>
      </c>
      <c r="B1" s="41"/>
      <c r="C1" s="41"/>
      <c r="D1" s="41"/>
      <c r="E1" s="41"/>
    </row>
    <row r="2" spans="1:5" s="2" customFormat="1" ht="45" x14ac:dyDescent="0.25">
      <c r="A2" s="2" t="s">
        <v>0</v>
      </c>
      <c r="B2" s="2" t="s">
        <v>1</v>
      </c>
      <c r="C2" s="2" t="s">
        <v>10</v>
      </c>
      <c r="D2" s="2" t="s">
        <v>11</v>
      </c>
      <c r="E2" s="7" t="s">
        <v>6</v>
      </c>
    </row>
    <row r="3" spans="1:5" ht="15.75" thickBot="1" x14ac:dyDescent="0.3">
      <c r="A3" s="3">
        <v>13</v>
      </c>
      <c r="B3" s="3">
        <v>14</v>
      </c>
      <c r="C3" s="5">
        <f>AVERAGE(8243,6244,6969,6934,8524)</f>
        <v>7382.8</v>
      </c>
      <c r="D3" s="5">
        <f>AVERAGE(5656,3071,4141,5069,4819)</f>
        <v>4551.2</v>
      </c>
      <c r="E3" s="8">
        <f>(A3*C3+B3*D3)/(C3+D3)</f>
        <v>13.381364169599465</v>
      </c>
    </row>
    <row r="5" spans="1:5" ht="15.75" thickBot="1" x14ac:dyDescent="0.3">
      <c r="A5" s="13" t="s">
        <v>63</v>
      </c>
    </row>
    <row r="6" spans="1:5" ht="30" x14ac:dyDescent="0.25">
      <c r="A6" s="7" t="s">
        <v>13</v>
      </c>
    </row>
    <row r="7" spans="1:5" ht="15.75" thickBot="1" x14ac:dyDescent="0.3">
      <c r="A7" s="9">
        <v>28</v>
      </c>
    </row>
    <row r="9" spans="1:5" x14ac:dyDescent="0.25">
      <c r="A9" s="13" t="s">
        <v>64</v>
      </c>
      <c r="B9" s="43"/>
      <c r="C9" s="43"/>
      <c r="D9" s="43"/>
      <c r="E9" s="43"/>
    </row>
    <row r="10" spans="1:5" s="11" customFormat="1" x14ac:dyDescent="0.25">
      <c r="A10" s="19" t="s">
        <v>41</v>
      </c>
      <c r="B10" s="18"/>
      <c r="C10" s="19"/>
    </row>
    <row r="11" spans="1:5" s="11" customFormat="1" x14ac:dyDescent="0.25">
      <c r="A11" s="11" t="s">
        <v>42</v>
      </c>
      <c r="B11" s="20" t="s">
        <v>43</v>
      </c>
    </row>
    <row r="12" spans="1:5" s="11" customFormat="1" x14ac:dyDescent="0.25">
      <c r="A12" s="11" t="s">
        <v>44</v>
      </c>
      <c r="B12" s="20" t="s">
        <v>45</v>
      </c>
    </row>
    <row r="13" spans="1:5" s="11" customFormat="1" ht="15.75" thickBot="1" x14ac:dyDescent="0.3">
      <c r="A13" s="11" t="s">
        <v>46</v>
      </c>
      <c r="B13" s="20" t="s">
        <v>47</v>
      </c>
    </row>
    <row r="14" spans="1:5" s="11" customFormat="1" x14ac:dyDescent="0.25">
      <c r="A14" s="24" t="s">
        <v>34</v>
      </c>
      <c r="C14" s="23"/>
    </row>
    <row r="15" spans="1:5" s="11" customFormat="1" ht="15.75" thickBot="1" x14ac:dyDescent="0.3">
      <c r="A15" s="25">
        <v>24</v>
      </c>
      <c r="C15" s="22"/>
    </row>
    <row r="17" spans="1:5" x14ac:dyDescent="0.25">
      <c r="A17" s="13" t="s">
        <v>29</v>
      </c>
      <c r="B17" s="43"/>
      <c r="C17" s="43"/>
      <c r="D17" s="43"/>
      <c r="E17" s="43"/>
    </row>
    <row r="18" spans="1:5" x14ac:dyDescent="0.25">
      <c r="A18" s="42" t="s">
        <v>18</v>
      </c>
      <c r="B18" s="42" t="s">
        <v>19</v>
      </c>
      <c r="C18" s="42" t="s">
        <v>20</v>
      </c>
    </row>
    <row r="19" spans="1:5" x14ac:dyDescent="0.25">
      <c r="A19" s="10" t="s">
        <v>30</v>
      </c>
      <c r="B19" s="10" t="s">
        <v>31</v>
      </c>
      <c r="C19" s="11">
        <v>33</v>
      </c>
    </row>
    <row r="20" spans="1:5" ht="15.75" thickBot="1" x14ac:dyDescent="0.3">
      <c r="A20" s="10" t="s">
        <v>32</v>
      </c>
      <c r="B20" s="10" t="s">
        <v>33</v>
      </c>
      <c r="C20" s="11">
        <v>35</v>
      </c>
    </row>
    <row r="21" spans="1:5" ht="15.75" thickBot="1" x14ac:dyDescent="0.3">
      <c r="A21" s="10"/>
      <c r="B21" s="15" t="s">
        <v>34</v>
      </c>
      <c r="C21" s="16">
        <v>34</v>
      </c>
    </row>
    <row r="22" spans="1:5" x14ac:dyDescent="0.25">
      <c r="A22" s="10" t="s">
        <v>35</v>
      </c>
    </row>
    <row r="23" spans="1:5" x14ac:dyDescent="0.25">
      <c r="A23" s="10" t="s">
        <v>36</v>
      </c>
    </row>
    <row r="25" spans="1:5" x14ac:dyDescent="0.25">
      <c r="A25" s="13" t="s">
        <v>21</v>
      </c>
      <c r="B25" s="43"/>
      <c r="C25" s="43"/>
      <c r="D25" s="43"/>
      <c r="E25" s="43"/>
    </row>
    <row r="26" spans="1:5" ht="15.75" thickBot="1" x14ac:dyDescent="0.3">
      <c r="A26" s="42" t="s">
        <v>18</v>
      </c>
      <c r="B26" s="42" t="s">
        <v>19</v>
      </c>
      <c r="C26" s="42" t="s">
        <v>20</v>
      </c>
    </row>
    <row r="27" spans="1:5" ht="15.75" thickBot="1" x14ac:dyDescent="0.3">
      <c r="A27" s="10" t="s">
        <v>22</v>
      </c>
      <c r="B27" s="17" t="s">
        <v>23</v>
      </c>
      <c r="C27" s="16">
        <v>33</v>
      </c>
    </row>
    <row r="29" spans="1:5" ht="15.75" thickBot="1" x14ac:dyDescent="0.3">
      <c r="A29" s="13" t="s">
        <v>66</v>
      </c>
      <c r="B29" s="43"/>
      <c r="C29" s="43"/>
      <c r="D29" s="43"/>
      <c r="E29" s="43"/>
    </row>
    <row r="30" spans="1:5" ht="30" x14ac:dyDescent="0.25">
      <c r="A30" s="28" t="s">
        <v>51</v>
      </c>
      <c r="B30" s="33" t="s">
        <v>52</v>
      </c>
      <c r="C30" s="37" t="s">
        <v>53</v>
      </c>
      <c r="D30" s="38" t="s">
        <v>57</v>
      </c>
      <c r="E30" s="38" t="s">
        <v>54</v>
      </c>
    </row>
    <row r="31" spans="1:5" x14ac:dyDescent="0.25">
      <c r="A31" s="27">
        <v>1997</v>
      </c>
      <c r="B31" s="31">
        <v>3826373</v>
      </c>
      <c r="C31" s="34">
        <v>260000</v>
      </c>
      <c r="D31" s="11"/>
      <c r="E31" s="11"/>
    </row>
    <row r="32" spans="1:5" x14ac:dyDescent="0.25">
      <c r="A32" s="27">
        <v>1998</v>
      </c>
      <c r="B32" s="31">
        <v>3879450</v>
      </c>
      <c r="C32" s="34">
        <v>311000</v>
      </c>
      <c r="D32" s="36">
        <f t="shared" ref="D32:D40" si="0">C32-(B32-B31)</f>
        <v>257923</v>
      </c>
      <c r="E32" s="39">
        <f>D32/B32</f>
        <v>6.6484424338501588E-2</v>
      </c>
    </row>
    <row r="33" spans="1:5" x14ac:dyDescent="0.25">
      <c r="A33" s="27">
        <v>1999</v>
      </c>
      <c r="B33" s="31">
        <v>4152433</v>
      </c>
      <c r="C33" s="34">
        <v>394000</v>
      </c>
      <c r="D33" s="36">
        <f t="shared" si="0"/>
        <v>121017</v>
      </c>
      <c r="E33" s="39">
        <f t="shared" ref="E33:E41" si="1">D33/B33</f>
        <v>2.9143636995467476E-2</v>
      </c>
    </row>
    <row r="34" spans="1:5" x14ac:dyDescent="0.25">
      <c r="A34" s="27">
        <v>2000</v>
      </c>
      <c r="B34" s="31">
        <v>4346068</v>
      </c>
      <c r="C34" s="34">
        <v>490000</v>
      </c>
      <c r="D34" s="36">
        <f t="shared" si="0"/>
        <v>296365</v>
      </c>
      <c r="E34" s="39">
        <f t="shared" si="1"/>
        <v>6.8191523924614153E-2</v>
      </c>
    </row>
    <row r="35" spans="1:5" x14ac:dyDescent="0.25">
      <c r="A35" s="27">
        <v>2001</v>
      </c>
      <c r="B35" s="31">
        <v>4903056</v>
      </c>
      <c r="C35" s="34">
        <v>577000</v>
      </c>
      <c r="D35" s="36">
        <f t="shared" si="0"/>
        <v>20012</v>
      </c>
      <c r="E35" s="39">
        <f t="shared" si="1"/>
        <v>4.0815360868813244E-3</v>
      </c>
    </row>
    <row r="36" spans="1:5" x14ac:dyDescent="0.25">
      <c r="A36" s="27">
        <v>2002</v>
      </c>
      <c r="B36" s="31">
        <v>5004156</v>
      </c>
      <c r="C36" s="34">
        <v>640000</v>
      </c>
      <c r="D36" s="36">
        <f t="shared" si="0"/>
        <v>538900</v>
      </c>
      <c r="E36" s="39">
        <f t="shared" si="1"/>
        <v>0.10769048766665149</v>
      </c>
    </row>
    <row r="37" spans="1:5" x14ac:dyDescent="0.25">
      <c r="A37" s="27">
        <v>2003</v>
      </c>
      <c r="B37" s="31">
        <v>5370035</v>
      </c>
      <c r="C37" s="34">
        <v>683000</v>
      </c>
      <c r="D37" s="36">
        <f t="shared" si="0"/>
        <v>317121</v>
      </c>
      <c r="E37" s="39">
        <f t="shared" si="1"/>
        <v>5.9053805049687755E-2</v>
      </c>
    </row>
    <row r="38" spans="1:5" x14ac:dyDescent="0.25">
      <c r="A38" s="27">
        <v>2004</v>
      </c>
      <c r="B38" s="31">
        <v>5780870</v>
      </c>
      <c r="C38" s="34">
        <v>750000</v>
      </c>
      <c r="D38" s="36">
        <f t="shared" si="0"/>
        <v>339165</v>
      </c>
      <c r="E38" s="39">
        <f t="shared" si="1"/>
        <v>5.8670234757052138E-2</v>
      </c>
    </row>
    <row r="39" spans="1:5" x14ac:dyDescent="0.25">
      <c r="A39" s="27">
        <v>2005</v>
      </c>
      <c r="B39" s="31">
        <v>6227146</v>
      </c>
      <c r="C39" s="34">
        <v>831000</v>
      </c>
      <c r="D39" s="36">
        <f t="shared" si="0"/>
        <v>384724</v>
      </c>
      <c r="E39" s="39">
        <f t="shared" si="1"/>
        <v>6.1781753631599455E-2</v>
      </c>
    </row>
    <row r="40" spans="1:5" x14ac:dyDescent="0.25">
      <c r="A40" s="27">
        <v>2006</v>
      </c>
      <c r="B40" s="31">
        <v>6678958</v>
      </c>
      <c r="C40" s="34">
        <v>892000</v>
      </c>
      <c r="D40" s="36">
        <f t="shared" si="0"/>
        <v>440188</v>
      </c>
      <c r="E40" s="39">
        <f t="shared" si="1"/>
        <v>6.5906687839630079E-2</v>
      </c>
    </row>
    <row r="41" spans="1:5" ht="15.75" thickBot="1" x14ac:dyDescent="0.3">
      <c r="A41" s="32">
        <v>2007</v>
      </c>
      <c r="B41" s="30">
        <v>7138476</v>
      </c>
      <c r="C41" s="29">
        <v>885000</v>
      </c>
      <c r="D41" s="36">
        <f>C41-(B41-B40)</f>
        <v>425482</v>
      </c>
      <c r="E41" s="39">
        <f t="shared" si="1"/>
        <v>5.9604038733197397E-2</v>
      </c>
    </row>
    <row r="42" spans="1:5" x14ac:dyDescent="0.25">
      <c r="A42" s="10"/>
      <c r="B42" s="10"/>
      <c r="C42" s="10"/>
      <c r="D42" s="10"/>
      <c r="E42" s="10"/>
    </row>
    <row r="43" spans="1:5" x14ac:dyDescent="0.25">
      <c r="A43" s="1" t="s">
        <v>55</v>
      </c>
      <c r="B43" s="10"/>
      <c r="C43" s="10"/>
      <c r="D43" s="10"/>
    </row>
    <row r="44" spans="1:5" x14ac:dyDescent="0.25">
      <c r="A44" s="35">
        <f>AVERAGE(E32:E41)</f>
        <v>5.8060812902328285E-2</v>
      </c>
      <c r="B44" s="10"/>
      <c r="C44" s="10"/>
      <c r="D44" s="10"/>
    </row>
    <row r="45" spans="1:5" ht="15.75" thickBot="1" x14ac:dyDescent="0.3">
      <c r="A45" s="10"/>
      <c r="B45" s="10"/>
      <c r="C45" s="10"/>
      <c r="D45" s="10"/>
    </row>
    <row r="46" spans="1:5" ht="30" x14ac:dyDescent="0.25">
      <c r="A46" s="45" t="s">
        <v>56</v>
      </c>
      <c r="B46" s="10"/>
      <c r="C46" s="10"/>
      <c r="D46" s="10"/>
    </row>
    <row r="47" spans="1:5" ht="15.75" thickBot="1" x14ac:dyDescent="0.3">
      <c r="A47" s="44">
        <f>1/A44</f>
        <v>17.22332068760786</v>
      </c>
      <c r="B47" s="10"/>
      <c r="C47" s="10"/>
      <c r="D4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14.5703125" customWidth="1"/>
    <col min="2" max="2" width="19" customWidth="1"/>
  </cols>
  <sheetData>
    <row r="1" spans="1:2" x14ac:dyDescent="0.25">
      <c r="A1" t="s">
        <v>67</v>
      </c>
      <c r="B1" s="12" t="s">
        <v>68</v>
      </c>
    </row>
    <row r="2" spans="1:2" x14ac:dyDescent="0.25">
      <c r="A2" t="s">
        <v>60</v>
      </c>
      <c r="B2" s="46">
        <f>Data!E3</f>
        <v>13.381364169599465</v>
      </c>
    </row>
    <row r="3" spans="1:2" x14ac:dyDescent="0.25">
      <c r="A3" t="s">
        <v>63</v>
      </c>
      <c r="B3">
        <f>Data!A7</f>
        <v>28</v>
      </c>
    </row>
    <row r="4" spans="1:2" x14ac:dyDescent="0.25">
      <c r="A4" t="s">
        <v>64</v>
      </c>
      <c r="B4" s="47">
        <f>Data!A15</f>
        <v>24</v>
      </c>
    </row>
    <row r="5" spans="1:2" x14ac:dyDescent="0.25">
      <c r="A5" t="s">
        <v>29</v>
      </c>
      <c r="B5">
        <f>Data!C21</f>
        <v>34</v>
      </c>
    </row>
    <row r="6" spans="1:2" x14ac:dyDescent="0.25">
      <c r="A6" t="s">
        <v>21</v>
      </c>
      <c r="B6">
        <f>Data!C27</f>
        <v>33</v>
      </c>
    </row>
    <row r="7" spans="1:2" x14ac:dyDescent="0.25">
      <c r="A7" t="s">
        <v>66</v>
      </c>
      <c r="B7" s="46">
        <f>Data!A47</f>
        <v>17.22332068760786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2014-03-17T23:54:25Z</dcterms:created>
  <dcterms:modified xsi:type="dcterms:W3CDTF">2015-06-16T18:38:58Z</dcterms:modified>
</cp:coreProperties>
</file>