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4.3-us-v2\InputData\endo-learn\PDiCCpDoC\"/>
    </mc:Choice>
  </mc:AlternateContent>
  <bookViews>
    <workbookView xWindow="360" yWindow="90" windowWidth="24915" windowHeight="11835" activeTab="1"/>
  </bookViews>
  <sheets>
    <sheet name="About" sheetId="1" r:id="rId1"/>
    <sheet name="Offshore Wind" sheetId="4" r:id="rId2"/>
    <sheet name="ATB Offshore Wind" sheetId="3" r:id="rId3"/>
    <sheet name="PDiCCpDoC" sheetId="2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C22" i="4" l="1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41" i="4" l="1"/>
  <c r="B14" i="2"/>
  <c r="D61" i="4" l="1"/>
  <c r="A17" i="4" l="1"/>
  <c r="B17" i="4"/>
  <c r="A18" i="4"/>
  <c r="B18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B4" i="4"/>
  <c r="A4" i="4"/>
  <c r="K812" i="3"/>
  <c r="K813" i="3" s="1"/>
  <c r="K814" i="3" s="1"/>
  <c r="K815" i="3" s="1"/>
  <c r="K811" i="3"/>
  <c r="AT701" i="3"/>
  <c r="AS701" i="3"/>
  <c r="AR701" i="3"/>
  <c r="AQ701" i="3"/>
  <c r="AP701" i="3"/>
  <c r="AO701" i="3"/>
  <c r="AN701" i="3"/>
  <c r="AM701" i="3"/>
  <c r="AL701" i="3"/>
  <c r="AK701" i="3"/>
  <c r="AJ701" i="3"/>
  <c r="AI701" i="3"/>
  <c r="AH701" i="3"/>
  <c r="AG701" i="3"/>
  <c r="AF701" i="3"/>
  <c r="AE701" i="3"/>
  <c r="AD701" i="3"/>
  <c r="AC701" i="3"/>
  <c r="AB701" i="3"/>
  <c r="AA701" i="3"/>
  <c r="Z701" i="3"/>
  <c r="Y701" i="3"/>
  <c r="X701" i="3"/>
  <c r="W701" i="3"/>
  <c r="V701" i="3"/>
  <c r="U701" i="3"/>
  <c r="T701" i="3"/>
  <c r="S701" i="3"/>
  <c r="R701" i="3"/>
  <c r="Q701" i="3"/>
  <c r="P701" i="3"/>
  <c r="O701" i="3"/>
  <c r="N701" i="3"/>
  <c r="M701" i="3"/>
  <c r="L701" i="3"/>
  <c r="AT700" i="3"/>
  <c r="AS700" i="3"/>
  <c r="AR700" i="3"/>
  <c r="AQ700" i="3"/>
  <c r="AP700" i="3"/>
  <c r="AO700" i="3"/>
  <c r="AN700" i="3"/>
  <c r="AM700" i="3"/>
  <c r="AL700" i="3"/>
  <c r="AK700" i="3"/>
  <c r="AJ700" i="3"/>
  <c r="AI700" i="3"/>
  <c r="AH700" i="3"/>
  <c r="AG700" i="3"/>
  <c r="AF700" i="3"/>
  <c r="AE700" i="3"/>
  <c r="AD700" i="3"/>
  <c r="AC700" i="3"/>
  <c r="AB700" i="3"/>
  <c r="AA700" i="3"/>
  <c r="Z700" i="3"/>
  <c r="Y700" i="3"/>
  <c r="X700" i="3"/>
  <c r="W700" i="3"/>
  <c r="V700" i="3"/>
  <c r="U700" i="3"/>
  <c r="T700" i="3"/>
  <c r="S700" i="3"/>
  <c r="R700" i="3"/>
  <c r="Q700" i="3"/>
  <c r="P700" i="3"/>
  <c r="O700" i="3"/>
  <c r="N700" i="3"/>
  <c r="M700" i="3"/>
  <c r="L700" i="3"/>
  <c r="AT699" i="3"/>
  <c r="AS699" i="3"/>
  <c r="AR699" i="3"/>
  <c r="AQ699" i="3"/>
  <c r="AP699" i="3"/>
  <c r="AO699" i="3"/>
  <c r="AN699" i="3"/>
  <c r="AM699" i="3"/>
  <c r="AL699" i="3"/>
  <c r="AK699" i="3"/>
  <c r="AJ699" i="3"/>
  <c r="AI699" i="3"/>
  <c r="AH699" i="3"/>
  <c r="AG699" i="3"/>
  <c r="AF699" i="3"/>
  <c r="AE699" i="3"/>
  <c r="AD699" i="3"/>
  <c r="AC699" i="3"/>
  <c r="AB699" i="3"/>
  <c r="AA699" i="3"/>
  <c r="Z699" i="3"/>
  <c r="Y699" i="3"/>
  <c r="X699" i="3"/>
  <c r="W699" i="3"/>
  <c r="V699" i="3"/>
  <c r="U699" i="3"/>
  <c r="T699" i="3"/>
  <c r="S699" i="3"/>
  <c r="R699" i="3"/>
  <c r="Q699" i="3"/>
  <c r="P699" i="3"/>
  <c r="O699" i="3"/>
  <c r="N699" i="3"/>
  <c r="M699" i="3"/>
  <c r="L699" i="3"/>
  <c r="AT698" i="3"/>
  <c r="AS698" i="3"/>
  <c r="AR698" i="3"/>
  <c r="AQ698" i="3"/>
  <c r="AP698" i="3"/>
  <c r="AO698" i="3"/>
  <c r="AN698" i="3"/>
  <c r="AM698" i="3"/>
  <c r="AL698" i="3"/>
  <c r="AK698" i="3"/>
  <c r="AJ698" i="3"/>
  <c r="AI698" i="3"/>
  <c r="AH698" i="3"/>
  <c r="AG698" i="3"/>
  <c r="AF698" i="3"/>
  <c r="AE698" i="3"/>
  <c r="AD698" i="3"/>
  <c r="AC698" i="3"/>
  <c r="AB698" i="3"/>
  <c r="AA698" i="3"/>
  <c r="Z698" i="3"/>
  <c r="Y698" i="3"/>
  <c r="X698" i="3"/>
  <c r="W698" i="3"/>
  <c r="V698" i="3"/>
  <c r="U698" i="3"/>
  <c r="T698" i="3"/>
  <c r="S698" i="3"/>
  <c r="R698" i="3"/>
  <c r="Q698" i="3"/>
  <c r="P698" i="3"/>
  <c r="O698" i="3"/>
  <c r="N698" i="3"/>
  <c r="M698" i="3"/>
  <c r="L698" i="3"/>
  <c r="AT697" i="3"/>
  <c r="AS697" i="3"/>
  <c r="AR697" i="3"/>
  <c r="AQ697" i="3"/>
  <c r="AP697" i="3"/>
  <c r="AO697" i="3"/>
  <c r="AN697" i="3"/>
  <c r="AM697" i="3"/>
  <c r="AL697" i="3"/>
  <c r="AK697" i="3"/>
  <c r="AJ697" i="3"/>
  <c r="AI697" i="3"/>
  <c r="AH697" i="3"/>
  <c r="AG697" i="3"/>
  <c r="AF697" i="3"/>
  <c r="AE697" i="3"/>
  <c r="AD697" i="3"/>
  <c r="AC697" i="3"/>
  <c r="AB697" i="3"/>
  <c r="AA697" i="3"/>
  <c r="Z697" i="3"/>
  <c r="Y697" i="3"/>
  <c r="X697" i="3"/>
  <c r="W697" i="3"/>
  <c r="V697" i="3"/>
  <c r="U697" i="3"/>
  <c r="T697" i="3"/>
  <c r="S697" i="3"/>
  <c r="R697" i="3"/>
  <c r="Q697" i="3"/>
  <c r="P697" i="3"/>
  <c r="O697" i="3"/>
  <c r="N697" i="3"/>
  <c r="M697" i="3"/>
  <c r="L697" i="3"/>
  <c r="AT696" i="3"/>
  <c r="AS696" i="3"/>
  <c r="AR696" i="3"/>
  <c r="AQ696" i="3"/>
  <c r="AP696" i="3"/>
  <c r="AO696" i="3"/>
  <c r="AN696" i="3"/>
  <c r="AM696" i="3"/>
  <c r="AL696" i="3"/>
  <c r="AK696" i="3"/>
  <c r="AJ696" i="3"/>
  <c r="AI696" i="3"/>
  <c r="AH696" i="3"/>
  <c r="AG696" i="3"/>
  <c r="AF696" i="3"/>
  <c r="AE696" i="3"/>
  <c r="AD696" i="3"/>
  <c r="AC696" i="3"/>
  <c r="AB696" i="3"/>
  <c r="AA696" i="3"/>
  <c r="Z696" i="3"/>
  <c r="Y696" i="3"/>
  <c r="X696" i="3"/>
  <c r="W696" i="3"/>
  <c r="V696" i="3"/>
  <c r="U696" i="3"/>
  <c r="T696" i="3"/>
  <c r="S696" i="3"/>
  <c r="R696" i="3"/>
  <c r="Q696" i="3"/>
  <c r="P696" i="3"/>
  <c r="O696" i="3"/>
  <c r="N696" i="3"/>
  <c r="M696" i="3"/>
  <c r="L696" i="3"/>
  <c r="AT695" i="3"/>
  <c r="AS695" i="3"/>
  <c r="AR695" i="3"/>
  <c r="AQ695" i="3"/>
  <c r="AP695" i="3"/>
  <c r="AO695" i="3"/>
  <c r="AN695" i="3"/>
  <c r="AM695" i="3"/>
  <c r="AL695" i="3"/>
  <c r="AK695" i="3"/>
  <c r="AJ695" i="3"/>
  <c r="AI695" i="3"/>
  <c r="AH695" i="3"/>
  <c r="AG695" i="3"/>
  <c r="AF695" i="3"/>
  <c r="AE695" i="3"/>
  <c r="AD695" i="3"/>
  <c r="AC695" i="3"/>
  <c r="AB695" i="3"/>
  <c r="AA695" i="3"/>
  <c r="Z695" i="3"/>
  <c r="Y695" i="3"/>
  <c r="X695" i="3"/>
  <c r="W695" i="3"/>
  <c r="V695" i="3"/>
  <c r="U695" i="3"/>
  <c r="T695" i="3"/>
  <c r="S695" i="3"/>
  <c r="R695" i="3"/>
  <c r="Q695" i="3"/>
  <c r="P695" i="3"/>
  <c r="O695" i="3"/>
  <c r="N695" i="3"/>
  <c r="M695" i="3"/>
  <c r="L695" i="3"/>
  <c r="AT694" i="3"/>
  <c r="AS694" i="3"/>
  <c r="AR694" i="3"/>
  <c r="AQ694" i="3"/>
  <c r="AP694" i="3"/>
  <c r="AO694" i="3"/>
  <c r="AN694" i="3"/>
  <c r="AM694" i="3"/>
  <c r="AL694" i="3"/>
  <c r="AK694" i="3"/>
  <c r="AJ694" i="3"/>
  <c r="AI694" i="3"/>
  <c r="AH694" i="3"/>
  <c r="AG694" i="3"/>
  <c r="AF694" i="3"/>
  <c r="AE694" i="3"/>
  <c r="AD694" i="3"/>
  <c r="AC694" i="3"/>
  <c r="AB694" i="3"/>
  <c r="AA694" i="3"/>
  <c r="Z694" i="3"/>
  <c r="Y694" i="3"/>
  <c r="X694" i="3"/>
  <c r="W694" i="3"/>
  <c r="V694" i="3"/>
  <c r="U694" i="3"/>
  <c r="T694" i="3"/>
  <c r="S694" i="3"/>
  <c r="R694" i="3"/>
  <c r="Q694" i="3"/>
  <c r="P694" i="3"/>
  <c r="O694" i="3"/>
  <c r="N694" i="3"/>
  <c r="M694" i="3"/>
  <c r="L694" i="3"/>
  <c r="AT693" i="3"/>
  <c r="AS693" i="3"/>
  <c r="AR693" i="3"/>
  <c r="AQ693" i="3"/>
  <c r="AP693" i="3"/>
  <c r="AO693" i="3"/>
  <c r="AN693" i="3"/>
  <c r="AM693" i="3"/>
  <c r="AL693" i="3"/>
  <c r="AK693" i="3"/>
  <c r="AJ693" i="3"/>
  <c r="AI693" i="3"/>
  <c r="AH693" i="3"/>
  <c r="AG693" i="3"/>
  <c r="AF693" i="3"/>
  <c r="AE693" i="3"/>
  <c r="AD693" i="3"/>
  <c r="AC693" i="3"/>
  <c r="AB693" i="3"/>
  <c r="AA693" i="3"/>
  <c r="Z693" i="3"/>
  <c r="Y693" i="3"/>
  <c r="X693" i="3"/>
  <c r="W693" i="3"/>
  <c r="V693" i="3"/>
  <c r="U693" i="3"/>
  <c r="T693" i="3"/>
  <c r="S693" i="3"/>
  <c r="R693" i="3"/>
  <c r="Q693" i="3"/>
  <c r="P693" i="3"/>
  <c r="O693" i="3"/>
  <c r="N693" i="3"/>
  <c r="M693" i="3"/>
  <c r="L693" i="3"/>
  <c r="AT692" i="3"/>
  <c r="AS692" i="3"/>
  <c r="AR692" i="3"/>
  <c r="AQ692" i="3"/>
  <c r="AP692" i="3"/>
  <c r="AO692" i="3"/>
  <c r="AN692" i="3"/>
  <c r="AM692" i="3"/>
  <c r="AL692" i="3"/>
  <c r="AK692" i="3"/>
  <c r="AJ692" i="3"/>
  <c r="AI692" i="3"/>
  <c r="AH692" i="3"/>
  <c r="AG692" i="3"/>
  <c r="AF692" i="3"/>
  <c r="AE692" i="3"/>
  <c r="AD692" i="3"/>
  <c r="AC692" i="3"/>
  <c r="AB692" i="3"/>
  <c r="AA692" i="3"/>
  <c r="Z692" i="3"/>
  <c r="Y692" i="3"/>
  <c r="X692" i="3"/>
  <c r="W692" i="3"/>
  <c r="V692" i="3"/>
  <c r="U692" i="3"/>
  <c r="T692" i="3"/>
  <c r="S692" i="3"/>
  <c r="R692" i="3"/>
  <c r="Q692" i="3"/>
  <c r="P692" i="3"/>
  <c r="O692" i="3"/>
  <c r="N692" i="3"/>
  <c r="M692" i="3"/>
  <c r="L692" i="3"/>
  <c r="AT691" i="3"/>
  <c r="AS691" i="3"/>
  <c r="AR691" i="3"/>
  <c r="AQ691" i="3"/>
  <c r="AP691" i="3"/>
  <c r="AO691" i="3"/>
  <c r="AN691" i="3"/>
  <c r="AM691" i="3"/>
  <c r="AL691" i="3"/>
  <c r="AK691" i="3"/>
  <c r="AJ691" i="3"/>
  <c r="AI691" i="3"/>
  <c r="AH691" i="3"/>
  <c r="AG691" i="3"/>
  <c r="AF691" i="3"/>
  <c r="AE691" i="3"/>
  <c r="AD691" i="3"/>
  <c r="AC691" i="3"/>
  <c r="AB691" i="3"/>
  <c r="AA691" i="3"/>
  <c r="Z691" i="3"/>
  <c r="Y691" i="3"/>
  <c r="X691" i="3"/>
  <c r="W691" i="3"/>
  <c r="V691" i="3"/>
  <c r="U691" i="3"/>
  <c r="T691" i="3"/>
  <c r="S691" i="3"/>
  <c r="R691" i="3"/>
  <c r="Q691" i="3"/>
  <c r="P691" i="3"/>
  <c r="O691" i="3"/>
  <c r="N691" i="3"/>
  <c r="M691" i="3"/>
  <c r="L691" i="3"/>
  <c r="AT690" i="3"/>
  <c r="AS690" i="3"/>
  <c r="AR690" i="3"/>
  <c r="AQ690" i="3"/>
  <c r="AP690" i="3"/>
  <c r="AO690" i="3"/>
  <c r="AN690" i="3"/>
  <c r="AM690" i="3"/>
  <c r="AL690" i="3"/>
  <c r="AK690" i="3"/>
  <c r="AJ690" i="3"/>
  <c r="AI690" i="3"/>
  <c r="AH690" i="3"/>
  <c r="AG690" i="3"/>
  <c r="AF690" i="3"/>
  <c r="AE690" i="3"/>
  <c r="AD690" i="3"/>
  <c r="AC690" i="3"/>
  <c r="AB690" i="3"/>
  <c r="AA690" i="3"/>
  <c r="Z690" i="3"/>
  <c r="Y690" i="3"/>
  <c r="X690" i="3"/>
  <c r="W690" i="3"/>
  <c r="V690" i="3"/>
  <c r="U690" i="3"/>
  <c r="T690" i="3"/>
  <c r="S690" i="3"/>
  <c r="R690" i="3"/>
  <c r="Q690" i="3"/>
  <c r="P690" i="3"/>
  <c r="O690" i="3"/>
  <c r="N690" i="3"/>
  <c r="M690" i="3"/>
  <c r="L690" i="3"/>
  <c r="AT689" i="3"/>
  <c r="AS689" i="3"/>
  <c r="AR689" i="3"/>
  <c r="AQ689" i="3"/>
  <c r="AP689" i="3"/>
  <c r="AO689" i="3"/>
  <c r="AN689" i="3"/>
  <c r="AM689" i="3"/>
  <c r="AL689" i="3"/>
  <c r="AK689" i="3"/>
  <c r="AJ689" i="3"/>
  <c r="AI689" i="3"/>
  <c r="AH689" i="3"/>
  <c r="AG689" i="3"/>
  <c r="AF689" i="3"/>
  <c r="AE689" i="3"/>
  <c r="AD689" i="3"/>
  <c r="AC689" i="3"/>
  <c r="AB689" i="3"/>
  <c r="AA689" i="3"/>
  <c r="Z689" i="3"/>
  <c r="Y689" i="3"/>
  <c r="X689" i="3"/>
  <c r="W689" i="3"/>
  <c r="V689" i="3"/>
  <c r="U689" i="3"/>
  <c r="T689" i="3"/>
  <c r="S689" i="3"/>
  <c r="R689" i="3"/>
  <c r="Q689" i="3"/>
  <c r="P689" i="3"/>
  <c r="O689" i="3"/>
  <c r="N689" i="3"/>
  <c r="M689" i="3"/>
  <c r="L689" i="3"/>
  <c r="AT688" i="3"/>
  <c r="AS688" i="3"/>
  <c r="AR688" i="3"/>
  <c r="AQ688" i="3"/>
  <c r="AP688" i="3"/>
  <c r="AO688" i="3"/>
  <c r="AN688" i="3"/>
  <c r="AM688" i="3"/>
  <c r="AL688" i="3"/>
  <c r="AK688" i="3"/>
  <c r="AJ688" i="3"/>
  <c r="AI688" i="3"/>
  <c r="AH688" i="3"/>
  <c r="AG688" i="3"/>
  <c r="AF688" i="3"/>
  <c r="AE688" i="3"/>
  <c r="AD688" i="3"/>
  <c r="AC688" i="3"/>
  <c r="AB688" i="3"/>
  <c r="AA688" i="3"/>
  <c r="Z688" i="3"/>
  <c r="Y688" i="3"/>
  <c r="X688" i="3"/>
  <c r="W688" i="3"/>
  <c r="V688" i="3"/>
  <c r="U688" i="3"/>
  <c r="T688" i="3"/>
  <c r="S688" i="3"/>
  <c r="R688" i="3"/>
  <c r="Q688" i="3"/>
  <c r="P688" i="3"/>
  <c r="O688" i="3"/>
  <c r="N688" i="3"/>
  <c r="M688" i="3"/>
  <c r="L688" i="3"/>
  <c r="AT687" i="3"/>
  <c r="AS687" i="3"/>
  <c r="AR687" i="3"/>
  <c r="AQ687" i="3"/>
  <c r="AP687" i="3"/>
  <c r="AO687" i="3"/>
  <c r="AN687" i="3"/>
  <c r="AM687" i="3"/>
  <c r="AL687" i="3"/>
  <c r="AK687" i="3"/>
  <c r="AJ687" i="3"/>
  <c r="AI687" i="3"/>
  <c r="AH687" i="3"/>
  <c r="AG687" i="3"/>
  <c r="AF687" i="3"/>
  <c r="AE687" i="3"/>
  <c r="AD687" i="3"/>
  <c r="AC687" i="3"/>
  <c r="AB687" i="3"/>
  <c r="AA687" i="3"/>
  <c r="Z687" i="3"/>
  <c r="Y687" i="3"/>
  <c r="X687" i="3"/>
  <c r="W687" i="3"/>
  <c r="V687" i="3"/>
  <c r="U687" i="3"/>
  <c r="T687" i="3"/>
  <c r="S687" i="3"/>
  <c r="R687" i="3"/>
  <c r="Q687" i="3"/>
  <c r="P687" i="3"/>
  <c r="O687" i="3"/>
  <c r="N687" i="3"/>
  <c r="M687" i="3"/>
  <c r="L687" i="3"/>
  <c r="AT686" i="3"/>
  <c r="AS686" i="3"/>
  <c r="AR686" i="3"/>
  <c r="AQ686" i="3"/>
  <c r="AP686" i="3"/>
  <c r="AO686" i="3"/>
  <c r="AN686" i="3"/>
  <c r="AM686" i="3"/>
  <c r="AL686" i="3"/>
  <c r="AK686" i="3"/>
  <c r="AJ686" i="3"/>
  <c r="AI686" i="3"/>
  <c r="AH686" i="3"/>
  <c r="AG686" i="3"/>
  <c r="AF686" i="3"/>
  <c r="AE686" i="3"/>
  <c r="AD686" i="3"/>
  <c r="AC686" i="3"/>
  <c r="AB686" i="3"/>
  <c r="AA686" i="3"/>
  <c r="Z686" i="3"/>
  <c r="Y686" i="3"/>
  <c r="X686" i="3"/>
  <c r="W686" i="3"/>
  <c r="V686" i="3"/>
  <c r="U686" i="3"/>
  <c r="T686" i="3"/>
  <c r="S686" i="3"/>
  <c r="R686" i="3"/>
  <c r="Q686" i="3"/>
  <c r="P686" i="3"/>
  <c r="O686" i="3"/>
  <c r="N686" i="3"/>
  <c r="M686" i="3"/>
  <c r="L686" i="3"/>
  <c r="AT685" i="3"/>
  <c r="AS685" i="3"/>
  <c r="AR685" i="3"/>
  <c r="AQ685" i="3"/>
  <c r="AP685" i="3"/>
  <c r="AO685" i="3"/>
  <c r="AN685" i="3"/>
  <c r="AM685" i="3"/>
  <c r="AL685" i="3"/>
  <c r="AK685" i="3"/>
  <c r="AJ685" i="3"/>
  <c r="AI685" i="3"/>
  <c r="AH685" i="3"/>
  <c r="AG685" i="3"/>
  <c r="AF685" i="3"/>
  <c r="AE685" i="3"/>
  <c r="AD685" i="3"/>
  <c r="AC685" i="3"/>
  <c r="AB685" i="3"/>
  <c r="AA685" i="3"/>
  <c r="Z685" i="3"/>
  <c r="Y685" i="3"/>
  <c r="X685" i="3"/>
  <c r="W685" i="3"/>
  <c r="V685" i="3"/>
  <c r="U685" i="3"/>
  <c r="T685" i="3"/>
  <c r="S685" i="3"/>
  <c r="R685" i="3"/>
  <c r="Q685" i="3"/>
  <c r="P685" i="3"/>
  <c r="O685" i="3"/>
  <c r="N685" i="3"/>
  <c r="M685" i="3"/>
  <c r="L685" i="3"/>
  <c r="AT684" i="3"/>
  <c r="AS684" i="3"/>
  <c r="AR684" i="3"/>
  <c r="AQ684" i="3"/>
  <c r="AP684" i="3"/>
  <c r="AO684" i="3"/>
  <c r="AN684" i="3"/>
  <c r="AM684" i="3"/>
  <c r="AL684" i="3"/>
  <c r="AK684" i="3"/>
  <c r="AJ684" i="3"/>
  <c r="AI684" i="3"/>
  <c r="AH684" i="3"/>
  <c r="AG684" i="3"/>
  <c r="AF684" i="3"/>
  <c r="AE684" i="3"/>
  <c r="AD684" i="3"/>
  <c r="AC684" i="3"/>
  <c r="AB684" i="3"/>
  <c r="AA684" i="3"/>
  <c r="Z684" i="3"/>
  <c r="Y684" i="3"/>
  <c r="X684" i="3"/>
  <c r="W684" i="3"/>
  <c r="V684" i="3"/>
  <c r="U684" i="3"/>
  <c r="T684" i="3"/>
  <c r="S684" i="3"/>
  <c r="R684" i="3"/>
  <c r="Q684" i="3"/>
  <c r="P684" i="3"/>
  <c r="O684" i="3"/>
  <c r="N684" i="3"/>
  <c r="M684" i="3"/>
  <c r="L684" i="3"/>
  <c r="AT683" i="3"/>
  <c r="AS683" i="3"/>
  <c r="AR683" i="3"/>
  <c r="AQ683" i="3"/>
  <c r="AP683" i="3"/>
  <c r="AO683" i="3"/>
  <c r="AN683" i="3"/>
  <c r="AM683" i="3"/>
  <c r="AL683" i="3"/>
  <c r="AK683" i="3"/>
  <c r="AJ683" i="3"/>
  <c r="AI683" i="3"/>
  <c r="AH683" i="3"/>
  <c r="AG683" i="3"/>
  <c r="AF683" i="3"/>
  <c r="AE683" i="3"/>
  <c r="AD683" i="3"/>
  <c r="AC683" i="3"/>
  <c r="AB683" i="3"/>
  <c r="AA683" i="3"/>
  <c r="Z683" i="3"/>
  <c r="Y683" i="3"/>
  <c r="X683" i="3"/>
  <c r="W683" i="3"/>
  <c r="V683" i="3"/>
  <c r="U683" i="3"/>
  <c r="T683" i="3"/>
  <c r="S683" i="3"/>
  <c r="R683" i="3"/>
  <c r="Q683" i="3"/>
  <c r="P683" i="3"/>
  <c r="O683" i="3"/>
  <c r="N683" i="3"/>
  <c r="M683" i="3"/>
  <c r="L683" i="3"/>
  <c r="AT682" i="3"/>
  <c r="AS682" i="3"/>
  <c r="AR682" i="3"/>
  <c r="AQ682" i="3"/>
  <c r="AP682" i="3"/>
  <c r="AO682" i="3"/>
  <c r="AN682" i="3"/>
  <c r="AM682" i="3"/>
  <c r="AL682" i="3"/>
  <c r="AK682" i="3"/>
  <c r="AJ682" i="3"/>
  <c r="AI682" i="3"/>
  <c r="AH682" i="3"/>
  <c r="AG682" i="3"/>
  <c r="AF682" i="3"/>
  <c r="AE682" i="3"/>
  <c r="AD682" i="3"/>
  <c r="AC682" i="3"/>
  <c r="AB682" i="3"/>
  <c r="AA682" i="3"/>
  <c r="Z682" i="3"/>
  <c r="Y682" i="3"/>
  <c r="X682" i="3"/>
  <c r="W682" i="3"/>
  <c r="V682" i="3"/>
  <c r="U682" i="3"/>
  <c r="T682" i="3"/>
  <c r="S682" i="3"/>
  <c r="R682" i="3"/>
  <c r="Q682" i="3"/>
  <c r="P682" i="3"/>
  <c r="O682" i="3"/>
  <c r="N682" i="3"/>
  <c r="M682" i="3"/>
  <c r="L682" i="3"/>
  <c r="AT681" i="3"/>
  <c r="AS681" i="3"/>
  <c r="AR681" i="3"/>
  <c r="AQ681" i="3"/>
  <c r="AP681" i="3"/>
  <c r="AO681" i="3"/>
  <c r="AN681" i="3"/>
  <c r="AM681" i="3"/>
  <c r="AL681" i="3"/>
  <c r="AK681" i="3"/>
  <c r="AJ681" i="3"/>
  <c r="AI681" i="3"/>
  <c r="AH681" i="3"/>
  <c r="AG681" i="3"/>
  <c r="AF681" i="3"/>
  <c r="AE681" i="3"/>
  <c r="AD681" i="3"/>
  <c r="AC681" i="3"/>
  <c r="AB681" i="3"/>
  <c r="AA681" i="3"/>
  <c r="Z681" i="3"/>
  <c r="Y681" i="3"/>
  <c r="X681" i="3"/>
  <c r="W681" i="3"/>
  <c r="V681" i="3"/>
  <c r="U681" i="3"/>
  <c r="T681" i="3"/>
  <c r="S681" i="3"/>
  <c r="R681" i="3"/>
  <c r="Q681" i="3"/>
  <c r="P681" i="3"/>
  <c r="O681" i="3"/>
  <c r="N681" i="3"/>
  <c r="M681" i="3"/>
  <c r="L681" i="3"/>
  <c r="AT680" i="3"/>
  <c r="AS680" i="3"/>
  <c r="AR680" i="3"/>
  <c r="AQ680" i="3"/>
  <c r="AP680" i="3"/>
  <c r="AO680" i="3"/>
  <c r="AN680" i="3"/>
  <c r="AM680" i="3"/>
  <c r="AL680" i="3"/>
  <c r="AK680" i="3"/>
  <c r="AJ680" i="3"/>
  <c r="AI680" i="3"/>
  <c r="AH680" i="3"/>
  <c r="AG680" i="3"/>
  <c r="AF680" i="3"/>
  <c r="AE680" i="3"/>
  <c r="AD680" i="3"/>
  <c r="AC680" i="3"/>
  <c r="AB680" i="3"/>
  <c r="AA680" i="3"/>
  <c r="Z680" i="3"/>
  <c r="Y680" i="3"/>
  <c r="X680" i="3"/>
  <c r="W680" i="3"/>
  <c r="V680" i="3"/>
  <c r="U680" i="3"/>
  <c r="T680" i="3"/>
  <c r="S680" i="3"/>
  <c r="R680" i="3"/>
  <c r="Q680" i="3"/>
  <c r="P680" i="3"/>
  <c r="O680" i="3"/>
  <c r="N680" i="3"/>
  <c r="M680" i="3"/>
  <c r="L680" i="3"/>
  <c r="AT679" i="3"/>
  <c r="AS679" i="3"/>
  <c r="AR679" i="3"/>
  <c r="AQ679" i="3"/>
  <c r="AP679" i="3"/>
  <c r="AO679" i="3"/>
  <c r="AN679" i="3"/>
  <c r="AM679" i="3"/>
  <c r="AL679" i="3"/>
  <c r="AK679" i="3"/>
  <c r="AJ679" i="3"/>
  <c r="AI679" i="3"/>
  <c r="AH679" i="3"/>
  <c r="AG679" i="3"/>
  <c r="AF679" i="3"/>
  <c r="AE679" i="3"/>
  <c r="AD679" i="3"/>
  <c r="AC679" i="3"/>
  <c r="AB679" i="3"/>
  <c r="AA679" i="3"/>
  <c r="Z679" i="3"/>
  <c r="Y679" i="3"/>
  <c r="X679" i="3"/>
  <c r="W679" i="3"/>
  <c r="V679" i="3"/>
  <c r="U679" i="3"/>
  <c r="T679" i="3"/>
  <c r="S679" i="3"/>
  <c r="R679" i="3"/>
  <c r="Q679" i="3"/>
  <c r="P679" i="3"/>
  <c r="O679" i="3"/>
  <c r="N679" i="3"/>
  <c r="M679" i="3"/>
  <c r="L679" i="3"/>
  <c r="AT678" i="3"/>
  <c r="AS678" i="3"/>
  <c r="AR678" i="3"/>
  <c r="AQ678" i="3"/>
  <c r="AP678" i="3"/>
  <c r="AO678" i="3"/>
  <c r="AN678" i="3"/>
  <c r="AM678" i="3"/>
  <c r="AL678" i="3"/>
  <c r="AK678" i="3"/>
  <c r="AJ678" i="3"/>
  <c r="AI678" i="3"/>
  <c r="AH678" i="3"/>
  <c r="AG678" i="3"/>
  <c r="AF678" i="3"/>
  <c r="AE678" i="3"/>
  <c r="AD678" i="3"/>
  <c r="AC678" i="3"/>
  <c r="AB678" i="3"/>
  <c r="AA678" i="3"/>
  <c r="Z678" i="3"/>
  <c r="Y678" i="3"/>
  <c r="X678" i="3"/>
  <c r="W678" i="3"/>
  <c r="V678" i="3"/>
  <c r="U678" i="3"/>
  <c r="T678" i="3"/>
  <c r="S678" i="3"/>
  <c r="R678" i="3"/>
  <c r="Q678" i="3"/>
  <c r="P678" i="3"/>
  <c r="O678" i="3"/>
  <c r="N678" i="3"/>
  <c r="M678" i="3"/>
  <c r="L678" i="3"/>
  <c r="AT677" i="3"/>
  <c r="AS677" i="3"/>
  <c r="AR677" i="3"/>
  <c r="AQ677" i="3"/>
  <c r="AP677" i="3"/>
  <c r="AO677" i="3"/>
  <c r="AN677" i="3"/>
  <c r="AM677" i="3"/>
  <c r="AL677" i="3"/>
  <c r="AK677" i="3"/>
  <c r="AJ677" i="3"/>
  <c r="AI677" i="3"/>
  <c r="AH677" i="3"/>
  <c r="AG677" i="3"/>
  <c r="AF677" i="3"/>
  <c r="AE677" i="3"/>
  <c r="AD677" i="3"/>
  <c r="AC677" i="3"/>
  <c r="AB677" i="3"/>
  <c r="AA677" i="3"/>
  <c r="Z677" i="3"/>
  <c r="Y677" i="3"/>
  <c r="X677" i="3"/>
  <c r="W677" i="3"/>
  <c r="V677" i="3"/>
  <c r="U677" i="3"/>
  <c r="T677" i="3"/>
  <c r="S677" i="3"/>
  <c r="R677" i="3"/>
  <c r="Q677" i="3"/>
  <c r="P677" i="3"/>
  <c r="O677" i="3"/>
  <c r="N677" i="3"/>
  <c r="M677" i="3"/>
  <c r="L677" i="3"/>
  <c r="AT676" i="3"/>
  <c r="AS676" i="3"/>
  <c r="AR676" i="3"/>
  <c r="AQ676" i="3"/>
  <c r="AP676" i="3"/>
  <c r="AO676" i="3"/>
  <c r="AN676" i="3"/>
  <c r="AM676" i="3"/>
  <c r="AL676" i="3"/>
  <c r="AK676" i="3"/>
  <c r="AJ676" i="3"/>
  <c r="AI676" i="3"/>
  <c r="AH676" i="3"/>
  <c r="AG676" i="3"/>
  <c r="AF676" i="3"/>
  <c r="AE676" i="3"/>
  <c r="AD676" i="3"/>
  <c r="AC676" i="3"/>
  <c r="AB676" i="3"/>
  <c r="AA676" i="3"/>
  <c r="Z676" i="3"/>
  <c r="Y676" i="3"/>
  <c r="X676" i="3"/>
  <c r="W676" i="3"/>
  <c r="V676" i="3"/>
  <c r="U676" i="3"/>
  <c r="T676" i="3"/>
  <c r="S676" i="3"/>
  <c r="R676" i="3"/>
  <c r="Q676" i="3"/>
  <c r="P676" i="3"/>
  <c r="O676" i="3"/>
  <c r="N676" i="3"/>
  <c r="M676" i="3"/>
  <c r="L676" i="3"/>
  <c r="AT675" i="3"/>
  <c r="AS675" i="3"/>
  <c r="AR675" i="3"/>
  <c r="AQ675" i="3"/>
  <c r="AP675" i="3"/>
  <c r="AO675" i="3"/>
  <c r="AN675" i="3"/>
  <c r="AM675" i="3"/>
  <c r="AL675" i="3"/>
  <c r="AK675" i="3"/>
  <c r="AJ675" i="3"/>
  <c r="AI675" i="3"/>
  <c r="AH675" i="3"/>
  <c r="AG675" i="3"/>
  <c r="AF675" i="3"/>
  <c r="AE675" i="3"/>
  <c r="AD675" i="3"/>
  <c r="AC675" i="3"/>
  <c r="AB675" i="3"/>
  <c r="AA675" i="3"/>
  <c r="Z675" i="3"/>
  <c r="Y675" i="3"/>
  <c r="X675" i="3"/>
  <c r="W675" i="3"/>
  <c r="V675" i="3"/>
  <c r="U675" i="3"/>
  <c r="T675" i="3"/>
  <c r="S675" i="3"/>
  <c r="R675" i="3"/>
  <c r="Q675" i="3"/>
  <c r="P675" i="3"/>
  <c r="O675" i="3"/>
  <c r="N675" i="3"/>
  <c r="M675" i="3"/>
  <c r="L675" i="3"/>
  <c r="AT674" i="3"/>
  <c r="AS674" i="3"/>
  <c r="AR674" i="3"/>
  <c r="AQ674" i="3"/>
  <c r="AP674" i="3"/>
  <c r="AO674" i="3"/>
  <c r="AN674" i="3"/>
  <c r="AM674" i="3"/>
  <c r="AL674" i="3"/>
  <c r="AK674" i="3"/>
  <c r="AJ674" i="3"/>
  <c r="AI674" i="3"/>
  <c r="AH674" i="3"/>
  <c r="AG674" i="3"/>
  <c r="AF674" i="3"/>
  <c r="AE674" i="3"/>
  <c r="AD674" i="3"/>
  <c r="AC674" i="3"/>
  <c r="AB674" i="3"/>
  <c r="AA674" i="3"/>
  <c r="Z674" i="3"/>
  <c r="Y674" i="3"/>
  <c r="X674" i="3"/>
  <c r="W674" i="3"/>
  <c r="V674" i="3"/>
  <c r="U674" i="3"/>
  <c r="T674" i="3"/>
  <c r="S674" i="3"/>
  <c r="R674" i="3"/>
  <c r="Q674" i="3"/>
  <c r="P674" i="3"/>
  <c r="O674" i="3"/>
  <c r="N674" i="3"/>
  <c r="M674" i="3"/>
  <c r="L674" i="3"/>
  <c r="AT673" i="3"/>
  <c r="AS673" i="3"/>
  <c r="AR673" i="3"/>
  <c r="AQ673" i="3"/>
  <c r="AP673" i="3"/>
  <c r="AO673" i="3"/>
  <c r="AN673" i="3"/>
  <c r="AM673" i="3"/>
  <c r="AL673" i="3"/>
  <c r="AK673" i="3"/>
  <c r="AJ673" i="3"/>
  <c r="AI673" i="3"/>
  <c r="AH673" i="3"/>
  <c r="AG673" i="3"/>
  <c r="AF673" i="3"/>
  <c r="AE673" i="3"/>
  <c r="AD673" i="3"/>
  <c r="AC673" i="3"/>
  <c r="AB673" i="3"/>
  <c r="AA673" i="3"/>
  <c r="Z673" i="3"/>
  <c r="Y673" i="3"/>
  <c r="X673" i="3"/>
  <c r="W673" i="3"/>
  <c r="V673" i="3"/>
  <c r="U673" i="3"/>
  <c r="T673" i="3"/>
  <c r="S673" i="3"/>
  <c r="R673" i="3"/>
  <c r="Q673" i="3"/>
  <c r="P673" i="3"/>
  <c r="O673" i="3"/>
  <c r="N673" i="3"/>
  <c r="M673" i="3"/>
  <c r="L673" i="3"/>
  <c r="AT672" i="3"/>
  <c r="AS672" i="3"/>
  <c r="AR672" i="3"/>
  <c r="AQ672" i="3"/>
  <c r="AP672" i="3"/>
  <c r="AO672" i="3"/>
  <c r="AN672" i="3"/>
  <c r="AM672" i="3"/>
  <c r="AL672" i="3"/>
  <c r="AK672" i="3"/>
  <c r="AJ672" i="3"/>
  <c r="AI672" i="3"/>
  <c r="AH672" i="3"/>
  <c r="AG672" i="3"/>
  <c r="AF672" i="3"/>
  <c r="AE672" i="3"/>
  <c r="AD672" i="3"/>
  <c r="AC672" i="3"/>
  <c r="AB672" i="3"/>
  <c r="AA672" i="3"/>
  <c r="Z672" i="3"/>
  <c r="Y672" i="3"/>
  <c r="X672" i="3"/>
  <c r="W672" i="3"/>
  <c r="V672" i="3"/>
  <c r="U672" i="3"/>
  <c r="T672" i="3"/>
  <c r="S672" i="3"/>
  <c r="R672" i="3"/>
  <c r="Q672" i="3"/>
  <c r="P672" i="3"/>
  <c r="O672" i="3"/>
  <c r="N672" i="3"/>
  <c r="M672" i="3"/>
  <c r="L672" i="3"/>
  <c r="AT671" i="3"/>
  <c r="AS671" i="3"/>
  <c r="AR671" i="3"/>
  <c r="AQ671" i="3"/>
  <c r="AP671" i="3"/>
  <c r="AO671" i="3"/>
  <c r="AN671" i="3"/>
  <c r="AM671" i="3"/>
  <c r="AL671" i="3"/>
  <c r="AK671" i="3"/>
  <c r="AJ671" i="3"/>
  <c r="AI671" i="3"/>
  <c r="AH671" i="3"/>
  <c r="AG671" i="3"/>
  <c r="AF671" i="3"/>
  <c r="AE671" i="3"/>
  <c r="AD671" i="3"/>
  <c r="AC671" i="3"/>
  <c r="AB671" i="3"/>
  <c r="AA671" i="3"/>
  <c r="Z671" i="3"/>
  <c r="Y671" i="3"/>
  <c r="X671" i="3"/>
  <c r="W671" i="3"/>
  <c r="V671" i="3"/>
  <c r="U671" i="3"/>
  <c r="T671" i="3"/>
  <c r="S671" i="3"/>
  <c r="R671" i="3"/>
  <c r="Q671" i="3"/>
  <c r="P671" i="3"/>
  <c r="O671" i="3"/>
  <c r="N671" i="3"/>
  <c r="M671" i="3"/>
  <c r="L671" i="3"/>
  <c r="AT670" i="3"/>
  <c r="AS670" i="3"/>
  <c r="AR670" i="3"/>
  <c r="AQ670" i="3"/>
  <c r="AP670" i="3"/>
  <c r="AO670" i="3"/>
  <c r="AN670" i="3"/>
  <c r="AM670" i="3"/>
  <c r="AL670" i="3"/>
  <c r="AK670" i="3"/>
  <c r="AJ670" i="3"/>
  <c r="AI670" i="3"/>
  <c r="AH670" i="3"/>
  <c r="AG670" i="3"/>
  <c r="AF670" i="3"/>
  <c r="AE670" i="3"/>
  <c r="AD670" i="3"/>
  <c r="AC670" i="3"/>
  <c r="AB670" i="3"/>
  <c r="AA670" i="3"/>
  <c r="Z670" i="3"/>
  <c r="Y670" i="3"/>
  <c r="X670" i="3"/>
  <c r="W670" i="3"/>
  <c r="V670" i="3"/>
  <c r="U670" i="3"/>
  <c r="T670" i="3"/>
  <c r="S670" i="3"/>
  <c r="R670" i="3"/>
  <c r="Q670" i="3"/>
  <c r="P670" i="3"/>
  <c r="O670" i="3"/>
  <c r="N670" i="3"/>
  <c r="M670" i="3"/>
  <c r="L670" i="3"/>
  <c r="AT669" i="3"/>
  <c r="AS669" i="3"/>
  <c r="AR669" i="3"/>
  <c r="AQ669" i="3"/>
  <c r="AP669" i="3"/>
  <c r="AO669" i="3"/>
  <c r="AN669" i="3"/>
  <c r="AM669" i="3"/>
  <c r="AL669" i="3"/>
  <c r="AK669" i="3"/>
  <c r="AJ669" i="3"/>
  <c r="AI669" i="3"/>
  <c r="AH669" i="3"/>
  <c r="AG669" i="3"/>
  <c r="AF669" i="3"/>
  <c r="AE669" i="3"/>
  <c r="AD669" i="3"/>
  <c r="AC669" i="3"/>
  <c r="AB669" i="3"/>
  <c r="AA669" i="3"/>
  <c r="Z669" i="3"/>
  <c r="Y669" i="3"/>
  <c r="X669" i="3"/>
  <c r="W669" i="3"/>
  <c r="V669" i="3"/>
  <c r="U669" i="3"/>
  <c r="T669" i="3"/>
  <c r="S669" i="3"/>
  <c r="R669" i="3"/>
  <c r="Q669" i="3"/>
  <c r="P669" i="3"/>
  <c r="O669" i="3"/>
  <c r="N669" i="3"/>
  <c r="M669" i="3"/>
  <c r="L669" i="3"/>
  <c r="AT668" i="3"/>
  <c r="AS668" i="3"/>
  <c r="AR668" i="3"/>
  <c r="AQ668" i="3"/>
  <c r="AP668" i="3"/>
  <c r="AO668" i="3"/>
  <c r="AN668" i="3"/>
  <c r="AM668" i="3"/>
  <c r="AL668" i="3"/>
  <c r="AK668" i="3"/>
  <c r="AJ668" i="3"/>
  <c r="AI668" i="3"/>
  <c r="AH668" i="3"/>
  <c r="AG668" i="3"/>
  <c r="AF668" i="3"/>
  <c r="AE668" i="3"/>
  <c r="AD668" i="3"/>
  <c r="AC668" i="3"/>
  <c r="AB668" i="3"/>
  <c r="AA668" i="3"/>
  <c r="Z668" i="3"/>
  <c r="Y668" i="3"/>
  <c r="X668" i="3"/>
  <c r="W668" i="3"/>
  <c r="V668" i="3"/>
  <c r="U668" i="3"/>
  <c r="T668" i="3"/>
  <c r="S668" i="3"/>
  <c r="R668" i="3"/>
  <c r="Q668" i="3"/>
  <c r="P668" i="3"/>
  <c r="O668" i="3"/>
  <c r="N668" i="3"/>
  <c r="M668" i="3"/>
  <c r="L668" i="3"/>
  <c r="AT667" i="3"/>
  <c r="AS667" i="3"/>
  <c r="AR667" i="3"/>
  <c r="AQ667" i="3"/>
  <c r="AP667" i="3"/>
  <c r="AO667" i="3"/>
  <c r="AN667" i="3"/>
  <c r="AM667" i="3"/>
  <c r="AL667" i="3"/>
  <c r="AK667" i="3"/>
  <c r="AJ667" i="3"/>
  <c r="AI667" i="3"/>
  <c r="AH667" i="3"/>
  <c r="AG667" i="3"/>
  <c r="AF667" i="3"/>
  <c r="AE667" i="3"/>
  <c r="AD667" i="3"/>
  <c r="AC667" i="3"/>
  <c r="AB667" i="3"/>
  <c r="AA667" i="3"/>
  <c r="Z667" i="3"/>
  <c r="Y667" i="3"/>
  <c r="X667" i="3"/>
  <c r="W667" i="3"/>
  <c r="V667" i="3"/>
  <c r="U667" i="3"/>
  <c r="T667" i="3"/>
  <c r="S667" i="3"/>
  <c r="R667" i="3"/>
  <c r="Q667" i="3"/>
  <c r="P667" i="3"/>
  <c r="O667" i="3"/>
  <c r="N667" i="3"/>
  <c r="M667" i="3"/>
  <c r="L667" i="3"/>
  <c r="AT666" i="3"/>
  <c r="AS666" i="3"/>
  <c r="AR666" i="3"/>
  <c r="AQ666" i="3"/>
  <c r="AP666" i="3"/>
  <c r="AO666" i="3"/>
  <c r="AN666" i="3"/>
  <c r="AM666" i="3"/>
  <c r="AL666" i="3"/>
  <c r="AK666" i="3"/>
  <c r="AJ666" i="3"/>
  <c r="AI666" i="3"/>
  <c r="AH666" i="3"/>
  <c r="AG666" i="3"/>
  <c r="AF666" i="3"/>
  <c r="AE666" i="3"/>
  <c r="AD666" i="3"/>
  <c r="AC666" i="3"/>
  <c r="AB666" i="3"/>
  <c r="AA666" i="3"/>
  <c r="Z666" i="3"/>
  <c r="Y666" i="3"/>
  <c r="X666" i="3"/>
  <c r="W666" i="3"/>
  <c r="V666" i="3"/>
  <c r="U666" i="3"/>
  <c r="T666" i="3"/>
  <c r="S666" i="3"/>
  <c r="R666" i="3"/>
  <c r="Q666" i="3"/>
  <c r="P666" i="3"/>
  <c r="O666" i="3"/>
  <c r="N666" i="3"/>
  <c r="M666" i="3"/>
  <c r="L666" i="3"/>
  <c r="AT665" i="3"/>
  <c r="AS665" i="3"/>
  <c r="AR665" i="3"/>
  <c r="AQ665" i="3"/>
  <c r="AP665" i="3"/>
  <c r="AO665" i="3"/>
  <c r="AN665" i="3"/>
  <c r="AM665" i="3"/>
  <c r="AL665" i="3"/>
  <c r="AK665" i="3"/>
  <c r="AJ665" i="3"/>
  <c r="AI665" i="3"/>
  <c r="AH665" i="3"/>
  <c r="AG665" i="3"/>
  <c r="AF665" i="3"/>
  <c r="AE665" i="3"/>
  <c r="AD665" i="3"/>
  <c r="AC665" i="3"/>
  <c r="AB665" i="3"/>
  <c r="AA665" i="3"/>
  <c r="Z665" i="3"/>
  <c r="Y665" i="3"/>
  <c r="X665" i="3"/>
  <c r="W665" i="3"/>
  <c r="V665" i="3"/>
  <c r="U665" i="3"/>
  <c r="T665" i="3"/>
  <c r="S665" i="3"/>
  <c r="R665" i="3"/>
  <c r="Q665" i="3"/>
  <c r="P665" i="3"/>
  <c r="O665" i="3"/>
  <c r="N665" i="3"/>
  <c r="M665" i="3"/>
  <c r="L665" i="3"/>
  <c r="AT664" i="3"/>
  <c r="AS664" i="3"/>
  <c r="AR664" i="3"/>
  <c r="AQ664" i="3"/>
  <c r="AP664" i="3"/>
  <c r="AO664" i="3"/>
  <c r="AN664" i="3"/>
  <c r="AM664" i="3"/>
  <c r="AL664" i="3"/>
  <c r="AK664" i="3"/>
  <c r="AJ664" i="3"/>
  <c r="AI664" i="3"/>
  <c r="AH664" i="3"/>
  <c r="AG664" i="3"/>
  <c r="AF664" i="3"/>
  <c r="AE664" i="3"/>
  <c r="AD664" i="3"/>
  <c r="AC664" i="3"/>
  <c r="AB664" i="3"/>
  <c r="AA664" i="3"/>
  <c r="Z664" i="3"/>
  <c r="Y664" i="3"/>
  <c r="X664" i="3"/>
  <c r="W664" i="3"/>
  <c r="V664" i="3"/>
  <c r="U664" i="3"/>
  <c r="T664" i="3"/>
  <c r="S664" i="3"/>
  <c r="R664" i="3"/>
  <c r="Q664" i="3"/>
  <c r="P664" i="3"/>
  <c r="O664" i="3"/>
  <c r="N664" i="3"/>
  <c r="M664" i="3"/>
  <c r="L664" i="3"/>
  <c r="AT663" i="3"/>
  <c r="AS663" i="3"/>
  <c r="AR663" i="3"/>
  <c r="AQ663" i="3"/>
  <c r="AP663" i="3"/>
  <c r="AO663" i="3"/>
  <c r="AN663" i="3"/>
  <c r="AM663" i="3"/>
  <c r="AL663" i="3"/>
  <c r="AK663" i="3"/>
  <c r="AJ663" i="3"/>
  <c r="AI663" i="3"/>
  <c r="AH663" i="3"/>
  <c r="AG663" i="3"/>
  <c r="AF663" i="3"/>
  <c r="AE663" i="3"/>
  <c r="AD663" i="3"/>
  <c r="AC663" i="3"/>
  <c r="AB663" i="3"/>
  <c r="AA663" i="3"/>
  <c r="Z663" i="3"/>
  <c r="Y663" i="3"/>
  <c r="X663" i="3"/>
  <c r="W663" i="3"/>
  <c r="V663" i="3"/>
  <c r="U663" i="3"/>
  <c r="T663" i="3"/>
  <c r="S663" i="3"/>
  <c r="R663" i="3"/>
  <c r="Q663" i="3"/>
  <c r="P663" i="3"/>
  <c r="O663" i="3"/>
  <c r="N663" i="3"/>
  <c r="M663" i="3"/>
  <c r="L663" i="3"/>
  <c r="AT662" i="3"/>
  <c r="AS662" i="3"/>
  <c r="AR662" i="3"/>
  <c r="AQ662" i="3"/>
  <c r="AP662" i="3"/>
  <c r="AO662" i="3"/>
  <c r="AN662" i="3"/>
  <c r="AM662" i="3"/>
  <c r="AL662" i="3"/>
  <c r="AK662" i="3"/>
  <c r="AJ662" i="3"/>
  <c r="AI662" i="3"/>
  <c r="AH662" i="3"/>
  <c r="AG662" i="3"/>
  <c r="AF662" i="3"/>
  <c r="AE662" i="3"/>
  <c r="AD662" i="3"/>
  <c r="AC662" i="3"/>
  <c r="AB662" i="3"/>
  <c r="AA662" i="3"/>
  <c r="Z662" i="3"/>
  <c r="Y662" i="3"/>
  <c r="X662" i="3"/>
  <c r="W662" i="3"/>
  <c r="V662" i="3"/>
  <c r="U662" i="3"/>
  <c r="T662" i="3"/>
  <c r="S662" i="3"/>
  <c r="R662" i="3"/>
  <c r="Q662" i="3"/>
  <c r="P662" i="3"/>
  <c r="O662" i="3"/>
  <c r="N662" i="3"/>
  <c r="M662" i="3"/>
  <c r="L662" i="3"/>
  <c r="AT661" i="3"/>
  <c r="AS661" i="3"/>
  <c r="AR661" i="3"/>
  <c r="AQ661" i="3"/>
  <c r="AP661" i="3"/>
  <c r="AO661" i="3"/>
  <c r="AN661" i="3"/>
  <c r="AM661" i="3"/>
  <c r="AL661" i="3"/>
  <c r="AK661" i="3"/>
  <c r="AJ661" i="3"/>
  <c r="AI661" i="3"/>
  <c r="AH661" i="3"/>
  <c r="AG661" i="3"/>
  <c r="AF661" i="3"/>
  <c r="AE661" i="3"/>
  <c r="AD661" i="3"/>
  <c r="AC661" i="3"/>
  <c r="AB661" i="3"/>
  <c r="AA661" i="3"/>
  <c r="Z661" i="3"/>
  <c r="Y661" i="3"/>
  <c r="X661" i="3"/>
  <c r="W661" i="3"/>
  <c r="V661" i="3"/>
  <c r="U661" i="3"/>
  <c r="T661" i="3"/>
  <c r="S661" i="3"/>
  <c r="R661" i="3"/>
  <c r="Q661" i="3"/>
  <c r="P661" i="3"/>
  <c r="O661" i="3"/>
  <c r="N661" i="3"/>
  <c r="M661" i="3"/>
  <c r="L661" i="3"/>
  <c r="AT660" i="3"/>
  <c r="AS660" i="3"/>
  <c r="AR660" i="3"/>
  <c r="AQ660" i="3"/>
  <c r="AP660" i="3"/>
  <c r="AO660" i="3"/>
  <c r="AN660" i="3"/>
  <c r="AM660" i="3"/>
  <c r="AL660" i="3"/>
  <c r="AK660" i="3"/>
  <c r="AJ660" i="3"/>
  <c r="AI660" i="3"/>
  <c r="AH660" i="3"/>
  <c r="AG660" i="3"/>
  <c r="AF660" i="3"/>
  <c r="AE660" i="3"/>
  <c r="AD660" i="3"/>
  <c r="AC660" i="3"/>
  <c r="AB660" i="3"/>
  <c r="AA660" i="3"/>
  <c r="Z660" i="3"/>
  <c r="Y660" i="3"/>
  <c r="X660" i="3"/>
  <c r="W660" i="3"/>
  <c r="V660" i="3"/>
  <c r="U660" i="3"/>
  <c r="T660" i="3"/>
  <c r="S660" i="3"/>
  <c r="R660" i="3"/>
  <c r="Q660" i="3"/>
  <c r="P660" i="3"/>
  <c r="O660" i="3"/>
  <c r="N660" i="3"/>
  <c r="M660" i="3"/>
  <c r="L660" i="3"/>
  <c r="AT659" i="3"/>
  <c r="AS659" i="3"/>
  <c r="AR659" i="3"/>
  <c r="AQ659" i="3"/>
  <c r="AP659" i="3"/>
  <c r="AO659" i="3"/>
  <c r="AN659" i="3"/>
  <c r="AM659" i="3"/>
  <c r="AL659" i="3"/>
  <c r="AK659" i="3"/>
  <c r="AJ659" i="3"/>
  <c r="AI659" i="3"/>
  <c r="AH659" i="3"/>
  <c r="AG659" i="3"/>
  <c r="AF659" i="3"/>
  <c r="AE659" i="3"/>
  <c r="AD659" i="3"/>
  <c r="AC659" i="3"/>
  <c r="AB659" i="3"/>
  <c r="AA659" i="3"/>
  <c r="Z659" i="3"/>
  <c r="Y659" i="3"/>
  <c r="X659" i="3"/>
  <c r="W659" i="3"/>
  <c r="V659" i="3"/>
  <c r="U659" i="3"/>
  <c r="T659" i="3"/>
  <c r="S659" i="3"/>
  <c r="R659" i="3"/>
  <c r="Q659" i="3"/>
  <c r="P659" i="3"/>
  <c r="O659" i="3"/>
  <c r="N659" i="3"/>
  <c r="M659" i="3"/>
  <c r="L659" i="3"/>
  <c r="AT658" i="3"/>
  <c r="AS658" i="3"/>
  <c r="AR658" i="3"/>
  <c r="AQ658" i="3"/>
  <c r="AP658" i="3"/>
  <c r="AO658" i="3"/>
  <c r="AN658" i="3"/>
  <c r="AM658" i="3"/>
  <c r="AL658" i="3"/>
  <c r="AK658" i="3"/>
  <c r="AJ658" i="3"/>
  <c r="AI658" i="3"/>
  <c r="AH658" i="3"/>
  <c r="AG658" i="3"/>
  <c r="AF658" i="3"/>
  <c r="AE658" i="3"/>
  <c r="AD658" i="3"/>
  <c r="AC658" i="3"/>
  <c r="AB658" i="3"/>
  <c r="AA658" i="3"/>
  <c r="Z658" i="3"/>
  <c r="Y658" i="3"/>
  <c r="X658" i="3"/>
  <c r="W658" i="3"/>
  <c r="V658" i="3"/>
  <c r="U658" i="3"/>
  <c r="T658" i="3"/>
  <c r="S658" i="3"/>
  <c r="R658" i="3"/>
  <c r="Q658" i="3"/>
  <c r="P658" i="3"/>
  <c r="O658" i="3"/>
  <c r="N658" i="3"/>
  <c r="M658" i="3"/>
  <c r="L658" i="3"/>
  <c r="AT657" i="3"/>
  <c r="AS657" i="3"/>
  <c r="AR657" i="3"/>
  <c r="AQ657" i="3"/>
  <c r="AP657" i="3"/>
  <c r="AO657" i="3"/>
  <c r="AN657" i="3"/>
  <c r="AM657" i="3"/>
  <c r="AL657" i="3"/>
  <c r="AK657" i="3"/>
  <c r="AJ657" i="3"/>
  <c r="AI657" i="3"/>
  <c r="AH657" i="3"/>
  <c r="AG657" i="3"/>
  <c r="AF657" i="3"/>
  <c r="AE657" i="3"/>
  <c r="AD657" i="3"/>
  <c r="AC657" i="3"/>
  <c r="AB657" i="3"/>
  <c r="AA657" i="3"/>
  <c r="Z657" i="3"/>
  <c r="Y657" i="3"/>
  <c r="X657" i="3"/>
  <c r="W657" i="3"/>
  <c r="V657" i="3"/>
  <c r="U657" i="3"/>
  <c r="T657" i="3"/>
  <c r="S657" i="3"/>
  <c r="R657" i="3"/>
  <c r="Q657" i="3"/>
  <c r="P657" i="3"/>
  <c r="O657" i="3"/>
  <c r="N657" i="3"/>
  <c r="M657" i="3"/>
  <c r="L657" i="3"/>
  <c r="AT600" i="3"/>
  <c r="AS600" i="3"/>
  <c r="AR600" i="3"/>
  <c r="AR606" i="3" s="1"/>
  <c r="AQ600" i="3"/>
  <c r="AQ606" i="3" s="1"/>
  <c r="AP600" i="3"/>
  <c r="AP606" i="3" s="1"/>
  <c r="AO600" i="3"/>
  <c r="AN600" i="3"/>
  <c r="AM600" i="3"/>
  <c r="AL600" i="3"/>
  <c r="AK600" i="3"/>
  <c r="AJ600" i="3"/>
  <c r="AI600" i="3"/>
  <c r="AI606" i="3" s="1"/>
  <c r="AH600" i="3"/>
  <c r="AH606" i="3" s="1"/>
  <c r="AG600" i="3"/>
  <c r="AG606" i="3" s="1"/>
  <c r="AF600" i="3"/>
  <c r="AE600" i="3"/>
  <c r="AD600" i="3"/>
  <c r="AC600" i="3"/>
  <c r="AB600" i="3"/>
  <c r="AA600" i="3"/>
  <c r="AA606" i="3" s="1"/>
  <c r="Z600" i="3"/>
  <c r="Z606" i="3" s="1"/>
  <c r="Y600" i="3"/>
  <c r="Y606" i="3" s="1"/>
  <c r="X600" i="3"/>
  <c r="X606" i="3" s="1"/>
  <c r="W600" i="3"/>
  <c r="V600" i="3"/>
  <c r="U600" i="3"/>
  <c r="T600" i="3"/>
  <c r="S600" i="3"/>
  <c r="S606" i="3" s="1"/>
  <c r="R600" i="3"/>
  <c r="R606" i="3" s="1"/>
  <c r="Q600" i="3"/>
  <c r="Q606" i="3" s="1"/>
  <c r="P600" i="3"/>
  <c r="P606" i="3" s="1"/>
  <c r="O600" i="3"/>
  <c r="O606" i="3" s="1"/>
  <c r="N600" i="3"/>
  <c r="M600" i="3"/>
  <c r="L600" i="3"/>
  <c r="AT599" i="3"/>
  <c r="AT605" i="3" s="1"/>
  <c r="AS599" i="3"/>
  <c r="AS605" i="3" s="1"/>
  <c r="AR599" i="3"/>
  <c r="AR605" i="3" s="1"/>
  <c r="AQ599" i="3"/>
  <c r="AQ605" i="3" s="1"/>
  <c r="AP599" i="3"/>
  <c r="AP605" i="3" s="1"/>
  <c r="AO599" i="3"/>
  <c r="AN599" i="3"/>
  <c r="AM599" i="3"/>
  <c r="AL599" i="3"/>
  <c r="AL605" i="3" s="1"/>
  <c r="AK599" i="3"/>
  <c r="AK605" i="3" s="1"/>
  <c r="AJ599" i="3"/>
  <c r="AJ605" i="3" s="1"/>
  <c r="AI599" i="3"/>
  <c r="AI605" i="3" s="1"/>
  <c r="AH599" i="3"/>
  <c r="AH605" i="3" s="1"/>
  <c r="AG599" i="3"/>
  <c r="AG605" i="3" s="1"/>
  <c r="AF599" i="3"/>
  <c r="AE599" i="3"/>
  <c r="AD599" i="3"/>
  <c r="AC599" i="3"/>
  <c r="AB599" i="3"/>
  <c r="AA599" i="3"/>
  <c r="Z599" i="3"/>
  <c r="Y599" i="3"/>
  <c r="Y605" i="3" s="1"/>
  <c r="X599" i="3"/>
  <c r="W599" i="3"/>
  <c r="W605" i="3" s="1"/>
  <c r="V599" i="3"/>
  <c r="V605" i="3" s="1"/>
  <c r="U599" i="3"/>
  <c r="T599" i="3"/>
  <c r="S599" i="3"/>
  <c r="R599" i="3"/>
  <c r="Q599" i="3"/>
  <c r="P599" i="3"/>
  <c r="O599" i="3"/>
  <c r="O605" i="3" s="1"/>
  <c r="N599" i="3"/>
  <c r="N605" i="3" s="1"/>
  <c r="M599" i="3"/>
  <c r="M605" i="3" s="1"/>
  <c r="L599" i="3"/>
  <c r="S45" i="3" s="1"/>
  <c r="AT598" i="3"/>
  <c r="AS598" i="3"/>
  <c r="AR598" i="3"/>
  <c r="AQ598" i="3"/>
  <c r="AP598" i="3"/>
  <c r="AO598" i="3"/>
  <c r="AO604" i="3" s="1"/>
  <c r="AN598" i="3"/>
  <c r="AN604" i="3" s="1"/>
  <c r="AM598" i="3"/>
  <c r="AM604" i="3" s="1"/>
  <c r="AL598" i="3"/>
  <c r="AK598" i="3"/>
  <c r="AJ598" i="3"/>
  <c r="AI598" i="3"/>
  <c r="AH598" i="3"/>
  <c r="AG598" i="3"/>
  <c r="AG604" i="3" s="1"/>
  <c r="AF598" i="3"/>
  <c r="AF604" i="3" s="1"/>
  <c r="AE598" i="3"/>
  <c r="AE604" i="3" s="1"/>
  <c r="AD598" i="3"/>
  <c r="AD604" i="3" s="1"/>
  <c r="AC598" i="3"/>
  <c r="AB598" i="3"/>
  <c r="AA598" i="3"/>
  <c r="Z598" i="3"/>
  <c r="Y598" i="3"/>
  <c r="Y604" i="3" s="1"/>
  <c r="X598" i="3"/>
  <c r="X604" i="3" s="1"/>
  <c r="W598" i="3"/>
  <c r="W604" i="3" s="1"/>
  <c r="V598" i="3"/>
  <c r="V604" i="3" s="1"/>
  <c r="U598" i="3"/>
  <c r="U604" i="3" s="1"/>
  <c r="T598" i="3"/>
  <c r="S598" i="3"/>
  <c r="R598" i="3"/>
  <c r="Q598" i="3"/>
  <c r="Q604" i="3" s="1"/>
  <c r="P598" i="3"/>
  <c r="P604" i="3" s="1"/>
  <c r="O598" i="3"/>
  <c r="O604" i="3" s="1"/>
  <c r="N598" i="3"/>
  <c r="N604" i="3" s="1"/>
  <c r="M598" i="3"/>
  <c r="M604" i="3" s="1"/>
  <c r="L598" i="3"/>
  <c r="AT597" i="3"/>
  <c r="AS597" i="3"/>
  <c r="AS644" i="3" s="1"/>
  <c r="AR597" i="3"/>
  <c r="AR603" i="3" s="1"/>
  <c r="AQ597" i="3"/>
  <c r="AQ626" i="3" s="1"/>
  <c r="AP597" i="3"/>
  <c r="AP611" i="3" s="1"/>
  <c r="AO597" i="3"/>
  <c r="AO603" i="3" s="1"/>
  <c r="AN597" i="3"/>
  <c r="AN647" i="3" s="1"/>
  <c r="AM597" i="3"/>
  <c r="AM603" i="3" s="1"/>
  <c r="AL597" i="3"/>
  <c r="AL611" i="3" s="1"/>
  <c r="AK597" i="3"/>
  <c r="AK629" i="3" s="1"/>
  <c r="AJ597" i="3"/>
  <c r="AJ617" i="3" s="1"/>
  <c r="AI597" i="3"/>
  <c r="AI635" i="3" s="1"/>
  <c r="AH597" i="3"/>
  <c r="AH617" i="3" s="1"/>
  <c r="AG597" i="3"/>
  <c r="AG644" i="3" s="1"/>
  <c r="AF597" i="3"/>
  <c r="AF641" i="3" s="1"/>
  <c r="AE597" i="3"/>
  <c r="AE603" i="3" s="1"/>
  <c r="AD597" i="3"/>
  <c r="AD626" i="3" s="1"/>
  <c r="AC597" i="3"/>
  <c r="AC603" i="3" s="1"/>
  <c r="AB597" i="3"/>
  <c r="AB623" i="3" s="1"/>
  <c r="AA597" i="3"/>
  <c r="AA620" i="3" s="1"/>
  <c r="Z597" i="3"/>
  <c r="Y597" i="3"/>
  <c r="Y623" i="3" s="1"/>
  <c r="X597" i="3"/>
  <c r="X611" i="3" s="1"/>
  <c r="W597" i="3"/>
  <c r="V597" i="3"/>
  <c r="V617" i="3" s="1"/>
  <c r="U597" i="3"/>
  <c r="U603" i="3" s="1"/>
  <c r="T597" i="3"/>
  <c r="T611" i="3" s="1"/>
  <c r="S597" i="3"/>
  <c r="S629" i="3" s="1"/>
  <c r="R597" i="3"/>
  <c r="R635" i="3" s="1"/>
  <c r="Q597" i="3"/>
  <c r="P597" i="3"/>
  <c r="P623" i="3" s="1"/>
  <c r="O597" i="3"/>
  <c r="O632" i="3" s="1"/>
  <c r="N597" i="3"/>
  <c r="M597" i="3"/>
  <c r="L597" i="3"/>
  <c r="L626" i="3" s="1"/>
  <c r="L130" i="3" s="1"/>
  <c r="AT596" i="3"/>
  <c r="AT613" i="3" s="1"/>
  <c r="AS596" i="3"/>
  <c r="AS610" i="3" s="1"/>
  <c r="AR596" i="3"/>
  <c r="AR637" i="3" s="1"/>
  <c r="AQ596" i="3"/>
  <c r="AP596" i="3"/>
  <c r="AO596" i="3"/>
  <c r="AO610" i="3" s="1"/>
  <c r="AN596" i="3"/>
  <c r="AN610" i="3" s="1"/>
  <c r="AM596" i="3"/>
  <c r="AM619" i="3" s="1"/>
  <c r="AL596" i="3"/>
  <c r="AL613" i="3" s="1"/>
  <c r="AK596" i="3"/>
  <c r="AK602" i="3" s="1"/>
  <c r="AJ596" i="3"/>
  <c r="AJ602" i="3" s="1"/>
  <c r="AI596" i="3"/>
  <c r="AH596" i="3"/>
  <c r="AH613" i="3" s="1"/>
  <c r="AG596" i="3"/>
  <c r="AF596" i="3"/>
  <c r="AF613" i="3" s="1"/>
  <c r="AE596" i="3"/>
  <c r="AE602" i="3" s="1"/>
  <c r="AD596" i="3"/>
  <c r="AD619" i="3" s="1"/>
  <c r="AC596" i="3"/>
  <c r="AC610" i="3" s="1"/>
  <c r="AB596" i="3"/>
  <c r="AB619" i="3" s="1"/>
  <c r="AA596" i="3"/>
  <c r="AA628" i="3" s="1"/>
  <c r="Z596" i="3"/>
  <c r="Y596" i="3"/>
  <c r="Y646" i="3" s="1"/>
  <c r="X596" i="3"/>
  <c r="X634" i="3" s="1"/>
  <c r="W596" i="3"/>
  <c r="W602" i="3" s="1"/>
  <c r="V596" i="3"/>
  <c r="V637" i="3" s="1"/>
  <c r="U596" i="3"/>
  <c r="U640" i="3" s="1"/>
  <c r="T596" i="3"/>
  <c r="T625" i="3" s="1"/>
  <c r="S596" i="3"/>
  <c r="S602" i="3" s="1"/>
  <c r="R596" i="3"/>
  <c r="Q596" i="3"/>
  <c r="P596" i="3"/>
  <c r="P643" i="3" s="1"/>
  <c r="O596" i="3"/>
  <c r="O602" i="3" s="1"/>
  <c r="N596" i="3"/>
  <c r="N610" i="3" s="1"/>
  <c r="M596" i="3"/>
  <c r="M610" i="3" s="1"/>
  <c r="L596" i="3"/>
  <c r="L610" i="3" s="1"/>
  <c r="AT595" i="3"/>
  <c r="AT601" i="3" s="1"/>
  <c r="AS595" i="3"/>
  <c r="AS601" i="3" s="1"/>
  <c r="AR595" i="3"/>
  <c r="AR630" i="3" s="1"/>
  <c r="AQ595" i="3"/>
  <c r="AP595" i="3"/>
  <c r="AP615" i="3" s="1"/>
  <c r="AO595" i="3"/>
  <c r="AO612" i="3" s="1"/>
  <c r="AN595" i="3"/>
  <c r="AN627" i="3" s="1"/>
  <c r="AM595" i="3"/>
  <c r="AM642" i="3" s="1"/>
  <c r="AL595" i="3"/>
  <c r="AL639" i="3" s="1"/>
  <c r="AK595" i="3"/>
  <c r="AK601" i="3" s="1"/>
  <c r="AJ595" i="3"/>
  <c r="AJ609" i="3" s="1"/>
  <c r="AI595" i="3"/>
  <c r="AI612" i="3" s="1"/>
  <c r="AH595" i="3"/>
  <c r="AH601" i="3" s="1"/>
  <c r="AG595" i="3"/>
  <c r="AG633" i="3" s="1"/>
  <c r="AF595" i="3"/>
  <c r="AF627" i="3" s="1"/>
  <c r="AE595" i="3"/>
  <c r="AD595" i="3"/>
  <c r="AD636" i="3" s="1"/>
  <c r="AC595" i="3"/>
  <c r="AB595" i="3"/>
  <c r="AB609" i="3" s="1"/>
  <c r="AA595" i="3"/>
  <c r="AA609" i="3" s="1"/>
  <c r="Z595" i="3"/>
  <c r="Z612" i="3" s="1"/>
  <c r="Y595" i="3"/>
  <c r="Y633" i="3" s="1"/>
  <c r="X595" i="3"/>
  <c r="X621" i="3" s="1"/>
  <c r="W595" i="3"/>
  <c r="V595" i="3"/>
  <c r="V621" i="3" s="1"/>
  <c r="U595" i="3"/>
  <c r="T595" i="3"/>
  <c r="S595" i="3"/>
  <c r="S624" i="3" s="1"/>
  <c r="R595" i="3"/>
  <c r="R636" i="3" s="1"/>
  <c r="Q595" i="3"/>
  <c r="Q615" i="3" s="1"/>
  <c r="P595" i="3"/>
  <c r="P609" i="3" s="1"/>
  <c r="O595" i="3"/>
  <c r="O618" i="3" s="1"/>
  <c r="N595" i="3"/>
  <c r="M595" i="3"/>
  <c r="L595" i="3"/>
  <c r="AT594" i="3"/>
  <c r="AS594" i="3"/>
  <c r="AR594" i="3"/>
  <c r="AQ594" i="3"/>
  <c r="AP594" i="3"/>
  <c r="AO594" i="3"/>
  <c r="AN594" i="3"/>
  <c r="AM594" i="3"/>
  <c r="AL594" i="3"/>
  <c r="AK594" i="3"/>
  <c r="AJ594" i="3"/>
  <c r="AI594" i="3"/>
  <c r="AH594" i="3"/>
  <c r="AG594" i="3"/>
  <c r="AF594" i="3"/>
  <c r="AE594" i="3"/>
  <c r="AD594" i="3"/>
  <c r="AC594" i="3"/>
  <c r="AB594" i="3"/>
  <c r="AA594" i="3"/>
  <c r="Z594" i="3"/>
  <c r="Y594" i="3"/>
  <c r="X594" i="3"/>
  <c r="W594" i="3"/>
  <c r="V594" i="3"/>
  <c r="U594" i="3"/>
  <c r="T594" i="3"/>
  <c r="S594" i="3"/>
  <c r="R594" i="3"/>
  <c r="Q594" i="3"/>
  <c r="P594" i="3"/>
  <c r="O594" i="3"/>
  <c r="N594" i="3"/>
  <c r="M594" i="3"/>
  <c r="L594" i="3"/>
  <c r="S43" i="3" s="1"/>
  <c r="AT593" i="3"/>
  <c r="AS593" i="3"/>
  <c r="AR593" i="3"/>
  <c r="AQ593" i="3"/>
  <c r="AP593" i="3"/>
  <c r="AO593" i="3"/>
  <c r="AN593" i="3"/>
  <c r="AM593" i="3"/>
  <c r="AL593" i="3"/>
  <c r="AK593" i="3"/>
  <c r="AJ593" i="3"/>
  <c r="AI593" i="3"/>
  <c r="AH593" i="3"/>
  <c r="AG593" i="3"/>
  <c r="AF593" i="3"/>
  <c r="AE593" i="3"/>
  <c r="AD593" i="3"/>
  <c r="AC593" i="3"/>
  <c r="AB593" i="3"/>
  <c r="AA593" i="3"/>
  <c r="Z593" i="3"/>
  <c r="Y593" i="3"/>
  <c r="X593" i="3"/>
  <c r="W593" i="3"/>
  <c r="V593" i="3"/>
  <c r="U593" i="3"/>
  <c r="T593" i="3"/>
  <c r="S593" i="3"/>
  <c r="R593" i="3"/>
  <c r="Q593" i="3"/>
  <c r="P593" i="3"/>
  <c r="O593" i="3"/>
  <c r="N593" i="3"/>
  <c r="M593" i="3"/>
  <c r="L593" i="3"/>
  <c r="AT592" i="3"/>
  <c r="AS592" i="3"/>
  <c r="AR592" i="3"/>
  <c r="AQ592" i="3"/>
  <c r="AP592" i="3"/>
  <c r="AO592" i="3"/>
  <c r="AN592" i="3"/>
  <c r="AM592" i="3"/>
  <c r="AL592" i="3"/>
  <c r="AK592" i="3"/>
  <c r="AJ592" i="3"/>
  <c r="AI592" i="3"/>
  <c r="AH592" i="3"/>
  <c r="AG592" i="3"/>
  <c r="AF592" i="3"/>
  <c r="AE592" i="3"/>
  <c r="AD592" i="3"/>
  <c r="AC592" i="3"/>
  <c r="AB592" i="3"/>
  <c r="AA592" i="3"/>
  <c r="Z592" i="3"/>
  <c r="Y592" i="3"/>
  <c r="X592" i="3"/>
  <c r="W592" i="3"/>
  <c r="V592" i="3"/>
  <c r="U592" i="3"/>
  <c r="T592" i="3"/>
  <c r="S592" i="3"/>
  <c r="R592" i="3"/>
  <c r="Q592" i="3"/>
  <c r="P592" i="3"/>
  <c r="O592" i="3"/>
  <c r="N592" i="3"/>
  <c r="M592" i="3"/>
  <c r="L592" i="3"/>
  <c r="AT591" i="3"/>
  <c r="AS591" i="3"/>
  <c r="AR591" i="3"/>
  <c r="AQ591" i="3"/>
  <c r="AP591" i="3"/>
  <c r="AO591" i="3"/>
  <c r="AN591" i="3"/>
  <c r="AM591" i="3"/>
  <c r="AL591" i="3"/>
  <c r="AK591" i="3"/>
  <c r="AJ591" i="3"/>
  <c r="AI591" i="3"/>
  <c r="AH591" i="3"/>
  <c r="AG591" i="3"/>
  <c r="AF591" i="3"/>
  <c r="AE591" i="3"/>
  <c r="AD591" i="3"/>
  <c r="AC591" i="3"/>
  <c r="AB591" i="3"/>
  <c r="AA591" i="3"/>
  <c r="Z591" i="3"/>
  <c r="Y591" i="3"/>
  <c r="X591" i="3"/>
  <c r="W591" i="3"/>
  <c r="V591" i="3"/>
  <c r="U591" i="3"/>
  <c r="T591" i="3"/>
  <c r="S591" i="3"/>
  <c r="R591" i="3"/>
  <c r="Q591" i="3"/>
  <c r="P591" i="3"/>
  <c r="O591" i="3"/>
  <c r="N591" i="3"/>
  <c r="M591" i="3"/>
  <c r="L591" i="3"/>
  <c r="AT590" i="3"/>
  <c r="AS590" i="3"/>
  <c r="AR590" i="3"/>
  <c r="AQ590" i="3"/>
  <c r="AP590" i="3"/>
  <c r="AO590" i="3"/>
  <c r="AN590" i="3"/>
  <c r="AM590" i="3"/>
  <c r="AL590" i="3"/>
  <c r="AK590" i="3"/>
  <c r="AJ590" i="3"/>
  <c r="AI590" i="3"/>
  <c r="AH590" i="3"/>
  <c r="AG590" i="3"/>
  <c r="AF590" i="3"/>
  <c r="AE590" i="3"/>
  <c r="AD590" i="3"/>
  <c r="AC590" i="3"/>
  <c r="AB590" i="3"/>
  <c r="AA590" i="3"/>
  <c r="Z590" i="3"/>
  <c r="Y590" i="3"/>
  <c r="X590" i="3"/>
  <c r="W590" i="3"/>
  <c r="V590" i="3"/>
  <c r="U590" i="3"/>
  <c r="T590" i="3"/>
  <c r="S590" i="3"/>
  <c r="R590" i="3"/>
  <c r="Q590" i="3"/>
  <c r="P590" i="3"/>
  <c r="O590" i="3"/>
  <c r="N590" i="3"/>
  <c r="M590" i="3"/>
  <c r="L590" i="3"/>
  <c r="AT589" i="3"/>
  <c r="AS589" i="3"/>
  <c r="AR589" i="3"/>
  <c r="AQ589" i="3"/>
  <c r="AP589" i="3"/>
  <c r="AO589" i="3"/>
  <c r="AN589" i="3"/>
  <c r="AM589" i="3"/>
  <c r="AL589" i="3"/>
  <c r="AK589" i="3"/>
  <c r="AJ589" i="3"/>
  <c r="AI589" i="3"/>
  <c r="AH589" i="3"/>
  <c r="AG589" i="3"/>
  <c r="AF589" i="3"/>
  <c r="AE589" i="3"/>
  <c r="AD589" i="3"/>
  <c r="AC589" i="3"/>
  <c r="AB589" i="3"/>
  <c r="AA589" i="3"/>
  <c r="Z589" i="3"/>
  <c r="Y589" i="3"/>
  <c r="X589" i="3"/>
  <c r="W589" i="3"/>
  <c r="V589" i="3"/>
  <c r="U589" i="3"/>
  <c r="T589" i="3"/>
  <c r="S589" i="3"/>
  <c r="R589" i="3"/>
  <c r="Q589" i="3"/>
  <c r="P589" i="3"/>
  <c r="O589" i="3"/>
  <c r="N589" i="3"/>
  <c r="M589" i="3"/>
  <c r="L589" i="3"/>
  <c r="AT588" i="3"/>
  <c r="AS588" i="3"/>
  <c r="AR588" i="3"/>
  <c r="AQ588" i="3"/>
  <c r="AP588" i="3"/>
  <c r="AO588" i="3"/>
  <c r="AN588" i="3"/>
  <c r="AM588" i="3"/>
  <c r="AL588" i="3"/>
  <c r="AK588" i="3"/>
  <c r="AJ588" i="3"/>
  <c r="AI588" i="3"/>
  <c r="AH588" i="3"/>
  <c r="AG588" i="3"/>
  <c r="AF588" i="3"/>
  <c r="AE588" i="3"/>
  <c r="AD588" i="3"/>
  <c r="AC588" i="3"/>
  <c r="AB588" i="3"/>
  <c r="AA588" i="3"/>
  <c r="Z588" i="3"/>
  <c r="Y588" i="3"/>
  <c r="X588" i="3"/>
  <c r="W588" i="3"/>
  <c r="V588" i="3"/>
  <c r="U588" i="3"/>
  <c r="T588" i="3"/>
  <c r="S588" i="3"/>
  <c r="R588" i="3"/>
  <c r="Q588" i="3"/>
  <c r="P588" i="3"/>
  <c r="O588" i="3"/>
  <c r="N588" i="3"/>
  <c r="M588" i="3"/>
  <c r="L588" i="3"/>
  <c r="AT587" i="3"/>
  <c r="AS587" i="3"/>
  <c r="AR587" i="3"/>
  <c r="AQ587" i="3"/>
  <c r="AP587" i="3"/>
  <c r="AO587" i="3"/>
  <c r="AN587" i="3"/>
  <c r="AM587" i="3"/>
  <c r="AL587" i="3"/>
  <c r="AK587" i="3"/>
  <c r="AJ587" i="3"/>
  <c r="AI587" i="3"/>
  <c r="AH587" i="3"/>
  <c r="AG587" i="3"/>
  <c r="AF587" i="3"/>
  <c r="AE587" i="3"/>
  <c r="AD587" i="3"/>
  <c r="AC587" i="3"/>
  <c r="AB587" i="3"/>
  <c r="AA587" i="3"/>
  <c r="Z587" i="3"/>
  <c r="Y587" i="3"/>
  <c r="X587" i="3"/>
  <c r="W587" i="3"/>
  <c r="V587" i="3"/>
  <c r="U587" i="3"/>
  <c r="T587" i="3"/>
  <c r="S587" i="3"/>
  <c r="R587" i="3"/>
  <c r="Q587" i="3"/>
  <c r="P587" i="3"/>
  <c r="O587" i="3"/>
  <c r="N587" i="3"/>
  <c r="M587" i="3"/>
  <c r="L587" i="3"/>
  <c r="AT586" i="3"/>
  <c r="AS586" i="3"/>
  <c r="AR586" i="3"/>
  <c r="AQ586" i="3"/>
  <c r="AP586" i="3"/>
  <c r="AO586" i="3"/>
  <c r="AN586" i="3"/>
  <c r="AM586" i="3"/>
  <c r="AL586" i="3"/>
  <c r="AK586" i="3"/>
  <c r="AJ586" i="3"/>
  <c r="AI586" i="3"/>
  <c r="AH586" i="3"/>
  <c r="AG586" i="3"/>
  <c r="AF586" i="3"/>
  <c r="AE586" i="3"/>
  <c r="AD586" i="3"/>
  <c r="AC586" i="3"/>
  <c r="AB586" i="3"/>
  <c r="AA586" i="3"/>
  <c r="Z586" i="3"/>
  <c r="Y586" i="3"/>
  <c r="X586" i="3"/>
  <c r="W586" i="3"/>
  <c r="V586" i="3"/>
  <c r="U586" i="3"/>
  <c r="T586" i="3"/>
  <c r="S586" i="3"/>
  <c r="R586" i="3"/>
  <c r="Q586" i="3"/>
  <c r="P586" i="3"/>
  <c r="O586" i="3"/>
  <c r="N586" i="3"/>
  <c r="M586" i="3"/>
  <c r="L586" i="3"/>
  <c r="AT585" i="3"/>
  <c r="AS585" i="3"/>
  <c r="AR585" i="3"/>
  <c r="AQ585" i="3"/>
  <c r="AP585" i="3"/>
  <c r="AO585" i="3"/>
  <c r="AN585" i="3"/>
  <c r="AM585" i="3"/>
  <c r="AL585" i="3"/>
  <c r="AK585" i="3"/>
  <c r="AJ585" i="3"/>
  <c r="AI585" i="3"/>
  <c r="AH585" i="3"/>
  <c r="AG585" i="3"/>
  <c r="AF585" i="3"/>
  <c r="AE585" i="3"/>
  <c r="AD585" i="3"/>
  <c r="AC585" i="3"/>
  <c r="AB585" i="3"/>
  <c r="AA585" i="3"/>
  <c r="Z585" i="3"/>
  <c r="Y585" i="3"/>
  <c r="X585" i="3"/>
  <c r="W585" i="3"/>
  <c r="V585" i="3"/>
  <c r="U585" i="3"/>
  <c r="T585" i="3"/>
  <c r="S585" i="3"/>
  <c r="R585" i="3"/>
  <c r="Q585" i="3"/>
  <c r="P585" i="3"/>
  <c r="O585" i="3"/>
  <c r="N585" i="3"/>
  <c r="M585" i="3"/>
  <c r="L585" i="3"/>
  <c r="AT584" i="3"/>
  <c r="AS584" i="3"/>
  <c r="AR584" i="3"/>
  <c r="AQ584" i="3"/>
  <c r="AP584" i="3"/>
  <c r="AO584" i="3"/>
  <c r="AN584" i="3"/>
  <c r="AM584" i="3"/>
  <c r="AL584" i="3"/>
  <c r="AK584" i="3"/>
  <c r="AJ584" i="3"/>
  <c r="AI584" i="3"/>
  <c r="AH584" i="3"/>
  <c r="AG584" i="3"/>
  <c r="AF584" i="3"/>
  <c r="AE584" i="3"/>
  <c r="AD584" i="3"/>
  <c r="AC584" i="3"/>
  <c r="AB584" i="3"/>
  <c r="AA584" i="3"/>
  <c r="Z584" i="3"/>
  <c r="Y584" i="3"/>
  <c r="X584" i="3"/>
  <c r="W584" i="3"/>
  <c r="V584" i="3"/>
  <c r="U584" i="3"/>
  <c r="T584" i="3"/>
  <c r="S584" i="3"/>
  <c r="R584" i="3"/>
  <c r="Q584" i="3"/>
  <c r="P584" i="3"/>
  <c r="O584" i="3"/>
  <c r="N584" i="3"/>
  <c r="M584" i="3"/>
  <c r="L584" i="3"/>
  <c r="AT583" i="3"/>
  <c r="AS583" i="3"/>
  <c r="AR583" i="3"/>
  <c r="AQ583" i="3"/>
  <c r="AP583" i="3"/>
  <c r="AO583" i="3"/>
  <c r="AN583" i="3"/>
  <c r="AM583" i="3"/>
  <c r="AL583" i="3"/>
  <c r="AK583" i="3"/>
  <c r="AJ583" i="3"/>
  <c r="AI583" i="3"/>
  <c r="AH583" i="3"/>
  <c r="AG583" i="3"/>
  <c r="AF583" i="3"/>
  <c r="AE583" i="3"/>
  <c r="AD583" i="3"/>
  <c r="AC583" i="3"/>
  <c r="AB583" i="3"/>
  <c r="AA583" i="3"/>
  <c r="Z583" i="3"/>
  <c r="Y583" i="3"/>
  <c r="X583" i="3"/>
  <c r="W583" i="3"/>
  <c r="V583" i="3"/>
  <c r="U583" i="3"/>
  <c r="T583" i="3"/>
  <c r="S583" i="3"/>
  <c r="R583" i="3"/>
  <c r="Q583" i="3"/>
  <c r="P583" i="3"/>
  <c r="O583" i="3"/>
  <c r="N583" i="3"/>
  <c r="M583" i="3"/>
  <c r="L583" i="3"/>
  <c r="AT582" i="3"/>
  <c r="AS582" i="3"/>
  <c r="AR582" i="3"/>
  <c r="AQ582" i="3"/>
  <c r="AP582" i="3"/>
  <c r="AO582" i="3"/>
  <c r="AN582" i="3"/>
  <c r="AM582" i="3"/>
  <c r="AL582" i="3"/>
  <c r="AK582" i="3"/>
  <c r="AJ582" i="3"/>
  <c r="AI582" i="3"/>
  <c r="AH582" i="3"/>
  <c r="AG582" i="3"/>
  <c r="AF582" i="3"/>
  <c r="AE582" i="3"/>
  <c r="AD582" i="3"/>
  <c r="AC582" i="3"/>
  <c r="AB582" i="3"/>
  <c r="AA582" i="3"/>
  <c r="Z582" i="3"/>
  <c r="Y582" i="3"/>
  <c r="X582" i="3"/>
  <c r="W582" i="3"/>
  <c r="V582" i="3"/>
  <c r="U582" i="3"/>
  <c r="T582" i="3"/>
  <c r="S582" i="3"/>
  <c r="R582" i="3"/>
  <c r="Q582" i="3"/>
  <c r="P582" i="3"/>
  <c r="O582" i="3"/>
  <c r="N582" i="3"/>
  <c r="M582" i="3"/>
  <c r="L582" i="3"/>
  <c r="S38" i="3" s="1"/>
  <c r="AT581" i="3"/>
  <c r="AS581" i="3"/>
  <c r="AR581" i="3"/>
  <c r="AQ581" i="3"/>
  <c r="AP581" i="3"/>
  <c r="AO581" i="3"/>
  <c r="AN581" i="3"/>
  <c r="AM581" i="3"/>
  <c r="AL581" i="3"/>
  <c r="AK581" i="3"/>
  <c r="AJ581" i="3"/>
  <c r="AI581" i="3"/>
  <c r="AH581" i="3"/>
  <c r="AG581" i="3"/>
  <c r="AF581" i="3"/>
  <c r="AE581" i="3"/>
  <c r="AD581" i="3"/>
  <c r="AC581" i="3"/>
  <c r="AB581" i="3"/>
  <c r="AA581" i="3"/>
  <c r="Z581" i="3"/>
  <c r="Y581" i="3"/>
  <c r="X581" i="3"/>
  <c r="W581" i="3"/>
  <c r="V581" i="3"/>
  <c r="U581" i="3"/>
  <c r="T581" i="3"/>
  <c r="S581" i="3"/>
  <c r="R581" i="3"/>
  <c r="Q581" i="3"/>
  <c r="P581" i="3"/>
  <c r="O581" i="3"/>
  <c r="N581" i="3"/>
  <c r="M581" i="3"/>
  <c r="L581" i="3"/>
  <c r="AT580" i="3"/>
  <c r="AS580" i="3"/>
  <c r="AR580" i="3"/>
  <c r="AQ580" i="3"/>
  <c r="AP580" i="3"/>
  <c r="AO580" i="3"/>
  <c r="AN580" i="3"/>
  <c r="AM580" i="3"/>
  <c r="AL580" i="3"/>
  <c r="AK580" i="3"/>
  <c r="AJ580" i="3"/>
  <c r="AI580" i="3"/>
  <c r="AH580" i="3"/>
  <c r="AG580" i="3"/>
  <c r="AF580" i="3"/>
  <c r="AE580" i="3"/>
  <c r="AD580" i="3"/>
  <c r="AC580" i="3"/>
  <c r="AB580" i="3"/>
  <c r="AA580" i="3"/>
  <c r="Z580" i="3"/>
  <c r="Y580" i="3"/>
  <c r="X580" i="3"/>
  <c r="W580" i="3"/>
  <c r="V580" i="3"/>
  <c r="U580" i="3"/>
  <c r="T580" i="3"/>
  <c r="S580" i="3"/>
  <c r="R580" i="3"/>
  <c r="Q580" i="3"/>
  <c r="P580" i="3"/>
  <c r="O580" i="3"/>
  <c r="N580" i="3"/>
  <c r="M580" i="3"/>
  <c r="L580" i="3"/>
  <c r="AT579" i="3"/>
  <c r="AS579" i="3"/>
  <c r="AR579" i="3"/>
  <c r="AQ579" i="3"/>
  <c r="AP579" i="3"/>
  <c r="AO579" i="3"/>
  <c r="AN579" i="3"/>
  <c r="AM579" i="3"/>
  <c r="AL579" i="3"/>
  <c r="AK579" i="3"/>
  <c r="AJ579" i="3"/>
  <c r="AI579" i="3"/>
  <c r="AH579" i="3"/>
  <c r="AG579" i="3"/>
  <c r="AF579" i="3"/>
  <c r="AE579" i="3"/>
  <c r="AD579" i="3"/>
  <c r="AC579" i="3"/>
  <c r="AB579" i="3"/>
  <c r="AA579" i="3"/>
  <c r="Z579" i="3"/>
  <c r="Y579" i="3"/>
  <c r="X579" i="3"/>
  <c r="W579" i="3"/>
  <c r="V579" i="3"/>
  <c r="U579" i="3"/>
  <c r="T579" i="3"/>
  <c r="S579" i="3"/>
  <c r="R579" i="3"/>
  <c r="Q579" i="3"/>
  <c r="P579" i="3"/>
  <c r="O579" i="3"/>
  <c r="N579" i="3"/>
  <c r="M579" i="3"/>
  <c r="L579" i="3"/>
  <c r="S37" i="3" s="1"/>
  <c r="AT578" i="3"/>
  <c r="AS578" i="3"/>
  <c r="AR578" i="3"/>
  <c r="AQ578" i="3"/>
  <c r="AP578" i="3"/>
  <c r="AO578" i="3"/>
  <c r="AN578" i="3"/>
  <c r="AM578" i="3"/>
  <c r="AL578" i="3"/>
  <c r="AK578" i="3"/>
  <c r="AJ578" i="3"/>
  <c r="AI578" i="3"/>
  <c r="AH578" i="3"/>
  <c r="AG578" i="3"/>
  <c r="AF578" i="3"/>
  <c r="AE578" i="3"/>
  <c r="AD578" i="3"/>
  <c r="AC578" i="3"/>
  <c r="AB578" i="3"/>
  <c r="AA578" i="3"/>
  <c r="Z578" i="3"/>
  <c r="Y578" i="3"/>
  <c r="X578" i="3"/>
  <c r="W578" i="3"/>
  <c r="V578" i="3"/>
  <c r="U578" i="3"/>
  <c r="T578" i="3"/>
  <c r="S578" i="3"/>
  <c r="R578" i="3"/>
  <c r="Q578" i="3"/>
  <c r="P578" i="3"/>
  <c r="O578" i="3"/>
  <c r="N578" i="3"/>
  <c r="M578" i="3"/>
  <c r="L578" i="3"/>
  <c r="AT577" i="3"/>
  <c r="AS577" i="3"/>
  <c r="AR577" i="3"/>
  <c r="AQ577" i="3"/>
  <c r="AP577" i="3"/>
  <c r="AO577" i="3"/>
  <c r="AN577" i="3"/>
  <c r="AM577" i="3"/>
  <c r="AL577" i="3"/>
  <c r="AK577" i="3"/>
  <c r="AJ577" i="3"/>
  <c r="AI577" i="3"/>
  <c r="AH577" i="3"/>
  <c r="AG577" i="3"/>
  <c r="AF577" i="3"/>
  <c r="AE577" i="3"/>
  <c r="AD577" i="3"/>
  <c r="AC577" i="3"/>
  <c r="AB577" i="3"/>
  <c r="AA577" i="3"/>
  <c r="Z577" i="3"/>
  <c r="Y577" i="3"/>
  <c r="X577" i="3"/>
  <c r="W577" i="3"/>
  <c r="V577" i="3"/>
  <c r="U577" i="3"/>
  <c r="T577" i="3"/>
  <c r="S577" i="3"/>
  <c r="R577" i="3"/>
  <c r="Q577" i="3"/>
  <c r="P577" i="3"/>
  <c r="O577" i="3"/>
  <c r="N577" i="3"/>
  <c r="M577" i="3"/>
  <c r="L577" i="3"/>
  <c r="S35" i="3" s="1"/>
  <c r="L526" i="3"/>
  <c r="L524" i="3"/>
  <c r="L523" i="3"/>
  <c r="L521" i="3"/>
  <c r="L520" i="3"/>
  <c r="L518" i="3"/>
  <c r="L517" i="3"/>
  <c r="L515" i="3"/>
  <c r="L514" i="3"/>
  <c r="L512" i="3"/>
  <c r="L511" i="3"/>
  <c r="L509" i="3"/>
  <c r="L508" i="3"/>
  <c r="L506" i="3"/>
  <c r="L505" i="3"/>
  <c r="L503" i="3"/>
  <c r="L502" i="3"/>
  <c r="L500" i="3"/>
  <c r="L499" i="3"/>
  <c r="L497" i="3"/>
  <c r="L496" i="3"/>
  <c r="L494" i="3"/>
  <c r="L493" i="3"/>
  <c r="L491" i="3"/>
  <c r="L490" i="3"/>
  <c r="L488" i="3"/>
  <c r="L487" i="3"/>
  <c r="L485" i="3"/>
  <c r="L484" i="3"/>
  <c r="L482" i="3"/>
  <c r="L479" i="3"/>
  <c r="L477" i="3"/>
  <c r="L476" i="3"/>
  <c r="L474" i="3"/>
  <c r="L473" i="3"/>
  <c r="L471" i="3"/>
  <c r="L470" i="3"/>
  <c r="L468" i="3"/>
  <c r="L467" i="3"/>
  <c r="L465" i="3"/>
  <c r="L464" i="3"/>
  <c r="L462" i="3"/>
  <c r="L461" i="3"/>
  <c r="L459" i="3"/>
  <c r="L458" i="3"/>
  <c r="L456" i="3"/>
  <c r="L455" i="3"/>
  <c r="L453" i="3"/>
  <c r="L452" i="3"/>
  <c r="L450" i="3"/>
  <c r="L449" i="3"/>
  <c r="L447" i="3"/>
  <c r="L446" i="3"/>
  <c r="L444" i="3"/>
  <c r="L443" i="3"/>
  <c r="L441" i="3"/>
  <c r="L440" i="3"/>
  <c r="L438" i="3"/>
  <c r="L437" i="3"/>
  <c r="L435" i="3"/>
  <c r="AT337" i="3"/>
  <c r="AS337" i="3"/>
  <c r="AR337" i="3"/>
  <c r="AQ337" i="3"/>
  <c r="AP337" i="3"/>
  <c r="AO337" i="3"/>
  <c r="AN337" i="3"/>
  <c r="AM337" i="3"/>
  <c r="AL337" i="3"/>
  <c r="AK337" i="3"/>
  <c r="AJ337" i="3"/>
  <c r="AI337" i="3"/>
  <c r="AH337" i="3"/>
  <c r="AG337" i="3"/>
  <c r="AF337" i="3"/>
  <c r="AE337" i="3"/>
  <c r="AD337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AT336" i="3"/>
  <c r="AS336" i="3"/>
  <c r="AR336" i="3"/>
  <c r="AQ336" i="3"/>
  <c r="AP336" i="3"/>
  <c r="AO336" i="3"/>
  <c r="AN336" i="3"/>
  <c r="AM336" i="3"/>
  <c r="AL336" i="3"/>
  <c r="AK336" i="3"/>
  <c r="AJ336" i="3"/>
  <c r="AI336" i="3"/>
  <c r="AH336" i="3"/>
  <c r="AG336" i="3"/>
  <c r="AF336" i="3"/>
  <c r="AE336" i="3"/>
  <c r="AD336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AT334" i="3"/>
  <c r="AS334" i="3"/>
  <c r="AR334" i="3"/>
  <c r="AQ334" i="3"/>
  <c r="AP334" i="3"/>
  <c r="AO334" i="3"/>
  <c r="AN334" i="3"/>
  <c r="AM334" i="3"/>
  <c r="AL334" i="3"/>
  <c r="AK334" i="3"/>
  <c r="AJ334" i="3"/>
  <c r="AI334" i="3"/>
  <c r="AH334" i="3"/>
  <c r="AG334" i="3"/>
  <c r="AF334" i="3"/>
  <c r="AE334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AT333" i="3"/>
  <c r="AS333" i="3"/>
  <c r="AR333" i="3"/>
  <c r="AQ333" i="3"/>
  <c r="AP333" i="3"/>
  <c r="AO333" i="3"/>
  <c r="AN333" i="3"/>
  <c r="AM333" i="3"/>
  <c r="AL333" i="3"/>
  <c r="AK333" i="3"/>
  <c r="AJ333" i="3"/>
  <c r="AI333" i="3"/>
  <c r="AH333" i="3"/>
  <c r="AG333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AT331" i="3"/>
  <c r="AS331" i="3"/>
  <c r="AR331" i="3"/>
  <c r="AQ331" i="3"/>
  <c r="AP331" i="3"/>
  <c r="AO331" i="3"/>
  <c r="AN331" i="3"/>
  <c r="AM331" i="3"/>
  <c r="AL331" i="3"/>
  <c r="AK331" i="3"/>
  <c r="AJ331" i="3"/>
  <c r="AI331" i="3"/>
  <c r="AH331" i="3"/>
  <c r="AG331" i="3"/>
  <c r="AF331" i="3"/>
  <c r="AE331" i="3"/>
  <c r="AD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AT330" i="3"/>
  <c r="AS330" i="3"/>
  <c r="AR330" i="3"/>
  <c r="AQ330" i="3"/>
  <c r="AP330" i="3"/>
  <c r="AO330" i="3"/>
  <c r="AN330" i="3"/>
  <c r="AM330" i="3"/>
  <c r="AL330" i="3"/>
  <c r="AK330" i="3"/>
  <c r="AJ330" i="3"/>
  <c r="AI330" i="3"/>
  <c r="AH330" i="3"/>
  <c r="AG330" i="3"/>
  <c r="AF330" i="3"/>
  <c r="AE330" i="3"/>
  <c r="AD330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AT328" i="3"/>
  <c r="AS328" i="3"/>
  <c r="AR328" i="3"/>
  <c r="AQ328" i="3"/>
  <c r="AP328" i="3"/>
  <c r="AO328" i="3"/>
  <c r="AN328" i="3"/>
  <c r="AM328" i="3"/>
  <c r="AL328" i="3"/>
  <c r="AK328" i="3"/>
  <c r="AJ328" i="3"/>
  <c r="AI328" i="3"/>
  <c r="AH328" i="3"/>
  <c r="AG328" i="3"/>
  <c r="AF328" i="3"/>
  <c r="AE328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AT327" i="3"/>
  <c r="AS327" i="3"/>
  <c r="AR327" i="3"/>
  <c r="AQ327" i="3"/>
  <c r="AP327" i="3"/>
  <c r="AO327" i="3"/>
  <c r="AN327" i="3"/>
  <c r="AM327" i="3"/>
  <c r="AL327" i="3"/>
  <c r="AK327" i="3"/>
  <c r="AJ327" i="3"/>
  <c r="AI327" i="3"/>
  <c r="AH327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AT325" i="3"/>
  <c r="AS325" i="3"/>
  <c r="AR325" i="3"/>
  <c r="AQ325" i="3"/>
  <c r="AP325" i="3"/>
  <c r="AO325" i="3"/>
  <c r="AN325" i="3"/>
  <c r="AM325" i="3"/>
  <c r="AL325" i="3"/>
  <c r="AK325" i="3"/>
  <c r="AJ325" i="3"/>
  <c r="AI325" i="3"/>
  <c r="AH325" i="3"/>
  <c r="AG325" i="3"/>
  <c r="AF325" i="3"/>
  <c r="AE325" i="3"/>
  <c r="AD325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AT324" i="3"/>
  <c r="AS324" i="3"/>
  <c r="AR324" i="3"/>
  <c r="AQ324" i="3"/>
  <c r="AP324" i="3"/>
  <c r="AO324" i="3"/>
  <c r="AN324" i="3"/>
  <c r="AM324" i="3"/>
  <c r="AL324" i="3"/>
  <c r="AK324" i="3"/>
  <c r="AJ324" i="3"/>
  <c r="AI324" i="3"/>
  <c r="AH324" i="3"/>
  <c r="AG324" i="3"/>
  <c r="AF324" i="3"/>
  <c r="AE324" i="3"/>
  <c r="AD324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AT322" i="3"/>
  <c r="AS322" i="3"/>
  <c r="AR322" i="3"/>
  <c r="AQ322" i="3"/>
  <c r="AP322" i="3"/>
  <c r="AO322" i="3"/>
  <c r="AN322" i="3"/>
  <c r="AM322" i="3"/>
  <c r="AL322" i="3"/>
  <c r="AK322" i="3"/>
  <c r="AJ322" i="3"/>
  <c r="AI322" i="3"/>
  <c r="AH322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AT321" i="3"/>
  <c r="AS321" i="3"/>
  <c r="AR321" i="3"/>
  <c r="AQ321" i="3"/>
  <c r="AP321" i="3"/>
  <c r="AO321" i="3"/>
  <c r="AN321" i="3"/>
  <c r="AM321" i="3"/>
  <c r="AL321" i="3"/>
  <c r="AK321" i="3"/>
  <c r="AJ321" i="3"/>
  <c r="AI321" i="3"/>
  <c r="AH321" i="3"/>
  <c r="AG321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AT319" i="3"/>
  <c r="AS319" i="3"/>
  <c r="AR319" i="3"/>
  <c r="AQ319" i="3"/>
  <c r="AP319" i="3"/>
  <c r="AO319" i="3"/>
  <c r="AN319" i="3"/>
  <c r="AM319" i="3"/>
  <c r="AL319" i="3"/>
  <c r="AK319" i="3"/>
  <c r="AJ319" i="3"/>
  <c r="AI319" i="3"/>
  <c r="AH319" i="3"/>
  <c r="AG319" i="3"/>
  <c r="AF319" i="3"/>
  <c r="AE319" i="3"/>
  <c r="AD319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AT318" i="3"/>
  <c r="AS318" i="3"/>
  <c r="AR318" i="3"/>
  <c r="AQ318" i="3"/>
  <c r="AP318" i="3"/>
  <c r="AO318" i="3"/>
  <c r="AN318" i="3"/>
  <c r="AM318" i="3"/>
  <c r="AL318" i="3"/>
  <c r="AK318" i="3"/>
  <c r="AJ318" i="3"/>
  <c r="AI318" i="3"/>
  <c r="AH318" i="3"/>
  <c r="AG318" i="3"/>
  <c r="AF318" i="3"/>
  <c r="AE318" i="3"/>
  <c r="AD318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T317" i="3"/>
  <c r="AT316" i="3"/>
  <c r="AS316" i="3"/>
  <c r="AR316" i="3"/>
  <c r="AQ316" i="3"/>
  <c r="AP316" i="3"/>
  <c r="AO316" i="3"/>
  <c r="AN316" i="3"/>
  <c r="AM316" i="3"/>
  <c r="AL316" i="3"/>
  <c r="AK316" i="3"/>
  <c r="AJ316" i="3"/>
  <c r="AI316" i="3"/>
  <c r="AH316" i="3"/>
  <c r="AG316" i="3"/>
  <c r="AF316" i="3"/>
  <c r="AE316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AT315" i="3"/>
  <c r="AS315" i="3"/>
  <c r="AR315" i="3"/>
  <c r="AQ315" i="3"/>
  <c r="AP315" i="3"/>
  <c r="AO315" i="3"/>
  <c r="AN315" i="3"/>
  <c r="AM315" i="3"/>
  <c r="AL315" i="3"/>
  <c r="AK315" i="3"/>
  <c r="AJ315" i="3"/>
  <c r="AI315" i="3"/>
  <c r="AH315" i="3"/>
  <c r="AG315" i="3"/>
  <c r="AF315" i="3"/>
  <c r="AE315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AT313" i="3"/>
  <c r="AS313" i="3"/>
  <c r="AR313" i="3"/>
  <c r="AQ313" i="3"/>
  <c r="AP313" i="3"/>
  <c r="AO313" i="3"/>
  <c r="AN313" i="3"/>
  <c r="AM313" i="3"/>
  <c r="AL313" i="3"/>
  <c r="AK313" i="3"/>
  <c r="AJ313" i="3"/>
  <c r="AI313" i="3"/>
  <c r="AH313" i="3"/>
  <c r="AG313" i="3"/>
  <c r="AF313" i="3"/>
  <c r="AE313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AT312" i="3"/>
  <c r="AS312" i="3"/>
  <c r="AR312" i="3"/>
  <c r="AQ312" i="3"/>
  <c r="AP312" i="3"/>
  <c r="AO312" i="3"/>
  <c r="AN312" i="3"/>
  <c r="AM312" i="3"/>
  <c r="AL312" i="3"/>
  <c r="AK312" i="3"/>
  <c r="AJ312" i="3"/>
  <c r="AI312" i="3"/>
  <c r="AH312" i="3"/>
  <c r="AG312" i="3"/>
  <c r="AF312" i="3"/>
  <c r="AE312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1" i="3"/>
  <c r="AT310" i="3"/>
  <c r="AS310" i="3"/>
  <c r="AR310" i="3"/>
  <c r="AQ310" i="3"/>
  <c r="AP310" i="3"/>
  <c r="AO310" i="3"/>
  <c r="AN310" i="3"/>
  <c r="AM310" i="3"/>
  <c r="AL310" i="3"/>
  <c r="AK310" i="3"/>
  <c r="AJ310" i="3"/>
  <c r="AI310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AT309" i="3"/>
  <c r="AS309" i="3"/>
  <c r="AR309" i="3"/>
  <c r="AQ309" i="3"/>
  <c r="AP309" i="3"/>
  <c r="AO309" i="3"/>
  <c r="AN309" i="3"/>
  <c r="AM309" i="3"/>
  <c r="AL309" i="3"/>
  <c r="AK309" i="3"/>
  <c r="AJ309" i="3"/>
  <c r="AI309" i="3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AT307" i="3"/>
  <c r="AS307" i="3"/>
  <c r="AR307" i="3"/>
  <c r="AQ307" i="3"/>
  <c r="AP307" i="3"/>
  <c r="AO307" i="3"/>
  <c r="AN307" i="3"/>
  <c r="AM307" i="3"/>
  <c r="AL307" i="3"/>
  <c r="AK307" i="3"/>
  <c r="AJ307" i="3"/>
  <c r="AI307" i="3"/>
  <c r="AH307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AT306" i="3"/>
  <c r="AS306" i="3"/>
  <c r="AR306" i="3"/>
  <c r="AQ306" i="3"/>
  <c r="AP306" i="3"/>
  <c r="AO306" i="3"/>
  <c r="AN306" i="3"/>
  <c r="AM306" i="3"/>
  <c r="AL306" i="3"/>
  <c r="AK306" i="3"/>
  <c r="AJ306" i="3"/>
  <c r="AI306" i="3"/>
  <c r="AH306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AT304" i="3"/>
  <c r="AS304" i="3"/>
  <c r="AR304" i="3"/>
  <c r="AQ304" i="3"/>
  <c r="AP304" i="3"/>
  <c r="AO304" i="3"/>
  <c r="AN304" i="3"/>
  <c r="AM304" i="3"/>
  <c r="AL304" i="3"/>
  <c r="AK304" i="3"/>
  <c r="AJ304" i="3"/>
  <c r="AI304" i="3"/>
  <c r="AH304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AT303" i="3"/>
  <c r="AS303" i="3"/>
  <c r="AR303" i="3"/>
  <c r="AQ303" i="3"/>
  <c r="AP303" i="3"/>
  <c r="AO303" i="3"/>
  <c r="AN303" i="3"/>
  <c r="AM303" i="3"/>
  <c r="AL303" i="3"/>
  <c r="AK303" i="3"/>
  <c r="AJ303" i="3"/>
  <c r="AI303" i="3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AT301" i="3"/>
  <c r="AS301" i="3"/>
  <c r="AR301" i="3"/>
  <c r="AQ301" i="3"/>
  <c r="AP301" i="3"/>
  <c r="AO301" i="3"/>
  <c r="AN301" i="3"/>
  <c r="AM301" i="3"/>
  <c r="AL301" i="3"/>
  <c r="AK301" i="3"/>
  <c r="AJ301" i="3"/>
  <c r="AI301" i="3"/>
  <c r="AH301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AT300" i="3"/>
  <c r="AS300" i="3"/>
  <c r="AR300" i="3"/>
  <c r="AQ300" i="3"/>
  <c r="AP300" i="3"/>
  <c r="AO300" i="3"/>
  <c r="AN300" i="3"/>
  <c r="AM300" i="3"/>
  <c r="AL300" i="3"/>
  <c r="AK300" i="3"/>
  <c r="AJ300" i="3"/>
  <c r="AI300" i="3"/>
  <c r="AH300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AT298" i="3"/>
  <c r="AS298" i="3"/>
  <c r="AR298" i="3"/>
  <c r="AQ298" i="3"/>
  <c r="AP298" i="3"/>
  <c r="AO298" i="3"/>
  <c r="AN298" i="3"/>
  <c r="AM298" i="3"/>
  <c r="AL298" i="3"/>
  <c r="AK298" i="3"/>
  <c r="AJ298" i="3"/>
  <c r="AI298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AT297" i="3"/>
  <c r="AS297" i="3"/>
  <c r="AR297" i="3"/>
  <c r="AQ297" i="3"/>
  <c r="AP297" i="3"/>
  <c r="AO297" i="3"/>
  <c r="AN297" i="3"/>
  <c r="AM297" i="3"/>
  <c r="AL297" i="3"/>
  <c r="AK297" i="3"/>
  <c r="AJ297" i="3"/>
  <c r="AI297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AT295" i="3"/>
  <c r="AS295" i="3"/>
  <c r="AR295" i="3"/>
  <c r="AQ295" i="3"/>
  <c r="AP295" i="3"/>
  <c r="AO295" i="3"/>
  <c r="AN295" i="3"/>
  <c r="AM295" i="3"/>
  <c r="AL295" i="3"/>
  <c r="AK295" i="3"/>
  <c r="AJ295" i="3"/>
  <c r="AI295" i="3"/>
  <c r="AH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AT294" i="3"/>
  <c r="AS294" i="3"/>
  <c r="AR294" i="3"/>
  <c r="AQ294" i="3"/>
  <c r="AP294" i="3"/>
  <c r="AO294" i="3"/>
  <c r="AN294" i="3"/>
  <c r="AM294" i="3"/>
  <c r="AL294" i="3"/>
  <c r="AK294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AH291" i="3"/>
  <c r="AH338" i="3" s="1"/>
  <c r="AF291" i="3"/>
  <c r="AF338" i="3" s="1"/>
  <c r="AB291" i="3"/>
  <c r="AB338" i="3" s="1"/>
  <c r="L291" i="3"/>
  <c r="L338" i="3" s="1"/>
  <c r="L289" i="3"/>
  <c r="L336" i="3" s="1"/>
  <c r="AT288" i="3"/>
  <c r="AT335" i="3" s="1"/>
  <c r="AB288" i="3"/>
  <c r="AB335" i="3" s="1"/>
  <c r="X288" i="3"/>
  <c r="X335" i="3" s="1"/>
  <c r="L288" i="3"/>
  <c r="L335" i="3" s="1"/>
  <c r="L286" i="3"/>
  <c r="L333" i="3" s="1"/>
  <c r="L285" i="3"/>
  <c r="L332" i="3" s="1"/>
  <c r="L283" i="3"/>
  <c r="L330" i="3" s="1"/>
  <c r="AR282" i="3"/>
  <c r="AR329" i="3" s="1"/>
  <c r="AN282" i="3"/>
  <c r="AN329" i="3" s="1"/>
  <c r="AL282" i="3"/>
  <c r="AL329" i="3" s="1"/>
  <c r="V282" i="3"/>
  <c r="V329" i="3" s="1"/>
  <c r="T282" i="3"/>
  <c r="T329" i="3" s="1"/>
  <c r="P282" i="3"/>
  <c r="P329" i="3" s="1"/>
  <c r="L282" i="3"/>
  <c r="L329" i="3" s="1"/>
  <c r="L280" i="3"/>
  <c r="L327" i="3" s="1"/>
  <c r="AN279" i="3"/>
  <c r="AN326" i="3" s="1"/>
  <c r="AJ279" i="3"/>
  <c r="AJ326" i="3" s="1"/>
  <c r="AH279" i="3"/>
  <c r="AH326" i="3" s="1"/>
  <c r="R279" i="3"/>
  <c r="R326" i="3" s="1"/>
  <c r="P279" i="3"/>
  <c r="P326" i="3" s="1"/>
  <c r="L279" i="3"/>
  <c r="L326" i="3" s="1"/>
  <c r="L277" i="3"/>
  <c r="L324" i="3" s="1"/>
  <c r="AF276" i="3"/>
  <c r="AF323" i="3" s="1"/>
  <c r="AD276" i="3"/>
  <c r="AD323" i="3" s="1"/>
  <c r="L276" i="3"/>
  <c r="L323" i="3" s="1"/>
  <c r="L274" i="3"/>
  <c r="L273" i="3"/>
  <c r="L320" i="3" s="1"/>
  <c r="L271" i="3"/>
  <c r="L318" i="3" s="1"/>
  <c r="AT270" i="3"/>
  <c r="AT317" i="3" s="1"/>
  <c r="AR270" i="3"/>
  <c r="AR317" i="3" s="1"/>
  <c r="AD270" i="3"/>
  <c r="AD317" i="3" s="1"/>
  <c r="AB270" i="3"/>
  <c r="AB317" i="3" s="1"/>
  <c r="X270" i="3"/>
  <c r="X317" i="3" s="1"/>
  <c r="V270" i="3"/>
  <c r="V317" i="3" s="1"/>
  <c r="T270" i="3"/>
  <c r="L270" i="3"/>
  <c r="L317" i="3" s="1"/>
  <c r="L268" i="3"/>
  <c r="L315" i="3" s="1"/>
  <c r="AR267" i="3"/>
  <c r="AR314" i="3" s="1"/>
  <c r="AP267" i="3"/>
  <c r="AP314" i="3" s="1"/>
  <c r="AN267" i="3"/>
  <c r="AN314" i="3" s="1"/>
  <c r="X267" i="3"/>
  <c r="X314" i="3" s="1"/>
  <c r="T267" i="3"/>
  <c r="T314" i="3" s="1"/>
  <c r="R267" i="3"/>
  <c r="R314" i="3" s="1"/>
  <c r="L267" i="3"/>
  <c r="L314" i="3" s="1"/>
  <c r="L265" i="3"/>
  <c r="L312" i="3" s="1"/>
  <c r="AL264" i="3"/>
  <c r="AL311" i="3" s="1"/>
  <c r="AJ264" i="3"/>
  <c r="AJ311" i="3" s="1"/>
  <c r="P264" i="3"/>
  <c r="P311" i="3" s="1"/>
  <c r="N264" i="3"/>
  <c r="N311" i="3" s="1"/>
  <c r="L264" i="3"/>
  <c r="L262" i="3"/>
  <c r="L261" i="3"/>
  <c r="L308" i="3" s="1"/>
  <c r="L259" i="3"/>
  <c r="L306" i="3" s="1"/>
  <c r="AF258" i="3"/>
  <c r="AF305" i="3" s="1"/>
  <c r="AD258" i="3"/>
  <c r="AD305" i="3" s="1"/>
  <c r="AB258" i="3"/>
  <c r="AB305" i="3" s="1"/>
  <c r="L258" i="3"/>
  <c r="L305" i="3" s="1"/>
  <c r="L256" i="3"/>
  <c r="AR255" i="3"/>
  <c r="AR302" i="3" s="1"/>
  <c r="AP255" i="3"/>
  <c r="AP302" i="3" s="1"/>
  <c r="AF255" i="3"/>
  <c r="AF302" i="3" s="1"/>
  <c r="AB255" i="3"/>
  <c r="AB302" i="3" s="1"/>
  <c r="Z255" i="3"/>
  <c r="Z302" i="3" s="1"/>
  <c r="X255" i="3"/>
  <c r="X302" i="3" s="1"/>
  <c r="T255" i="3"/>
  <c r="T302" i="3" s="1"/>
  <c r="L255" i="3"/>
  <c r="L302" i="3" s="1"/>
  <c r="L253" i="3"/>
  <c r="L300" i="3" s="1"/>
  <c r="AT252" i="3"/>
  <c r="AT299" i="3" s="1"/>
  <c r="AR252" i="3"/>
  <c r="AR299" i="3" s="1"/>
  <c r="AN252" i="3"/>
  <c r="AN299" i="3" s="1"/>
  <c r="X252" i="3"/>
  <c r="X299" i="3" s="1"/>
  <c r="V252" i="3"/>
  <c r="V299" i="3" s="1"/>
  <c r="T252" i="3"/>
  <c r="T299" i="3" s="1"/>
  <c r="L252" i="3"/>
  <c r="L299" i="3" s="1"/>
  <c r="L250" i="3"/>
  <c r="AP249" i="3"/>
  <c r="AP296" i="3" s="1"/>
  <c r="AN249" i="3"/>
  <c r="AN296" i="3" s="1"/>
  <c r="AJ249" i="3"/>
  <c r="AJ296" i="3" s="1"/>
  <c r="T249" i="3"/>
  <c r="T296" i="3" s="1"/>
  <c r="R249" i="3"/>
  <c r="R296" i="3" s="1"/>
  <c r="P249" i="3"/>
  <c r="P296" i="3" s="1"/>
  <c r="L249" i="3"/>
  <c r="L296" i="3" s="1"/>
  <c r="L247" i="3"/>
  <c r="L294" i="3" s="1"/>
  <c r="L204" i="3"/>
  <c r="L156" i="3" s="1"/>
  <c r="L203" i="3"/>
  <c r="L155" i="3" s="1"/>
  <c r="L202" i="3"/>
  <c r="L154" i="3" s="1"/>
  <c r="L201" i="3"/>
  <c r="L200" i="3"/>
  <c r="L152" i="3" s="1"/>
  <c r="L199" i="3"/>
  <c r="L151" i="3" s="1"/>
  <c r="L198" i="3"/>
  <c r="L197" i="3"/>
  <c r="L196" i="3"/>
  <c r="L148" i="3" s="1"/>
  <c r="L195" i="3"/>
  <c r="L194" i="3"/>
  <c r="L146" i="3" s="1"/>
  <c r="L193" i="3"/>
  <c r="L192" i="3"/>
  <c r="L144" i="3" s="1"/>
  <c r="L191" i="3"/>
  <c r="L143" i="3" s="1"/>
  <c r="L190" i="3"/>
  <c r="L153" i="3"/>
  <c r="L150" i="3"/>
  <c r="L149" i="3"/>
  <c r="L147" i="3"/>
  <c r="L145" i="3"/>
  <c r="L142" i="3"/>
  <c r="L108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S42" i="3"/>
  <c r="S41" i="3"/>
  <c r="S40" i="3"/>
  <c r="S39" i="3"/>
  <c r="L39" i="3"/>
  <c r="L35" i="3"/>
  <c r="L34" i="3"/>
  <c r="X30" i="3"/>
  <c r="L30" i="3"/>
  <c r="X29" i="3"/>
  <c r="L29" i="3"/>
  <c r="X28" i="3"/>
  <c r="L28" i="3"/>
  <c r="X27" i="3"/>
  <c r="X26" i="3"/>
  <c r="L26" i="3"/>
  <c r="AP291" i="3" s="1"/>
  <c r="AP338" i="3" s="1"/>
  <c r="X25" i="3"/>
  <c r="L25" i="3"/>
  <c r="AL288" i="3" s="1"/>
  <c r="AL335" i="3" s="1"/>
  <c r="X24" i="3"/>
  <c r="L24" i="3"/>
  <c r="AF285" i="3" s="1"/>
  <c r="AF332" i="3" s="1"/>
  <c r="X23" i="3"/>
  <c r="L23" i="3"/>
  <c r="AD282" i="3" s="1"/>
  <c r="AD329" i="3" s="1"/>
  <c r="X22" i="3"/>
  <c r="L22" i="3"/>
  <c r="AP279" i="3" s="1"/>
  <c r="AP326" i="3" s="1"/>
  <c r="X21" i="3"/>
  <c r="L21" i="3"/>
  <c r="AL276" i="3" s="1"/>
  <c r="AL323" i="3" s="1"/>
  <c r="X20" i="3"/>
  <c r="L20" i="3"/>
  <c r="AH273" i="3" s="1"/>
  <c r="AH320" i="3" s="1"/>
  <c r="X19" i="3"/>
  <c r="L19" i="3"/>
  <c r="AJ270" i="3" s="1"/>
  <c r="AJ317" i="3" s="1"/>
  <c r="X18" i="3"/>
  <c r="L18" i="3"/>
  <c r="AF267" i="3" s="1"/>
  <c r="AF314" i="3" s="1"/>
  <c r="X17" i="3"/>
  <c r="L17" i="3"/>
  <c r="AT264" i="3" s="1"/>
  <c r="AT311" i="3" s="1"/>
  <c r="X16" i="3"/>
  <c r="L16" i="3"/>
  <c r="AB261" i="3" s="1"/>
  <c r="AB308" i="3" s="1"/>
  <c r="L15" i="3"/>
  <c r="L14" i="3"/>
  <c r="AJ255" i="3" s="1"/>
  <c r="AJ302" i="3" s="1"/>
  <c r="L13" i="3"/>
  <c r="AD252" i="3" s="1"/>
  <c r="AD299" i="3" s="1"/>
  <c r="L12" i="3"/>
  <c r="Z249" i="3" s="1"/>
  <c r="Z296" i="3" s="1"/>
  <c r="AA646" i="3" l="1"/>
  <c r="R611" i="3"/>
  <c r="Q621" i="3"/>
  <c r="S601" i="3"/>
  <c r="AA611" i="3"/>
  <c r="AI601" i="3"/>
  <c r="AM611" i="3"/>
  <c r="X626" i="3"/>
  <c r="AC602" i="3"/>
  <c r="P613" i="3"/>
  <c r="AT631" i="3"/>
  <c r="AT602" i="3"/>
  <c r="S634" i="3"/>
  <c r="Q609" i="3"/>
  <c r="V614" i="3"/>
  <c r="S638" i="3"/>
  <c r="AS609" i="3"/>
  <c r="T617" i="3"/>
  <c r="AT609" i="3"/>
  <c r="X643" i="3"/>
  <c r="Z601" i="3"/>
  <c r="O633" i="3"/>
  <c r="S78" i="3"/>
  <c r="AA601" i="3"/>
  <c r="AL602" i="3"/>
  <c r="AN603" i="3"/>
  <c r="S610" i="3"/>
  <c r="AB611" i="3"/>
  <c r="S618" i="3"/>
  <c r="N622" i="3"/>
  <c r="Q633" i="3"/>
  <c r="AA638" i="3"/>
  <c r="L603" i="3"/>
  <c r="S609" i="3"/>
  <c r="AD610" i="3"/>
  <c r="Q612" i="3"/>
  <c r="AA614" i="3"/>
  <c r="P619" i="3"/>
  <c r="M640" i="3"/>
  <c r="Q648" i="3"/>
  <c r="AB625" i="3"/>
  <c r="S44" i="3"/>
  <c r="U610" i="3"/>
  <c r="U622" i="3"/>
  <c r="T603" i="3"/>
  <c r="AE610" i="3"/>
  <c r="S612" i="3"/>
  <c r="X615" i="3"/>
  <c r="W619" i="3"/>
  <c r="R623" i="3"/>
  <c r="AQ629" i="3"/>
  <c r="T635" i="3"/>
  <c r="AD641" i="3"/>
  <c r="Z648" i="3"/>
  <c r="AH627" i="3"/>
  <c r="T602" i="3"/>
  <c r="AH612" i="3"/>
  <c r="Z615" i="3"/>
  <c r="R620" i="3"/>
  <c r="AB635" i="3"/>
  <c r="V652" i="3"/>
  <c r="AM636" i="3"/>
  <c r="X618" i="3"/>
  <c r="R601" i="3"/>
  <c r="AB602" i="3"/>
  <c r="O611" i="3"/>
  <c r="U616" i="3"/>
  <c r="T620" i="3"/>
  <c r="L631" i="3"/>
  <c r="AK636" i="3"/>
  <c r="AO653" i="3"/>
  <c r="AH261" i="3"/>
  <c r="AH308" i="3" s="1"/>
  <c r="P261" i="3"/>
  <c r="P308" i="3" s="1"/>
  <c r="T264" i="3"/>
  <c r="T311" i="3" s="1"/>
  <c r="AJ276" i="3"/>
  <c r="AJ323" i="3" s="1"/>
  <c r="AD288" i="3"/>
  <c r="AD335" i="3" s="1"/>
  <c r="AM258" i="3"/>
  <c r="AM305" i="3" s="1"/>
  <c r="AE258" i="3"/>
  <c r="AE305" i="3" s="1"/>
  <c r="W258" i="3"/>
  <c r="W305" i="3" s="1"/>
  <c r="O258" i="3"/>
  <c r="O305" i="3" s="1"/>
  <c r="AS258" i="3"/>
  <c r="AS305" i="3" s="1"/>
  <c r="AK258" i="3"/>
  <c r="AK305" i="3" s="1"/>
  <c r="AC258" i="3"/>
  <c r="AC305" i="3" s="1"/>
  <c r="U258" i="3"/>
  <c r="U305" i="3" s="1"/>
  <c r="M258" i="3"/>
  <c r="M305" i="3" s="1"/>
  <c r="AQ258" i="3"/>
  <c r="AQ305" i="3" s="1"/>
  <c r="AI258" i="3"/>
  <c r="AI305" i="3" s="1"/>
  <c r="AA258" i="3"/>
  <c r="AA305" i="3" s="1"/>
  <c r="S258" i="3"/>
  <c r="S305" i="3" s="1"/>
  <c r="AP258" i="3"/>
  <c r="AP305" i="3" s="1"/>
  <c r="AH258" i="3"/>
  <c r="AH305" i="3" s="1"/>
  <c r="Z258" i="3"/>
  <c r="Z305" i="3" s="1"/>
  <c r="R258" i="3"/>
  <c r="R305" i="3" s="1"/>
  <c r="AO258" i="3"/>
  <c r="AO305" i="3" s="1"/>
  <c r="AG258" i="3"/>
  <c r="AG305" i="3" s="1"/>
  <c r="Y258" i="3"/>
  <c r="Y305" i="3" s="1"/>
  <c r="Q258" i="3"/>
  <c r="Q305" i="3" s="1"/>
  <c r="L33" i="3"/>
  <c r="AH249" i="3"/>
  <c r="AH296" i="3" s="1"/>
  <c r="P252" i="3"/>
  <c r="P299" i="3" s="1"/>
  <c r="AL252" i="3"/>
  <c r="AL299" i="3" s="1"/>
  <c r="X258" i="3"/>
  <c r="X305" i="3" s="1"/>
  <c r="AT258" i="3"/>
  <c r="AT305" i="3" s="1"/>
  <c r="AF264" i="3"/>
  <c r="AF311" i="3" s="1"/>
  <c r="P267" i="3"/>
  <c r="P314" i="3" s="1"/>
  <c r="AJ267" i="3"/>
  <c r="AJ314" i="3" s="1"/>
  <c r="AN270" i="3"/>
  <c r="AN317" i="3" s="1"/>
  <c r="X273" i="3"/>
  <c r="X320" i="3" s="1"/>
  <c r="AR273" i="3"/>
  <c r="AR320" i="3" s="1"/>
  <c r="AB276" i="3"/>
  <c r="AB323" i="3" s="1"/>
  <c r="AF279" i="3"/>
  <c r="AF326" i="3" s="1"/>
  <c r="N282" i="3"/>
  <c r="N329" i="3" s="1"/>
  <c r="AJ282" i="3"/>
  <c r="AJ329" i="3" s="1"/>
  <c r="R285" i="3"/>
  <c r="R332" i="3" s="1"/>
  <c r="AN285" i="3"/>
  <c r="AN332" i="3" s="1"/>
  <c r="V288" i="3"/>
  <c r="V335" i="3" s="1"/>
  <c r="AR288" i="3"/>
  <c r="AR335" i="3" s="1"/>
  <c r="Z291" i="3"/>
  <c r="Z338" i="3" s="1"/>
  <c r="T285" i="3"/>
  <c r="T332" i="3" s="1"/>
  <c r="AQ261" i="3"/>
  <c r="AQ308" i="3" s="1"/>
  <c r="AI261" i="3"/>
  <c r="AI308" i="3" s="1"/>
  <c r="AA261" i="3"/>
  <c r="AA308" i="3" s="1"/>
  <c r="S261" i="3"/>
  <c r="S308" i="3" s="1"/>
  <c r="AO261" i="3"/>
  <c r="AO308" i="3" s="1"/>
  <c r="AG261" i="3"/>
  <c r="AG308" i="3" s="1"/>
  <c r="Y261" i="3"/>
  <c r="Y308" i="3" s="1"/>
  <c r="Q261" i="3"/>
  <c r="Q308" i="3" s="1"/>
  <c r="AM261" i="3"/>
  <c r="AM308" i="3" s="1"/>
  <c r="AE261" i="3"/>
  <c r="AE308" i="3" s="1"/>
  <c r="W261" i="3"/>
  <c r="W308" i="3" s="1"/>
  <c r="O261" i="3"/>
  <c r="O308" i="3" s="1"/>
  <c r="AT261" i="3"/>
  <c r="AT308" i="3" s="1"/>
  <c r="AL261" i="3"/>
  <c r="AL308" i="3" s="1"/>
  <c r="AD261" i="3"/>
  <c r="AD308" i="3" s="1"/>
  <c r="V261" i="3"/>
  <c r="V308" i="3" s="1"/>
  <c r="N261" i="3"/>
  <c r="N308" i="3" s="1"/>
  <c r="AS261" i="3"/>
  <c r="AS308" i="3" s="1"/>
  <c r="AK261" i="3"/>
  <c r="AK308" i="3" s="1"/>
  <c r="AC261" i="3"/>
  <c r="AC308" i="3" s="1"/>
  <c r="U261" i="3"/>
  <c r="U308" i="3" s="1"/>
  <c r="M261" i="3"/>
  <c r="M308" i="3" s="1"/>
  <c r="AJ261" i="3"/>
  <c r="AJ308" i="3" s="1"/>
  <c r="N276" i="3"/>
  <c r="N323" i="3" s="1"/>
  <c r="L36" i="3"/>
  <c r="Q78" i="3"/>
  <c r="X249" i="3"/>
  <c r="X296" i="3" s="1"/>
  <c r="AR249" i="3"/>
  <c r="AR296" i="3" s="1"/>
  <c r="AB252" i="3"/>
  <c r="AB299" i="3" s="1"/>
  <c r="N258" i="3"/>
  <c r="N305" i="3" s="1"/>
  <c r="AJ258" i="3"/>
  <c r="AJ305" i="3" s="1"/>
  <c r="R261" i="3"/>
  <c r="R308" i="3" s="1"/>
  <c r="AN261" i="3"/>
  <c r="AN308" i="3" s="1"/>
  <c r="V264" i="3"/>
  <c r="V311" i="3" s="1"/>
  <c r="AR264" i="3"/>
  <c r="AR311" i="3" s="1"/>
  <c r="Z267" i="3"/>
  <c r="Z314" i="3" s="1"/>
  <c r="P276" i="3"/>
  <c r="P323" i="3" s="1"/>
  <c r="T279" i="3"/>
  <c r="T326" i="3" s="1"/>
  <c r="X282" i="3"/>
  <c r="X329" i="3" s="1"/>
  <c r="AT282" i="3"/>
  <c r="AT329" i="3" s="1"/>
  <c r="AB285" i="3"/>
  <c r="AB332" i="3" s="1"/>
  <c r="AF288" i="3"/>
  <c r="AF335" i="3" s="1"/>
  <c r="P291" i="3"/>
  <c r="P338" i="3" s="1"/>
  <c r="AJ291" i="3"/>
  <c r="AJ338" i="3" s="1"/>
  <c r="AQ273" i="3"/>
  <c r="AQ320" i="3" s="1"/>
  <c r="AI273" i="3"/>
  <c r="AI320" i="3" s="1"/>
  <c r="AA273" i="3"/>
  <c r="AA320" i="3" s="1"/>
  <c r="S273" i="3"/>
  <c r="S320" i="3" s="1"/>
  <c r="AO273" i="3"/>
  <c r="AO320" i="3" s="1"/>
  <c r="AG273" i="3"/>
  <c r="AG320" i="3" s="1"/>
  <c r="Y273" i="3"/>
  <c r="Y320" i="3" s="1"/>
  <c r="Q273" i="3"/>
  <c r="Q320" i="3" s="1"/>
  <c r="AM273" i="3"/>
  <c r="AM320" i="3" s="1"/>
  <c r="AE273" i="3"/>
  <c r="AE320" i="3" s="1"/>
  <c r="W273" i="3"/>
  <c r="W320" i="3" s="1"/>
  <c r="O273" i="3"/>
  <c r="O320" i="3" s="1"/>
  <c r="AT273" i="3"/>
  <c r="AT320" i="3" s="1"/>
  <c r="AL273" i="3"/>
  <c r="AL320" i="3" s="1"/>
  <c r="AD273" i="3"/>
  <c r="AD320" i="3" s="1"/>
  <c r="V273" i="3"/>
  <c r="V320" i="3" s="1"/>
  <c r="N273" i="3"/>
  <c r="N320" i="3" s="1"/>
  <c r="AS273" i="3"/>
  <c r="AS320" i="3" s="1"/>
  <c r="AK273" i="3"/>
  <c r="AK320" i="3" s="1"/>
  <c r="AC273" i="3"/>
  <c r="AC320" i="3" s="1"/>
  <c r="U273" i="3"/>
  <c r="U320" i="3" s="1"/>
  <c r="M273" i="3"/>
  <c r="M320" i="3" s="1"/>
  <c r="AF261" i="3"/>
  <c r="AF308" i="3" s="1"/>
  <c r="Z273" i="3"/>
  <c r="Z320" i="3" s="1"/>
  <c r="Q56" i="3"/>
  <c r="AR285" i="3"/>
  <c r="AR332" i="3" s="1"/>
  <c r="AM276" i="3"/>
  <c r="AM323" i="3" s="1"/>
  <c r="AE276" i="3"/>
  <c r="AE323" i="3" s="1"/>
  <c r="W276" i="3"/>
  <c r="W323" i="3" s="1"/>
  <c r="O276" i="3"/>
  <c r="O323" i="3" s="1"/>
  <c r="AS276" i="3"/>
  <c r="AS323" i="3" s="1"/>
  <c r="AK276" i="3"/>
  <c r="AK323" i="3" s="1"/>
  <c r="AC276" i="3"/>
  <c r="AC323" i="3" s="1"/>
  <c r="U276" i="3"/>
  <c r="U323" i="3" s="1"/>
  <c r="M276" i="3"/>
  <c r="M323" i="3" s="1"/>
  <c r="AQ276" i="3"/>
  <c r="AQ323" i="3" s="1"/>
  <c r="AI276" i="3"/>
  <c r="AI323" i="3" s="1"/>
  <c r="AA276" i="3"/>
  <c r="AA323" i="3" s="1"/>
  <c r="S276" i="3"/>
  <c r="S323" i="3" s="1"/>
  <c r="AP276" i="3"/>
  <c r="AP323" i="3" s="1"/>
  <c r="AH276" i="3"/>
  <c r="AH323" i="3" s="1"/>
  <c r="Z276" i="3"/>
  <c r="Z323" i="3" s="1"/>
  <c r="R276" i="3"/>
  <c r="R323" i="3" s="1"/>
  <c r="AO276" i="3"/>
  <c r="AO323" i="3" s="1"/>
  <c r="AG276" i="3"/>
  <c r="AG323" i="3" s="1"/>
  <c r="Y276" i="3"/>
  <c r="Y323" i="3" s="1"/>
  <c r="Q276" i="3"/>
  <c r="Q323" i="3" s="1"/>
  <c r="AF273" i="3"/>
  <c r="AF320" i="3" s="1"/>
  <c r="AQ279" i="3"/>
  <c r="AQ326" i="3" s="1"/>
  <c r="AI279" i="3"/>
  <c r="AI326" i="3" s="1"/>
  <c r="AA279" i="3"/>
  <c r="AA326" i="3" s="1"/>
  <c r="S279" i="3"/>
  <c r="S326" i="3" s="1"/>
  <c r="AO279" i="3"/>
  <c r="AO326" i="3" s="1"/>
  <c r="AG279" i="3"/>
  <c r="AG326" i="3" s="1"/>
  <c r="Y279" i="3"/>
  <c r="Y326" i="3" s="1"/>
  <c r="Q279" i="3"/>
  <c r="Q326" i="3" s="1"/>
  <c r="AM279" i="3"/>
  <c r="AM326" i="3" s="1"/>
  <c r="AE279" i="3"/>
  <c r="AE326" i="3" s="1"/>
  <c r="W279" i="3"/>
  <c r="W326" i="3" s="1"/>
  <c r="O279" i="3"/>
  <c r="O326" i="3" s="1"/>
  <c r="AT279" i="3"/>
  <c r="AT326" i="3" s="1"/>
  <c r="AL279" i="3"/>
  <c r="AL326" i="3" s="1"/>
  <c r="AD279" i="3"/>
  <c r="AD326" i="3" s="1"/>
  <c r="V279" i="3"/>
  <c r="V326" i="3" s="1"/>
  <c r="N279" i="3"/>
  <c r="N326" i="3" s="1"/>
  <c r="AS279" i="3"/>
  <c r="AS326" i="3" s="1"/>
  <c r="AK279" i="3"/>
  <c r="AK326" i="3" s="1"/>
  <c r="AC279" i="3"/>
  <c r="AC326" i="3" s="1"/>
  <c r="U279" i="3"/>
  <c r="U326" i="3" s="1"/>
  <c r="M279" i="3"/>
  <c r="M326" i="3" s="1"/>
  <c r="L41" i="3"/>
  <c r="AH255" i="3"/>
  <c r="AH302" i="3" s="1"/>
  <c r="P258" i="3"/>
  <c r="P305" i="3" s="1"/>
  <c r="AL258" i="3"/>
  <c r="AL305" i="3" s="1"/>
  <c r="T261" i="3"/>
  <c r="T308" i="3" s="1"/>
  <c r="AP261" i="3"/>
  <c r="AP308" i="3" s="1"/>
  <c r="X264" i="3"/>
  <c r="X311" i="3" s="1"/>
  <c r="AB267" i="3"/>
  <c r="AB314" i="3" s="1"/>
  <c r="AF270" i="3"/>
  <c r="AF317" i="3" s="1"/>
  <c r="P273" i="3"/>
  <c r="P320" i="3" s="1"/>
  <c r="AJ273" i="3"/>
  <c r="AJ320" i="3" s="1"/>
  <c r="T276" i="3"/>
  <c r="T323" i="3" s="1"/>
  <c r="AN276" i="3"/>
  <c r="AN323" i="3" s="1"/>
  <c r="X279" i="3"/>
  <c r="X326" i="3" s="1"/>
  <c r="AR279" i="3"/>
  <c r="AR326" i="3" s="1"/>
  <c r="AB282" i="3"/>
  <c r="AB329" i="3" s="1"/>
  <c r="N288" i="3"/>
  <c r="N335" i="3" s="1"/>
  <c r="AJ288" i="3"/>
  <c r="AJ335" i="3" s="1"/>
  <c r="R291" i="3"/>
  <c r="R338" i="3" s="1"/>
  <c r="AN291" i="3"/>
  <c r="AN338" i="3" s="1"/>
  <c r="AQ285" i="3"/>
  <c r="AQ332" i="3" s="1"/>
  <c r="AI285" i="3"/>
  <c r="AI332" i="3" s="1"/>
  <c r="AA285" i="3"/>
  <c r="AA332" i="3" s="1"/>
  <c r="S285" i="3"/>
  <c r="S332" i="3" s="1"/>
  <c r="AO285" i="3"/>
  <c r="AO332" i="3" s="1"/>
  <c r="AG285" i="3"/>
  <c r="AG332" i="3" s="1"/>
  <c r="Y285" i="3"/>
  <c r="Y332" i="3" s="1"/>
  <c r="Q285" i="3"/>
  <c r="Q332" i="3" s="1"/>
  <c r="AM285" i="3"/>
  <c r="AM332" i="3" s="1"/>
  <c r="AE285" i="3"/>
  <c r="AE332" i="3" s="1"/>
  <c r="W285" i="3"/>
  <c r="W332" i="3" s="1"/>
  <c r="O285" i="3"/>
  <c r="O332" i="3" s="1"/>
  <c r="AT285" i="3"/>
  <c r="AT332" i="3" s="1"/>
  <c r="AL285" i="3"/>
  <c r="AL332" i="3" s="1"/>
  <c r="AD285" i="3"/>
  <c r="AD332" i="3" s="1"/>
  <c r="V285" i="3"/>
  <c r="V332" i="3" s="1"/>
  <c r="N285" i="3"/>
  <c r="N332" i="3" s="1"/>
  <c r="AS285" i="3"/>
  <c r="AS332" i="3" s="1"/>
  <c r="AK285" i="3"/>
  <c r="AK332" i="3" s="1"/>
  <c r="AC285" i="3"/>
  <c r="AC332" i="3" s="1"/>
  <c r="U285" i="3"/>
  <c r="U332" i="3" s="1"/>
  <c r="M285" i="3"/>
  <c r="M332" i="3" s="1"/>
  <c r="AB273" i="3"/>
  <c r="AB320" i="3" s="1"/>
  <c r="AM264" i="3"/>
  <c r="AM311" i="3" s="1"/>
  <c r="AE264" i="3"/>
  <c r="AE311" i="3" s="1"/>
  <c r="W264" i="3"/>
  <c r="W311" i="3" s="1"/>
  <c r="O264" i="3"/>
  <c r="O311" i="3" s="1"/>
  <c r="AS264" i="3"/>
  <c r="AS311" i="3" s="1"/>
  <c r="AK264" i="3"/>
  <c r="AK311" i="3" s="1"/>
  <c r="AC264" i="3"/>
  <c r="AC311" i="3" s="1"/>
  <c r="U264" i="3"/>
  <c r="U311" i="3" s="1"/>
  <c r="M264" i="3"/>
  <c r="M311" i="3" s="1"/>
  <c r="AQ264" i="3"/>
  <c r="AQ311" i="3" s="1"/>
  <c r="AI264" i="3"/>
  <c r="AI311" i="3" s="1"/>
  <c r="AA264" i="3"/>
  <c r="AA311" i="3" s="1"/>
  <c r="S264" i="3"/>
  <c r="S311" i="3" s="1"/>
  <c r="AP264" i="3"/>
  <c r="AP311" i="3" s="1"/>
  <c r="AH264" i="3"/>
  <c r="AH311" i="3" s="1"/>
  <c r="Z264" i="3"/>
  <c r="Z311" i="3" s="1"/>
  <c r="R264" i="3"/>
  <c r="R311" i="3" s="1"/>
  <c r="AO264" i="3"/>
  <c r="AO311" i="3" s="1"/>
  <c r="AG264" i="3"/>
  <c r="AG311" i="3" s="1"/>
  <c r="Y264" i="3"/>
  <c r="Y311" i="3" s="1"/>
  <c r="Q264" i="3"/>
  <c r="Q311" i="3" s="1"/>
  <c r="P78" i="3"/>
  <c r="Z285" i="3"/>
  <c r="Z332" i="3" s="1"/>
  <c r="Q57" i="3"/>
  <c r="AQ249" i="3"/>
  <c r="AQ296" i="3" s="1"/>
  <c r="AI249" i="3"/>
  <c r="AI296" i="3" s="1"/>
  <c r="AA249" i="3"/>
  <c r="AA296" i="3" s="1"/>
  <c r="S249" i="3"/>
  <c r="S296" i="3" s="1"/>
  <c r="AO249" i="3"/>
  <c r="AO296" i="3" s="1"/>
  <c r="AG249" i="3"/>
  <c r="AG296" i="3" s="1"/>
  <c r="Y249" i="3"/>
  <c r="Y296" i="3" s="1"/>
  <c r="Q249" i="3"/>
  <c r="Q296" i="3" s="1"/>
  <c r="AM249" i="3"/>
  <c r="AM296" i="3" s="1"/>
  <c r="AE249" i="3"/>
  <c r="AE296" i="3" s="1"/>
  <c r="W249" i="3"/>
  <c r="W296" i="3" s="1"/>
  <c r="O249" i="3"/>
  <c r="O296" i="3" s="1"/>
  <c r="AT249" i="3"/>
  <c r="AT296" i="3" s="1"/>
  <c r="AL249" i="3"/>
  <c r="AL296" i="3" s="1"/>
  <c r="AD249" i="3"/>
  <c r="AD296" i="3" s="1"/>
  <c r="V249" i="3"/>
  <c r="V296" i="3" s="1"/>
  <c r="N249" i="3"/>
  <c r="N296" i="3" s="1"/>
  <c r="AS249" i="3"/>
  <c r="AS296" i="3" s="1"/>
  <c r="AK249" i="3"/>
  <c r="AK296" i="3" s="1"/>
  <c r="AC249" i="3"/>
  <c r="AC296" i="3" s="1"/>
  <c r="U249" i="3"/>
  <c r="U296" i="3" s="1"/>
  <c r="M249" i="3"/>
  <c r="M296" i="3" s="1"/>
  <c r="R78" i="3"/>
  <c r="AM252" i="3"/>
  <c r="AM299" i="3" s="1"/>
  <c r="AE252" i="3"/>
  <c r="AE299" i="3" s="1"/>
  <c r="W252" i="3"/>
  <c r="W299" i="3" s="1"/>
  <c r="O252" i="3"/>
  <c r="O299" i="3" s="1"/>
  <c r="AS252" i="3"/>
  <c r="AS299" i="3" s="1"/>
  <c r="AK252" i="3"/>
  <c r="AK299" i="3" s="1"/>
  <c r="AC252" i="3"/>
  <c r="AC299" i="3" s="1"/>
  <c r="U252" i="3"/>
  <c r="U299" i="3" s="1"/>
  <c r="M252" i="3"/>
  <c r="M299" i="3" s="1"/>
  <c r="AQ252" i="3"/>
  <c r="AQ299" i="3" s="1"/>
  <c r="AI252" i="3"/>
  <c r="AI299" i="3" s="1"/>
  <c r="AA252" i="3"/>
  <c r="AA299" i="3" s="1"/>
  <c r="S252" i="3"/>
  <c r="S299" i="3" s="1"/>
  <c r="AP252" i="3"/>
  <c r="AP299" i="3" s="1"/>
  <c r="AH252" i="3"/>
  <c r="AH299" i="3" s="1"/>
  <c r="Z252" i="3"/>
  <c r="Z299" i="3" s="1"/>
  <c r="R252" i="3"/>
  <c r="R299" i="3" s="1"/>
  <c r="AO252" i="3"/>
  <c r="AO299" i="3" s="1"/>
  <c r="AG252" i="3"/>
  <c r="AG299" i="3" s="1"/>
  <c r="Y252" i="3"/>
  <c r="Y299" i="3" s="1"/>
  <c r="Q252" i="3"/>
  <c r="Q299" i="3" s="1"/>
  <c r="Q58" i="3"/>
  <c r="T78" i="3"/>
  <c r="AB249" i="3"/>
  <c r="AB296" i="3" s="1"/>
  <c r="AF252" i="3"/>
  <c r="AF299" i="3" s="1"/>
  <c r="P255" i="3"/>
  <c r="P302" i="3" s="1"/>
  <c r="T258" i="3"/>
  <c r="T305" i="3" s="1"/>
  <c r="AN258" i="3"/>
  <c r="AN305" i="3" s="1"/>
  <c r="X261" i="3"/>
  <c r="X308" i="3" s="1"/>
  <c r="AR261" i="3"/>
  <c r="AR308" i="3" s="1"/>
  <c r="AB264" i="3"/>
  <c r="AB311" i="3" s="1"/>
  <c r="N270" i="3"/>
  <c r="N317" i="3" s="1"/>
  <c r="R273" i="3"/>
  <c r="R320" i="3" s="1"/>
  <c r="AN273" i="3"/>
  <c r="AN320" i="3" s="1"/>
  <c r="V276" i="3"/>
  <c r="V323" i="3" s="1"/>
  <c r="AR276" i="3"/>
  <c r="AR323" i="3" s="1"/>
  <c r="Z279" i="3"/>
  <c r="Z326" i="3" s="1"/>
  <c r="AH285" i="3"/>
  <c r="AH332" i="3" s="1"/>
  <c r="P288" i="3"/>
  <c r="P335" i="3" s="1"/>
  <c r="T291" i="3"/>
  <c r="T338" i="3" s="1"/>
  <c r="AP285" i="3"/>
  <c r="AP332" i="3" s="1"/>
  <c r="X285" i="3"/>
  <c r="X332" i="3" s="1"/>
  <c r="AM288" i="3"/>
  <c r="AM335" i="3" s="1"/>
  <c r="AE288" i="3"/>
  <c r="AE335" i="3" s="1"/>
  <c r="W288" i="3"/>
  <c r="W335" i="3" s="1"/>
  <c r="O288" i="3"/>
  <c r="O335" i="3" s="1"/>
  <c r="AS288" i="3"/>
  <c r="AS335" i="3" s="1"/>
  <c r="AK288" i="3"/>
  <c r="AK335" i="3" s="1"/>
  <c r="AC288" i="3"/>
  <c r="AC335" i="3" s="1"/>
  <c r="U288" i="3"/>
  <c r="U335" i="3" s="1"/>
  <c r="M288" i="3"/>
  <c r="M335" i="3" s="1"/>
  <c r="AQ288" i="3"/>
  <c r="AQ335" i="3" s="1"/>
  <c r="AI288" i="3"/>
  <c r="AI335" i="3" s="1"/>
  <c r="AA288" i="3"/>
  <c r="AA335" i="3" s="1"/>
  <c r="S288" i="3"/>
  <c r="S335" i="3" s="1"/>
  <c r="AP288" i="3"/>
  <c r="AP335" i="3" s="1"/>
  <c r="AH288" i="3"/>
  <c r="AH335" i="3" s="1"/>
  <c r="Z288" i="3"/>
  <c r="Z335" i="3" s="1"/>
  <c r="R288" i="3"/>
  <c r="R335" i="3" s="1"/>
  <c r="AO288" i="3"/>
  <c r="AO335" i="3" s="1"/>
  <c r="AG288" i="3"/>
  <c r="AG335" i="3" s="1"/>
  <c r="Y288" i="3"/>
  <c r="Y335" i="3" s="1"/>
  <c r="Q288" i="3"/>
  <c r="Q335" i="3" s="1"/>
  <c r="L40" i="3"/>
  <c r="AN264" i="3"/>
  <c r="AN311" i="3" s="1"/>
  <c r="AQ267" i="3"/>
  <c r="AQ314" i="3" s="1"/>
  <c r="AI267" i="3"/>
  <c r="AI314" i="3" s="1"/>
  <c r="AA267" i="3"/>
  <c r="AA314" i="3" s="1"/>
  <c r="S267" i="3"/>
  <c r="S314" i="3" s="1"/>
  <c r="AO267" i="3"/>
  <c r="AO314" i="3" s="1"/>
  <c r="AG267" i="3"/>
  <c r="AG314" i="3" s="1"/>
  <c r="Y267" i="3"/>
  <c r="Y314" i="3" s="1"/>
  <c r="Q267" i="3"/>
  <c r="Q314" i="3" s="1"/>
  <c r="AM267" i="3"/>
  <c r="AM314" i="3" s="1"/>
  <c r="AE267" i="3"/>
  <c r="AE314" i="3" s="1"/>
  <c r="W267" i="3"/>
  <c r="W314" i="3" s="1"/>
  <c r="O267" i="3"/>
  <c r="O314" i="3" s="1"/>
  <c r="AT267" i="3"/>
  <c r="AT314" i="3" s="1"/>
  <c r="AL267" i="3"/>
  <c r="AL314" i="3" s="1"/>
  <c r="AD267" i="3"/>
  <c r="AD314" i="3" s="1"/>
  <c r="V267" i="3"/>
  <c r="V314" i="3" s="1"/>
  <c r="N267" i="3"/>
  <c r="N314" i="3" s="1"/>
  <c r="AS267" i="3"/>
  <c r="AS314" i="3" s="1"/>
  <c r="AK267" i="3"/>
  <c r="AK314" i="3" s="1"/>
  <c r="AC267" i="3"/>
  <c r="AC314" i="3" s="1"/>
  <c r="U267" i="3"/>
  <c r="U314" i="3" s="1"/>
  <c r="M267" i="3"/>
  <c r="M314" i="3" s="1"/>
  <c r="AQ291" i="3"/>
  <c r="AQ338" i="3" s="1"/>
  <c r="AI291" i="3"/>
  <c r="AI338" i="3" s="1"/>
  <c r="AA291" i="3"/>
  <c r="AA338" i="3" s="1"/>
  <c r="S291" i="3"/>
  <c r="S338" i="3" s="1"/>
  <c r="AO291" i="3"/>
  <c r="AO338" i="3" s="1"/>
  <c r="AG291" i="3"/>
  <c r="AG338" i="3" s="1"/>
  <c r="Y291" i="3"/>
  <c r="Y338" i="3" s="1"/>
  <c r="Q291" i="3"/>
  <c r="Q338" i="3" s="1"/>
  <c r="AM291" i="3"/>
  <c r="AM338" i="3" s="1"/>
  <c r="AE291" i="3"/>
  <c r="AE338" i="3" s="1"/>
  <c r="W291" i="3"/>
  <c r="W338" i="3" s="1"/>
  <c r="O291" i="3"/>
  <c r="O338" i="3" s="1"/>
  <c r="AT291" i="3"/>
  <c r="AT338" i="3" s="1"/>
  <c r="AL291" i="3"/>
  <c r="AL338" i="3" s="1"/>
  <c r="AD291" i="3"/>
  <c r="AD338" i="3" s="1"/>
  <c r="V291" i="3"/>
  <c r="V338" i="3" s="1"/>
  <c r="N291" i="3"/>
  <c r="N338" i="3" s="1"/>
  <c r="AS291" i="3"/>
  <c r="AS338" i="3" s="1"/>
  <c r="AK291" i="3"/>
  <c r="AK338" i="3" s="1"/>
  <c r="AC291" i="3"/>
  <c r="AC338" i="3" s="1"/>
  <c r="U291" i="3"/>
  <c r="U338" i="3" s="1"/>
  <c r="M291" i="3"/>
  <c r="M338" i="3" s="1"/>
  <c r="L37" i="3"/>
  <c r="L31" i="3"/>
  <c r="AQ255" i="3"/>
  <c r="AQ302" i="3" s="1"/>
  <c r="AI255" i="3"/>
  <c r="AI302" i="3" s="1"/>
  <c r="AA255" i="3"/>
  <c r="AA302" i="3" s="1"/>
  <c r="S255" i="3"/>
  <c r="S302" i="3" s="1"/>
  <c r="AO255" i="3"/>
  <c r="AO302" i="3" s="1"/>
  <c r="AG255" i="3"/>
  <c r="AG302" i="3" s="1"/>
  <c r="Y255" i="3"/>
  <c r="Y302" i="3" s="1"/>
  <c r="Q255" i="3"/>
  <c r="Q302" i="3" s="1"/>
  <c r="AM255" i="3"/>
  <c r="AM302" i="3" s="1"/>
  <c r="AE255" i="3"/>
  <c r="AE302" i="3" s="1"/>
  <c r="W255" i="3"/>
  <c r="W302" i="3" s="1"/>
  <c r="O255" i="3"/>
  <c r="O302" i="3" s="1"/>
  <c r="AT255" i="3"/>
  <c r="AT302" i="3" s="1"/>
  <c r="AL255" i="3"/>
  <c r="AL302" i="3" s="1"/>
  <c r="AD255" i="3"/>
  <c r="AD302" i="3" s="1"/>
  <c r="V255" i="3"/>
  <c r="V302" i="3" s="1"/>
  <c r="N255" i="3"/>
  <c r="N302" i="3" s="1"/>
  <c r="AS255" i="3"/>
  <c r="AS302" i="3" s="1"/>
  <c r="AK255" i="3"/>
  <c r="AK302" i="3" s="1"/>
  <c r="AC255" i="3"/>
  <c r="AC302" i="3" s="1"/>
  <c r="U255" i="3"/>
  <c r="U302" i="3" s="1"/>
  <c r="M255" i="3"/>
  <c r="M302" i="3" s="1"/>
  <c r="AM270" i="3"/>
  <c r="AM317" i="3" s="1"/>
  <c r="AE270" i="3"/>
  <c r="AE317" i="3" s="1"/>
  <c r="W270" i="3"/>
  <c r="W317" i="3" s="1"/>
  <c r="O270" i="3"/>
  <c r="O317" i="3" s="1"/>
  <c r="AS270" i="3"/>
  <c r="AS317" i="3" s="1"/>
  <c r="AK270" i="3"/>
  <c r="AK317" i="3" s="1"/>
  <c r="AC270" i="3"/>
  <c r="AC317" i="3" s="1"/>
  <c r="U270" i="3"/>
  <c r="U317" i="3" s="1"/>
  <c r="M270" i="3"/>
  <c r="M317" i="3" s="1"/>
  <c r="AQ270" i="3"/>
  <c r="AQ317" i="3" s="1"/>
  <c r="AI270" i="3"/>
  <c r="AI317" i="3" s="1"/>
  <c r="AA270" i="3"/>
  <c r="AA317" i="3" s="1"/>
  <c r="S270" i="3"/>
  <c r="S317" i="3" s="1"/>
  <c r="AP270" i="3"/>
  <c r="AP317" i="3" s="1"/>
  <c r="AH270" i="3"/>
  <c r="AH317" i="3" s="1"/>
  <c r="Z270" i="3"/>
  <c r="Z317" i="3" s="1"/>
  <c r="R270" i="3"/>
  <c r="R317" i="3" s="1"/>
  <c r="AO270" i="3"/>
  <c r="AO317" i="3" s="1"/>
  <c r="AG270" i="3"/>
  <c r="AG317" i="3" s="1"/>
  <c r="Y270" i="3"/>
  <c r="Y317" i="3" s="1"/>
  <c r="Q270" i="3"/>
  <c r="Q317" i="3" s="1"/>
  <c r="AM282" i="3"/>
  <c r="AM329" i="3" s="1"/>
  <c r="AE282" i="3"/>
  <c r="AE329" i="3" s="1"/>
  <c r="W282" i="3"/>
  <c r="W329" i="3" s="1"/>
  <c r="O282" i="3"/>
  <c r="O329" i="3" s="1"/>
  <c r="AS282" i="3"/>
  <c r="AS329" i="3" s="1"/>
  <c r="AK282" i="3"/>
  <c r="AK329" i="3" s="1"/>
  <c r="AC282" i="3"/>
  <c r="AC329" i="3" s="1"/>
  <c r="U282" i="3"/>
  <c r="U329" i="3" s="1"/>
  <c r="M282" i="3"/>
  <c r="M329" i="3" s="1"/>
  <c r="AQ282" i="3"/>
  <c r="AQ329" i="3" s="1"/>
  <c r="AI282" i="3"/>
  <c r="AI329" i="3" s="1"/>
  <c r="AA282" i="3"/>
  <c r="AA329" i="3" s="1"/>
  <c r="S282" i="3"/>
  <c r="S329" i="3" s="1"/>
  <c r="AP282" i="3"/>
  <c r="AP329" i="3" s="1"/>
  <c r="AH282" i="3"/>
  <c r="AH329" i="3" s="1"/>
  <c r="Z282" i="3"/>
  <c r="Z329" i="3" s="1"/>
  <c r="R282" i="3"/>
  <c r="R329" i="3" s="1"/>
  <c r="AO282" i="3"/>
  <c r="AO329" i="3" s="1"/>
  <c r="AG282" i="3"/>
  <c r="AG329" i="3" s="1"/>
  <c r="Y282" i="3"/>
  <c r="Y329" i="3" s="1"/>
  <c r="Q282" i="3"/>
  <c r="Q329" i="3" s="1"/>
  <c r="L32" i="3"/>
  <c r="L38" i="3"/>
  <c r="L42" i="3"/>
  <c r="AF249" i="3"/>
  <c r="AF296" i="3" s="1"/>
  <c r="N252" i="3"/>
  <c r="N299" i="3" s="1"/>
  <c r="AJ252" i="3"/>
  <c r="AJ299" i="3" s="1"/>
  <c r="R255" i="3"/>
  <c r="R302" i="3" s="1"/>
  <c r="AN255" i="3"/>
  <c r="AN302" i="3" s="1"/>
  <c r="V258" i="3"/>
  <c r="V305" i="3" s="1"/>
  <c r="AR258" i="3"/>
  <c r="AR305" i="3" s="1"/>
  <c r="Z261" i="3"/>
  <c r="Z308" i="3" s="1"/>
  <c r="AD264" i="3"/>
  <c r="AD311" i="3" s="1"/>
  <c r="AH267" i="3"/>
  <c r="AH314" i="3" s="1"/>
  <c r="P270" i="3"/>
  <c r="P317" i="3" s="1"/>
  <c r="AL270" i="3"/>
  <c r="AL317" i="3" s="1"/>
  <c r="T273" i="3"/>
  <c r="T320" i="3" s="1"/>
  <c r="AP273" i="3"/>
  <c r="AP320" i="3" s="1"/>
  <c r="X276" i="3"/>
  <c r="X323" i="3" s="1"/>
  <c r="AT276" i="3"/>
  <c r="AT323" i="3" s="1"/>
  <c r="AB279" i="3"/>
  <c r="AB326" i="3" s="1"/>
  <c r="AF282" i="3"/>
  <c r="AF329" i="3" s="1"/>
  <c r="P285" i="3"/>
  <c r="P332" i="3" s="1"/>
  <c r="AJ285" i="3"/>
  <c r="AJ332" i="3" s="1"/>
  <c r="T288" i="3"/>
  <c r="T335" i="3" s="1"/>
  <c r="AN288" i="3"/>
  <c r="AN335" i="3" s="1"/>
  <c r="X291" i="3"/>
  <c r="X338" i="3" s="1"/>
  <c r="AR291" i="3"/>
  <c r="AR338" i="3" s="1"/>
  <c r="O78" i="3"/>
  <c r="AK609" i="3"/>
  <c r="L636" i="3"/>
  <c r="L648" i="3"/>
  <c r="L639" i="3"/>
  <c r="L642" i="3"/>
  <c r="L621" i="3"/>
  <c r="L645" i="3"/>
  <c r="L618" i="3"/>
  <c r="L627" i="3"/>
  <c r="L624" i="3"/>
  <c r="L651" i="3"/>
  <c r="L615" i="3"/>
  <c r="L612" i="3"/>
  <c r="L609" i="3"/>
  <c r="L630" i="3"/>
  <c r="L601" i="3"/>
  <c r="L633" i="3"/>
  <c r="T636" i="3"/>
  <c r="T633" i="3"/>
  <c r="T627" i="3"/>
  <c r="T651" i="3"/>
  <c r="T648" i="3"/>
  <c r="T621" i="3"/>
  <c r="T639" i="3"/>
  <c r="T618" i="3"/>
  <c r="T642" i="3"/>
  <c r="T615" i="3"/>
  <c r="T624" i="3"/>
  <c r="T630" i="3"/>
  <c r="T645" i="3"/>
  <c r="T612" i="3"/>
  <c r="T609" i="3"/>
  <c r="T601" i="3"/>
  <c r="AB636" i="3"/>
  <c r="AB633" i="3"/>
  <c r="AB627" i="3"/>
  <c r="AB621" i="3"/>
  <c r="AB618" i="3"/>
  <c r="AB642" i="3"/>
  <c r="AB601" i="3"/>
  <c r="AB651" i="3"/>
  <c r="AB645" i="3"/>
  <c r="AB624" i="3"/>
  <c r="AB639" i="3"/>
  <c r="AB612" i="3"/>
  <c r="AB630" i="3"/>
  <c r="AB648" i="3"/>
  <c r="AB615" i="3"/>
  <c r="AJ651" i="3"/>
  <c r="AJ636" i="3"/>
  <c r="AJ645" i="3"/>
  <c r="AJ621" i="3"/>
  <c r="AJ633" i="3"/>
  <c r="AJ627" i="3"/>
  <c r="AJ618" i="3"/>
  <c r="AJ612" i="3"/>
  <c r="AJ601" i="3"/>
  <c r="AJ648" i="3"/>
  <c r="AJ642" i="3"/>
  <c r="AJ624" i="3"/>
  <c r="AJ615" i="3"/>
  <c r="AJ639" i="3"/>
  <c r="AJ630" i="3"/>
  <c r="AR636" i="3"/>
  <c r="AR651" i="3"/>
  <c r="AR639" i="3"/>
  <c r="AR642" i="3"/>
  <c r="AR621" i="3"/>
  <c r="AR648" i="3"/>
  <c r="AR645" i="3"/>
  <c r="AR618" i="3"/>
  <c r="AR601" i="3"/>
  <c r="AR615" i="3"/>
  <c r="AR624" i="3"/>
  <c r="AR633" i="3"/>
  <c r="AR612" i="3"/>
  <c r="AR627" i="3"/>
  <c r="AR609" i="3"/>
  <c r="Q637" i="3"/>
  <c r="Q652" i="3"/>
  <c r="Q631" i="3"/>
  <c r="Q625" i="3"/>
  <c r="Q622" i="3"/>
  <c r="Q640" i="3"/>
  <c r="Q619" i="3"/>
  <c r="Q643" i="3"/>
  <c r="Q634" i="3"/>
  <c r="Q602" i="3"/>
  <c r="Q616" i="3"/>
  <c r="Q610" i="3"/>
  <c r="Q628" i="3"/>
  <c r="Q649" i="3"/>
  <c r="Q646" i="3"/>
  <c r="Y637" i="3"/>
  <c r="Y649" i="3"/>
  <c r="Y631" i="3"/>
  <c r="Y625" i="3"/>
  <c r="Y622" i="3"/>
  <c r="Y652" i="3"/>
  <c r="Y619" i="3"/>
  <c r="Y602" i="3"/>
  <c r="Y643" i="3"/>
  <c r="Y634" i="3"/>
  <c r="Y628" i="3"/>
  <c r="Y613" i="3"/>
  <c r="Y610" i="3"/>
  <c r="Y640" i="3"/>
  <c r="AG649" i="3"/>
  <c r="AG637" i="3"/>
  <c r="AG652" i="3"/>
  <c r="AG646" i="3"/>
  <c r="AG622" i="3"/>
  <c r="AG631" i="3"/>
  <c r="AG625" i="3"/>
  <c r="AG619" i="3"/>
  <c r="AG634" i="3"/>
  <c r="AG610" i="3"/>
  <c r="AG602" i="3"/>
  <c r="AG640" i="3"/>
  <c r="AG643" i="3"/>
  <c r="AG616" i="3"/>
  <c r="AG613" i="3"/>
  <c r="AO637" i="3"/>
  <c r="AO649" i="3"/>
  <c r="AO640" i="3"/>
  <c r="AO643" i="3"/>
  <c r="AO622" i="3"/>
  <c r="AO646" i="3"/>
  <c r="AO619" i="3"/>
  <c r="AO602" i="3"/>
  <c r="AO652" i="3"/>
  <c r="AO634" i="3"/>
  <c r="AO631" i="3"/>
  <c r="AO616" i="3"/>
  <c r="AO625" i="3"/>
  <c r="AO613" i="3"/>
  <c r="N638" i="3"/>
  <c r="N653" i="3"/>
  <c r="N650" i="3"/>
  <c r="N635" i="3"/>
  <c r="N629" i="3"/>
  <c r="N623" i="3"/>
  <c r="N641" i="3"/>
  <c r="N620" i="3"/>
  <c r="N644" i="3"/>
  <c r="N632" i="3"/>
  <c r="N617" i="3"/>
  <c r="N603" i="3"/>
  <c r="N647" i="3"/>
  <c r="N626" i="3"/>
  <c r="N614" i="3"/>
  <c r="N611" i="3"/>
  <c r="V653" i="3"/>
  <c r="V638" i="3"/>
  <c r="V647" i="3"/>
  <c r="V635" i="3"/>
  <c r="V629" i="3"/>
  <c r="V623" i="3"/>
  <c r="V650" i="3"/>
  <c r="V620" i="3"/>
  <c r="V644" i="3"/>
  <c r="V603" i="3"/>
  <c r="V632" i="3"/>
  <c r="V611" i="3"/>
  <c r="V641" i="3"/>
  <c r="V626" i="3"/>
  <c r="AD647" i="3"/>
  <c r="AD638" i="3"/>
  <c r="AD650" i="3"/>
  <c r="AD653" i="3"/>
  <c r="AD635" i="3"/>
  <c r="AD629" i="3"/>
  <c r="AD623" i="3"/>
  <c r="AD620" i="3"/>
  <c r="AD632" i="3"/>
  <c r="AD614" i="3"/>
  <c r="AD603" i="3"/>
  <c r="AD644" i="3"/>
  <c r="AD617" i="3"/>
  <c r="AD611" i="3"/>
  <c r="AL638" i="3"/>
  <c r="AL647" i="3"/>
  <c r="AL653" i="3"/>
  <c r="AL641" i="3"/>
  <c r="AL644" i="3"/>
  <c r="AL650" i="3"/>
  <c r="AL620" i="3"/>
  <c r="AL635" i="3"/>
  <c r="AL603" i="3"/>
  <c r="AL617" i="3"/>
  <c r="AL632" i="3"/>
  <c r="AL629" i="3"/>
  <c r="AL623" i="3"/>
  <c r="AL614" i="3"/>
  <c r="AL626" i="3"/>
  <c r="AT638" i="3"/>
  <c r="AT650" i="3"/>
  <c r="AT632" i="3"/>
  <c r="AT626" i="3"/>
  <c r="AT641" i="3"/>
  <c r="AT620" i="3"/>
  <c r="AT653" i="3"/>
  <c r="AT644" i="3"/>
  <c r="AT629" i="3"/>
  <c r="AT611" i="3"/>
  <c r="AT603" i="3"/>
  <c r="AT647" i="3"/>
  <c r="AT617" i="3"/>
  <c r="AT614" i="3"/>
  <c r="AT635" i="3"/>
  <c r="AT623" i="3"/>
  <c r="S812" i="3"/>
  <c r="S814" i="3"/>
  <c r="S811" i="3"/>
  <c r="S813" i="3"/>
  <c r="S810" i="3"/>
  <c r="S815" i="3"/>
  <c r="S604" i="3"/>
  <c r="AA810" i="3"/>
  <c r="AA815" i="3"/>
  <c r="AA812" i="3"/>
  <c r="AA814" i="3"/>
  <c r="AA811" i="3"/>
  <c r="AA813" i="3"/>
  <c r="AA604" i="3"/>
  <c r="AI813" i="3"/>
  <c r="AI810" i="3"/>
  <c r="AI815" i="3"/>
  <c r="AI812" i="3"/>
  <c r="AI814" i="3"/>
  <c r="AI811" i="3"/>
  <c r="AI604" i="3"/>
  <c r="AQ814" i="3"/>
  <c r="AQ811" i="3"/>
  <c r="AQ813" i="3"/>
  <c r="AQ810" i="3"/>
  <c r="AQ815" i="3"/>
  <c r="AQ812" i="3"/>
  <c r="AQ604" i="3"/>
  <c r="P820" i="3"/>
  <c r="P819" i="3"/>
  <c r="P822" i="3"/>
  <c r="P818" i="3"/>
  <c r="P821" i="3"/>
  <c r="P817" i="3"/>
  <c r="P605" i="3"/>
  <c r="X820" i="3"/>
  <c r="X821" i="3"/>
  <c r="X817" i="3"/>
  <c r="X819" i="3"/>
  <c r="X822" i="3"/>
  <c r="X818" i="3"/>
  <c r="X605" i="3"/>
  <c r="AF820" i="3"/>
  <c r="AF822" i="3"/>
  <c r="AF818" i="3"/>
  <c r="AF821" i="3"/>
  <c r="AF817" i="3"/>
  <c r="AF819" i="3"/>
  <c r="AF605" i="3"/>
  <c r="AN820" i="3"/>
  <c r="AN819" i="3"/>
  <c r="AN822" i="3"/>
  <c r="AN818" i="3"/>
  <c r="AN821" i="3"/>
  <c r="AN817" i="3"/>
  <c r="AN605" i="3"/>
  <c r="M826" i="3"/>
  <c r="M829" i="3"/>
  <c r="M825" i="3"/>
  <c r="M828" i="3"/>
  <c r="M824" i="3"/>
  <c r="M827" i="3"/>
  <c r="M606" i="3"/>
  <c r="U826" i="3"/>
  <c r="U829" i="3"/>
  <c r="U825" i="3"/>
  <c r="U828" i="3"/>
  <c r="U824" i="3"/>
  <c r="U827" i="3"/>
  <c r="U606" i="3"/>
  <c r="AC826" i="3"/>
  <c r="AC824" i="3"/>
  <c r="AC827" i="3"/>
  <c r="AC829" i="3"/>
  <c r="AC825" i="3"/>
  <c r="AC828" i="3"/>
  <c r="AC606" i="3"/>
  <c r="AK826" i="3"/>
  <c r="AK825" i="3"/>
  <c r="AK828" i="3"/>
  <c r="AK824" i="3"/>
  <c r="AK827" i="3"/>
  <c r="AK829" i="3"/>
  <c r="AK606" i="3"/>
  <c r="AS826" i="3"/>
  <c r="AS829" i="3"/>
  <c r="AS825" i="3"/>
  <c r="AS828" i="3"/>
  <c r="AS824" i="3"/>
  <c r="AS827" i="3"/>
  <c r="AS606" i="3"/>
  <c r="AG628" i="3"/>
  <c r="M648" i="3"/>
  <c r="M633" i="3"/>
  <c r="M642" i="3"/>
  <c r="M621" i="3"/>
  <c r="M645" i="3"/>
  <c r="M618" i="3"/>
  <c r="M630" i="3"/>
  <c r="M624" i="3"/>
  <c r="M615" i="3"/>
  <c r="M636" i="3"/>
  <c r="M627" i="3"/>
  <c r="M651" i="3"/>
  <c r="M639" i="3"/>
  <c r="M609" i="3"/>
  <c r="M601" i="3"/>
  <c r="M612" i="3"/>
  <c r="U633" i="3"/>
  <c r="U648" i="3"/>
  <c r="U651" i="3"/>
  <c r="U621" i="3"/>
  <c r="U639" i="3"/>
  <c r="U618" i="3"/>
  <c r="U642" i="3"/>
  <c r="U615" i="3"/>
  <c r="U645" i="3"/>
  <c r="U630" i="3"/>
  <c r="U636" i="3"/>
  <c r="U627" i="3"/>
  <c r="U612" i="3"/>
  <c r="U609" i="3"/>
  <c r="U601" i="3"/>
  <c r="AC633" i="3"/>
  <c r="AC627" i="3"/>
  <c r="AC621" i="3"/>
  <c r="AC618" i="3"/>
  <c r="AC615" i="3"/>
  <c r="AC648" i="3"/>
  <c r="AC639" i="3"/>
  <c r="AC651" i="3"/>
  <c r="AC645" i="3"/>
  <c r="AC636" i="3"/>
  <c r="AC624" i="3"/>
  <c r="AC612" i="3"/>
  <c r="AC630" i="3"/>
  <c r="AC642" i="3"/>
  <c r="AC609" i="3"/>
  <c r="AC601" i="3"/>
  <c r="AK633" i="3"/>
  <c r="AK651" i="3"/>
  <c r="AK621" i="3"/>
  <c r="AK627" i="3"/>
  <c r="AK618" i="3"/>
  <c r="AK615" i="3"/>
  <c r="AK648" i="3"/>
  <c r="AK630" i="3"/>
  <c r="AK639" i="3"/>
  <c r="AK645" i="3"/>
  <c r="AK642" i="3"/>
  <c r="AK624" i="3"/>
  <c r="AK612" i="3"/>
  <c r="AS651" i="3"/>
  <c r="AS633" i="3"/>
  <c r="AS642" i="3"/>
  <c r="AS621" i="3"/>
  <c r="AS648" i="3"/>
  <c r="AS645" i="3"/>
  <c r="AS618" i="3"/>
  <c r="AS627" i="3"/>
  <c r="AS615" i="3"/>
  <c r="AS624" i="3"/>
  <c r="AS639" i="3"/>
  <c r="AS636" i="3"/>
  <c r="AS630" i="3"/>
  <c r="AS612" i="3"/>
  <c r="R634" i="3"/>
  <c r="R652" i="3"/>
  <c r="R637" i="3"/>
  <c r="R622" i="3"/>
  <c r="R640" i="3"/>
  <c r="R619" i="3"/>
  <c r="R643" i="3"/>
  <c r="R616" i="3"/>
  <c r="R646" i="3"/>
  <c r="R631" i="3"/>
  <c r="R628" i="3"/>
  <c r="R649" i="3"/>
  <c r="R613" i="3"/>
  <c r="R625" i="3"/>
  <c r="R610" i="3"/>
  <c r="R602" i="3"/>
  <c r="Z634" i="3"/>
  <c r="Z652" i="3"/>
  <c r="Z649" i="3"/>
  <c r="Z631" i="3"/>
  <c r="Z625" i="3"/>
  <c r="Z622" i="3"/>
  <c r="Z619" i="3"/>
  <c r="Z637" i="3"/>
  <c r="Z616" i="3"/>
  <c r="Z640" i="3"/>
  <c r="Z613" i="3"/>
  <c r="Z646" i="3"/>
  <c r="Z628" i="3"/>
  <c r="Z602" i="3"/>
  <c r="Z610" i="3"/>
  <c r="Z643" i="3"/>
  <c r="AH634" i="3"/>
  <c r="AH622" i="3"/>
  <c r="AH631" i="3"/>
  <c r="AH625" i="3"/>
  <c r="AH619" i="3"/>
  <c r="AH649" i="3"/>
  <c r="AH616" i="3"/>
  <c r="AH640" i="3"/>
  <c r="AH643" i="3"/>
  <c r="AH646" i="3"/>
  <c r="AH628" i="3"/>
  <c r="AH652" i="3"/>
  <c r="AH637" i="3"/>
  <c r="AH602" i="3"/>
  <c r="AH610" i="3"/>
  <c r="AP649" i="3"/>
  <c r="AP634" i="3"/>
  <c r="AP643" i="3"/>
  <c r="AP622" i="3"/>
  <c r="AP646" i="3"/>
  <c r="AP619" i="3"/>
  <c r="AP631" i="3"/>
  <c r="AP625" i="3"/>
  <c r="AP616" i="3"/>
  <c r="AP652" i="3"/>
  <c r="AP610" i="3"/>
  <c r="AP640" i="3"/>
  <c r="AP628" i="3"/>
  <c r="AP613" i="3"/>
  <c r="AP637" i="3"/>
  <c r="AP602" i="3"/>
  <c r="O635" i="3"/>
  <c r="O653" i="3"/>
  <c r="O650" i="3"/>
  <c r="O638" i="3"/>
  <c r="O623" i="3"/>
  <c r="O641" i="3"/>
  <c r="O620" i="3"/>
  <c r="O644" i="3"/>
  <c r="O617" i="3"/>
  <c r="O614" i="3"/>
  <c r="O629" i="3"/>
  <c r="O626" i="3"/>
  <c r="O647" i="3"/>
  <c r="O603" i="3"/>
  <c r="W635" i="3"/>
  <c r="W650" i="3"/>
  <c r="W629" i="3"/>
  <c r="W623" i="3"/>
  <c r="W620" i="3"/>
  <c r="W638" i="3"/>
  <c r="W617" i="3"/>
  <c r="W641" i="3"/>
  <c r="W653" i="3"/>
  <c r="W647" i="3"/>
  <c r="W614" i="3"/>
  <c r="W626" i="3"/>
  <c r="W644" i="3"/>
  <c r="W611" i="3"/>
  <c r="W632" i="3"/>
  <c r="W603" i="3"/>
  <c r="AE635" i="3"/>
  <c r="AE653" i="3"/>
  <c r="AE629" i="3"/>
  <c r="AE623" i="3"/>
  <c r="AE620" i="3"/>
  <c r="AE647" i="3"/>
  <c r="AE617" i="3"/>
  <c r="AE626" i="3"/>
  <c r="AE641" i="3"/>
  <c r="AE650" i="3"/>
  <c r="AE632" i="3"/>
  <c r="AE611" i="3"/>
  <c r="AE638" i="3"/>
  <c r="AE614" i="3"/>
  <c r="AE644" i="3"/>
  <c r="AM647" i="3"/>
  <c r="AM635" i="3"/>
  <c r="AM653" i="3"/>
  <c r="AM644" i="3"/>
  <c r="AM650" i="3"/>
  <c r="AM620" i="3"/>
  <c r="AM629" i="3"/>
  <c r="AM623" i="3"/>
  <c r="AM617" i="3"/>
  <c r="AM638" i="3"/>
  <c r="AM641" i="3"/>
  <c r="AM614" i="3"/>
  <c r="AM626" i="3"/>
  <c r="AM632" i="3"/>
  <c r="L814" i="3"/>
  <c r="L812" i="3"/>
  <c r="L810" i="3"/>
  <c r="L815" i="3"/>
  <c r="L813" i="3"/>
  <c r="L811" i="3"/>
  <c r="L604" i="3"/>
  <c r="T814" i="3"/>
  <c r="T812" i="3"/>
  <c r="T810" i="3"/>
  <c r="T815" i="3"/>
  <c r="T813" i="3"/>
  <c r="T811" i="3"/>
  <c r="T604" i="3"/>
  <c r="AB814" i="3"/>
  <c r="AB812" i="3"/>
  <c r="AB810" i="3"/>
  <c r="AB815" i="3"/>
  <c r="AB813" i="3"/>
  <c r="AB811" i="3"/>
  <c r="AB604" i="3"/>
  <c r="AJ814" i="3"/>
  <c r="AJ812" i="3"/>
  <c r="AJ810" i="3"/>
  <c r="AJ815" i="3"/>
  <c r="AJ813" i="3"/>
  <c r="AJ811" i="3"/>
  <c r="AJ604" i="3"/>
  <c r="AR814" i="3"/>
  <c r="AR812" i="3"/>
  <c r="AR810" i="3"/>
  <c r="AR815" i="3"/>
  <c r="AR813" i="3"/>
  <c r="AR811" i="3"/>
  <c r="AR604" i="3"/>
  <c r="Q821" i="3"/>
  <c r="Q817" i="3"/>
  <c r="Q820" i="3"/>
  <c r="Q819" i="3"/>
  <c r="Q822" i="3"/>
  <c r="Q818" i="3"/>
  <c r="Q605" i="3"/>
  <c r="Y821" i="3"/>
  <c r="Y817" i="3"/>
  <c r="Y820" i="3"/>
  <c r="Y819" i="3"/>
  <c r="Y822" i="3"/>
  <c r="Y818" i="3"/>
  <c r="AG821" i="3"/>
  <c r="AG817" i="3"/>
  <c r="AG818" i="3"/>
  <c r="AG820" i="3"/>
  <c r="AG819" i="3"/>
  <c r="AG822" i="3"/>
  <c r="AO821" i="3"/>
  <c r="AO817" i="3"/>
  <c r="AO819" i="3"/>
  <c r="AO822" i="3"/>
  <c r="AO818" i="3"/>
  <c r="AO820" i="3"/>
  <c r="AO605" i="3"/>
  <c r="N827" i="3"/>
  <c r="N829" i="3"/>
  <c r="N825" i="3"/>
  <c r="N828" i="3"/>
  <c r="N824" i="3"/>
  <c r="N826" i="3"/>
  <c r="N606" i="3"/>
  <c r="V827" i="3"/>
  <c r="V826" i="3"/>
  <c r="V829" i="3"/>
  <c r="V825" i="3"/>
  <c r="V828" i="3"/>
  <c r="V824" i="3"/>
  <c r="V606" i="3"/>
  <c r="AD827" i="3"/>
  <c r="AD826" i="3"/>
  <c r="AD829" i="3"/>
  <c r="AD825" i="3"/>
  <c r="AD828" i="3"/>
  <c r="AD824" i="3"/>
  <c r="AD606" i="3"/>
  <c r="AL827" i="3"/>
  <c r="AL828" i="3"/>
  <c r="AL824" i="3"/>
  <c r="AL826" i="3"/>
  <c r="AL829" i="3"/>
  <c r="AL825" i="3"/>
  <c r="AL606" i="3"/>
  <c r="AT827" i="3"/>
  <c r="AT829" i="3"/>
  <c r="AT825" i="3"/>
  <c r="AT828" i="3"/>
  <c r="AT824" i="3"/>
  <c r="AT826" i="3"/>
  <c r="AT606" i="3"/>
  <c r="Q613" i="3"/>
  <c r="Y616" i="3"/>
  <c r="U624" i="3"/>
  <c r="AO628" i="3"/>
  <c r="S639" i="3"/>
  <c r="S633" i="3"/>
  <c r="S627" i="3"/>
  <c r="S651" i="3"/>
  <c r="S648" i="3"/>
  <c r="S621" i="3"/>
  <c r="S615" i="3"/>
  <c r="S645" i="3"/>
  <c r="S636" i="3"/>
  <c r="S630" i="3"/>
  <c r="AA651" i="3"/>
  <c r="AA639" i="3"/>
  <c r="AA633" i="3"/>
  <c r="AA627" i="3"/>
  <c r="AA621" i="3"/>
  <c r="AA630" i="3"/>
  <c r="AA642" i="3"/>
  <c r="AA636" i="3"/>
  <c r="AA645" i="3"/>
  <c r="AA618" i="3"/>
  <c r="AA648" i="3"/>
  <c r="AA615" i="3"/>
  <c r="AI639" i="3"/>
  <c r="AI651" i="3"/>
  <c r="AI648" i="3"/>
  <c r="AI642" i="3"/>
  <c r="AI645" i="3"/>
  <c r="AI621" i="3"/>
  <c r="AI633" i="3"/>
  <c r="AI630" i="3"/>
  <c r="AI627" i="3"/>
  <c r="AI636" i="3"/>
  <c r="AQ639" i="3"/>
  <c r="AQ651" i="3"/>
  <c r="AQ636" i="3"/>
  <c r="AQ630" i="3"/>
  <c r="AQ624" i="3"/>
  <c r="AQ642" i="3"/>
  <c r="AQ621" i="3"/>
  <c r="AQ648" i="3"/>
  <c r="AQ645" i="3"/>
  <c r="AQ627" i="3"/>
  <c r="AQ618" i="3"/>
  <c r="AQ615" i="3"/>
  <c r="AQ612" i="3"/>
  <c r="P640" i="3"/>
  <c r="P649" i="3"/>
  <c r="P652" i="3"/>
  <c r="P637" i="3"/>
  <c r="P631" i="3"/>
  <c r="P625" i="3"/>
  <c r="P622" i="3"/>
  <c r="P646" i="3"/>
  <c r="P634" i="3"/>
  <c r="P628" i="3"/>
  <c r="X649" i="3"/>
  <c r="X640" i="3"/>
  <c r="X637" i="3"/>
  <c r="X631" i="3"/>
  <c r="X625" i="3"/>
  <c r="X622" i="3"/>
  <c r="X652" i="3"/>
  <c r="X628" i="3"/>
  <c r="X616" i="3"/>
  <c r="X610" i="3"/>
  <c r="X646" i="3"/>
  <c r="X619" i="3"/>
  <c r="AF640" i="3"/>
  <c r="AF649" i="3"/>
  <c r="AF637" i="3"/>
  <c r="AF652" i="3"/>
  <c r="AF643" i="3"/>
  <c r="AF646" i="3"/>
  <c r="AF622" i="3"/>
  <c r="AF634" i="3"/>
  <c r="AF631" i="3"/>
  <c r="AF619" i="3"/>
  <c r="AF628" i="3"/>
  <c r="AF625" i="3"/>
  <c r="AN652" i="3"/>
  <c r="AN640" i="3"/>
  <c r="AN637" i="3"/>
  <c r="AN634" i="3"/>
  <c r="AN628" i="3"/>
  <c r="AN643" i="3"/>
  <c r="AN622" i="3"/>
  <c r="AN646" i="3"/>
  <c r="AN625" i="3"/>
  <c r="AN613" i="3"/>
  <c r="AN649" i="3"/>
  <c r="AN619" i="3"/>
  <c r="AN616" i="3"/>
  <c r="M641" i="3"/>
  <c r="M638" i="3"/>
  <c r="M653" i="3"/>
  <c r="M650" i="3"/>
  <c r="M635" i="3"/>
  <c r="M629" i="3"/>
  <c r="M623" i="3"/>
  <c r="M632" i="3"/>
  <c r="M617" i="3"/>
  <c r="M626" i="3"/>
  <c r="U647" i="3"/>
  <c r="U641" i="3"/>
  <c r="U638" i="3"/>
  <c r="U635" i="3"/>
  <c r="U629" i="3"/>
  <c r="U623" i="3"/>
  <c r="U650" i="3"/>
  <c r="U626" i="3"/>
  <c r="U653" i="3"/>
  <c r="U644" i="3"/>
  <c r="U620" i="3"/>
  <c r="U617" i="3"/>
  <c r="U614" i="3"/>
  <c r="AC653" i="3"/>
  <c r="AC641" i="3"/>
  <c r="AC647" i="3"/>
  <c r="AC638" i="3"/>
  <c r="AC650" i="3"/>
  <c r="AC644" i="3"/>
  <c r="AC635" i="3"/>
  <c r="AC632" i="3"/>
  <c r="AC629" i="3"/>
  <c r="AC614" i="3"/>
  <c r="AC626" i="3"/>
  <c r="AC623" i="3"/>
  <c r="AK641" i="3"/>
  <c r="AK638" i="3"/>
  <c r="AK653" i="3"/>
  <c r="AK632" i="3"/>
  <c r="AK626" i="3"/>
  <c r="AK644" i="3"/>
  <c r="AK650" i="3"/>
  <c r="AK623" i="3"/>
  <c r="AK620" i="3"/>
  <c r="AK617" i="3"/>
  <c r="AK647" i="3"/>
  <c r="AK614" i="3"/>
  <c r="AS641" i="3"/>
  <c r="AS638" i="3"/>
  <c r="AS650" i="3"/>
  <c r="AS647" i="3"/>
  <c r="AS632" i="3"/>
  <c r="AS626" i="3"/>
  <c r="AS635" i="3"/>
  <c r="AS629" i="3"/>
  <c r="AS623" i="3"/>
  <c r="AS653" i="3"/>
  <c r="R815" i="3"/>
  <c r="R812" i="3"/>
  <c r="R814" i="3"/>
  <c r="R811" i="3"/>
  <c r="R813" i="3"/>
  <c r="R810" i="3"/>
  <c r="Z813" i="3"/>
  <c r="Z810" i="3"/>
  <c r="Z815" i="3"/>
  <c r="Z812" i="3"/>
  <c r="Z814" i="3"/>
  <c r="Z811" i="3"/>
  <c r="AH811" i="3"/>
  <c r="AH813" i="3"/>
  <c r="AH810" i="3"/>
  <c r="AH815" i="3"/>
  <c r="AH812" i="3"/>
  <c r="AH814" i="3"/>
  <c r="AP814" i="3"/>
  <c r="AP811" i="3"/>
  <c r="AP813" i="3"/>
  <c r="AP810" i="3"/>
  <c r="AP815" i="3"/>
  <c r="AP812" i="3"/>
  <c r="O819" i="3"/>
  <c r="O817" i="3"/>
  <c r="O820" i="3"/>
  <c r="O822" i="3"/>
  <c r="O818" i="3"/>
  <c r="O821" i="3"/>
  <c r="W819" i="3"/>
  <c r="W818" i="3"/>
  <c r="W821" i="3"/>
  <c r="W817" i="3"/>
  <c r="W820" i="3"/>
  <c r="W822" i="3"/>
  <c r="AE819" i="3"/>
  <c r="AE822" i="3"/>
  <c r="AE818" i="3"/>
  <c r="AE821" i="3"/>
  <c r="AE817" i="3"/>
  <c r="AE820" i="3"/>
  <c r="AM819" i="3"/>
  <c r="AM822" i="3"/>
  <c r="AM818" i="3"/>
  <c r="AM821" i="3"/>
  <c r="AM817" i="3"/>
  <c r="AM820" i="3"/>
  <c r="L829" i="3"/>
  <c r="L825" i="3"/>
  <c r="L826" i="3"/>
  <c r="L828" i="3"/>
  <c r="L824" i="3"/>
  <c r="L827" i="3"/>
  <c r="T829" i="3"/>
  <c r="T825" i="3"/>
  <c r="T827" i="3"/>
  <c r="T826" i="3"/>
  <c r="T828" i="3"/>
  <c r="T824" i="3"/>
  <c r="AB829" i="3"/>
  <c r="AB825" i="3"/>
  <c r="AB828" i="3"/>
  <c r="AB824" i="3"/>
  <c r="AB827" i="3"/>
  <c r="AB826" i="3"/>
  <c r="AJ829" i="3"/>
  <c r="AJ825" i="3"/>
  <c r="AJ828" i="3"/>
  <c r="AJ824" i="3"/>
  <c r="AJ827" i="3"/>
  <c r="AJ826" i="3"/>
  <c r="AR829" i="3"/>
  <c r="AR825" i="3"/>
  <c r="AR826" i="3"/>
  <c r="AR828" i="3"/>
  <c r="AR824" i="3"/>
  <c r="AR827" i="3"/>
  <c r="Q601" i="3"/>
  <c r="Y601" i="3"/>
  <c r="AQ601" i="3"/>
  <c r="AA602" i="3"/>
  <c r="AS602" i="3"/>
  <c r="S603" i="3"/>
  <c r="AB603" i="3"/>
  <c r="AK603" i="3"/>
  <c r="AE605" i="3"/>
  <c r="Y609" i="3"/>
  <c r="AI609" i="3"/>
  <c r="AM610" i="3"/>
  <c r="AK611" i="3"/>
  <c r="AG612" i="3"/>
  <c r="N613" i="3"/>
  <c r="AE613" i="3"/>
  <c r="T614" i="3"/>
  <c r="P616" i="3"/>
  <c r="R617" i="3"/>
  <c r="N619" i="3"/>
  <c r="M620" i="3"/>
  <c r="AS620" i="3"/>
  <c r="L622" i="3"/>
  <c r="AT622" i="3"/>
  <c r="X627" i="3"/>
  <c r="AI629" i="3"/>
  <c r="AN631" i="3"/>
  <c r="N634" i="3"/>
  <c r="AO651" i="3"/>
  <c r="N651" i="3"/>
  <c r="N630" i="3"/>
  <c r="N645" i="3"/>
  <c r="N618" i="3"/>
  <c r="N624" i="3"/>
  <c r="N615" i="3"/>
  <c r="N636" i="3"/>
  <c r="N612" i="3"/>
  <c r="N627" i="3"/>
  <c r="N648" i="3"/>
  <c r="N621" i="3"/>
  <c r="N642" i="3"/>
  <c r="N633" i="3"/>
  <c r="V651" i="3"/>
  <c r="V648" i="3"/>
  <c r="V630" i="3"/>
  <c r="V639" i="3"/>
  <c r="V618" i="3"/>
  <c r="V642" i="3"/>
  <c r="V615" i="3"/>
  <c r="V645" i="3"/>
  <c r="V624" i="3"/>
  <c r="V612" i="3"/>
  <c r="V636" i="3"/>
  <c r="V633" i="3"/>
  <c r="V627" i="3"/>
  <c r="AD651" i="3"/>
  <c r="AD630" i="3"/>
  <c r="AD648" i="3"/>
  <c r="AD633" i="3"/>
  <c r="AD618" i="3"/>
  <c r="AD615" i="3"/>
  <c r="AD639" i="3"/>
  <c r="AD612" i="3"/>
  <c r="AD642" i="3"/>
  <c r="AD627" i="3"/>
  <c r="AD624" i="3"/>
  <c r="AD621" i="3"/>
  <c r="AL651" i="3"/>
  <c r="AL630" i="3"/>
  <c r="AL627" i="3"/>
  <c r="AL618" i="3"/>
  <c r="AL633" i="3"/>
  <c r="AL615" i="3"/>
  <c r="AL612" i="3"/>
  <c r="AL648" i="3"/>
  <c r="AL642" i="3"/>
  <c r="AL636" i="3"/>
  <c r="AL624" i="3"/>
  <c r="AT651" i="3"/>
  <c r="AT630" i="3"/>
  <c r="AT648" i="3"/>
  <c r="AT645" i="3"/>
  <c r="AT618" i="3"/>
  <c r="AT627" i="3"/>
  <c r="AT615" i="3"/>
  <c r="AT633" i="3"/>
  <c r="AT612" i="3"/>
  <c r="AT624" i="3"/>
  <c r="AT639" i="3"/>
  <c r="AT636" i="3"/>
  <c r="AT642" i="3"/>
  <c r="AT621" i="3"/>
  <c r="S652" i="3"/>
  <c r="S631" i="3"/>
  <c r="S640" i="3"/>
  <c r="S619" i="3"/>
  <c r="S643" i="3"/>
  <c r="S616" i="3"/>
  <c r="S646" i="3"/>
  <c r="S628" i="3"/>
  <c r="S613" i="3"/>
  <c r="S649" i="3"/>
  <c r="S622" i="3"/>
  <c r="S625" i="3"/>
  <c r="S637" i="3"/>
  <c r="AA652" i="3"/>
  <c r="AA631" i="3"/>
  <c r="AA649" i="3"/>
  <c r="AA619" i="3"/>
  <c r="AA637" i="3"/>
  <c r="AA616" i="3"/>
  <c r="AA640" i="3"/>
  <c r="AA613" i="3"/>
  <c r="AA643" i="3"/>
  <c r="AA625" i="3"/>
  <c r="AA622" i="3"/>
  <c r="AI652" i="3"/>
  <c r="AI631" i="3"/>
  <c r="AI625" i="3"/>
  <c r="AI619" i="3"/>
  <c r="AI649" i="3"/>
  <c r="AI616" i="3"/>
  <c r="AI613" i="3"/>
  <c r="AI637" i="3"/>
  <c r="AI643" i="3"/>
  <c r="AI646" i="3"/>
  <c r="AI628" i="3"/>
  <c r="AQ631" i="3"/>
  <c r="AQ646" i="3"/>
  <c r="AQ619" i="3"/>
  <c r="AQ625" i="3"/>
  <c r="AQ616" i="3"/>
  <c r="AQ652" i="3"/>
  <c r="AQ613" i="3"/>
  <c r="AQ649" i="3"/>
  <c r="AQ622" i="3"/>
  <c r="AQ637" i="3"/>
  <c r="AQ643" i="3"/>
  <c r="P653" i="3"/>
  <c r="P650" i="3"/>
  <c r="P632" i="3"/>
  <c r="P641" i="3"/>
  <c r="P620" i="3"/>
  <c r="P644" i="3"/>
  <c r="P617" i="3"/>
  <c r="P626" i="3"/>
  <c r="P614" i="3"/>
  <c r="P647" i="3"/>
  <c r="P611" i="3"/>
  <c r="P629" i="3"/>
  <c r="P638" i="3"/>
  <c r="X632" i="3"/>
  <c r="X650" i="3"/>
  <c r="X635" i="3"/>
  <c r="X620" i="3"/>
  <c r="X638" i="3"/>
  <c r="X617" i="3"/>
  <c r="X641" i="3"/>
  <c r="X614" i="3"/>
  <c r="X653" i="3"/>
  <c r="X644" i="3"/>
  <c r="X623" i="3"/>
  <c r="X647" i="3"/>
  <c r="AF653" i="3"/>
  <c r="AF632" i="3"/>
  <c r="AF650" i="3"/>
  <c r="AF629" i="3"/>
  <c r="AF623" i="3"/>
  <c r="AF620" i="3"/>
  <c r="AF647" i="3"/>
  <c r="AF635" i="3"/>
  <c r="AF617" i="3"/>
  <c r="AF614" i="3"/>
  <c r="AF638" i="3"/>
  <c r="AF626" i="3"/>
  <c r="AF644" i="3"/>
  <c r="AN653" i="3"/>
  <c r="AN632" i="3"/>
  <c r="AN650" i="3"/>
  <c r="AN620" i="3"/>
  <c r="AN629" i="3"/>
  <c r="AN623" i="3"/>
  <c r="AN617" i="3"/>
  <c r="AN635" i="3"/>
  <c r="AN614" i="3"/>
  <c r="AN638" i="3"/>
  <c r="AN641" i="3"/>
  <c r="AN644" i="3"/>
  <c r="M811" i="3"/>
  <c r="M813" i="3"/>
  <c r="M810" i="3"/>
  <c r="M815" i="3"/>
  <c r="M812" i="3"/>
  <c r="M814" i="3"/>
  <c r="U814" i="3"/>
  <c r="U811" i="3"/>
  <c r="U813" i="3"/>
  <c r="U810" i="3"/>
  <c r="U815" i="3"/>
  <c r="U812" i="3"/>
  <c r="AC815" i="3"/>
  <c r="AC812" i="3"/>
  <c r="AC814" i="3"/>
  <c r="AC811" i="3"/>
  <c r="AC813" i="3"/>
  <c r="AC810" i="3"/>
  <c r="AK813" i="3"/>
  <c r="AK810" i="3"/>
  <c r="AK815" i="3"/>
  <c r="AK812" i="3"/>
  <c r="AK814" i="3"/>
  <c r="AK811" i="3"/>
  <c r="AS811" i="3"/>
  <c r="AS813" i="3"/>
  <c r="AS810" i="3"/>
  <c r="AS815" i="3"/>
  <c r="AS812" i="3"/>
  <c r="AS814" i="3"/>
  <c r="R818" i="3"/>
  <c r="R822" i="3"/>
  <c r="R819" i="3"/>
  <c r="R821" i="3"/>
  <c r="R817" i="3"/>
  <c r="R820" i="3"/>
  <c r="Z818" i="3"/>
  <c r="Z822" i="3"/>
  <c r="Z817" i="3"/>
  <c r="Z820" i="3"/>
  <c r="Z819" i="3"/>
  <c r="Z821" i="3"/>
  <c r="AH818" i="3"/>
  <c r="AH822" i="3"/>
  <c r="AH821" i="3"/>
  <c r="AH817" i="3"/>
  <c r="AH820" i="3"/>
  <c r="AH819" i="3"/>
  <c r="AP818" i="3"/>
  <c r="AP822" i="3"/>
  <c r="AP821" i="3"/>
  <c r="AP817" i="3"/>
  <c r="AP820" i="3"/>
  <c r="AP819" i="3"/>
  <c r="O828" i="3"/>
  <c r="O824" i="3"/>
  <c r="O825" i="3"/>
  <c r="O827" i="3"/>
  <c r="O826" i="3"/>
  <c r="O829" i="3"/>
  <c r="W828" i="3"/>
  <c r="W824" i="3"/>
  <c r="W826" i="3"/>
  <c r="W829" i="3"/>
  <c r="W825" i="3"/>
  <c r="W827" i="3"/>
  <c r="AE828" i="3"/>
  <c r="AE824" i="3"/>
  <c r="AE827" i="3"/>
  <c r="AE826" i="3"/>
  <c r="AE829" i="3"/>
  <c r="AE825" i="3"/>
  <c r="AM828" i="3"/>
  <c r="AM824" i="3"/>
  <c r="AM827" i="3"/>
  <c r="AM826" i="3"/>
  <c r="AM829" i="3"/>
  <c r="AM825" i="3"/>
  <c r="AL601" i="3"/>
  <c r="L602" i="3"/>
  <c r="S50" i="3" s="1"/>
  <c r="U602" i="3"/>
  <c r="AD602" i="3"/>
  <c r="AM602" i="3"/>
  <c r="M603" i="3"/>
  <c r="AF603" i="3"/>
  <c r="AP604" i="3"/>
  <c r="Z605" i="3"/>
  <c r="AJ606" i="3"/>
  <c r="AL609" i="3"/>
  <c r="V610" i="3"/>
  <c r="AF610" i="3"/>
  <c r="AQ610" i="3"/>
  <c r="S611" i="3"/>
  <c r="AC611" i="3"/>
  <c r="AN611" i="3"/>
  <c r="AD616" i="3"/>
  <c r="AC617" i="3"/>
  <c r="Z618" i="3"/>
  <c r="W622" i="3"/>
  <c r="AA624" i="3"/>
  <c r="AE625" i="3"/>
  <c r="AQ628" i="3"/>
  <c r="N631" i="3"/>
  <c r="U632" i="3"/>
  <c r="AA634" i="3"/>
  <c r="M637" i="3"/>
  <c r="AP641" i="3"/>
  <c r="R645" i="3"/>
  <c r="AM646" i="3"/>
  <c r="O648" i="3"/>
  <c r="O627" i="3"/>
  <c r="O624" i="3"/>
  <c r="O615" i="3"/>
  <c r="O636" i="3"/>
  <c r="O630" i="3"/>
  <c r="O612" i="3"/>
  <c r="O651" i="3"/>
  <c r="O621" i="3"/>
  <c r="O639" i="3"/>
  <c r="O645" i="3"/>
  <c r="W648" i="3"/>
  <c r="W627" i="3"/>
  <c r="W651" i="3"/>
  <c r="W642" i="3"/>
  <c r="W615" i="3"/>
  <c r="W645" i="3"/>
  <c r="W624" i="3"/>
  <c r="W612" i="3"/>
  <c r="W636" i="3"/>
  <c r="W630" i="3"/>
  <c r="W633" i="3"/>
  <c r="W639" i="3"/>
  <c r="W621" i="3"/>
  <c r="W618" i="3"/>
  <c r="AE648" i="3"/>
  <c r="AE627" i="3"/>
  <c r="AE615" i="3"/>
  <c r="AE639" i="3"/>
  <c r="AE612" i="3"/>
  <c r="AE642" i="3"/>
  <c r="AE624" i="3"/>
  <c r="AE651" i="3"/>
  <c r="AE645" i="3"/>
  <c r="AE636" i="3"/>
  <c r="AE618" i="3"/>
  <c r="AM648" i="3"/>
  <c r="AM627" i="3"/>
  <c r="AM651" i="3"/>
  <c r="AM633" i="3"/>
  <c r="AM615" i="3"/>
  <c r="AM612" i="3"/>
  <c r="AM639" i="3"/>
  <c r="AM630" i="3"/>
  <c r="AM621" i="3"/>
  <c r="AM645" i="3"/>
  <c r="AM618" i="3"/>
  <c r="L649" i="3"/>
  <c r="L628" i="3"/>
  <c r="L616" i="3"/>
  <c r="L634" i="3"/>
  <c r="L613" i="3"/>
  <c r="L652" i="3"/>
  <c r="L640" i="3"/>
  <c r="L637" i="3"/>
  <c r="L643" i="3"/>
  <c r="L646" i="3"/>
  <c r="T649" i="3"/>
  <c r="T652" i="3"/>
  <c r="T628" i="3"/>
  <c r="T643" i="3"/>
  <c r="T616" i="3"/>
  <c r="T646" i="3"/>
  <c r="T613" i="3"/>
  <c r="T634" i="3"/>
  <c r="T610" i="3"/>
  <c r="T622" i="3"/>
  <c r="T631" i="3"/>
  <c r="T619" i="3"/>
  <c r="T640" i="3"/>
  <c r="AB649" i="3"/>
  <c r="AB628" i="3"/>
  <c r="AB652" i="3"/>
  <c r="AB637" i="3"/>
  <c r="AB616" i="3"/>
  <c r="AB640" i="3"/>
  <c r="AB613" i="3"/>
  <c r="AB643" i="3"/>
  <c r="AB610" i="3"/>
  <c r="AB646" i="3"/>
  <c r="AB634" i="3"/>
  <c r="AJ649" i="3"/>
  <c r="AJ628" i="3"/>
  <c r="AJ652" i="3"/>
  <c r="AJ631" i="3"/>
  <c r="AJ616" i="3"/>
  <c r="AJ613" i="3"/>
  <c r="AJ637" i="3"/>
  <c r="AJ610" i="3"/>
  <c r="AJ640" i="3"/>
  <c r="AJ646" i="3"/>
  <c r="AJ619" i="3"/>
  <c r="AJ634" i="3"/>
  <c r="AJ622" i="3"/>
  <c r="AR649" i="3"/>
  <c r="AR628" i="3"/>
  <c r="AR625" i="3"/>
  <c r="AR616" i="3"/>
  <c r="AR652" i="3"/>
  <c r="AR631" i="3"/>
  <c r="AR613" i="3"/>
  <c r="AR610" i="3"/>
  <c r="AR622" i="3"/>
  <c r="AR634" i="3"/>
  <c r="AR640" i="3"/>
  <c r="AR646" i="3"/>
  <c r="Q650" i="3"/>
  <c r="Q629" i="3"/>
  <c r="Q653" i="3"/>
  <c r="Q644" i="3"/>
  <c r="Q617" i="3"/>
  <c r="Q626" i="3"/>
  <c r="Q614" i="3"/>
  <c r="Q647" i="3"/>
  <c r="Q632" i="3"/>
  <c r="Q611" i="3"/>
  <c r="Q638" i="3"/>
  <c r="Q641" i="3"/>
  <c r="Q623" i="3"/>
  <c r="Q635" i="3"/>
  <c r="Q620" i="3"/>
  <c r="Y650" i="3"/>
  <c r="Y629" i="3"/>
  <c r="Y653" i="3"/>
  <c r="Y638" i="3"/>
  <c r="Y617" i="3"/>
  <c r="Y641" i="3"/>
  <c r="Y614" i="3"/>
  <c r="Y644" i="3"/>
  <c r="Y626" i="3"/>
  <c r="Y611" i="3"/>
  <c r="Y647" i="3"/>
  <c r="Y620" i="3"/>
  <c r="Y635" i="3"/>
  <c r="Y632" i="3"/>
  <c r="AG650" i="3"/>
  <c r="AG629" i="3"/>
  <c r="AG653" i="3"/>
  <c r="AG647" i="3"/>
  <c r="AG635" i="3"/>
  <c r="AG617" i="3"/>
  <c r="AG614" i="3"/>
  <c r="AG638" i="3"/>
  <c r="AG611" i="3"/>
  <c r="AG641" i="3"/>
  <c r="AG626" i="3"/>
  <c r="AG620" i="3"/>
  <c r="AG632" i="3"/>
  <c r="AO650" i="3"/>
  <c r="AO629" i="3"/>
  <c r="AO623" i="3"/>
  <c r="AO617" i="3"/>
  <c r="AO635" i="3"/>
  <c r="AO614" i="3"/>
  <c r="AO611" i="3"/>
  <c r="AO647" i="3"/>
  <c r="AO641" i="3"/>
  <c r="AO644" i="3"/>
  <c r="AO632" i="3"/>
  <c r="AO626" i="3"/>
  <c r="N813" i="3"/>
  <c r="N810" i="3"/>
  <c r="N815" i="3"/>
  <c r="N812" i="3"/>
  <c r="N814" i="3"/>
  <c r="N811" i="3"/>
  <c r="V814" i="3"/>
  <c r="V811" i="3"/>
  <c r="V813" i="3"/>
  <c r="V810" i="3"/>
  <c r="V815" i="3"/>
  <c r="V812" i="3"/>
  <c r="AD812" i="3"/>
  <c r="AD814" i="3"/>
  <c r="AD811" i="3"/>
  <c r="AD813" i="3"/>
  <c r="AD810" i="3"/>
  <c r="AD815" i="3"/>
  <c r="AL810" i="3"/>
  <c r="AL815" i="3"/>
  <c r="AL812" i="3"/>
  <c r="AL814" i="3"/>
  <c r="AL811" i="3"/>
  <c r="AL813" i="3"/>
  <c r="AT813" i="3"/>
  <c r="AT810" i="3"/>
  <c r="AT815" i="3"/>
  <c r="AT812" i="3"/>
  <c r="AT814" i="3"/>
  <c r="AT811" i="3"/>
  <c r="S819" i="3"/>
  <c r="S822" i="3"/>
  <c r="S818" i="3"/>
  <c r="S821" i="3"/>
  <c r="S817" i="3"/>
  <c r="S820" i="3"/>
  <c r="AA819" i="3"/>
  <c r="AA820" i="3"/>
  <c r="AA822" i="3"/>
  <c r="AA818" i="3"/>
  <c r="AA821" i="3"/>
  <c r="AA817" i="3"/>
  <c r="AI819" i="3"/>
  <c r="AI821" i="3"/>
  <c r="AI817" i="3"/>
  <c r="AI820" i="3"/>
  <c r="AI822" i="3"/>
  <c r="AI818" i="3"/>
  <c r="AQ819" i="3"/>
  <c r="AQ822" i="3"/>
  <c r="AQ818" i="3"/>
  <c r="AQ821" i="3"/>
  <c r="AQ817" i="3"/>
  <c r="AQ820" i="3"/>
  <c r="P825" i="3"/>
  <c r="P829" i="3"/>
  <c r="P828" i="3"/>
  <c r="P824" i="3"/>
  <c r="P827" i="3"/>
  <c r="P826" i="3"/>
  <c r="X825" i="3"/>
  <c r="X829" i="3"/>
  <c r="X828" i="3"/>
  <c r="X824" i="3"/>
  <c r="X827" i="3"/>
  <c r="X826" i="3"/>
  <c r="AF825" i="3"/>
  <c r="AF829" i="3"/>
  <c r="AF826" i="3"/>
  <c r="AF828" i="3"/>
  <c r="AF824" i="3"/>
  <c r="AF827" i="3"/>
  <c r="AN825" i="3"/>
  <c r="AN829" i="3"/>
  <c r="AN824" i="3"/>
  <c r="AN827" i="3"/>
  <c r="AN826" i="3"/>
  <c r="AN828" i="3"/>
  <c r="AD601" i="3"/>
  <c r="AM601" i="3"/>
  <c r="M602" i="3"/>
  <c r="V602" i="3"/>
  <c r="AN602" i="3"/>
  <c r="X603" i="3"/>
  <c r="AG603" i="3"/>
  <c r="AP603" i="3"/>
  <c r="AH604" i="3"/>
  <c r="R605" i="3"/>
  <c r="AA605" i="3"/>
  <c r="AB606" i="3"/>
  <c r="AD609" i="3"/>
  <c r="AM609" i="3"/>
  <c r="W610" i="3"/>
  <c r="W613" i="3"/>
  <c r="AJ614" i="3"/>
  <c r="AI615" i="3"/>
  <c r="AF616" i="3"/>
  <c r="AG618" i="3"/>
  <c r="AC620" i="3"/>
  <c r="AE621" i="3"/>
  <c r="AB622" i="3"/>
  <c r="AI624" i="3"/>
  <c r="AJ625" i="3"/>
  <c r="AN626" i="3"/>
  <c r="AT628" i="3"/>
  <c r="R630" i="3"/>
  <c r="V631" i="3"/>
  <c r="AE633" i="3"/>
  <c r="AI634" i="3"/>
  <c r="AK635" i="3"/>
  <c r="T637" i="3"/>
  <c r="AO638" i="3"/>
  <c r="O642" i="3"/>
  <c r="AJ643" i="3"/>
  <c r="M647" i="3"/>
  <c r="AP648" i="3"/>
  <c r="P624" i="3"/>
  <c r="P645" i="3"/>
  <c r="P651" i="3"/>
  <c r="P636" i="3"/>
  <c r="P630" i="3"/>
  <c r="P612" i="3"/>
  <c r="P648" i="3"/>
  <c r="P621" i="3"/>
  <c r="P618" i="3"/>
  <c r="P642" i="3"/>
  <c r="P633" i="3"/>
  <c r="P615" i="3"/>
  <c r="X624" i="3"/>
  <c r="X645" i="3"/>
  <c r="X651" i="3"/>
  <c r="X648" i="3"/>
  <c r="X612" i="3"/>
  <c r="X636" i="3"/>
  <c r="X630" i="3"/>
  <c r="X633" i="3"/>
  <c r="X639" i="3"/>
  <c r="X642" i="3"/>
  <c r="AF648" i="3"/>
  <c r="AF624" i="3"/>
  <c r="AF645" i="3"/>
  <c r="AF639" i="3"/>
  <c r="AF612" i="3"/>
  <c r="AF642" i="3"/>
  <c r="AF651" i="3"/>
  <c r="AF636" i="3"/>
  <c r="AF630" i="3"/>
  <c r="AF618" i="3"/>
  <c r="AF615" i="3"/>
  <c r="AF633" i="3"/>
  <c r="AF621" i="3"/>
  <c r="AN624" i="3"/>
  <c r="AN648" i="3"/>
  <c r="AN645" i="3"/>
  <c r="AN651" i="3"/>
  <c r="AN612" i="3"/>
  <c r="AN639" i="3"/>
  <c r="AN642" i="3"/>
  <c r="AN636" i="3"/>
  <c r="AN633" i="3"/>
  <c r="AN630" i="3"/>
  <c r="AN621" i="3"/>
  <c r="M625" i="3"/>
  <c r="M646" i="3"/>
  <c r="M634" i="3"/>
  <c r="M628" i="3"/>
  <c r="M613" i="3"/>
  <c r="M652" i="3"/>
  <c r="M643" i="3"/>
  <c r="M616" i="3"/>
  <c r="M631" i="3"/>
  <c r="M622" i="3"/>
  <c r="M649" i="3"/>
  <c r="M619" i="3"/>
  <c r="U625" i="3"/>
  <c r="U646" i="3"/>
  <c r="U652" i="3"/>
  <c r="U613" i="3"/>
  <c r="U634" i="3"/>
  <c r="U628" i="3"/>
  <c r="U649" i="3"/>
  <c r="U631" i="3"/>
  <c r="U619" i="3"/>
  <c r="U637" i="3"/>
  <c r="U643" i="3"/>
  <c r="AC652" i="3"/>
  <c r="AC625" i="3"/>
  <c r="AC646" i="3"/>
  <c r="AC640" i="3"/>
  <c r="AC613" i="3"/>
  <c r="AC643" i="3"/>
  <c r="AC634" i="3"/>
  <c r="AC628" i="3"/>
  <c r="AC637" i="3"/>
  <c r="AC622" i="3"/>
  <c r="AC649" i="3"/>
  <c r="AC631" i="3"/>
  <c r="AC619" i="3"/>
  <c r="AC616" i="3"/>
  <c r="AK625" i="3"/>
  <c r="AK652" i="3"/>
  <c r="AK646" i="3"/>
  <c r="AK649" i="3"/>
  <c r="AK613" i="3"/>
  <c r="AK637" i="3"/>
  <c r="AK640" i="3"/>
  <c r="AK643" i="3"/>
  <c r="AK631" i="3"/>
  <c r="AK628" i="3"/>
  <c r="AK616" i="3"/>
  <c r="AS652" i="3"/>
  <c r="AS646" i="3"/>
  <c r="AS625" i="3"/>
  <c r="AS631" i="3"/>
  <c r="AS613" i="3"/>
  <c r="AS649" i="3"/>
  <c r="AS637" i="3"/>
  <c r="AS622" i="3"/>
  <c r="AS634" i="3"/>
  <c r="AS619" i="3"/>
  <c r="AS643" i="3"/>
  <c r="AS628" i="3"/>
  <c r="AS616" i="3"/>
  <c r="R647" i="3"/>
  <c r="R626" i="3"/>
  <c r="R653" i="3"/>
  <c r="R650" i="3"/>
  <c r="R614" i="3"/>
  <c r="R632" i="3"/>
  <c r="R638" i="3"/>
  <c r="R629" i="3"/>
  <c r="R641" i="3"/>
  <c r="R644" i="3"/>
  <c r="Z647" i="3"/>
  <c r="Z650" i="3"/>
  <c r="Z626" i="3"/>
  <c r="Z653" i="3"/>
  <c r="Z641" i="3"/>
  <c r="Z614" i="3"/>
  <c r="Z644" i="3"/>
  <c r="Z632" i="3"/>
  <c r="Z620" i="3"/>
  <c r="Z611" i="3"/>
  <c r="Z635" i="3"/>
  <c r="Z617" i="3"/>
  <c r="Z629" i="3"/>
  <c r="Z638" i="3"/>
  <c r="Z623" i="3"/>
  <c r="AH647" i="3"/>
  <c r="AH626" i="3"/>
  <c r="AH650" i="3"/>
  <c r="AH653" i="3"/>
  <c r="AH614" i="3"/>
  <c r="AH638" i="3"/>
  <c r="AH641" i="3"/>
  <c r="AH644" i="3"/>
  <c r="AH629" i="3"/>
  <c r="AH623" i="3"/>
  <c r="AH635" i="3"/>
  <c r="AP653" i="3"/>
  <c r="AP647" i="3"/>
  <c r="AP626" i="3"/>
  <c r="AP650" i="3"/>
  <c r="AP635" i="3"/>
  <c r="AP629" i="3"/>
  <c r="AP614" i="3"/>
  <c r="AP638" i="3"/>
  <c r="AP644" i="3"/>
  <c r="AP617" i="3"/>
  <c r="AP632" i="3"/>
  <c r="AP623" i="3"/>
  <c r="AP620" i="3"/>
  <c r="O813" i="3"/>
  <c r="O810" i="3"/>
  <c r="O815" i="3"/>
  <c r="O812" i="3"/>
  <c r="O814" i="3"/>
  <c r="O811" i="3"/>
  <c r="W811" i="3"/>
  <c r="W813" i="3"/>
  <c r="W810" i="3"/>
  <c r="W815" i="3"/>
  <c r="W812" i="3"/>
  <c r="W814" i="3"/>
  <c r="AE814" i="3"/>
  <c r="AE811" i="3"/>
  <c r="AE813" i="3"/>
  <c r="AE810" i="3"/>
  <c r="AE815" i="3"/>
  <c r="AE812" i="3"/>
  <c r="AM815" i="3"/>
  <c r="AM812" i="3"/>
  <c r="AM814" i="3"/>
  <c r="AM811" i="3"/>
  <c r="AM813" i="3"/>
  <c r="AM810" i="3"/>
  <c r="L820" i="3"/>
  <c r="L818" i="3"/>
  <c r="L821" i="3"/>
  <c r="L817" i="3"/>
  <c r="L819" i="3"/>
  <c r="L822" i="3"/>
  <c r="T820" i="3"/>
  <c r="T819" i="3"/>
  <c r="T822" i="3"/>
  <c r="T818" i="3"/>
  <c r="T821" i="3"/>
  <c r="T817" i="3"/>
  <c r="AB820" i="3"/>
  <c r="AB819" i="3"/>
  <c r="AB822" i="3"/>
  <c r="AB818" i="3"/>
  <c r="AB821" i="3"/>
  <c r="AB817" i="3"/>
  <c r="AJ820" i="3"/>
  <c r="AJ817" i="3"/>
  <c r="AJ819" i="3"/>
  <c r="AJ822" i="3"/>
  <c r="AJ818" i="3"/>
  <c r="AJ821" i="3"/>
  <c r="AR820" i="3"/>
  <c r="AR818" i="3"/>
  <c r="AR821" i="3"/>
  <c r="AR817" i="3"/>
  <c r="AR819" i="3"/>
  <c r="AR822" i="3"/>
  <c r="Q826" i="3"/>
  <c r="Q828" i="3"/>
  <c r="Q824" i="3"/>
  <c r="Q827" i="3"/>
  <c r="Q829" i="3"/>
  <c r="Q825" i="3"/>
  <c r="Y826" i="3"/>
  <c r="Y829" i="3"/>
  <c r="Y825" i="3"/>
  <c r="Y828" i="3"/>
  <c r="Y824" i="3"/>
  <c r="Y827" i="3"/>
  <c r="AG826" i="3"/>
  <c r="AG829" i="3"/>
  <c r="AG825" i="3"/>
  <c r="AG828" i="3"/>
  <c r="AG824" i="3"/>
  <c r="AG827" i="3"/>
  <c r="AO826" i="3"/>
  <c r="AO827" i="3"/>
  <c r="AO829" i="3"/>
  <c r="AO825" i="3"/>
  <c r="AO828" i="3"/>
  <c r="AO824" i="3"/>
  <c r="N601" i="3"/>
  <c r="V601" i="3"/>
  <c r="AE601" i="3"/>
  <c r="AN601" i="3"/>
  <c r="N602" i="3"/>
  <c r="AF602" i="3"/>
  <c r="P603" i="3"/>
  <c r="Y603" i="3"/>
  <c r="AH603" i="3"/>
  <c r="AQ603" i="3"/>
  <c r="Z604" i="3"/>
  <c r="AS604" i="3"/>
  <c r="S605" i="3"/>
  <c r="AB605" i="3"/>
  <c r="T606" i="3"/>
  <c r="AM606" i="3"/>
  <c r="V609" i="3"/>
  <c r="AE609" i="3"/>
  <c r="AN609" i="3"/>
  <c r="AI610" i="3"/>
  <c r="AT610" i="3"/>
  <c r="U611" i="3"/>
  <c r="AR611" i="3"/>
  <c r="AP612" i="3"/>
  <c r="X613" i="3"/>
  <c r="AN615" i="3"/>
  <c r="AM616" i="3"/>
  <c r="AI618" i="3"/>
  <c r="AK619" i="3"/>
  <c r="AH620" i="3"/>
  <c r="AG621" i="3"/>
  <c r="AI622" i="3"/>
  <c r="AG623" i="3"/>
  <c r="O628" i="3"/>
  <c r="AB631" i="3"/>
  <c r="AK634" i="3"/>
  <c r="N639" i="3"/>
  <c r="AI640" i="3"/>
  <c r="S642" i="3"/>
  <c r="AR643" i="3"/>
  <c r="AD645" i="3"/>
  <c r="Q645" i="3"/>
  <c r="Q651" i="3"/>
  <c r="Q642" i="3"/>
  <c r="Q639" i="3"/>
  <c r="Q624" i="3"/>
  <c r="Q618" i="3"/>
  <c r="Q636" i="3"/>
  <c r="Q630" i="3"/>
  <c r="Q627" i="3"/>
  <c r="Y645" i="3"/>
  <c r="Y642" i="3"/>
  <c r="Y651" i="3"/>
  <c r="Y636" i="3"/>
  <c r="Y630" i="3"/>
  <c r="Y624" i="3"/>
  <c r="Y639" i="3"/>
  <c r="Y612" i="3"/>
  <c r="Y627" i="3"/>
  <c r="Y621" i="3"/>
  <c r="Y618" i="3"/>
  <c r="Y648" i="3"/>
  <c r="Y615" i="3"/>
  <c r="AG645" i="3"/>
  <c r="AG642" i="3"/>
  <c r="AG651" i="3"/>
  <c r="AG636" i="3"/>
  <c r="AG630" i="3"/>
  <c r="AG624" i="3"/>
  <c r="AG648" i="3"/>
  <c r="AG615" i="3"/>
  <c r="AG639" i="3"/>
  <c r="AG627" i="3"/>
  <c r="AO648" i="3"/>
  <c r="AO645" i="3"/>
  <c r="AO642" i="3"/>
  <c r="AO639" i="3"/>
  <c r="AO636" i="3"/>
  <c r="AO630" i="3"/>
  <c r="AO624" i="3"/>
  <c r="AO621" i="3"/>
  <c r="AO627" i="3"/>
  <c r="AO618" i="3"/>
  <c r="AO615" i="3"/>
  <c r="N646" i="3"/>
  <c r="N649" i="3"/>
  <c r="N643" i="3"/>
  <c r="N652" i="3"/>
  <c r="N640" i="3"/>
  <c r="N637" i="3"/>
  <c r="N628" i="3"/>
  <c r="N625" i="3"/>
  <c r="V646" i="3"/>
  <c r="V643" i="3"/>
  <c r="V634" i="3"/>
  <c r="V628" i="3"/>
  <c r="V649" i="3"/>
  <c r="V619" i="3"/>
  <c r="V625" i="3"/>
  <c r="V616" i="3"/>
  <c r="V640" i="3"/>
  <c r="V613" i="3"/>
  <c r="V622" i="3"/>
  <c r="AD646" i="3"/>
  <c r="AD643" i="3"/>
  <c r="AD652" i="3"/>
  <c r="AD634" i="3"/>
  <c r="AD628" i="3"/>
  <c r="AD637" i="3"/>
  <c r="AD622" i="3"/>
  <c r="AD649" i="3"/>
  <c r="AD640" i="3"/>
  <c r="AD625" i="3"/>
  <c r="AL652" i="3"/>
  <c r="AL646" i="3"/>
  <c r="AL643" i="3"/>
  <c r="AL649" i="3"/>
  <c r="AL637" i="3"/>
  <c r="AL640" i="3"/>
  <c r="AL634" i="3"/>
  <c r="AL628" i="3"/>
  <c r="AL616" i="3"/>
  <c r="AL625" i="3"/>
  <c r="AL622" i="3"/>
  <c r="AL619" i="3"/>
  <c r="AT652" i="3"/>
  <c r="AT646" i="3"/>
  <c r="AT643" i="3"/>
  <c r="AT649" i="3"/>
  <c r="AT637" i="3"/>
  <c r="AT640" i="3"/>
  <c r="AT634" i="3"/>
  <c r="AT619" i="3"/>
  <c r="AT625" i="3"/>
  <c r="S653" i="3"/>
  <c r="S644" i="3"/>
  <c r="S632" i="3"/>
  <c r="S626" i="3"/>
  <c r="S647" i="3"/>
  <c r="S641" i="3"/>
  <c r="S614" i="3"/>
  <c r="S623" i="3"/>
  <c r="S635" i="3"/>
  <c r="S620" i="3"/>
  <c r="S617" i="3"/>
  <c r="AA653" i="3"/>
  <c r="AA623" i="3"/>
  <c r="AA644" i="3"/>
  <c r="AA650" i="3"/>
  <c r="AA632" i="3"/>
  <c r="AA626" i="3"/>
  <c r="AA635" i="3"/>
  <c r="AA617" i="3"/>
  <c r="AA641" i="3"/>
  <c r="AI653" i="3"/>
  <c r="AI650" i="3"/>
  <c r="AI623" i="3"/>
  <c r="AI644" i="3"/>
  <c r="AI638" i="3"/>
  <c r="AI611" i="3"/>
  <c r="AI641" i="3"/>
  <c r="AI632" i="3"/>
  <c r="AI626" i="3"/>
  <c r="AI620" i="3"/>
  <c r="AI617" i="3"/>
  <c r="AI647" i="3"/>
  <c r="AI614" i="3"/>
  <c r="AQ653" i="3"/>
  <c r="AQ623" i="3"/>
  <c r="AQ650" i="3"/>
  <c r="AQ644" i="3"/>
  <c r="AQ611" i="3"/>
  <c r="AQ647" i="3"/>
  <c r="AQ638" i="3"/>
  <c r="AQ641" i="3"/>
  <c r="AQ632" i="3"/>
  <c r="AQ614" i="3"/>
  <c r="AQ635" i="3"/>
  <c r="P815" i="3"/>
  <c r="P813" i="3"/>
  <c r="P811" i="3"/>
  <c r="P814" i="3"/>
  <c r="P812" i="3"/>
  <c r="P810" i="3"/>
  <c r="X815" i="3"/>
  <c r="X813" i="3"/>
  <c r="X811" i="3"/>
  <c r="X814" i="3"/>
  <c r="X812" i="3"/>
  <c r="X810" i="3"/>
  <c r="AF815" i="3"/>
  <c r="AF813" i="3"/>
  <c r="AF811" i="3"/>
  <c r="AF814" i="3"/>
  <c r="AF812" i="3"/>
  <c r="AF810" i="3"/>
  <c r="AN815" i="3"/>
  <c r="AN813" i="3"/>
  <c r="AN811" i="3"/>
  <c r="AN814" i="3"/>
  <c r="AN812" i="3"/>
  <c r="AN810" i="3"/>
  <c r="M817" i="3"/>
  <c r="M821" i="3"/>
  <c r="M820" i="3"/>
  <c r="M819" i="3"/>
  <c r="M822" i="3"/>
  <c r="M818" i="3"/>
  <c r="U817" i="3"/>
  <c r="U821" i="3"/>
  <c r="U822" i="3"/>
  <c r="U818" i="3"/>
  <c r="U820" i="3"/>
  <c r="U819" i="3"/>
  <c r="AC817" i="3"/>
  <c r="AC821" i="3"/>
  <c r="AC819" i="3"/>
  <c r="AC822" i="3"/>
  <c r="AC818" i="3"/>
  <c r="AC820" i="3"/>
  <c r="AK817" i="3"/>
  <c r="AK821" i="3"/>
  <c r="AK820" i="3"/>
  <c r="AK819" i="3"/>
  <c r="AK822" i="3"/>
  <c r="AK818" i="3"/>
  <c r="AS817" i="3"/>
  <c r="AS821" i="3"/>
  <c r="AS820" i="3"/>
  <c r="AS819" i="3"/>
  <c r="AS822" i="3"/>
  <c r="AS818" i="3"/>
  <c r="R827" i="3"/>
  <c r="R824" i="3"/>
  <c r="R826" i="3"/>
  <c r="R829" i="3"/>
  <c r="R825" i="3"/>
  <c r="R828" i="3"/>
  <c r="Z827" i="3"/>
  <c r="Z825" i="3"/>
  <c r="Z828" i="3"/>
  <c r="Z824" i="3"/>
  <c r="Z826" i="3"/>
  <c r="Z829" i="3"/>
  <c r="AH827" i="3"/>
  <c r="AH826" i="3"/>
  <c r="AH829" i="3"/>
  <c r="AH825" i="3"/>
  <c r="AH828" i="3"/>
  <c r="AH824" i="3"/>
  <c r="AP827" i="3"/>
  <c r="AP826" i="3"/>
  <c r="AP829" i="3"/>
  <c r="AP825" i="3"/>
  <c r="AP828" i="3"/>
  <c r="AP824" i="3"/>
  <c r="O601" i="3"/>
  <c r="W601" i="3"/>
  <c r="AF601" i="3"/>
  <c r="AO601" i="3"/>
  <c r="X602" i="3"/>
  <c r="AQ602" i="3"/>
  <c r="Q603" i="3"/>
  <c r="Z603" i="3"/>
  <c r="AI603" i="3"/>
  <c r="R604" i="3"/>
  <c r="AK604" i="3"/>
  <c r="AT604" i="3"/>
  <c r="T605" i="3"/>
  <c r="AC605" i="3"/>
  <c r="L606" i="3"/>
  <c r="AE606" i="3"/>
  <c r="AN606" i="3"/>
  <c r="N609" i="3"/>
  <c r="W609" i="3"/>
  <c r="AF609" i="3"/>
  <c r="AO609" i="3"/>
  <c r="P610" i="3"/>
  <c r="AK610" i="3"/>
  <c r="L611" i="3"/>
  <c r="L125" i="3" s="1"/>
  <c r="AF611" i="3"/>
  <c r="AS611" i="3"/>
  <c r="AA612" i="3"/>
  <c r="M614" i="3"/>
  <c r="AS614" i="3"/>
  <c r="AQ617" i="3"/>
  <c r="AN618" i="3"/>
  <c r="AO620" i="3"/>
  <c r="AL621" i="3"/>
  <c r="AK622" i="3"/>
  <c r="AM624" i="3"/>
  <c r="P627" i="3"/>
  <c r="X629" i="3"/>
  <c r="AD631" i="3"/>
  <c r="AH632" i="3"/>
  <c r="AO633" i="3"/>
  <c r="AQ634" i="3"/>
  <c r="P639" i="3"/>
  <c r="AQ640" i="3"/>
  <c r="M644" i="3"/>
  <c r="AL645" i="3"/>
  <c r="AA647" i="3"/>
  <c r="S650" i="3"/>
  <c r="R651" i="3"/>
  <c r="R642" i="3"/>
  <c r="R639" i="3"/>
  <c r="R633" i="3"/>
  <c r="R627" i="3"/>
  <c r="R648" i="3"/>
  <c r="R624" i="3"/>
  <c r="R618" i="3"/>
  <c r="R609" i="3"/>
  <c r="R615" i="3"/>
  <c r="R612" i="3"/>
  <c r="R621" i="3"/>
  <c r="Z642" i="3"/>
  <c r="Z651" i="3"/>
  <c r="Z639" i="3"/>
  <c r="Z645" i="3"/>
  <c r="Z609" i="3"/>
  <c r="Z630" i="3"/>
  <c r="Z627" i="3"/>
  <c r="Z621" i="3"/>
  <c r="Z636" i="3"/>
  <c r="Z624" i="3"/>
  <c r="Z633" i="3"/>
  <c r="AH642" i="3"/>
  <c r="AH639" i="3"/>
  <c r="AH651" i="3"/>
  <c r="AH636" i="3"/>
  <c r="AH630" i="3"/>
  <c r="AH624" i="3"/>
  <c r="AH648" i="3"/>
  <c r="AH645" i="3"/>
  <c r="AH615" i="3"/>
  <c r="AH609" i="3"/>
  <c r="AH633" i="3"/>
  <c r="AH621" i="3"/>
  <c r="AH618" i="3"/>
  <c r="AP642" i="3"/>
  <c r="AP639" i="3"/>
  <c r="AP636" i="3"/>
  <c r="AP630" i="3"/>
  <c r="AP624" i="3"/>
  <c r="AP609" i="3"/>
  <c r="AP627" i="3"/>
  <c r="AP618" i="3"/>
  <c r="AP651" i="3"/>
  <c r="AP633" i="3"/>
  <c r="O649" i="3"/>
  <c r="O643" i="3"/>
  <c r="O640" i="3"/>
  <c r="O652" i="3"/>
  <c r="O637" i="3"/>
  <c r="O631" i="3"/>
  <c r="O625" i="3"/>
  <c r="O613" i="3"/>
  <c r="O610" i="3"/>
  <c r="O646" i="3"/>
  <c r="O634" i="3"/>
  <c r="O622" i="3"/>
  <c r="O619" i="3"/>
  <c r="O616" i="3"/>
  <c r="W643" i="3"/>
  <c r="W649" i="3"/>
  <c r="W640" i="3"/>
  <c r="W646" i="3"/>
  <c r="W637" i="3"/>
  <c r="W628" i="3"/>
  <c r="W625" i="3"/>
  <c r="W616" i="3"/>
  <c r="W652" i="3"/>
  <c r="W634" i="3"/>
  <c r="W631" i="3"/>
  <c r="AE643" i="3"/>
  <c r="AE640" i="3"/>
  <c r="AE652" i="3"/>
  <c r="AE634" i="3"/>
  <c r="AE628" i="3"/>
  <c r="AE646" i="3"/>
  <c r="AE649" i="3"/>
  <c r="AE637" i="3"/>
  <c r="AE622" i="3"/>
  <c r="AE631" i="3"/>
  <c r="AE619" i="3"/>
  <c r="AE616" i="3"/>
  <c r="AM652" i="3"/>
  <c r="AM643" i="3"/>
  <c r="AM640" i="3"/>
  <c r="AM649" i="3"/>
  <c r="AM634" i="3"/>
  <c r="AM628" i="3"/>
  <c r="AM625" i="3"/>
  <c r="AM613" i="3"/>
  <c r="AM637" i="3"/>
  <c r="AM631" i="3"/>
  <c r="L653" i="3"/>
  <c r="L139" i="3" s="1"/>
  <c r="L647" i="3"/>
  <c r="L137" i="3" s="1"/>
  <c r="L644" i="3"/>
  <c r="L136" i="3" s="1"/>
  <c r="L641" i="3"/>
  <c r="L135" i="3" s="1"/>
  <c r="L650" i="3"/>
  <c r="L138" i="3" s="1"/>
  <c r="L638" i="3"/>
  <c r="L134" i="3" s="1"/>
  <c r="L635" i="3"/>
  <c r="L133" i="3" s="1"/>
  <c r="L629" i="3"/>
  <c r="L131" i="3" s="1"/>
  <c r="L620" i="3"/>
  <c r="L128" i="3" s="1"/>
  <c r="L632" i="3"/>
  <c r="L132" i="3" s="1"/>
  <c r="L617" i="3"/>
  <c r="L127" i="3" s="1"/>
  <c r="L614" i="3"/>
  <c r="L126" i="3" s="1"/>
  <c r="L623" i="3"/>
  <c r="L129" i="3" s="1"/>
  <c r="T653" i="3"/>
  <c r="T644" i="3"/>
  <c r="T647" i="3"/>
  <c r="T641" i="3"/>
  <c r="T638" i="3"/>
  <c r="T626" i="3"/>
  <c r="T623" i="3"/>
  <c r="T650" i="3"/>
  <c r="T632" i="3"/>
  <c r="T629" i="3"/>
  <c r="AB653" i="3"/>
  <c r="AB644" i="3"/>
  <c r="AB641" i="3"/>
  <c r="AB650" i="3"/>
  <c r="AB632" i="3"/>
  <c r="AB626" i="3"/>
  <c r="AB647" i="3"/>
  <c r="AB617" i="3"/>
  <c r="AB629" i="3"/>
  <c r="AB614" i="3"/>
  <c r="AB638" i="3"/>
  <c r="AB620" i="3"/>
  <c r="AJ653" i="3"/>
  <c r="AJ644" i="3"/>
  <c r="AJ641" i="3"/>
  <c r="AJ632" i="3"/>
  <c r="AJ626" i="3"/>
  <c r="AJ611" i="3"/>
  <c r="AJ623" i="3"/>
  <c r="AJ620" i="3"/>
  <c r="AJ638" i="3"/>
  <c r="AJ650" i="3"/>
  <c r="AJ635" i="3"/>
  <c r="AJ629" i="3"/>
  <c r="AR653" i="3"/>
  <c r="AR650" i="3"/>
  <c r="AR644" i="3"/>
  <c r="AR641" i="3"/>
  <c r="AR647" i="3"/>
  <c r="AR638" i="3"/>
  <c r="AR632" i="3"/>
  <c r="AR626" i="3"/>
  <c r="AR614" i="3"/>
  <c r="AR635" i="3"/>
  <c r="AR629" i="3"/>
  <c r="AR620" i="3"/>
  <c r="AR617" i="3"/>
  <c r="Q810" i="3"/>
  <c r="Q815" i="3"/>
  <c r="Q812" i="3"/>
  <c r="Q814" i="3"/>
  <c r="Q811" i="3"/>
  <c r="Q813" i="3"/>
  <c r="Y813" i="3"/>
  <c r="Y810" i="3"/>
  <c r="Y815" i="3"/>
  <c r="Y812" i="3"/>
  <c r="Y814" i="3"/>
  <c r="Y811" i="3"/>
  <c r="AG814" i="3"/>
  <c r="AG811" i="3"/>
  <c r="AG813" i="3"/>
  <c r="AG810" i="3"/>
  <c r="AG815" i="3"/>
  <c r="AG812" i="3"/>
  <c r="AO812" i="3"/>
  <c r="AO814" i="3"/>
  <c r="AO811" i="3"/>
  <c r="AO813" i="3"/>
  <c r="AO810" i="3"/>
  <c r="AO815" i="3"/>
  <c r="N822" i="3"/>
  <c r="N818" i="3"/>
  <c r="N821" i="3"/>
  <c r="N817" i="3"/>
  <c r="N820" i="3"/>
  <c r="N819" i="3"/>
  <c r="V822" i="3"/>
  <c r="V818" i="3"/>
  <c r="V821" i="3"/>
  <c r="V817" i="3"/>
  <c r="V820" i="3"/>
  <c r="V819" i="3"/>
  <c r="AD822" i="3"/>
  <c r="AD818" i="3"/>
  <c r="AD819" i="3"/>
  <c r="AD821" i="3"/>
  <c r="AD817" i="3"/>
  <c r="AD820" i="3"/>
  <c r="AL822" i="3"/>
  <c r="AL818" i="3"/>
  <c r="AL820" i="3"/>
  <c r="AL819" i="3"/>
  <c r="AL821" i="3"/>
  <c r="AL817" i="3"/>
  <c r="AT822" i="3"/>
  <c r="AT818" i="3"/>
  <c r="AT821" i="3"/>
  <c r="AT817" i="3"/>
  <c r="AT820" i="3"/>
  <c r="AT819" i="3"/>
  <c r="S824" i="3"/>
  <c r="S828" i="3"/>
  <c r="S827" i="3"/>
  <c r="S826" i="3"/>
  <c r="S829" i="3"/>
  <c r="S825" i="3"/>
  <c r="AA824" i="3"/>
  <c r="AA828" i="3"/>
  <c r="AA827" i="3"/>
  <c r="AA826" i="3"/>
  <c r="AA829" i="3"/>
  <c r="AA825" i="3"/>
  <c r="AI824" i="3"/>
  <c r="AI828" i="3"/>
  <c r="AI829" i="3"/>
  <c r="AI825" i="3"/>
  <c r="AI827" i="3"/>
  <c r="AI826" i="3"/>
  <c r="AQ824" i="3"/>
  <c r="AQ828" i="3"/>
  <c r="AQ826" i="3"/>
  <c r="AQ829" i="3"/>
  <c r="AQ825" i="3"/>
  <c r="AQ827" i="3"/>
  <c r="P601" i="3"/>
  <c r="X601" i="3"/>
  <c r="AG601" i="3"/>
  <c r="AP601" i="3"/>
  <c r="P602" i="3"/>
  <c r="AI602" i="3"/>
  <c r="AR602" i="3"/>
  <c r="R603" i="3"/>
  <c r="AA603" i="3"/>
  <c r="AJ603" i="3"/>
  <c r="AS603" i="3"/>
  <c r="AC604" i="3"/>
  <c r="AL604" i="3"/>
  <c r="L605" i="3"/>
  <c r="U605" i="3"/>
  <c r="AD605" i="3"/>
  <c r="AM605" i="3"/>
  <c r="W606" i="3"/>
  <c r="AF606" i="3"/>
  <c r="AO606" i="3"/>
  <c r="O609" i="3"/>
  <c r="X609" i="3"/>
  <c r="AG609" i="3"/>
  <c r="AQ609" i="3"/>
  <c r="AA610" i="3"/>
  <c r="AL610" i="3"/>
  <c r="M611" i="3"/>
  <c r="AH611" i="3"/>
  <c r="AD613" i="3"/>
  <c r="N616" i="3"/>
  <c r="AT616" i="3"/>
  <c r="AS617" i="3"/>
  <c r="L619" i="3"/>
  <c r="AR619" i="3"/>
  <c r="AQ620" i="3"/>
  <c r="AP621" i="3"/>
  <c r="AM622" i="3"/>
  <c r="AR623" i="3"/>
  <c r="L625" i="3"/>
  <c r="AA629" i="3"/>
  <c r="AE630" i="3"/>
  <c r="AL631" i="3"/>
  <c r="AQ633" i="3"/>
  <c r="P635" i="3"/>
  <c r="AS640" i="3"/>
  <c r="AP645" i="3"/>
  <c r="AJ647" i="3"/>
  <c r="R804" i="3" l="1"/>
  <c r="R807" i="3" s="1"/>
  <c r="S48" i="3"/>
  <c r="S49" i="3" s="1"/>
  <c r="AE803" i="3"/>
  <c r="AE806" i="3" s="1"/>
  <c r="AO804" i="3"/>
  <c r="AO807" i="3" s="1"/>
  <c r="AJ803" i="3"/>
  <c r="AJ806" i="3" s="1"/>
  <c r="AM803" i="3"/>
  <c r="AM806" i="3" s="1"/>
  <c r="AO805" i="3"/>
  <c r="AO808" i="3" s="1"/>
  <c r="AT804" i="3"/>
  <c r="AT807" i="3" s="1"/>
  <c r="N804" i="3"/>
  <c r="N807" i="3" s="1"/>
  <c r="AS804" i="3"/>
  <c r="AS807" i="3" s="1"/>
  <c r="M804" i="3"/>
  <c r="M807" i="3" s="1"/>
  <c r="AA804" i="3"/>
  <c r="AA807" i="3" s="1"/>
  <c r="AG804" i="3"/>
  <c r="AG807" i="3" s="1"/>
  <c r="AI805" i="3"/>
  <c r="AI808" i="3" s="1"/>
  <c r="AH805" i="3"/>
  <c r="AH808" i="3" s="1"/>
  <c r="Z805" i="3"/>
  <c r="Z808" i="3" s="1"/>
  <c r="R805" i="3"/>
  <c r="R808" i="3" s="1"/>
  <c r="AN803" i="3"/>
  <c r="AN806" i="3" s="1"/>
  <c r="AG805" i="3"/>
  <c r="AG808" i="3" s="1"/>
  <c r="AN805" i="3"/>
  <c r="AN808" i="3" s="1"/>
  <c r="S804" i="3"/>
  <c r="S807" i="3" s="1"/>
  <c r="AL803" i="3"/>
  <c r="AL806" i="3" s="1"/>
  <c r="AE805" i="3"/>
  <c r="AE808" i="3" s="1"/>
  <c r="AP804" i="3"/>
  <c r="AP807" i="3" s="1"/>
  <c r="AK803" i="3"/>
  <c r="AK806" i="3" s="1"/>
  <c r="W804" i="3"/>
  <c r="W807" i="3" s="1"/>
  <c r="O804" i="3"/>
  <c r="O807" i="3" s="1"/>
  <c r="AR803" i="3"/>
  <c r="AR806" i="3" s="1"/>
  <c r="P804" i="3"/>
  <c r="P807" i="3" s="1"/>
  <c r="U804" i="3"/>
  <c r="U807" i="3" s="1"/>
  <c r="P805" i="3"/>
  <c r="P808" i="3" s="1"/>
  <c r="AT803" i="3"/>
  <c r="AT806" i="3" s="1"/>
  <c r="AT779" i="3" s="1"/>
  <c r="V803" i="3"/>
  <c r="V806" i="3" s="1"/>
  <c r="N803" i="3"/>
  <c r="N806" i="3" s="1"/>
  <c r="AS803" i="3"/>
  <c r="AS806" i="3" s="1"/>
  <c r="M803" i="3"/>
  <c r="M806" i="3" s="1"/>
  <c r="AE804" i="3"/>
  <c r="AE807" i="3" s="1"/>
  <c r="AE792" i="3" s="1"/>
  <c r="AT805" i="3"/>
  <c r="AT808" i="3" s="1"/>
  <c r="AS805" i="3"/>
  <c r="AS808" i="3" s="1"/>
  <c r="AK805" i="3"/>
  <c r="AK808" i="3" s="1"/>
  <c r="AK772" i="3" s="1"/>
  <c r="AQ803" i="3"/>
  <c r="AQ806" i="3" s="1"/>
  <c r="S51" i="3"/>
  <c r="V804" i="3"/>
  <c r="V807" i="3" s="1"/>
  <c r="AQ805" i="3"/>
  <c r="AQ808" i="3" s="1"/>
  <c r="AD804" i="3"/>
  <c r="AD807" i="3" s="1"/>
  <c r="Q803" i="3"/>
  <c r="Q806" i="3" s="1"/>
  <c r="AP805" i="3"/>
  <c r="AP808" i="3" s="1"/>
  <c r="P803" i="3"/>
  <c r="P806" i="3" s="1"/>
  <c r="AD803" i="3"/>
  <c r="AD806" i="3" s="1"/>
  <c r="AM805" i="3"/>
  <c r="AM808" i="3" s="1"/>
  <c r="AC803" i="3"/>
  <c r="AC806" i="3" s="1"/>
  <c r="U803" i="3"/>
  <c r="U806" i="3" s="1"/>
  <c r="AB805" i="3"/>
  <c r="AB808" i="3" s="1"/>
  <c r="Z803" i="3"/>
  <c r="Z806" i="3" s="1"/>
  <c r="AL805" i="3"/>
  <c r="AL808" i="3" s="1"/>
  <c r="AL790" i="3" s="1"/>
  <c r="Q804" i="3"/>
  <c r="Q807" i="3" s="1"/>
  <c r="AC805" i="3"/>
  <c r="AC808" i="3" s="1"/>
  <c r="AI803" i="3"/>
  <c r="AI806" i="3" s="1"/>
  <c r="AA803" i="3"/>
  <c r="AA806" i="3" s="1"/>
  <c r="AA761" i="3" s="1"/>
  <c r="Y803" i="3"/>
  <c r="Y806" i="3" s="1"/>
  <c r="AC804" i="3"/>
  <c r="AC807" i="3" s="1"/>
  <c r="AR804" i="3"/>
  <c r="AR807" i="3" s="1"/>
  <c r="AJ804" i="3"/>
  <c r="AJ807" i="3" s="1"/>
  <c r="T804" i="3"/>
  <c r="T807" i="3" s="1"/>
  <c r="T765" i="3" s="1"/>
  <c r="L804" i="3"/>
  <c r="L807" i="3" s="1"/>
  <c r="X805" i="3"/>
  <c r="X808" i="3" s="1"/>
  <c r="AM804" i="3"/>
  <c r="AM807" i="3" s="1"/>
  <c r="AH803" i="3"/>
  <c r="AH806" i="3" s="1"/>
  <c r="Y804" i="3"/>
  <c r="Y807" i="3" s="1"/>
  <c r="AN804" i="3"/>
  <c r="AN807" i="3" s="1"/>
  <c r="AF804" i="3"/>
  <c r="AF807" i="3" s="1"/>
  <c r="AL804" i="3"/>
  <c r="AL807" i="3" s="1"/>
  <c r="AG803" i="3"/>
  <c r="AG806" i="3" s="1"/>
  <c r="S805" i="3"/>
  <c r="S808" i="3" s="1"/>
  <c r="AO803" i="3"/>
  <c r="AO806" i="3" s="1"/>
  <c r="X803" i="3"/>
  <c r="X806" i="3" s="1"/>
  <c r="AF805" i="3"/>
  <c r="AF808" i="3" s="1"/>
  <c r="O805" i="3"/>
  <c r="O808" i="3" s="1"/>
  <c r="AJ805" i="3"/>
  <c r="AJ808" i="3" s="1"/>
  <c r="AJ763" i="3" s="1"/>
  <c r="AP803" i="3"/>
  <c r="AP806" i="3" s="1"/>
  <c r="AP767" i="3" s="1"/>
  <c r="R803" i="3"/>
  <c r="R806" i="3" s="1"/>
  <c r="L803" i="3"/>
  <c r="L806" i="3" s="1"/>
  <c r="X804" i="3"/>
  <c r="X807" i="3" s="1"/>
  <c r="AK804" i="3"/>
  <c r="AK807" i="3" s="1"/>
  <c r="AK795" i="3" s="1"/>
  <c r="AB804" i="3"/>
  <c r="AB807" i="3" s="1"/>
  <c r="O803" i="3"/>
  <c r="O806" i="3" s="1"/>
  <c r="Z804" i="3"/>
  <c r="Z807" i="3" s="1"/>
  <c r="Z792" i="3" s="1"/>
  <c r="AR805" i="3"/>
  <c r="AR808" i="3" s="1"/>
  <c r="L805" i="3"/>
  <c r="L808" i="3" s="1"/>
  <c r="V805" i="3"/>
  <c r="V808" i="3" s="1"/>
  <c r="N805" i="3"/>
  <c r="N808" i="3" s="1"/>
  <c r="T803" i="3"/>
  <c r="T806" i="3" s="1"/>
  <c r="M805" i="3"/>
  <c r="M808" i="3" s="1"/>
  <c r="S803" i="3"/>
  <c r="S806" i="3" s="1"/>
  <c r="S782" i="3" s="1"/>
  <c r="S47" i="3"/>
  <c r="M765" i="3" s="1"/>
  <c r="AA805" i="3"/>
  <c r="AA808" i="3" s="1"/>
  <c r="AF803" i="3"/>
  <c r="AF806" i="3" s="1"/>
  <c r="Z779" i="3"/>
  <c r="Z773" i="3"/>
  <c r="Y805" i="3"/>
  <c r="Y808" i="3" s="1"/>
  <c r="Q805" i="3"/>
  <c r="Q808" i="3" s="1"/>
  <c r="W803" i="3"/>
  <c r="W806" i="3" s="1"/>
  <c r="AQ804" i="3"/>
  <c r="AQ807" i="3" s="1"/>
  <c r="AI804" i="3"/>
  <c r="AI807" i="3" s="1"/>
  <c r="AP764" i="3"/>
  <c r="W805" i="3"/>
  <c r="W808" i="3" s="1"/>
  <c r="AH804" i="3"/>
  <c r="AH807" i="3" s="1"/>
  <c r="T805" i="3"/>
  <c r="T808" i="3" s="1"/>
  <c r="AL769" i="3"/>
  <c r="AD805" i="3"/>
  <c r="AD808" i="3" s="1"/>
  <c r="AD787" i="3" s="1"/>
  <c r="AB803" i="3"/>
  <c r="AB806" i="3" s="1"/>
  <c r="AB779" i="3" s="1"/>
  <c r="U805" i="3"/>
  <c r="U808" i="3" s="1"/>
  <c r="AQ791" i="3"/>
  <c r="AQ785" i="3" l="1"/>
  <c r="AL772" i="3"/>
  <c r="AT764" i="3"/>
  <c r="AC778" i="3"/>
  <c r="AB786" i="3"/>
  <c r="AN786" i="3"/>
  <c r="Z788" i="3"/>
  <c r="U792" i="3"/>
  <c r="AL794" i="3"/>
  <c r="AM782" i="3"/>
  <c r="AP761" i="3"/>
  <c r="AL796" i="3"/>
  <c r="W794" i="3"/>
  <c r="V784" i="3"/>
  <c r="AC788" i="3"/>
  <c r="AL793" i="3"/>
  <c r="AC770" i="3"/>
  <c r="AC761" i="3"/>
  <c r="L762" i="3"/>
  <c r="AC757" i="3"/>
  <c r="AQ755" i="3"/>
  <c r="T778" i="3"/>
  <c r="AP776" i="3"/>
  <c r="AK769" i="3"/>
  <c r="AK787" i="3"/>
  <c r="AL766" i="3"/>
  <c r="AL787" i="3"/>
  <c r="AP791" i="3"/>
  <c r="U771" i="3"/>
  <c r="AS791" i="3"/>
  <c r="AH773" i="3"/>
  <c r="N795" i="3"/>
  <c r="AQ788" i="3"/>
  <c r="AK790" i="3"/>
  <c r="AK794" i="3"/>
  <c r="AL760" i="3"/>
  <c r="AP755" i="3"/>
  <c r="AP782" i="3"/>
  <c r="Z755" i="3"/>
  <c r="AT752" i="3"/>
  <c r="U768" i="3"/>
  <c r="AC764" i="3"/>
  <c r="AI788" i="3"/>
  <c r="Q762" i="3"/>
  <c r="Z753" i="3"/>
  <c r="S774" i="3"/>
  <c r="AL795" i="3"/>
  <c r="AM781" i="3"/>
  <c r="P762" i="3"/>
  <c r="P780" i="3"/>
  <c r="L784" i="3"/>
  <c r="W778" i="3"/>
  <c r="Z758" i="3"/>
  <c r="AC782" i="3"/>
  <c r="AI776" i="3"/>
  <c r="Q765" i="3"/>
  <c r="AQ761" i="3"/>
  <c r="AK766" i="3"/>
  <c r="AK793" i="3"/>
  <c r="AL757" i="3"/>
  <c r="AL781" i="3"/>
  <c r="AP788" i="3"/>
  <c r="AP785" i="3"/>
  <c r="Z767" i="3"/>
  <c r="AT770" i="3"/>
  <c r="AC785" i="3"/>
  <c r="M778" i="3"/>
  <c r="Q783" i="3"/>
  <c r="Z759" i="3"/>
  <c r="V795" i="3"/>
  <c r="AK758" i="3"/>
  <c r="AO756" i="3"/>
  <c r="AS752" i="3"/>
  <c r="AR755" i="3"/>
  <c r="AT753" i="3"/>
  <c r="AO793" i="3"/>
  <c r="AT785" i="3"/>
  <c r="AC795" i="3"/>
  <c r="AK778" i="3"/>
  <c r="AF794" i="3"/>
  <c r="T777" i="3"/>
  <c r="AK763" i="3"/>
  <c r="AK796" i="3"/>
  <c r="AL784" i="3"/>
  <c r="AT788" i="3"/>
  <c r="AD771" i="3"/>
  <c r="Q777" i="3"/>
  <c r="T774" i="3"/>
  <c r="AC756" i="3"/>
  <c r="AK785" i="3"/>
  <c r="AC786" i="3"/>
  <c r="AO792" i="3"/>
  <c r="AA756" i="3"/>
  <c r="AT759" i="3"/>
  <c r="AC787" i="3"/>
  <c r="N778" i="3"/>
  <c r="Z786" i="3"/>
  <c r="AT795" i="3"/>
  <c r="AP779" i="3"/>
  <c r="AO794" i="3"/>
  <c r="AE780" i="3"/>
  <c r="AK784" i="3"/>
  <c r="AT761" i="3"/>
  <c r="Z776" i="3"/>
  <c r="AL775" i="3"/>
  <c r="AC758" i="3"/>
  <c r="AA791" i="3"/>
  <c r="AB753" i="3"/>
  <c r="M795" i="3"/>
  <c r="R786" i="3"/>
  <c r="AA755" i="3"/>
  <c r="AB778" i="3"/>
  <c r="AS766" i="3"/>
  <c r="U778" i="3"/>
  <c r="AK775" i="3"/>
  <c r="AL754" i="3"/>
  <c r="AP752" i="3"/>
  <c r="Z782" i="3"/>
  <c r="AI752" i="3"/>
  <c r="AK760" i="3"/>
  <c r="AL763" i="3"/>
  <c r="AL778" i="3"/>
  <c r="Z785" i="3"/>
  <c r="AC755" i="3"/>
  <c r="AI755" i="3"/>
  <c r="T767" i="3"/>
  <c r="AS779" i="3"/>
  <c r="X771" i="3"/>
  <c r="AI782" i="3"/>
  <c r="AD774" i="3"/>
  <c r="AT784" i="3"/>
  <c r="AM757" i="3"/>
  <c r="AE793" i="3"/>
  <c r="AS768" i="3"/>
  <c r="AK757" i="3"/>
  <c r="AK781" i="3"/>
  <c r="AP758" i="3"/>
  <c r="Z764" i="3"/>
  <c r="AT776" i="3"/>
  <c r="AD753" i="3"/>
  <c r="AC776" i="3"/>
  <c r="AI767" i="3"/>
  <c r="AC763" i="3"/>
  <c r="Q759" i="3"/>
  <c r="AB789" i="3"/>
  <c r="T780" i="3"/>
  <c r="L773" i="3"/>
  <c r="S761" i="3"/>
  <c r="AG780" i="3"/>
  <c r="N777" i="3"/>
  <c r="U766" i="3"/>
  <c r="AK754" i="3"/>
  <c r="AP773" i="3"/>
  <c r="Z761" i="3"/>
  <c r="AT758" i="3"/>
  <c r="AT791" i="3"/>
  <c r="AD783" i="3"/>
  <c r="AC791" i="3"/>
  <c r="AI761" i="3"/>
  <c r="AC760" i="3"/>
  <c r="Q771" i="3"/>
  <c r="Z780" i="3"/>
  <c r="AS761" i="3"/>
  <c r="AH758" i="3"/>
  <c r="AM774" i="3"/>
  <c r="AF774" i="3"/>
  <c r="AS765" i="3"/>
  <c r="AP770" i="3"/>
  <c r="AC781" i="3"/>
  <c r="Q789" i="3"/>
  <c r="Z765" i="3"/>
  <c r="R779" i="3"/>
  <c r="AJ791" i="3"/>
  <c r="AQ776" i="3"/>
  <c r="X789" i="3"/>
  <c r="AL788" i="3"/>
  <c r="R758" i="3"/>
  <c r="X783" i="3"/>
  <c r="N769" i="3"/>
  <c r="AL776" i="3"/>
  <c r="AN780" i="3"/>
  <c r="AS758" i="3"/>
  <c r="AR776" i="3"/>
  <c r="AM780" i="3"/>
  <c r="AK770" i="3"/>
  <c r="M766" i="3"/>
  <c r="AE768" i="3"/>
  <c r="L759" i="3"/>
  <c r="W757" i="3"/>
  <c r="AE795" i="3"/>
  <c r="AS794" i="3"/>
  <c r="AB769" i="3"/>
  <c r="AE761" i="3"/>
  <c r="AD795" i="3"/>
  <c r="AQ767" i="3"/>
  <c r="AQ779" i="3"/>
  <c r="AD792" i="3"/>
  <c r="AD777" i="3"/>
  <c r="AD796" i="3"/>
  <c r="AQ764" i="3"/>
  <c r="AQ782" i="3"/>
  <c r="Z770" i="3"/>
  <c r="Z791" i="3"/>
  <c r="AT767" i="3"/>
  <c r="AT782" i="3"/>
  <c r="AD759" i="3"/>
  <c r="AD756" i="3"/>
  <c r="AC773" i="3"/>
  <c r="AC779" i="3"/>
  <c r="AI785" i="3"/>
  <c r="AI791" i="3"/>
  <c r="AC794" i="3"/>
  <c r="Q756" i="3"/>
  <c r="Q780" i="3"/>
  <c r="AD790" i="3"/>
  <c r="AS764" i="3"/>
  <c r="T786" i="3"/>
  <c r="AT790" i="3"/>
  <c r="U754" i="3"/>
  <c r="AR788" i="3"/>
  <c r="AF775" i="3"/>
  <c r="AC768" i="3"/>
  <c r="AB765" i="3"/>
  <c r="AK782" i="3"/>
  <c r="M757" i="3"/>
  <c r="N763" i="3"/>
  <c r="AE753" i="3"/>
  <c r="T795" i="3"/>
  <c r="W793" i="3"/>
  <c r="AM790" i="3"/>
  <c r="AE791" i="3"/>
  <c r="AD780" i="3"/>
  <c r="M784" i="3"/>
  <c r="AQ770" i="3"/>
  <c r="AD765" i="3"/>
  <c r="AD786" i="3"/>
  <c r="AI773" i="3"/>
  <c r="AC754" i="3"/>
  <c r="AC790" i="3"/>
  <c r="Q753" i="3"/>
  <c r="V775" i="3"/>
  <c r="Z795" i="3"/>
  <c r="AS785" i="3"/>
  <c r="AT757" i="3"/>
  <c r="AA764" i="3"/>
  <c r="U784" i="3"/>
  <c r="V778" i="3"/>
  <c r="AH782" i="3"/>
  <c r="AB780" i="3"/>
  <c r="S755" i="3"/>
  <c r="AJ755" i="3"/>
  <c r="N781" i="3"/>
  <c r="R780" i="3"/>
  <c r="AA782" i="3"/>
  <c r="AA780" i="3"/>
  <c r="AF757" i="3"/>
  <c r="AF756" i="3"/>
  <c r="U759" i="3"/>
  <c r="AG759" i="3"/>
  <c r="AQ758" i="3"/>
  <c r="AD762" i="3"/>
  <c r="AD789" i="3"/>
  <c r="AD766" i="3"/>
  <c r="AT760" i="3"/>
  <c r="AA773" i="3"/>
  <c r="L791" i="3"/>
  <c r="R773" i="3"/>
  <c r="S768" i="3"/>
  <c r="S788" i="3"/>
  <c r="AJ764" i="3"/>
  <c r="AH755" i="3"/>
  <c r="R753" i="3"/>
  <c r="L769" i="3"/>
  <c r="AF790" i="3"/>
  <c r="AN790" i="3"/>
  <c r="AR794" i="3"/>
  <c r="AN787" i="3"/>
  <c r="M783" i="3"/>
  <c r="AD768" i="3"/>
  <c r="U787" i="3"/>
  <c r="AQ773" i="3"/>
  <c r="AQ752" i="3"/>
  <c r="Z752" i="3"/>
  <c r="AT755" i="3"/>
  <c r="AT773" i="3"/>
  <c r="U786" i="3"/>
  <c r="AC752" i="3"/>
  <c r="AC767" i="3"/>
  <c r="AI764" i="3"/>
  <c r="AI779" i="3"/>
  <c r="AC769" i="3"/>
  <c r="AC784" i="3"/>
  <c r="Q774" i="3"/>
  <c r="AD772" i="3"/>
  <c r="Z762" i="3"/>
  <c r="T768" i="3"/>
  <c r="AT769" i="3"/>
  <c r="AA785" i="3"/>
  <c r="AR752" i="3"/>
  <c r="S762" i="3"/>
  <c r="AM765" i="3"/>
  <c r="AF771" i="3"/>
  <c r="AJ776" i="3"/>
  <c r="AM795" i="3"/>
  <c r="R774" i="3"/>
  <c r="L787" i="3"/>
  <c r="AN762" i="3"/>
  <c r="AB754" i="3"/>
  <c r="AN795" i="3"/>
  <c r="AL755" i="3"/>
  <c r="AJ760" i="3"/>
  <c r="T769" i="3"/>
  <c r="T781" i="3"/>
  <c r="T785" i="3"/>
  <c r="T770" i="3"/>
  <c r="U762" i="3"/>
  <c r="U783" i="3"/>
  <c r="AM432" i="3"/>
  <c r="AE432" i="3"/>
  <c r="W432" i="3"/>
  <c r="O432" i="3"/>
  <c r="AP431" i="3"/>
  <c r="AH431" i="3"/>
  <c r="Z431" i="3"/>
  <c r="R431" i="3"/>
  <c r="AS430" i="3"/>
  <c r="AK430" i="3"/>
  <c r="AC430" i="3"/>
  <c r="U430" i="3"/>
  <c r="M430" i="3"/>
  <c r="AN429" i="3"/>
  <c r="AF429" i="3"/>
  <c r="X429" i="3"/>
  <c r="P429" i="3"/>
  <c r="AQ428" i="3"/>
  <c r="AI428" i="3"/>
  <c r="AA428" i="3"/>
  <c r="S428" i="3"/>
  <c r="AT427" i="3"/>
  <c r="AL427" i="3"/>
  <c r="AD427" i="3"/>
  <c r="V427" i="3"/>
  <c r="N427" i="3"/>
  <c r="AO426" i="3"/>
  <c r="AG426" i="3"/>
  <c r="Y426" i="3"/>
  <c r="Q426" i="3"/>
  <c r="AR425" i="3"/>
  <c r="AJ425" i="3"/>
  <c r="AB425" i="3"/>
  <c r="T425" i="3"/>
  <c r="L425" i="3"/>
  <c r="AM424" i="3"/>
  <c r="AE424" i="3"/>
  <c r="W424" i="3"/>
  <c r="O424" i="3"/>
  <c r="AP423" i="3"/>
  <c r="AH423" i="3"/>
  <c r="Z423" i="3"/>
  <c r="R423" i="3"/>
  <c r="AS422" i="3"/>
  <c r="AK422" i="3"/>
  <c r="AC422" i="3"/>
  <c r="U422" i="3"/>
  <c r="M422" i="3"/>
  <c r="AN421" i="3"/>
  <c r="AF421" i="3"/>
  <c r="X421" i="3"/>
  <c r="P421" i="3"/>
  <c r="AQ420" i="3"/>
  <c r="AI420" i="3"/>
  <c r="AA420" i="3"/>
  <c r="S420" i="3"/>
  <c r="AT419" i="3"/>
  <c r="AL419" i="3"/>
  <c r="AD419" i="3"/>
  <c r="V419" i="3"/>
  <c r="N419" i="3"/>
  <c r="AO418" i="3"/>
  <c r="AG418" i="3"/>
  <c r="Y418" i="3"/>
  <c r="Q418" i="3"/>
  <c r="AR417" i="3"/>
  <c r="AJ417" i="3"/>
  <c r="AB417" i="3"/>
  <c r="T417" i="3"/>
  <c r="AM416" i="3"/>
  <c r="AE416" i="3"/>
  <c r="W416" i="3"/>
  <c r="O416" i="3"/>
  <c r="AP415" i="3"/>
  <c r="AH415" i="3"/>
  <c r="Z415" i="3"/>
  <c r="R415" i="3"/>
  <c r="AS414" i="3"/>
  <c r="AK414" i="3"/>
  <c r="AC414" i="3"/>
  <c r="U414" i="3"/>
  <c r="M414" i="3"/>
  <c r="AN413" i="3"/>
  <c r="AF413" i="3"/>
  <c r="X413" i="3"/>
  <c r="P413" i="3"/>
  <c r="AQ412" i="3"/>
  <c r="AI412" i="3"/>
  <c r="AA412" i="3"/>
  <c r="AT432" i="3"/>
  <c r="AL432" i="3"/>
  <c r="AD432" i="3"/>
  <c r="V432" i="3"/>
  <c r="N432" i="3"/>
  <c r="AO431" i="3"/>
  <c r="AG431" i="3"/>
  <c r="Y431" i="3"/>
  <c r="Q431" i="3"/>
  <c r="AR430" i="3"/>
  <c r="AJ430" i="3"/>
  <c r="AB430" i="3"/>
  <c r="T430" i="3"/>
  <c r="L430" i="3"/>
  <c r="AM429" i="3"/>
  <c r="AE429" i="3"/>
  <c r="W429" i="3"/>
  <c r="O429" i="3"/>
  <c r="AP428" i="3"/>
  <c r="AH428" i="3"/>
  <c r="Z428" i="3"/>
  <c r="R428" i="3"/>
  <c r="AS427" i="3"/>
  <c r="AK427" i="3"/>
  <c r="AC427" i="3"/>
  <c r="U427" i="3"/>
  <c r="M427" i="3"/>
  <c r="AN426" i="3"/>
  <c r="AF426" i="3"/>
  <c r="X426" i="3"/>
  <c r="P426" i="3"/>
  <c r="AQ425" i="3"/>
  <c r="AI425" i="3"/>
  <c r="AA425" i="3"/>
  <c r="S425" i="3"/>
  <c r="AT424" i="3"/>
  <c r="AL424" i="3"/>
  <c r="AD424" i="3"/>
  <c r="V424" i="3"/>
  <c r="N424" i="3"/>
  <c r="AO423" i="3"/>
  <c r="AG423" i="3"/>
  <c r="Y423" i="3"/>
  <c r="Q423" i="3"/>
  <c r="AR422" i="3"/>
  <c r="AJ422" i="3"/>
  <c r="AB422" i="3"/>
  <c r="T422" i="3"/>
  <c r="L422" i="3"/>
  <c r="AS432" i="3"/>
  <c r="AK432" i="3"/>
  <c r="AC432" i="3"/>
  <c r="U432" i="3"/>
  <c r="M432" i="3"/>
  <c r="AN431" i="3"/>
  <c r="AF431" i="3"/>
  <c r="X431" i="3"/>
  <c r="P431" i="3"/>
  <c r="AQ430" i="3"/>
  <c r="AI430" i="3"/>
  <c r="AA430" i="3"/>
  <c r="S430" i="3"/>
  <c r="AT429" i="3"/>
  <c r="AL429" i="3"/>
  <c r="AD429" i="3"/>
  <c r="V429" i="3"/>
  <c r="N429" i="3"/>
  <c r="AO428" i="3"/>
  <c r="AG428" i="3"/>
  <c r="Y428" i="3"/>
  <c r="Q428" i="3"/>
  <c r="AR427" i="3"/>
  <c r="AJ427" i="3"/>
  <c r="AB427" i="3"/>
  <c r="T427" i="3"/>
  <c r="AM426" i="3"/>
  <c r="AE426" i="3"/>
  <c r="W426" i="3"/>
  <c r="O426" i="3"/>
  <c r="AP425" i="3"/>
  <c r="AH425" i="3"/>
  <c r="Z425" i="3"/>
  <c r="R425" i="3"/>
  <c r="AS424" i="3"/>
  <c r="AK424" i="3"/>
  <c r="AC424" i="3"/>
  <c r="U424" i="3"/>
  <c r="M424" i="3"/>
  <c r="AN423" i="3"/>
  <c r="AF423" i="3"/>
  <c r="X423" i="3"/>
  <c r="P423" i="3"/>
  <c r="AQ422" i="3"/>
  <c r="AI422" i="3"/>
  <c r="AA422" i="3"/>
  <c r="S422" i="3"/>
  <c r="AT421" i="3"/>
  <c r="AL421" i="3"/>
  <c r="AD421" i="3"/>
  <c r="V421" i="3"/>
  <c r="N421" i="3"/>
  <c r="AO420" i="3"/>
  <c r="AG420" i="3"/>
  <c r="Y420" i="3"/>
  <c r="Q420" i="3"/>
  <c r="AR419" i="3"/>
  <c r="AJ419" i="3"/>
  <c r="AB419" i="3"/>
  <c r="T419" i="3"/>
  <c r="L419" i="3"/>
  <c r="AM418" i="3"/>
  <c r="AE418" i="3"/>
  <c r="W418" i="3"/>
  <c r="O418" i="3"/>
  <c r="AP417" i="3"/>
  <c r="AH417" i="3"/>
  <c r="Z417" i="3"/>
  <c r="R417" i="3"/>
  <c r="AS416" i="3"/>
  <c r="AK416" i="3"/>
  <c r="AC416" i="3"/>
  <c r="U416" i="3"/>
  <c r="M416" i="3"/>
  <c r="AN415" i="3"/>
  <c r="AF415" i="3"/>
  <c r="X415" i="3"/>
  <c r="P415" i="3"/>
  <c r="AQ414" i="3"/>
  <c r="AI414" i="3"/>
  <c r="AA414" i="3"/>
  <c r="S414" i="3"/>
  <c r="AT413" i="3"/>
  <c r="AL413" i="3"/>
  <c r="AD413" i="3"/>
  <c r="V413" i="3"/>
  <c r="AR432" i="3"/>
  <c r="AJ432" i="3"/>
  <c r="AB432" i="3"/>
  <c r="T432" i="3"/>
  <c r="L432" i="3"/>
  <c r="AM431" i="3"/>
  <c r="AE431" i="3"/>
  <c r="W431" i="3"/>
  <c r="O431" i="3"/>
  <c r="AP430" i="3"/>
  <c r="AH430" i="3"/>
  <c r="Z430" i="3"/>
  <c r="R430" i="3"/>
  <c r="AS429" i="3"/>
  <c r="AK429" i="3"/>
  <c r="AC429" i="3"/>
  <c r="U429" i="3"/>
  <c r="M429" i="3"/>
  <c r="AN428" i="3"/>
  <c r="AF428" i="3"/>
  <c r="X428" i="3"/>
  <c r="P428" i="3"/>
  <c r="AQ427" i="3"/>
  <c r="AI427" i="3"/>
  <c r="AA427" i="3"/>
  <c r="S427" i="3"/>
  <c r="AT426" i="3"/>
  <c r="AL426" i="3"/>
  <c r="AD426" i="3"/>
  <c r="V426" i="3"/>
  <c r="N426" i="3"/>
  <c r="AO425" i="3"/>
  <c r="AG425" i="3"/>
  <c r="Y425" i="3"/>
  <c r="Q425" i="3"/>
  <c r="AR424" i="3"/>
  <c r="AJ424" i="3"/>
  <c r="AB424" i="3"/>
  <c r="T424" i="3"/>
  <c r="L424" i="3"/>
  <c r="AM423" i="3"/>
  <c r="AE423" i="3"/>
  <c r="W423" i="3"/>
  <c r="O423" i="3"/>
  <c r="AP422" i="3"/>
  <c r="AH422" i="3"/>
  <c r="Z422" i="3"/>
  <c r="R422" i="3"/>
  <c r="AS421" i="3"/>
  <c r="AK421" i="3"/>
  <c r="AC421" i="3"/>
  <c r="U421" i="3"/>
  <c r="M421" i="3"/>
  <c r="AN420" i="3"/>
  <c r="AF420" i="3"/>
  <c r="X420" i="3"/>
  <c r="P420" i="3"/>
  <c r="AQ419" i="3"/>
  <c r="AI419" i="3"/>
  <c r="AA419" i="3"/>
  <c r="S419" i="3"/>
  <c r="AT418" i="3"/>
  <c r="AL418" i="3"/>
  <c r="AD418" i="3"/>
  <c r="V418" i="3"/>
  <c r="N418" i="3"/>
  <c r="AO417" i="3"/>
  <c r="AG417" i="3"/>
  <c r="Y417" i="3"/>
  <c r="Q417" i="3"/>
  <c r="AR416" i="3"/>
  <c r="AJ416" i="3"/>
  <c r="AB416" i="3"/>
  <c r="T416" i="3"/>
  <c r="L416" i="3"/>
  <c r="AM415" i="3"/>
  <c r="AE415" i="3"/>
  <c r="W415" i="3"/>
  <c r="O415" i="3"/>
  <c r="AP414" i="3"/>
  <c r="AH414" i="3"/>
  <c r="Z414" i="3"/>
  <c r="R414" i="3"/>
  <c r="AS413" i="3"/>
  <c r="AK413" i="3"/>
  <c r="AC413" i="3"/>
  <c r="U413" i="3"/>
  <c r="M413" i="3"/>
  <c r="AN412" i="3"/>
  <c r="AF412" i="3"/>
  <c r="X412" i="3"/>
  <c r="AQ432" i="3"/>
  <c r="AI432" i="3"/>
  <c r="AA432" i="3"/>
  <c r="S432" i="3"/>
  <c r="AT431" i="3"/>
  <c r="AL431" i="3"/>
  <c r="AD431" i="3"/>
  <c r="V431" i="3"/>
  <c r="N431" i="3"/>
  <c r="AO430" i="3"/>
  <c r="AG430" i="3"/>
  <c r="Y430" i="3"/>
  <c r="Q430" i="3"/>
  <c r="AR429" i="3"/>
  <c r="AJ429" i="3"/>
  <c r="AB429" i="3"/>
  <c r="T429" i="3"/>
  <c r="AM428" i="3"/>
  <c r="AE428" i="3"/>
  <c r="W428" i="3"/>
  <c r="O428" i="3"/>
  <c r="AP427" i="3"/>
  <c r="AH427" i="3"/>
  <c r="Z427" i="3"/>
  <c r="R427" i="3"/>
  <c r="AS426" i="3"/>
  <c r="AK426" i="3"/>
  <c r="AC426" i="3"/>
  <c r="U426" i="3"/>
  <c r="M426" i="3"/>
  <c r="AN425" i="3"/>
  <c r="AF425" i="3"/>
  <c r="X425" i="3"/>
  <c r="P425" i="3"/>
  <c r="AQ424" i="3"/>
  <c r="AI424" i="3"/>
  <c r="AA424" i="3"/>
  <c r="S424" i="3"/>
  <c r="AT423" i="3"/>
  <c r="AL423" i="3"/>
  <c r="AD423" i="3"/>
  <c r="V423" i="3"/>
  <c r="N423" i="3"/>
  <c r="AO422" i="3"/>
  <c r="AG422" i="3"/>
  <c r="Y422" i="3"/>
  <c r="Q422" i="3"/>
  <c r="AR421" i="3"/>
  <c r="AJ421" i="3"/>
  <c r="AB421" i="3"/>
  <c r="T421" i="3"/>
  <c r="L421" i="3"/>
  <c r="AM420" i="3"/>
  <c r="AE420" i="3"/>
  <c r="W420" i="3"/>
  <c r="O420" i="3"/>
  <c r="AP419" i="3"/>
  <c r="AH419" i="3"/>
  <c r="Z419" i="3"/>
  <c r="R419" i="3"/>
  <c r="AS418" i="3"/>
  <c r="AK418" i="3"/>
  <c r="AC418" i="3"/>
  <c r="U418" i="3"/>
  <c r="M418" i="3"/>
  <c r="AN417" i="3"/>
  <c r="AF417" i="3"/>
  <c r="X417" i="3"/>
  <c r="P417" i="3"/>
  <c r="AQ416" i="3"/>
  <c r="AI416" i="3"/>
  <c r="AA416" i="3"/>
  <c r="S416" i="3"/>
  <c r="AT415" i="3"/>
  <c r="AL415" i="3"/>
  <c r="AD415" i="3"/>
  <c r="V415" i="3"/>
  <c r="N415" i="3"/>
  <c r="AO414" i="3"/>
  <c r="AG414" i="3"/>
  <c r="Y414" i="3"/>
  <c r="Q414" i="3"/>
  <c r="AR413" i="3"/>
  <c r="AJ413" i="3"/>
  <c r="AB413" i="3"/>
  <c r="T413" i="3"/>
  <c r="L413" i="3"/>
  <c r="AM412" i="3"/>
  <c r="AE412" i="3"/>
  <c r="W412" i="3"/>
  <c r="AN432" i="3"/>
  <c r="AF432" i="3"/>
  <c r="X432" i="3"/>
  <c r="P432" i="3"/>
  <c r="AQ431" i="3"/>
  <c r="AI431" i="3"/>
  <c r="AA431" i="3"/>
  <c r="S431" i="3"/>
  <c r="AT430" i="3"/>
  <c r="AL430" i="3"/>
  <c r="AD430" i="3"/>
  <c r="V430" i="3"/>
  <c r="N430" i="3"/>
  <c r="AO429" i="3"/>
  <c r="AG429" i="3"/>
  <c r="Y429" i="3"/>
  <c r="Q429" i="3"/>
  <c r="AR428" i="3"/>
  <c r="AJ428" i="3"/>
  <c r="AB428" i="3"/>
  <c r="T428" i="3"/>
  <c r="L428" i="3"/>
  <c r="AM427" i="3"/>
  <c r="AE427" i="3"/>
  <c r="W427" i="3"/>
  <c r="O427" i="3"/>
  <c r="AP426" i="3"/>
  <c r="AH426" i="3"/>
  <c r="Z426" i="3"/>
  <c r="R426" i="3"/>
  <c r="AS425" i="3"/>
  <c r="AK425" i="3"/>
  <c r="AC425" i="3"/>
  <c r="U425" i="3"/>
  <c r="M425" i="3"/>
  <c r="AN424" i="3"/>
  <c r="AF424" i="3"/>
  <c r="X424" i="3"/>
  <c r="P424" i="3"/>
  <c r="AQ423" i="3"/>
  <c r="AI423" i="3"/>
  <c r="AA423" i="3"/>
  <c r="S423" i="3"/>
  <c r="AT422" i="3"/>
  <c r="AL422" i="3"/>
  <c r="AD422" i="3"/>
  <c r="V422" i="3"/>
  <c r="N422" i="3"/>
  <c r="AO421" i="3"/>
  <c r="AG421" i="3"/>
  <c r="Y421" i="3"/>
  <c r="Q421" i="3"/>
  <c r="AR420" i="3"/>
  <c r="AJ420" i="3"/>
  <c r="AB420" i="3"/>
  <c r="T420" i="3"/>
  <c r="L420" i="3"/>
  <c r="AM419" i="3"/>
  <c r="AE419" i="3"/>
  <c r="W419" i="3"/>
  <c r="O419" i="3"/>
  <c r="AP418" i="3"/>
  <c r="AH418" i="3"/>
  <c r="Z418" i="3"/>
  <c r="R418" i="3"/>
  <c r="AS417" i="3"/>
  <c r="AK417" i="3"/>
  <c r="AC417" i="3"/>
  <c r="U417" i="3"/>
  <c r="M417" i="3"/>
  <c r="AN416" i="3"/>
  <c r="AF416" i="3"/>
  <c r="X416" i="3"/>
  <c r="P416" i="3"/>
  <c r="AQ415" i="3"/>
  <c r="AI415" i="3"/>
  <c r="AA415" i="3"/>
  <c r="S415" i="3"/>
  <c r="AT414" i="3"/>
  <c r="AL414" i="3"/>
  <c r="AD414" i="3"/>
  <c r="V414" i="3"/>
  <c r="N414" i="3"/>
  <c r="AO413" i="3"/>
  <c r="AG413" i="3"/>
  <c r="Y413" i="3"/>
  <c r="Q413" i="3"/>
  <c r="AR412" i="3"/>
  <c r="AJ412" i="3"/>
  <c r="AB412" i="3"/>
  <c r="Z432" i="3"/>
  <c r="AC431" i="3"/>
  <c r="AF430" i="3"/>
  <c r="AI429" i="3"/>
  <c r="AL428" i="3"/>
  <c r="AO427" i="3"/>
  <c r="AR426" i="3"/>
  <c r="L426" i="3"/>
  <c r="O425" i="3"/>
  <c r="R424" i="3"/>
  <c r="U423" i="3"/>
  <c r="X422" i="3"/>
  <c r="AA421" i="3"/>
  <c r="AD420" i="3"/>
  <c r="AG419" i="3"/>
  <c r="AJ418" i="3"/>
  <c r="AM417" i="3"/>
  <c r="AP416" i="3"/>
  <c r="AS415" i="3"/>
  <c r="M415" i="3"/>
  <c r="P414" i="3"/>
  <c r="S413" i="3"/>
  <c r="AG412" i="3"/>
  <c r="Q412" i="3"/>
  <c r="AQ411" i="3"/>
  <c r="AI411" i="3"/>
  <c r="AA411" i="3"/>
  <c r="S411" i="3"/>
  <c r="AT410" i="3"/>
  <c r="AL410" i="3"/>
  <c r="AD410" i="3"/>
  <c r="V410" i="3"/>
  <c r="N410" i="3"/>
  <c r="AO409" i="3"/>
  <c r="AG409" i="3"/>
  <c r="Y409" i="3"/>
  <c r="Q409" i="3"/>
  <c r="AR408" i="3"/>
  <c r="AJ408" i="3"/>
  <c r="AB408" i="3"/>
  <c r="T408" i="3"/>
  <c r="L408" i="3"/>
  <c r="AM407" i="3"/>
  <c r="AE407" i="3"/>
  <c r="W407" i="3"/>
  <c r="O407" i="3"/>
  <c r="AP406" i="3"/>
  <c r="AH406" i="3"/>
  <c r="Z406" i="3"/>
  <c r="R406" i="3"/>
  <c r="AS405" i="3"/>
  <c r="AK405" i="3"/>
  <c r="AC405" i="3"/>
  <c r="U405" i="3"/>
  <c r="M405" i="3"/>
  <c r="AN404" i="3"/>
  <c r="AF404" i="3"/>
  <c r="X404" i="3"/>
  <c r="P404" i="3"/>
  <c r="AQ403" i="3"/>
  <c r="AI403" i="3"/>
  <c r="AA403" i="3"/>
  <c r="S403" i="3"/>
  <c r="AT402" i="3"/>
  <c r="AL402" i="3"/>
  <c r="AD402" i="3"/>
  <c r="V402" i="3"/>
  <c r="N402" i="3"/>
  <c r="AO401" i="3"/>
  <c r="AG401" i="3"/>
  <c r="Y401" i="3"/>
  <c r="Q401" i="3"/>
  <c r="AR400" i="3"/>
  <c r="AJ400" i="3"/>
  <c r="AB400" i="3"/>
  <c r="T400" i="3"/>
  <c r="L400" i="3"/>
  <c r="AM399" i="3"/>
  <c r="AE399" i="3"/>
  <c r="W399" i="3"/>
  <c r="O399" i="3"/>
  <c r="AP398" i="3"/>
  <c r="AH398" i="3"/>
  <c r="Z398" i="3"/>
  <c r="R398" i="3"/>
  <c r="AS397" i="3"/>
  <c r="AK397" i="3"/>
  <c r="AC397" i="3"/>
  <c r="U397" i="3"/>
  <c r="M397" i="3"/>
  <c r="AN396" i="3"/>
  <c r="AF396" i="3"/>
  <c r="X396" i="3"/>
  <c r="P396" i="3"/>
  <c r="AQ395" i="3"/>
  <c r="AI395" i="3"/>
  <c r="AA395" i="3"/>
  <c r="S395" i="3"/>
  <c r="AT394" i="3"/>
  <c r="AL394" i="3"/>
  <c r="AD394" i="3"/>
  <c r="V394" i="3"/>
  <c r="N394" i="3"/>
  <c r="AO393" i="3"/>
  <c r="AG393" i="3"/>
  <c r="Y393" i="3"/>
  <c r="Q393" i="3"/>
  <c r="AR392" i="3"/>
  <c r="AJ392" i="3"/>
  <c r="AB392" i="3"/>
  <c r="T392" i="3"/>
  <c r="L392" i="3"/>
  <c r="AM391" i="3"/>
  <c r="AE391" i="3"/>
  <c r="W391" i="3"/>
  <c r="O391" i="3"/>
  <c r="AP390" i="3"/>
  <c r="AH390" i="3"/>
  <c r="Z390" i="3"/>
  <c r="R390" i="3"/>
  <c r="AS389" i="3"/>
  <c r="AK389" i="3"/>
  <c r="AC389" i="3"/>
  <c r="U389" i="3"/>
  <c r="M389" i="3"/>
  <c r="AN388" i="3"/>
  <c r="AF388" i="3"/>
  <c r="X388" i="3"/>
  <c r="P388" i="3"/>
  <c r="AQ385" i="3"/>
  <c r="AI385" i="3"/>
  <c r="AA385" i="3"/>
  <c r="S385" i="3"/>
  <c r="AT384" i="3"/>
  <c r="AL384" i="3"/>
  <c r="AD384" i="3"/>
  <c r="V384" i="3"/>
  <c r="N384" i="3"/>
  <c r="AO383" i="3"/>
  <c r="AG383" i="3"/>
  <c r="Y383" i="3"/>
  <c r="Q383" i="3"/>
  <c r="AR382" i="3"/>
  <c r="AJ382" i="3"/>
  <c r="AB382" i="3"/>
  <c r="T382" i="3"/>
  <c r="L382" i="3"/>
  <c r="AM381" i="3"/>
  <c r="AE381" i="3"/>
  <c r="W381" i="3"/>
  <c r="O381" i="3"/>
  <c r="AP380" i="3"/>
  <c r="AH380" i="3"/>
  <c r="Z380" i="3"/>
  <c r="R380" i="3"/>
  <c r="AS379" i="3"/>
  <c r="AK379" i="3"/>
  <c r="AC379" i="3"/>
  <c r="U379" i="3"/>
  <c r="M379" i="3"/>
  <c r="AN378" i="3"/>
  <c r="AF378" i="3"/>
  <c r="X378" i="3"/>
  <c r="P378" i="3"/>
  <c r="AQ377" i="3"/>
  <c r="AI377" i="3"/>
  <c r="AA377" i="3"/>
  <c r="S377" i="3"/>
  <c r="AT376" i="3"/>
  <c r="AL376" i="3"/>
  <c r="AD376" i="3"/>
  <c r="V376" i="3"/>
  <c r="N376" i="3"/>
  <c r="AO375" i="3"/>
  <c r="AG375" i="3"/>
  <c r="Y375" i="3"/>
  <c r="Q375" i="3"/>
  <c r="AR374" i="3"/>
  <c r="AJ374" i="3"/>
  <c r="AB374" i="3"/>
  <c r="T374" i="3"/>
  <c r="L374" i="3"/>
  <c r="AM373" i="3"/>
  <c r="AE373" i="3"/>
  <c r="W373" i="3"/>
  <c r="O373" i="3"/>
  <c r="AP372" i="3"/>
  <c r="Y432" i="3"/>
  <c r="AB431" i="3"/>
  <c r="AE430" i="3"/>
  <c r="AH429" i="3"/>
  <c r="AK428" i="3"/>
  <c r="AN427" i="3"/>
  <c r="AQ426" i="3"/>
  <c r="AT425" i="3"/>
  <c r="N425" i="3"/>
  <c r="Q424" i="3"/>
  <c r="T423" i="3"/>
  <c r="W422" i="3"/>
  <c r="Z421" i="3"/>
  <c r="AC420" i="3"/>
  <c r="AF419" i="3"/>
  <c r="AI418" i="3"/>
  <c r="AL417" i="3"/>
  <c r="AO416" i="3"/>
  <c r="AR415" i="3"/>
  <c r="L415" i="3"/>
  <c r="O414" i="3"/>
  <c r="R413" i="3"/>
  <c r="AD412" i="3"/>
  <c r="P412" i="3"/>
  <c r="AP411" i="3"/>
  <c r="AH411" i="3"/>
  <c r="Z411" i="3"/>
  <c r="R411" i="3"/>
  <c r="AS410" i="3"/>
  <c r="AK410" i="3"/>
  <c r="AC410" i="3"/>
  <c r="U410" i="3"/>
  <c r="M410" i="3"/>
  <c r="AN409" i="3"/>
  <c r="AF409" i="3"/>
  <c r="X409" i="3"/>
  <c r="P409" i="3"/>
  <c r="AQ408" i="3"/>
  <c r="AI408" i="3"/>
  <c r="AA408" i="3"/>
  <c r="S408" i="3"/>
  <c r="AT407" i="3"/>
  <c r="AL407" i="3"/>
  <c r="AD407" i="3"/>
  <c r="V407" i="3"/>
  <c r="N407" i="3"/>
  <c r="AO406" i="3"/>
  <c r="AG406" i="3"/>
  <c r="Y406" i="3"/>
  <c r="Q406" i="3"/>
  <c r="AR405" i="3"/>
  <c r="AJ405" i="3"/>
  <c r="AB405" i="3"/>
  <c r="T405" i="3"/>
  <c r="L405" i="3"/>
  <c r="AM404" i="3"/>
  <c r="AE404" i="3"/>
  <c r="W404" i="3"/>
  <c r="O404" i="3"/>
  <c r="AP403" i="3"/>
  <c r="AH403" i="3"/>
  <c r="Z403" i="3"/>
  <c r="R403" i="3"/>
  <c r="AS402" i="3"/>
  <c r="AK402" i="3"/>
  <c r="AC402" i="3"/>
  <c r="U402" i="3"/>
  <c r="M402" i="3"/>
  <c r="AN401" i="3"/>
  <c r="AF401" i="3"/>
  <c r="X401" i="3"/>
  <c r="P401" i="3"/>
  <c r="AQ400" i="3"/>
  <c r="AI400" i="3"/>
  <c r="AA400" i="3"/>
  <c r="S400" i="3"/>
  <c r="AT399" i="3"/>
  <c r="AL399" i="3"/>
  <c r="AD399" i="3"/>
  <c r="V399" i="3"/>
  <c r="N399" i="3"/>
  <c r="AO398" i="3"/>
  <c r="AG398" i="3"/>
  <c r="Y398" i="3"/>
  <c r="Q398" i="3"/>
  <c r="AR397" i="3"/>
  <c r="AJ397" i="3"/>
  <c r="AB397" i="3"/>
  <c r="T397" i="3"/>
  <c r="L397" i="3"/>
  <c r="AM396" i="3"/>
  <c r="AE396" i="3"/>
  <c r="W396" i="3"/>
  <c r="O396" i="3"/>
  <c r="AP395" i="3"/>
  <c r="AH395" i="3"/>
  <c r="Z395" i="3"/>
  <c r="R395" i="3"/>
  <c r="AS394" i="3"/>
  <c r="AK394" i="3"/>
  <c r="AC394" i="3"/>
  <c r="U394" i="3"/>
  <c r="M394" i="3"/>
  <c r="AN393" i="3"/>
  <c r="AF393" i="3"/>
  <c r="X393" i="3"/>
  <c r="P393" i="3"/>
  <c r="AQ392" i="3"/>
  <c r="AI392" i="3"/>
  <c r="AA392" i="3"/>
  <c r="S392" i="3"/>
  <c r="AT391" i="3"/>
  <c r="AL391" i="3"/>
  <c r="AD391" i="3"/>
  <c r="V391" i="3"/>
  <c r="N391" i="3"/>
  <c r="AO390" i="3"/>
  <c r="AG390" i="3"/>
  <c r="Y390" i="3"/>
  <c r="Q390" i="3"/>
  <c r="AR389" i="3"/>
  <c r="AJ389" i="3"/>
  <c r="AB389" i="3"/>
  <c r="T389" i="3"/>
  <c r="L389" i="3"/>
  <c r="AM388" i="3"/>
  <c r="AE388" i="3"/>
  <c r="W388" i="3"/>
  <c r="O388" i="3"/>
  <c r="AP385" i="3"/>
  <c r="AH385" i="3"/>
  <c r="Z385" i="3"/>
  <c r="R385" i="3"/>
  <c r="AS384" i="3"/>
  <c r="AK384" i="3"/>
  <c r="AC384" i="3"/>
  <c r="U384" i="3"/>
  <c r="M384" i="3"/>
  <c r="AN383" i="3"/>
  <c r="AF383" i="3"/>
  <c r="X383" i="3"/>
  <c r="P383" i="3"/>
  <c r="AQ382" i="3"/>
  <c r="AI382" i="3"/>
  <c r="AA382" i="3"/>
  <c r="S382" i="3"/>
  <c r="AT381" i="3"/>
  <c r="AL381" i="3"/>
  <c r="AD381" i="3"/>
  <c r="V381" i="3"/>
  <c r="N381" i="3"/>
  <c r="AO380" i="3"/>
  <c r="AG380" i="3"/>
  <c r="Y380" i="3"/>
  <c r="Q380" i="3"/>
  <c r="AR379" i="3"/>
  <c r="AJ379" i="3"/>
  <c r="AB379" i="3"/>
  <c r="T379" i="3"/>
  <c r="L379" i="3"/>
  <c r="AM378" i="3"/>
  <c r="AE378" i="3"/>
  <c r="W378" i="3"/>
  <c r="O378" i="3"/>
  <c r="AP377" i="3"/>
  <c r="AH377" i="3"/>
  <c r="Z377" i="3"/>
  <c r="R432" i="3"/>
  <c r="U431" i="3"/>
  <c r="X430" i="3"/>
  <c r="AA429" i="3"/>
  <c r="AD428" i="3"/>
  <c r="AG427" i="3"/>
  <c r="AJ426" i="3"/>
  <c r="AM425" i="3"/>
  <c r="AP424" i="3"/>
  <c r="AS423" i="3"/>
  <c r="M423" i="3"/>
  <c r="P422" i="3"/>
  <c r="S421" i="3"/>
  <c r="V420" i="3"/>
  <c r="Y419" i="3"/>
  <c r="AB418" i="3"/>
  <c r="AE417" i="3"/>
  <c r="AH416" i="3"/>
  <c r="AK415" i="3"/>
  <c r="AN414" i="3"/>
  <c r="AQ413" i="3"/>
  <c r="N413" i="3"/>
  <c r="AC412" i="3"/>
  <c r="O412" i="3"/>
  <c r="AO411" i="3"/>
  <c r="AG411" i="3"/>
  <c r="Y411" i="3"/>
  <c r="Q411" i="3"/>
  <c r="AR410" i="3"/>
  <c r="AJ410" i="3"/>
  <c r="AB410" i="3"/>
  <c r="T410" i="3"/>
  <c r="L410" i="3"/>
  <c r="AM409" i="3"/>
  <c r="AE409" i="3"/>
  <c r="W409" i="3"/>
  <c r="O409" i="3"/>
  <c r="AP408" i="3"/>
  <c r="AH408" i="3"/>
  <c r="Z408" i="3"/>
  <c r="R408" i="3"/>
  <c r="AS407" i="3"/>
  <c r="AK407" i="3"/>
  <c r="AC407" i="3"/>
  <c r="U407" i="3"/>
  <c r="M407" i="3"/>
  <c r="AN406" i="3"/>
  <c r="AF406" i="3"/>
  <c r="X406" i="3"/>
  <c r="P406" i="3"/>
  <c r="AQ405" i="3"/>
  <c r="AI405" i="3"/>
  <c r="AA405" i="3"/>
  <c r="S405" i="3"/>
  <c r="AT404" i="3"/>
  <c r="AL404" i="3"/>
  <c r="AD404" i="3"/>
  <c r="V404" i="3"/>
  <c r="N404" i="3"/>
  <c r="AO403" i="3"/>
  <c r="AG403" i="3"/>
  <c r="Y403" i="3"/>
  <c r="Q403" i="3"/>
  <c r="AR402" i="3"/>
  <c r="AJ402" i="3"/>
  <c r="AB402" i="3"/>
  <c r="T402" i="3"/>
  <c r="L402" i="3"/>
  <c r="AM401" i="3"/>
  <c r="AE401" i="3"/>
  <c r="W401" i="3"/>
  <c r="O401" i="3"/>
  <c r="AP400" i="3"/>
  <c r="AH400" i="3"/>
  <c r="Z400" i="3"/>
  <c r="R400" i="3"/>
  <c r="AS399" i="3"/>
  <c r="AK399" i="3"/>
  <c r="AC399" i="3"/>
  <c r="U399" i="3"/>
  <c r="M399" i="3"/>
  <c r="AN398" i="3"/>
  <c r="AF398" i="3"/>
  <c r="X398" i="3"/>
  <c r="P398" i="3"/>
  <c r="AQ397" i="3"/>
  <c r="AI397" i="3"/>
  <c r="AA397" i="3"/>
  <c r="S397" i="3"/>
  <c r="AT396" i="3"/>
  <c r="AL396" i="3"/>
  <c r="AD396" i="3"/>
  <c r="V396" i="3"/>
  <c r="N396" i="3"/>
  <c r="AO395" i="3"/>
  <c r="AG395" i="3"/>
  <c r="Y395" i="3"/>
  <c r="Q395" i="3"/>
  <c r="AR394" i="3"/>
  <c r="AJ394" i="3"/>
  <c r="AB394" i="3"/>
  <c r="T394" i="3"/>
  <c r="L394" i="3"/>
  <c r="AM393" i="3"/>
  <c r="AE393" i="3"/>
  <c r="W393" i="3"/>
  <c r="O393" i="3"/>
  <c r="AP392" i="3"/>
  <c r="AH392" i="3"/>
  <c r="Z392" i="3"/>
  <c r="R392" i="3"/>
  <c r="AS391" i="3"/>
  <c r="AK391" i="3"/>
  <c r="AC391" i="3"/>
  <c r="U391" i="3"/>
  <c r="M391" i="3"/>
  <c r="AN390" i="3"/>
  <c r="AF390" i="3"/>
  <c r="X390" i="3"/>
  <c r="P390" i="3"/>
  <c r="AQ389" i="3"/>
  <c r="AI389" i="3"/>
  <c r="AA389" i="3"/>
  <c r="S389" i="3"/>
  <c r="AT388" i="3"/>
  <c r="AL388" i="3"/>
  <c r="AD388" i="3"/>
  <c r="V388" i="3"/>
  <c r="N388" i="3"/>
  <c r="AO385" i="3"/>
  <c r="AG385" i="3"/>
  <c r="Y385" i="3"/>
  <c r="Q385" i="3"/>
  <c r="AR384" i="3"/>
  <c r="AJ384" i="3"/>
  <c r="AB384" i="3"/>
  <c r="T384" i="3"/>
  <c r="L384" i="3"/>
  <c r="AM383" i="3"/>
  <c r="AE383" i="3"/>
  <c r="W383" i="3"/>
  <c r="O383" i="3"/>
  <c r="AP382" i="3"/>
  <c r="AH382" i="3"/>
  <c r="Z382" i="3"/>
  <c r="R382" i="3"/>
  <c r="AS381" i="3"/>
  <c r="AK381" i="3"/>
  <c r="AC381" i="3"/>
  <c r="U381" i="3"/>
  <c r="M381" i="3"/>
  <c r="AN380" i="3"/>
  <c r="AF380" i="3"/>
  <c r="X380" i="3"/>
  <c r="P380" i="3"/>
  <c r="AQ379" i="3"/>
  <c r="AI379" i="3"/>
  <c r="AA379" i="3"/>
  <c r="S379" i="3"/>
  <c r="AT378" i="3"/>
  <c r="AL378" i="3"/>
  <c r="AD378" i="3"/>
  <c r="V378" i="3"/>
  <c r="N378" i="3"/>
  <c r="AO377" i="3"/>
  <c r="AG377" i="3"/>
  <c r="Y377" i="3"/>
  <c r="Q377" i="3"/>
  <c r="AR376" i="3"/>
  <c r="AJ376" i="3"/>
  <c r="AB376" i="3"/>
  <c r="T376" i="3"/>
  <c r="L376" i="3"/>
  <c r="AM375" i="3"/>
  <c r="AE375" i="3"/>
  <c r="W375" i="3"/>
  <c r="O375" i="3"/>
  <c r="AP374" i="3"/>
  <c r="AH374" i="3"/>
  <c r="Z374" i="3"/>
  <c r="R374" i="3"/>
  <c r="AS373" i="3"/>
  <c r="AK373" i="3"/>
  <c r="AC373" i="3"/>
  <c r="U373" i="3"/>
  <c r="M373" i="3"/>
  <c r="AN372" i="3"/>
  <c r="AF372" i="3"/>
  <c r="X372" i="3"/>
  <c r="P372" i="3"/>
  <c r="AQ371" i="3"/>
  <c r="AI371" i="3"/>
  <c r="AA371" i="3"/>
  <c r="S371" i="3"/>
  <c r="AT370" i="3"/>
  <c r="AL370" i="3"/>
  <c r="AD370" i="3"/>
  <c r="V370" i="3"/>
  <c r="N370" i="3"/>
  <c r="AO369" i="3"/>
  <c r="AG369" i="3"/>
  <c r="Y369" i="3"/>
  <c r="Q369" i="3"/>
  <c r="AR368" i="3"/>
  <c r="AJ368" i="3"/>
  <c r="AB368" i="3"/>
  <c r="T368" i="3"/>
  <c r="L368" i="3"/>
  <c r="AM367" i="3"/>
  <c r="AE367" i="3"/>
  <c r="W367" i="3"/>
  <c r="O367" i="3"/>
  <c r="AP366" i="3"/>
  <c r="AH366" i="3"/>
  <c r="Z366" i="3"/>
  <c r="R366" i="3"/>
  <c r="AS365" i="3"/>
  <c r="AK365" i="3"/>
  <c r="AC365" i="3"/>
  <c r="U365" i="3"/>
  <c r="M365" i="3"/>
  <c r="AN364" i="3"/>
  <c r="AF364" i="3"/>
  <c r="X364" i="3"/>
  <c r="P364" i="3"/>
  <c r="AQ363" i="3"/>
  <c r="AI363" i="3"/>
  <c r="AA363" i="3"/>
  <c r="S363" i="3"/>
  <c r="AT362" i="3"/>
  <c r="AL362" i="3"/>
  <c r="AD362" i="3"/>
  <c r="V362" i="3"/>
  <c r="N362" i="3"/>
  <c r="AO361" i="3"/>
  <c r="AG361" i="3"/>
  <c r="Y361" i="3"/>
  <c r="Q361" i="3"/>
  <c r="AR360" i="3"/>
  <c r="AJ360" i="3"/>
  <c r="AB360" i="3"/>
  <c r="T360" i="3"/>
  <c r="L360" i="3"/>
  <c r="AM359" i="3"/>
  <c r="AE359" i="3"/>
  <c r="W359" i="3"/>
  <c r="O359" i="3"/>
  <c r="AP358" i="3"/>
  <c r="AH358" i="3"/>
  <c r="Z358" i="3"/>
  <c r="R358" i="3"/>
  <c r="AS357" i="3"/>
  <c r="AK357" i="3"/>
  <c r="AC357" i="3"/>
  <c r="U357" i="3"/>
  <c r="M357" i="3"/>
  <c r="AN356" i="3"/>
  <c r="AF356" i="3"/>
  <c r="X356" i="3"/>
  <c r="Q432" i="3"/>
  <c r="T431" i="3"/>
  <c r="W430" i="3"/>
  <c r="Z429" i="3"/>
  <c r="AC428" i="3"/>
  <c r="AF427" i="3"/>
  <c r="AI426" i="3"/>
  <c r="AL425" i="3"/>
  <c r="AO424" i="3"/>
  <c r="AR423" i="3"/>
  <c r="L423" i="3"/>
  <c r="O422" i="3"/>
  <c r="R421" i="3"/>
  <c r="U420" i="3"/>
  <c r="X419" i="3"/>
  <c r="AA418" i="3"/>
  <c r="AD417" i="3"/>
  <c r="AG416" i="3"/>
  <c r="AJ415" i="3"/>
  <c r="AM414" i="3"/>
  <c r="AP413" i="3"/>
  <c r="AT412" i="3"/>
  <c r="Y412" i="3"/>
  <c r="N412" i="3"/>
  <c r="AN411" i="3"/>
  <c r="AF411" i="3"/>
  <c r="X411" i="3"/>
  <c r="P411" i="3"/>
  <c r="AQ410" i="3"/>
  <c r="AI410" i="3"/>
  <c r="AA410" i="3"/>
  <c r="S410" i="3"/>
  <c r="AT409" i="3"/>
  <c r="AL409" i="3"/>
  <c r="AD409" i="3"/>
  <c r="V409" i="3"/>
  <c r="N409" i="3"/>
  <c r="AO408" i="3"/>
  <c r="AG408" i="3"/>
  <c r="Y408" i="3"/>
  <c r="Q408" i="3"/>
  <c r="AR407" i="3"/>
  <c r="AJ407" i="3"/>
  <c r="AB407" i="3"/>
  <c r="T407" i="3"/>
  <c r="L407" i="3"/>
  <c r="AM406" i="3"/>
  <c r="AE406" i="3"/>
  <c r="W406" i="3"/>
  <c r="O406" i="3"/>
  <c r="AP405" i="3"/>
  <c r="AH405" i="3"/>
  <c r="Z405" i="3"/>
  <c r="R405" i="3"/>
  <c r="AS404" i="3"/>
  <c r="AK404" i="3"/>
  <c r="AC404" i="3"/>
  <c r="U404" i="3"/>
  <c r="M404" i="3"/>
  <c r="AN403" i="3"/>
  <c r="AF403" i="3"/>
  <c r="X403" i="3"/>
  <c r="P403" i="3"/>
  <c r="AQ402" i="3"/>
  <c r="AI402" i="3"/>
  <c r="AA402" i="3"/>
  <c r="S402" i="3"/>
  <c r="AT401" i="3"/>
  <c r="AL401" i="3"/>
  <c r="AD401" i="3"/>
  <c r="V401" i="3"/>
  <c r="N401" i="3"/>
  <c r="AO400" i="3"/>
  <c r="AG400" i="3"/>
  <c r="Y400" i="3"/>
  <c r="Q400" i="3"/>
  <c r="AR399" i="3"/>
  <c r="AJ399" i="3"/>
  <c r="AB399" i="3"/>
  <c r="T399" i="3"/>
  <c r="L399" i="3"/>
  <c r="AM398" i="3"/>
  <c r="AE398" i="3"/>
  <c r="W398" i="3"/>
  <c r="O398" i="3"/>
  <c r="AP397" i="3"/>
  <c r="AH397" i="3"/>
  <c r="Z397" i="3"/>
  <c r="R397" i="3"/>
  <c r="AS396" i="3"/>
  <c r="AK396" i="3"/>
  <c r="AC396" i="3"/>
  <c r="U396" i="3"/>
  <c r="M396" i="3"/>
  <c r="AN395" i="3"/>
  <c r="AF395" i="3"/>
  <c r="X395" i="3"/>
  <c r="P395" i="3"/>
  <c r="AQ394" i="3"/>
  <c r="AI394" i="3"/>
  <c r="AA394" i="3"/>
  <c r="S394" i="3"/>
  <c r="AT393" i="3"/>
  <c r="AL393" i="3"/>
  <c r="AD393" i="3"/>
  <c r="V393" i="3"/>
  <c r="N393" i="3"/>
  <c r="AO392" i="3"/>
  <c r="AG392" i="3"/>
  <c r="Y392" i="3"/>
  <c r="Q392" i="3"/>
  <c r="AR391" i="3"/>
  <c r="AJ391" i="3"/>
  <c r="AB391" i="3"/>
  <c r="T391" i="3"/>
  <c r="L391" i="3"/>
  <c r="AM390" i="3"/>
  <c r="AE390" i="3"/>
  <c r="W390" i="3"/>
  <c r="O390" i="3"/>
  <c r="AP389" i="3"/>
  <c r="AH389" i="3"/>
  <c r="Z389" i="3"/>
  <c r="AP432" i="3"/>
  <c r="AS431" i="3"/>
  <c r="M431" i="3"/>
  <c r="P430" i="3"/>
  <c r="S429" i="3"/>
  <c r="V428" i="3"/>
  <c r="Y427" i="3"/>
  <c r="AB426" i="3"/>
  <c r="AE425" i="3"/>
  <c r="AH424" i="3"/>
  <c r="AK423" i="3"/>
  <c r="AN422" i="3"/>
  <c r="AQ421" i="3"/>
  <c r="AT420" i="3"/>
  <c r="N420" i="3"/>
  <c r="Q419" i="3"/>
  <c r="T418" i="3"/>
  <c r="W417" i="3"/>
  <c r="Z416" i="3"/>
  <c r="AC415" i="3"/>
  <c r="AF414" i="3"/>
  <c r="AI413" i="3"/>
  <c r="AS412" i="3"/>
  <c r="V412" i="3"/>
  <c r="M412" i="3"/>
  <c r="AM411" i="3"/>
  <c r="AE411" i="3"/>
  <c r="W411" i="3"/>
  <c r="O411" i="3"/>
  <c r="AP410" i="3"/>
  <c r="AH410" i="3"/>
  <c r="Z410" i="3"/>
  <c r="R410" i="3"/>
  <c r="AS409" i="3"/>
  <c r="AK409" i="3"/>
  <c r="AC409" i="3"/>
  <c r="U409" i="3"/>
  <c r="M409" i="3"/>
  <c r="AN408" i="3"/>
  <c r="AF408" i="3"/>
  <c r="X408" i="3"/>
  <c r="P408" i="3"/>
  <c r="AQ407" i="3"/>
  <c r="AI407" i="3"/>
  <c r="AA407" i="3"/>
  <c r="S407" i="3"/>
  <c r="AT406" i="3"/>
  <c r="AL406" i="3"/>
  <c r="AD406" i="3"/>
  <c r="V406" i="3"/>
  <c r="N406" i="3"/>
  <c r="AO405" i="3"/>
  <c r="AG405" i="3"/>
  <c r="Y405" i="3"/>
  <c r="Q405" i="3"/>
  <c r="AR404" i="3"/>
  <c r="AJ404" i="3"/>
  <c r="AB404" i="3"/>
  <c r="T404" i="3"/>
  <c r="L404" i="3"/>
  <c r="AM403" i="3"/>
  <c r="AE403" i="3"/>
  <c r="W403" i="3"/>
  <c r="O403" i="3"/>
  <c r="AP402" i="3"/>
  <c r="AH402" i="3"/>
  <c r="Z402" i="3"/>
  <c r="R402" i="3"/>
  <c r="AS401" i="3"/>
  <c r="AK401" i="3"/>
  <c r="AC401" i="3"/>
  <c r="U401" i="3"/>
  <c r="M401" i="3"/>
  <c r="AN400" i="3"/>
  <c r="AF400" i="3"/>
  <c r="X400" i="3"/>
  <c r="P400" i="3"/>
  <c r="AQ399" i="3"/>
  <c r="AI399" i="3"/>
  <c r="AA399" i="3"/>
  <c r="S399" i="3"/>
  <c r="AT398" i="3"/>
  <c r="AL398" i="3"/>
  <c r="AD398" i="3"/>
  <c r="V398" i="3"/>
  <c r="N398" i="3"/>
  <c r="AO397" i="3"/>
  <c r="AG397" i="3"/>
  <c r="Y397" i="3"/>
  <c r="Q397" i="3"/>
  <c r="AR396" i="3"/>
  <c r="AJ396" i="3"/>
  <c r="AB396" i="3"/>
  <c r="T396" i="3"/>
  <c r="L396" i="3"/>
  <c r="AM395" i="3"/>
  <c r="AE395" i="3"/>
  <c r="W395" i="3"/>
  <c r="O395" i="3"/>
  <c r="AP394" i="3"/>
  <c r="AH394" i="3"/>
  <c r="Z394" i="3"/>
  <c r="R394" i="3"/>
  <c r="AS393" i="3"/>
  <c r="AK393" i="3"/>
  <c r="AC393" i="3"/>
  <c r="U393" i="3"/>
  <c r="M393" i="3"/>
  <c r="AN392" i="3"/>
  <c r="AF392" i="3"/>
  <c r="X392" i="3"/>
  <c r="P392" i="3"/>
  <c r="AQ391" i="3"/>
  <c r="AI391" i="3"/>
  <c r="AA391" i="3"/>
  <c r="S391" i="3"/>
  <c r="AT390" i="3"/>
  <c r="AL390" i="3"/>
  <c r="AD390" i="3"/>
  <c r="V390" i="3"/>
  <c r="N390" i="3"/>
  <c r="AO389" i="3"/>
  <c r="AG389" i="3"/>
  <c r="Y389" i="3"/>
  <c r="Q389" i="3"/>
  <c r="AR388" i="3"/>
  <c r="AJ388" i="3"/>
  <c r="AB388" i="3"/>
  <c r="T388" i="3"/>
  <c r="L388" i="3"/>
  <c r="AM385" i="3"/>
  <c r="AE385" i="3"/>
  <c r="W385" i="3"/>
  <c r="O385" i="3"/>
  <c r="AP384" i="3"/>
  <c r="AH384" i="3"/>
  <c r="Z384" i="3"/>
  <c r="R384" i="3"/>
  <c r="AS383" i="3"/>
  <c r="AK383" i="3"/>
  <c r="AC383" i="3"/>
  <c r="U383" i="3"/>
  <c r="M383" i="3"/>
  <c r="AN382" i="3"/>
  <c r="AF382" i="3"/>
  <c r="X382" i="3"/>
  <c r="P382" i="3"/>
  <c r="AQ381" i="3"/>
  <c r="AI381" i="3"/>
  <c r="AA381" i="3"/>
  <c r="S381" i="3"/>
  <c r="AT380" i="3"/>
  <c r="AL380" i="3"/>
  <c r="AD380" i="3"/>
  <c r="V380" i="3"/>
  <c r="N380" i="3"/>
  <c r="AO379" i="3"/>
  <c r="AG379" i="3"/>
  <c r="Y379" i="3"/>
  <c r="Q379" i="3"/>
  <c r="AR378" i="3"/>
  <c r="AJ378" i="3"/>
  <c r="AB378" i="3"/>
  <c r="T378" i="3"/>
  <c r="L378" i="3"/>
  <c r="AM377" i="3"/>
  <c r="AE377" i="3"/>
  <c r="W377" i="3"/>
  <c r="O377" i="3"/>
  <c r="AP376" i="3"/>
  <c r="AH376" i="3"/>
  <c r="Z376" i="3"/>
  <c r="R376" i="3"/>
  <c r="AS375" i="3"/>
  <c r="AK375" i="3"/>
  <c r="AC375" i="3"/>
  <c r="U375" i="3"/>
  <c r="M375" i="3"/>
  <c r="AN374" i="3"/>
  <c r="AF374" i="3"/>
  <c r="X374" i="3"/>
  <c r="P374" i="3"/>
  <c r="AQ373" i="3"/>
  <c r="AI373" i="3"/>
  <c r="AA373" i="3"/>
  <c r="S373" i="3"/>
  <c r="AT372" i="3"/>
  <c r="AL372" i="3"/>
  <c r="AD372" i="3"/>
  <c r="V372" i="3"/>
  <c r="N372" i="3"/>
  <c r="AO371" i="3"/>
  <c r="AG371" i="3"/>
  <c r="Y371" i="3"/>
  <c r="Q371" i="3"/>
  <c r="AR370" i="3"/>
  <c r="AJ370" i="3"/>
  <c r="AB370" i="3"/>
  <c r="T370" i="3"/>
  <c r="L370" i="3"/>
  <c r="AM369" i="3"/>
  <c r="AE369" i="3"/>
  <c r="W369" i="3"/>
  <c r="O369" i="3"/>
  <c r="AP368" i="3"/>
  <c r="AH368" i="3"/>
  <c r="Z368" i="3"/>
  <c r="R368" i="3"/>
  <c r="AS367" i="3"/>
  <c r="AK367" i="3"/>
  <c r="AC367" i="3"/>
  <c r="AO432" i="3"/>
  <c r="AR431" i="3"/>
  <c r="L431" i="3"/>
  <c r="O430" i="3"/>
  <c r="R429" i="3"/>
  <c r="U428" i="3"/>
  <c r="X427" i="3"/>
  <c r="AA426" i="3"/>
  <c r="AD425" i="3"/>
  <c r="AG424" i="3"/>
  <c r="AJ423" i="3"/>
  <c r="AM422" i="3"/>
  <c r="AP421" i="3"/>
  <c r="AS420" i="3"/>
  <c r="M420" i="3"/>
  <c r="P419" i="3"/>
  <c r="S418" i="3"/>
  <c r="V417" i="3"/>
  <c r="Y416" i="3"/>
  <c r="AB415" i="3"/>
  <c r="AE414" i="3"/>
  <c r="AH413" i="3"/>
  <c r="AO412" i="3"/>
  <c r="U412" i="3"/>
  <c r="L412" i="3"/>
  <c r="AL411" i="3"/>
  <c r="AD411" i="3"/>
  <c r="V411" i="3"/>
  <c r="N411" i="3"/>
  <c r="AO410" i="3"/>
  <c r="AG410" i="3"/>
  <c r="Y410" i="3"/>
  <c r="Q410" i="3"/>
  <c r="AR409" i="3"/>
  <c r="AJ409" i="3"/>
  <c r="AB409" i="3"/>
  <c r="T409" i="3"/>
  <c r="L409" i="3"/>
  <c r="AM408" i="3"/>
  <c r="AE408" i="3"/>
  <c r="W408" i="3"/>
  <c r="O408" i="3"/>
  <c r="AP407" i="3"/>
  <c r="AH407" i="3"/>
  <c r="Z407" i="3"/>
  <c r="R407" i="3"/>
  <c r="AS406" i="3"/>
  <c r="AK406" i="3"/>
  <c r="AC406" i="3"/>
  <c r="U406" i="3"/>
  <c r="M406" i="3"/>
  <c r="AN405" i="3"/>
  <c r="AF405" i="3"/>
  <c r="X405" i="3"/>
  <c r="P405" i="3"/>
  <c r="AQ404" i="3"/>
  <c r="AI404" i="3"/>
  <c r="AA404" i="3"/>
  <c r="S404" i="3"/>
  <c r="AT403" i="3"/>
  <c r="AL403" i="3"/>
  <c r="AD403" i="3"/>
  <c r="V403" i="3"/>
  <c r="N403" i="3"/>
  <c r="AO402" i="3"/>
  <c r="AG402" i="3"/>
  <c r="Y402" i="3"/>
  <c r="Q402" i="3"/>
  <c r="AR401" i="3"/>
  <c r="AJ401" i="3"/>
  <c r="AB401" i="3"/>
  <c r="T401" i="3"/>
  <c r="L401" i="3"/>
  <c r="AM400" i="3"/>
  <c r="AE400" i="3"/>
  <c r="W400" i="3"/>
  <c r="O400" i="3"/>
  <c r="AP399" i="3"/>
  <c r="AH399" i="3"/>
  <c r="Z399" i="3"/>
  <c r="R399" i="3"/>
  <c r="AS398" i="3"/>
  <c r="AK398" i="3"/>
  <c r="AC398" i="3"/>
  <c r="U398" i="3"/>
  <c r="M398" i="3"/>
  <c r="AN397" i="3"/>
  <c r="AF397" i="3"/>
  <c r="X397" i="3"/>
  <c r="P397" i="3"/>
  <c r="AQ396" i="3"/>
  <c r="AI396" i="3"/>
  <c r="AA396" i="3"/>
  <c r="S396" i="3"/>
  <c r="AT395" i="3"/>
  <c r="AL395" i="3"/>
  <c r="AD395" i="3"/>
  <c r="V395" i="3"/>
  <c r="N395" i="3"/>
  <c r="AO394" i="3"/>
  <c r="AG394" i="3"/>
  <c r="Y394" i="3"/>
  <c r="Q394" i="3"/>
  <c r="AR393" i="3"/>
  <c r="AJ393" i="3"/>
  <c r="AB393" i="3"/>
  <c r="T393" i="3"/>
  <c r="L393" i="3"/>
  <c r="AM392" i="3"/>
  <c r="AE392" i="3"/>
  <c r="W392" i="3"/>
  <c r="O392" i="3"/>
  <c r="AP391" i="3"/>
  <c r="AH391" i="3"/>
  <c r="Z391" i="3"/>
  <c r="R391" i="3"/>
  <c r="AS390" i="3"/>
  <c r="AK390" i="3"/>
  <c r="AC390" i="3"/>
  <c r="U390" i="3"/>
  <c r="M390" i="3"/>
  <c r="AN389" i="3"/>
  <c r="AF389" i="3"/>
  <c r="X389" i="3"/>
  <c r="P389" i="3"/>
  <c r="AQ388" i="3"/>
  <c r="AI388" i="3"/>
  <c r="AA388" i="3"/>
  <c r="S388" i="3"/>
  <c r="AT385" i="3"/>
  <c r="AL385" i="3"/>
  <c r="AD385" i="3"/>
  <c r="V385" i="3"/>
  <c r="N385" i="3"/>
  <c r="AO384" i="3"/>
  <c r="AG384" i="3"/>
  <c r="Y384" i="3"/>
  <c r="Q384" i="3"/>
  <c r="AR383" i="3"/>
  <c r="AJ383" i="3"/>
  <c r="AB383" i="3"/>
  <c r="T383" i="3"/>
  <c r="L383" i="3"/>
  <c r="AM382" i="3"/>
  <c r="AE382" i="3"/>
  <c r="W382" i="3"/>
  <c r="O382" i="3"/>
  <c r="AG432" i="3"/>
  <c r="AJ431" i="3"/>
  <c r="AM430" i="3"/>
  <c r="P427" i="3"/>
  <c r="AB423" i="3"/>
  <c r="AN419" i="3"/>
  <c r="Q416" i="3"/>
  <c r="AK412" i="3"/>
  <c r="AB411" i="3"/>
  <c r="AE410" i="3"/>
  <c r="AH409" i="3"/>
  <c r="AK408" i="3"/>
  <c r="AN407" i="3"/>
  <c r="AQ406" i="3"/>
  <c r="AT405" i="3"/>
  <c r="N405" i="3"/>
  <c r="Q404" i="3"/>
  <c r="T403" i="3"/>
  <c r="W402" i="3"/>
  <c r="Z401" i="3"/>
  <c r="AC400" i="3"/>
  <c r="AF399" i="3"/>
  <c r="AI398" i="3"/>
  <c r="AL397" i="3"/>
  <c r="AO396" i="3"/>
  <c r="AR395" i="3"/>
  <c r="L395" i="3"/>
  <c r="O394" i="3"/>
  <c r="R393" i="3"/>
  <c r="U392" i="3"/>
  <c r="X391" i="3"/>
  <c r="AA390" i="3"/>
  <c r="AD389" i="3"/>
  <c r="AO388" i="3"/>
  <c r="R388" i="3"/>
  <c r="AF385" i="3"/>
  <c r="L385" i="3"/>
  <c r="X384" i="3"/>
  <c r="AL383" i="3"/>
  <c r="R383" i="3"/>
  <c r="AD382" i="3"/>
  <c r="AR381" i="3"/>
  <c r="AB381" i="3"/>
  <c r="L381" i="3"/>
  <c r="AE380" i="3"/>
  <c r="O380" i="3"/>
  <c r="AH379" i="3"/>
  <c r="R379" i="3"/>
  <c r="AK378" i="3"/>
  <c r="U378" i="3"/>
  <c r="AN377" i="3"/>
  <c r="X377" i="3"/>
  <c r="L377" i="3"/>
  <c r="AG376" i="3"/>
  <c r="U376" i="3"/>
  <c r="AQ375" i="3"/>
  <c r="AD375" i="3"/>
  <c r="R375" i="3"/>
  <c r="AM374" i="3"/>
  <c r="AA374" i="3"/>
  <c r="N374" i="3"/>
  <c r="AJ373" i="3"/>
  <c r="X373" i="3"/>
  <c r="AS372" i="3"/>
  <c r="AH372" i="3"/>
  <c r="W372" i="3"/>
  <c r="L372" i="3"/>
  <c r="AK371" i="3"/>
  <c r="Z371" i="3"/>
  <c r="O371" i="3"/>
  <c r="AN370" i="3"/>
  <c r="AC370" i="3"/>
  <c r="R370" i="3"/>
  <c r="AQ369" i="3"/>
  <c r="AF369" i="3"/>
  <c r="U369" i="3"/>
  <c r="AT368" i="3"/>
  <c r="AI368" i="3"/>
  <c r="X368" i="3"/>
  <c r="N368" i="3"/>
  <c r="AL367" i="3"/>
  <c r="AA367" i="3"/>
  <c r="R367" i="3"/>
  <c r="AR366" i="3"/>
  <c r="AI366" i="3"/>
  <c r="Y366" i="3"/>
  <c r="P366" i="3"/>
  <c r="AP365" i="3"/>
  <c r="AG365" i="3"/>
  <c r="X365" i="3"/>
  <c r="O365" i="3"/>
  <c r="AQ429" i="3"/>
  <c r="T426" i="3"/>
  <c r="AF422" i="3"/>
  <c r="AR418" i="3"/>
  <c r="U415" i="3"/>
  <c r="T412" i="3"/>
  <c r="U411" i="3"/>
  <c r="X410" i="3"/>
  <c r="AA409" i="3"/>
  <c r="AD408" i="3"/>
  <c r="AG407" i="3"/>
  <c r="AJ406" i="3"/>
  <c r="AM405" i="3"/>
  <c r="AP404" i="3"/>
  <c r="AS403" i="3"/>
  <c r="M403" i="3"/>
  <c r="P402" i="3"/>
  <c r="S401" i="3"/>
  <c r="V400" i="3"/>
  <c r="Y399" i="3"/>
  <c r="AB398" i="3"/>
  <c r="AE397" i="3"/>
  <c r="AH396" i="3"/>
  <c r="AK395" i="3"/>
  <c r="AN394" i="3"/>
  <c r="AQ393" i="3"/>
  <c r="AT392" i="3"/>
  <c r="N392" i="3"/>
  <c r="Q391" i="3"/>
  <c r="T390" i="3"/>
  <c r="W389" i="3"/>
  <c r="AK388" i="3"/>
  <c r="Q388" i="3"/>
  <c r="AT428" i="3"/>
  <c r="W425" i="3"/>
  <c r="AI421" i="3"/>
  <c r="L418" i="3"/>
  <c r="X414" i="3"/>
  <c r="AT411" i="3"/>
  <c r="M411" i="3"/>
  <c r="P410" i="3"/>
  <c r="S409" i="3"/>
  <c r="V408" i="3"/>
  <c r="Y407" i="3"/>
  <c r="AB406" i="3"/>
  <c r="AE405" i="3"/>
  <c r="AH404" i="3"/>
  <c r="AK403" i="3"/>
  <c r="AN402" i="3"/>
  <c r="AQ401" i="3"/>
  <c r="AT400" i="3"/>
  <c r="N400" i="3"/>
  <c r="Q399" i="3"/>
  <c r="T398" i="3"/>
  <c r="W397" i="3"/>
  <c r="Z396" i="3"/>
  <c r="AC395" i="3"/>
  <c r="AF394" i="3"/>
  <c r="AI393" i="3"/>
  <c r="AL392" i="3"/>
  <c r="AO391" i="3"/>
  <c r="AR390" i="3"/>
  <c r="L390" i="3"/>
  <c r="R389" i="3"/>
  <c r="AG388" i="3"/>
  <c r="AS385" i="3"/>
  <c r="X385" i="3"/>
  <c r="AM384" i="3"/>
  <c r="P384" i="3"/>
  <c r="AD383" i="3"/>
  <c r="AS382" i="3"/>
  <c r="V382" i="3"/>
  <c r="AN381" i="3"/>
  <c r="X381" i="3"/>
  <c r="AQ380" i="3"/>
  <c r="AA380" i="3"/>
  <c r="AT379" i="3"/>
  <c r="AD379" i="3"/>
  <c r="N379" i="3"/>
  <c r="AG378" i="3"/>
  <c r="Q378" i="3"/>
  <c r="AJ377" i="3"/>
  <c r="T377" i="3"/>
  <c r="AO376" i="3"/>
  <c r="AC376" i="3"/>
  <c r="P376" i="3"/>
  <c r="AL375" i="3"/>
  <c r="Z375" i="3"/>
  <c r="AS428" i="3"/>
  <c r="V425" i="3"/>
  <c r="AH421" i="3"/>
  <c r="AT417" i="3"/>
  <c r="W414" i="3"/>
  <c r="AR411" i="3"/>
  <c r="L411" i="3"/>
  <c r="O410" i="3"/>
  <c r="R409" i="3"/>
  <c r="U408" i="3"/>
  <c r="X407" i="3"/>
  <c r="AA406" i="3"/>
  <c r="AD405" i="3"/>
  <c r="AG404" i="3"/>
  <c r="AJ403" i="3"/>
  <c r="AM402" i="3"/>
  <c r="AP401" i="3"/>
  <c r="AS400" i="3"/>
  <c r="M400" i="3"/>
  <c r="P399" i="3"/>
  <c r="S398" i="3"/>
  <c r="V397" i="3"/>
  <c r="Y396" i="3"/>
  <c r="AB395" i="3"/>
  <c r="AE394" i="3"/>
  <c r="AH393" i="3"/>
  <c r="AK392" i="3"/>
  <c r="AN391" i="3"/>
  <c r="AQ390" i="3"/>
  <c r="AT389" i="3"/>
  <c r="O389" i="3"/>
  <c r="AC388" i="3"/>
  <c r="AR385" i="3"/>
  <c r="U385" i="3"/>
  <c r="AI384" i="3"/>
  <c r="O384" i="3"/>
  <c r="AA383" i="3"/>
  <c r="AO382" i="3"/>
  <c r="U382" i="3"/>
  <c r="AJ381" i="3"/>
  <c r="T381" i="3"/>
  <c r="AM380" i="3"/>
  <c r="W380" i="3"/>
  <c r="AP379" i="3"/>
  <c r="Z379" i="3"/>
  <c r="AS378" i="3"/>
  <c r="AC378" i="3"/>
  <c r="M378" i="3"/>
  <c r="AF377" i="3"/>
  <c r="R377" i="3"/>
  <c r="AN376" i="3"/>
  <c r="AA376" i="3"/>
  <c r="AH432" i="3"/>
  <c r="N428" i="3"/>
  <c r="Z424" i="3"/>
  <c r="AL420" i="3"/>
  <c r="O417" i="3"/>
  <c r="AA413" i="3"/>
  <c r="AK411" i="3"/>
  <c r="AN410" i="3"/>
  <c r="AQ409" i="3"/>
  <c r="AT408" i="3"/>
  <c r="N408" i="3"/>
  <c r="Q407" i="3"/>
  <c r="T406" i="3"/>
  <c r="W405" i="3"/>
  <c r="Z404" i="3"/>
  <c r="AC403" i="3"/>
  <c r="AF402" i="3"/>
  <c r="AI401" i="3"/>
  <c r="AL400" i="3"/>
  <c r="AO399" i="3"/>
  <c r="AR398" i="3"/>
  <c r="L398" i="3"/>
  <c r="O397" i="3"/>
  <c r="R396" i="3"/>
  <c r="U395" i="3"/>
  <c r="X394" i="3"/>
  <c r="AA393" i="3"/>
  <c r="AD392" i="3"/>
  <c r="AG391" i="3"/>
  <c r="AJ390" i="3"/>
  <c r="AM389" i="3"/>
  <c r="N389" i="3"/>
  <c r="Z388" i="3"/>
  <c r="AN385" i="3"/>
  <c r="T385" i="3"/>
  <c r="AF384" i="3"/>
  <c r="AT383" i="3"/>
  <c r="Z383" i="3"/>
  <c r="AL382" i="3"/>
  <c r="Q382" i="3"/>
  <c r="AH381" i="3"/>
  <c r="R381" i="3"/>
  <c r="AK380" i="3"/>
  <c r="U380" i="3"/>
  <c r="AN379" i="3"/>
  <c r="X379" i="3"/>
  <c r="AQ378" i="3"/>
  <c r="AA378" i="3"/>
  <c r="AT377" i="3"/>
  <c r="AD377" i="3"/>
  <c r="P377" i="3"/>
  <c r="AM376" i="3"/>
  <c r="Y376" i="3"/>
  <c r="M376" i="3"/>
  <c r="AI375" i="3"/>
  <c r="V375" i="3"/>
  <c r="AS374" i="3"/>
  <c r="AE374" i="3"/>
  <c r="S374" i="3"/>
  <c r="AO373" i="3"/>
  <c r="AB373" i="3"/>
  <c r="P373" i="3"/>
  <c r="AK372" i="3"/>
  <c r="AA372" i="3"/>
  <c r="Q372" i="3"/>
  <c r="AN371" i="3"/>
  <c r="AD371" i="3"/>
  <c r="T371" i="3"/>
  <c r="AQ370" i="3"/>
  <c r="AG370" i="3"/>
  <c r="W370" i="3"/>
  <c r="AT369" i="3"/>
  <c r="AJ369" i="3"/>
  <c r="Z369" i="3"/>
  <c r="N369" i="3"/>
  <c r="AM368" i="3"/>
  <c r="AC368" i="3"/>
  <c r="Q368" i="3"/>
  <c r="AP367" i="3"/>
  <c r="AF367" i="3"/>
  <c r="U367" i="3"/>
  <c r="L367" i="3"/>
  <c r="AL366" i="3"/>
  <c r="AC366" i="3"/>
  <c r="T366" i="3"/>
  <c r="AP429" i="3"/>
  <c r="AO419" i="3"/>
  <c r="AJ411" i="3"/>
  <c r="Z409" i="3"/>
  <c r="AR406" i="3"/>
  <c r="Y404" i="3"/>
  <c r="O402" i="3"/>
  <c r="AG399" i="3"/>
  <c r="N397" i="3"/>
  <c r="AM394" i="3"/>
  <c r="V392" i="3"/>
  <c r="AL389" i="3"/>
  <c r="M388" i="3"/>
  <c r="AN384" i="3"/>
  <c r="AH383" i="3"/>
  <c r="Y382" i="3"/>
  <c r="Y381" i="3"/>
  <c r="AB380" i="3"/>
  <c r="AE379" i="3"/>
  <c r="AH378" i="3"/>
  <c r="AK377" i="3"/>
  <c r="AQ376" i="3"/>
  <c r="Q376" i="3"/>
  <c r="AF375" i="3"/>
  <c r="L375" i="3"/>
  <c r="AD374" i="3"/>
  <c r="M374" i="3"/>
  <c r="AF373" i="3"/>
  <c r="N373" i="3"/>
  <c r="AG372" i="3"/>
  <c r="S372" i="3"/>
  <c r="AM371" i="3"/>
  <c r="X371" i="3"/>
  <c r="L371" i="3"/>
  <c r="AF370" i="3"/>
  <c r="Q370" i="3"/>
  <c r="AL369" i="3"/>
  <c r="X369" i="3"/>
  <c r="AS368" i="3"/>
  <c r="AE368" i="3"/>
  <c r="P368" i="3"/>
  <c r="AJ367" i="3"/>
  <c r="X367" i="3"/>
  <c r="AT366" i="3"/>
  <c r="AG366" i="3"/>
  <c r="V366" i="3"/>
  <c r="AT365" i="3"/>
  <c r="AI365" i="3"/>
  <c r="Y365" i="3"/>
  <c r="N365" i="3"/>
  <c r="AM364" i="3"/>
  <c r="AD364" i="3"/>
  <c r="U364" i="3"/>
  <c r="L364" i="3"/>
  <c r="AL363" i="3"/>
  <c r="AC363" i="3"/>
  <c r="T363" i="3"/>
  <c r="AS362" i="3"/>
  <c r="AJ362" i="3"/>
  <c r="AA362" i="3"/>
  <c r="R362" i="3"/>
  <c r="AR361" i="3"/>
  <c r="AI361" i="3"/>
  <c r="Z361" i="3"/>
  <c r="P361" i="3"/>
  <c r="AP360" i="3"/>
  <c r="AG360" i="3"/>
  <c r="X360" i="3"/>
  <c r="O360" i="3"/>
  <c r="AO359" i="3"/>
  <c r="AF359" i="3"/>
  <c r="V359" i="3"/>
  <c r="M359" i="3"/>
  <c r="AM358" i="3"/>
  <c r="AD358" i="3"/>
  <c r="U358" i="3"/>
  <c r="L358" i="3"/>
  <c r="AL357" i="3"/>
  <c r="AB357" i="3"/>
  <c r="S357" i="3"/>
  <c r="AS356" i="3"/>
  <c r="AJ356" i="3"/>
  <c r="AA356" i="3"/>
  <c r="R356" i="3"/>
  <c r="AS355" i="3"/>
  <c r="AK355" i="3"/>
  <c r="AC355" i="3"/>
  <c r="U355" i="3"/>
  <c r="M355" i="3"/>
  <c r="AN354" i="3"/>
  <c r="AF354" i="3"/>
  <c r="X354" i="3"/>
  <c r="P354" i="3"/>
  <c r="AQ353" i="3"/>
  <c r="AI353" i="3"/>
  <c r="AA353" i="3"/>
  <c r="S353" i="3"/>
  <c r="AT352" i="3"/>
  <c r="AL352" i="3"/>
  <c r="AD352" i="3"/>
  <c r="V352" i="3"/>
  <c r="N352" i="3"/>
  <c r="AO351" i="3"/>
  <c r="AG351" i="3"/>
  <c r="Y351" i="3"/>
  <c r="Q351" i="3"/>
  <c r="AR350" i="3"/>
  <c r="AJ350" i="3"/>
  <c r="AB350" i="3"/>
  <c r="T350" i="3"/>
  <c r="L350" i="3"/>
  <c r="AM349" i="3"/>
  <c r="AE349" i="3"/>
  <c r="W349" i="3"/>
  <c r="O349" i="3"/>
  <c r="AP348" i="3"/>
  <c r="AH348" i="3"/>
  <c r="Z348" i="3"/>
  <c r="R348" i="3"/>
  <c r="AS347" i="3"/>
  <c r="AK347" i="3"/>
  <c r="AC347" i="3"/>
  <c r="U347" i="3"/>
  <c r="M347" i="3"/>
  <c r="AN346" i="3"/>
  <c r="AF346" i="3"/>
  <c r="X346" i="3"/>
  <c r="P346" i="3"/>
  <c r="AQ345" i="3"/>
  <c r="AI345" i="3"/>
  <c r="AA345" i="3"/>
  <c r="S345" i="3"/>
  <c r="AT344" i="3"/>
  <c r="AL344" i="3"/>
  <c r="AD344" i="3"/>
  <c r="V344" i="3"/>
  <c r="N344" i="3"/>
  <c r="AO343" i="3"/>
  <c r="AG343" i="3"/>
  <c r="Y343" i="3"/>
  <c r="Q343" i="3"/>
  <c r="AR342" i="3"/>
  <c r="AJ342" i="3"/>
  <c r="AB342" i="3"/>
  <c r="T342" i="3"/>
  <c r="L342" i="3"/>
  <c r="AM341" i="3"/>
  <c r="AE341" i="3"/>
  <c r="W341" i="3"/>
  <c r="O341" i="3"/>
  <c r="M428" i="3"/>
  <c r="AQ418" i="3"/>
  <c r="AC411" i="3"/>
  <c r="AS408" i="3"/>
  <c r="AI406" i="3"/>
  <c r="R404" i="3"/>
  <c r="AH401" i="3"/>
  <c r="X399" i="3"/>
  <c r="AP396" i="3"/>
  <c r="W394" i="3"/>
  <c r="M392" i="3"/>
  <c r="AE389" i="3"/>
  <c r="AK385" i="3"/>
  <c r="AE384" i="3"/>
  <c r="V383" i="3"/>
  <c r="N382" i="3"/>
  <c r="Q381" i="3"/>
  <c r="T380" i="3"/>
  <c r="W379" i="3"/>
  <c r="Z378" i="3"/>
  <c r="AC377" i="3"/>
  <c r="AK376" i="3"/>
  <c r="O376" i="3"/>
  <c r="AB375" i="3"/>
  <c r="AT374" i="3"/>
  <c r="AC374" i="3"/>
  <c r="AT373" i="3"/>
  <c r="AD373" i="3"/>
  <c r="L373" i="3"/>
  <c r="AE372" i="3"/>
  <c r="R372" i="3"/>
  <c r="AL371" i="3"/>
  <c r="W371" i="3"/>
  <c r="AS370" i="3"/>
  <c r="AE370" i="3"/>
  <c r="P370" i="3"/>
  <c r="AK369" i="3"/>
  <c r="V369" i="3"/>
  <c r="AQ368" i="3"/>
  <c r="AD368" i="3"/>
  <c r="O368" i="3"/>
  <c r="AI367" i="3"/>
  <c r="V367" i="3"/>
  <c r="AS366" i="3"/>
  <c r="AF366" i="3"/>
  <c r="U366" i="3"/>
  <c r="AR365" i="3"/>
  <c r="AH365" i="3"/>
  <c r="W365" i="3"/>
  <c r="L365" i="3"/>
  <c r="AL364" i="3"/>
  <c r="AC364" i="3"/>
  <c r="T364" i="3"/>
  <c r="AT363" i="3"/>
  <c r="AK363" i="3"/>
  <c r="AB363" i="3"/>
  <c r="R363" i="3"/>
  <c r="AR362" i="3"/>
  <c r="AI362" i="3"/>
  <c r="Z362" i="3"/>
  <c r="Q362" i="3"/>
  <c r="AQ361" i="3"/>
  <c r="AH361" i="3"/>
  <c r="X361" i="3"/>
  <c r="O361" i="3"/>
  <c r="AO360" i="3"/>
  <c r="AF360" i="3"/>
  <c r="W360" i="3"/>
  <c r="N360" i="3"/>
  <c r="AN359" i="3"/>
  <c r="AD359" i="3"/>
  <c r="U359" i="3"/>
  <c r="L359" i="3"/>
  <c r="AL358" i="3"/>
  <c r="AC358" i="3"/>
  <c r="T358" i="3"/>
  <c r="AT357" i="3"/>
  <c r="AJ357" i="3"/>
  <c r="AA357" i="3"/>
  <c r="R357" i="3"/>
  <c r="AR356" i="3"/>
  <c r="AI356" i="3"/>
  <c r="Z356" i="3"/>
  <c r="Q356" i="3"/>
  <c r="AR355" i="3"/>
  <c r="AJ355" i="3"/>
  <c r="AB355" i="3"/>
  <c r="T355" i="3"/>
  <c r="L355" i="3"/>
  <c r="AM354" i="3"/>
  <c r="AE354" i="3"/>
  <c r="W354" i="3"/>
  <c r="O354" i="3"/>
  <c r="AP353" i="3"/>
  <c r="AH353" i="3"/>
  <c r="Z353" i="3"/>
  <c r="R353" i="3"/>
  <c r="AS352" i="3"/>
  <c r="AK352" i="3"/>
  <c r="AC352" i="3"/>
  <c r="U352" i="3"/>
  <c r="M352" i="3"/>
  <c r="AN351" i="3"/>
  <c r="AF351" i="3"/>
  <c r="X351" i="3"/>
  <c r="P351" i="3"/>
  <c r="AQ350" i="3"/>
  <c r="AI350" i="3"/>
  <c r="AA350" i="3"/>
  <c r="S350" i="3"/>
  <c r="AT349" i="3"/>
  <c r="AL349" i="3"/>
  <c r="AD349" i="3"/>
  <c r="V349" i="3"/>
  <c r="N349" i="3"/>
  <c r="AO348" i="3"/>
  <c r="AG348" i="3"/>
  <c r="Y348" i="3"/>
  <c r="Q348" i="3"/>
  <c r="AR347" i="3"/>
  <c r="AJ347" i="3"/>
  <c r="AB347" i="3"/>
  <c r="T347" i="3"/>
  <c r="L347" i="3"/>
  <c r="AM346" i="3"/>
  <c r="AE346" i="3"/>
  <c r="W346" i="3"/>
  <c r="O346" i="3"/>
  <c r="AP345" i="3"/>
  <c r="AH345" i="3"/>
  <c r="Z345" i="3"/>
  <c r="R345" i="3"/>
  <c r="AS344" i="3"/>
  <c r="AK344" i="3"/>
  <c r="AC344" i="3"/>
  <c r="U344" i="3"/>
  <c r="M344" i="3"/>
  <c r="AN343" i="3"/>
  <c r="AF343" i="3"/>
  <c r="X343" i="3"/>
  <c r="P343" i="3"/>
  <c r="AQ342" i="3"/>
  <c r="AI342" i="3"/>
  <c r="AA342" i="3"/>
  <c r="S342" i="3"/>
  <c r="AT341" i="3"/>
  <c r="AL341" i="3"/>
  <c r="AD341" i="3"/>
  <c r="V341" i="3"/>
  <c r="N341" i="3"/>
  <c r="Q427" i="3"/>
  <c r="N417" i="3"/>
  <c r="T411" i="3"/>
  <c r="AL408" i="3"/>
  <c r="S406" i="3"/>
  <c r="AR403" i="3"/>
  <c r="AA401" i="3"/>
  <c r="AQ398" i="3"/>
  <c r="AG396" i="3"/>
  <c r="P394" i="3"/>
  <c r="AF391" i="3"/>
  <c r="V389" i="3"/>
  <c r="AJ385" i="3"/>
  <c r="AA384" i="3"/>
  <c r="S383" i="3"/>
  <c r="M382" i="3"/>
  <c r="P381" i="3"/>
  <c r="S380" i="3"/>
  <c r="V379" i="3"/>
  <c r="Y378" i="3"/>
  <c r="AB377" i="3"/>
  <c r="AI376" i="3"/>
  <c r="AT375" i="3"/>
  <c r="AA375" i="3"/>
  <c r="AQ374" i="3"/>
  <c r="Y374" i="3"/>
  <c r="AR373" i="3"/>
  <c r="Z373" i="3"/>
  <c r="AR372" i="3"/>
  <c r="AC372" i="3"/>
  <c r="O372" i="3"/>
  <c r="AJ371" i="3"/>
  <c r="V371" i="3"/>
  <c r="AP370" i="3"/>
  <c r="AA370" i="3"/>
  <c r="O370" i="3"/>
  <c r="AI369" i="3"/>
  <c r="T369" i="3"/>
  <c r="AO368" i="3"/>
  <c r="AA368" i="3"/>
  <c r="M368" i="3"/>
  <c r="AH367" i="3"/>
  <c r="T367" i="3"/>
  <c r="AQ366" i="3"/>
  <c r="AE366" i="3"/>
  <c r="S366" i="3"/>
  <c r="AQ365" i="3"/>
  <c r="AF365" i="3"/>
  <c r="V365" i="3"/>
  <c r="AT364" i="3"/>
  <c r="AK364" i="3"/>
  <c r="AB364" i="3"/>
  <c r="S364" i="3"/>
  <c r="AS363" i="3"/>
  <c r="AJ363" i="3"/>
  <c r="Z363" i="3"/>
  <c r="Q363" i="3"/>
  <c r="AQ362" i="3"/>
  <c r="AH362" i="3"/>
  <c r="Y362" i="3"/>
  <c r="P362" i="3"/>
  <c r="AP361" i="3"/>
  <c r="AF361" i="3"/>
  <c r="W361" i="3"/>
  <c r="N361" i="3"/>
  <c r="AN360" i="3"/>
  <c r="AE360" i="3"/>
  <c r="V360" i="3"/>
  <c r="M360" i="3"/>
  <c r="AL359" i="3"/>
  <c r="AC359" i="3"/>
  <c r="T359" i="3"/>
  <c r="AT358" i="3"/>
  <c r="AK358" i="3"/>
  <c r="AB358" i="3"/>
  <c r="S358" i="3"/>
  <c r="AR357" i="3"/>
  <c r="AI357" i="3"/>
  <c r="Z357" i="3"/>
  <c r="Q357" i="3"/>
  <c r="AQ356" i="3"/>
  <c r="AH356" i="3"/>
  <c r="Y356" i="3"/>
  <c r="P356" i="3"/>
  <c r="AQ355" i="3"/>
  <c r="AI355" i="3"/>
  <c r="AA355" i="3"/>
  <c r="S355" i="3"/>
  <c r="AT354" i="3"/>
  <c r="AL354" i="3"/>
  <c r="AD354" i="3"/>
  <c r="V354" i="3"/>
  <c r="N354" i="3"/>
  <c r="AO353" i="3"/>
  <c r="AG353" i="3"/>
  <c r="Y353" i="3"/>
  <c r="Q353" i="3"/>
  <c r="AR352" i="3"/>
  <c r="AJ352" i="3"/>
  <c r="AB352" i="3"/>
  <c r="T352" i="3"/>
  <c r="L352" i="3"/>
  <c r="AM351" i="3"/>
  <c r="AE351" i="3"/>
  <c r="W351" i="3"/>
  <c r="O351" i="3"/>
  <c r="AP350" i="3"/>
  <c r="AH350" i="3"/>
  <c r="Z350" i="3"/>
  <c r="R350" i="3"/>
  <c r="AS349" i="3"/>
  <c r="AK349" i="3"/>
  <c r="AC349" i="3"/>
  <c r="U349" i="3"/>
  <c r="M349" i="3"/>
  <c r="AN348" i="3"/>
  <c r="AF348" i="3"/>
  <c r="X348" i="3"/>
  <c r="P348" i="3"/>
  <c r="AQ347" i="3"/>
  <c r="AI347" i="3"/>
  <c r="AA347" i="3"/>
  <c r="S347" i="3"/>
  <c r="AT346" i="3"/>
  <c r="AL346" i="3"/>
  <c r="AD346" i="3"/>
  <c r="V346" i="3"/>
  <c r="N346" i="3"/>
  <c r="AO345" i="3"/>
  <c r="AG345" i="3"/>
  <c r="Y345" i="3"/>
  <c r="Q345" i="3"/>
  <c r="AR344" i="3"/>
  <c r="AJ344" i="3"/>
  <c r="AB344" i="3"/>
  <c r="T344" i="3"/>
  <c r="L344" i="3"/>
  <c r="AM343" i="3"/>
  <c r="AE343" i="3"/>
  <c r="W343" i="3"/>
  <c r="O343" i="3"/>
  <c r="AP342" i="3"/>
  <c r="AH342" i="3"/>
  <c r="Z342" i="3"/>
  <c r="R342" i="3"/>
  <c r="AS341" i="3"/>
  <c r="AK341" i="3"/>
  <c r="AC341" i="3"/>
  <c r="U341" i="3"/>
  <c r="M341" i="3"/>
  <c r="S426" i="3"/>
  <c r="R416" i="3"/>
  <c r="AM410" i="3"/>
  <c r="AC408" i="3"/>
  <c r="L406" i="3"/>
  <c r="AB403" i="3"/>
  <c r="R401" i="3"/>
  <c r="AJ398" i="3"/>
  <c r="Q396" i="3"/>
  <c r="AP393" i="3"/>
  <c r="Y391" i="3"/>
  <c r="AS388" i="3"/>
  <c r="AC385" i="3"/>
  <c r="W384" i="3"/>
  <c r="N383" i="3"/>
  <c r="AP381" i="3"/>
  <c r="AS380" i="3"/>
  <c r="M380" i="3"/>
  <c r="P379" i="3"/>
  <c r="S378" i="3"/>
  <c r="V377" i="3"/>
  <c r="AF376" i="3"/>
  <c r="AR375" i="3"/>
  <c r="X375" i="3"/>
  <c r="AO374" i="3"/>
  <c r="W374" i="3"/>
  <c r="AP373" i="3"/>
  <c r="Y373" i="3"/>
  <c r="AQ372" i="3"/>
  <c r="AB372" i="3"/>
  <c r="M372" i="3"/>
  <c r="AH371" i="3"/>
  <c r="U371" i="3"/>
  <c r="AO370" i="3"/>
  <c r="Z370" i="3"/>
  <c r="M370" i="3"/>
  <c r="AH369" i="3"/>
  <c r="S369" i="3"/>
  <c r="AN368" i="3"/>
  <c r="Y368" i="3"/>
  <c r="AT367" i="3"/>
  <c r="AG367" i="3"/>
  <c r="S367" i="3"/>
  <c r="AO366" i="3"/>
  <c r="AD366" i="3"/>
  <c r="Q366" i="3"/>
  <c r="AO365" i="3"/>
  <c r="AE365" i="3"/>
  <c r="T365" i="3"/>
  <c r="AS364" i="3"/>
  <c r="AJ364" i="3"/>
  <c r="AA364" i="3"/>
  <c r="R364" i="3"/>
  <c r="AR363" i="3"/>
  <c r="AH363" i="3"/>
  <c r="Y363" i="3"/>
  <c r="P363" i="3"/>
  <c r="AP362" i="3"/>
  <c r="AG362" i="3"/>
  <c r="X362" i="3"/>
  <c r="O362" i="3"/>
  <c r="AN361" i="3"/>
  <c r="AE361" i="3"/>
  <c r="V361" i="3"/>
  <c r="M361" i="3"/>
  <c r="AM360" i="3"/>
  <c r="AD360" i="3"/>
  <c r="U360" i="3"/>
  <c r="AT359" i="3"/>
  <c r="AK359" i="3"/>
  <c r="AB359" i="3"/>
  <c r="S359" i="3"/>
  <c r="AS358" i="3"/>
  <c r="AJ358" i="3"/>
  <c r="AA358" i="3"/>
  <c r="Q358" i="3"/>
  <c r="AQ357" i="3"/>
  <c r="AH357" i="3"/>
  <c r="Y357" i="3"/>
  <c r="P357" i="3"/>
  <c r="AP356" i="3"/>
  <c r="AG356" i="3"/>
  <c r="W356" i="3"/>
  <c r="O356" i="3"/>
  <c r="AP355" i="3"/>
  <c r="AH355" i="3"/>
  <c r="Z355" i="3"/>
  <c r="R355" i="3"/>
  <c r="AS354" i="3"/>
  <c r="AK354" i="3"/>
  <c r="AC354" i="3"/>
  <c r="U354" i="3"/>
  <c r="M354" i="3"/>
  <c r="AN353" i="3"/>
  <c r="AF353" i="3"/>
  <c r="X353" i="3"/>
  <c r="P353" i="3"/>
  <c r="AQ352" i="3"/>
  <c r="AI352" i="3"/>
  <c r="AA352" i="3"/>
  <c r="S352" i="3"/>
  <c r="AT351" i="3"/>
  <c r="AL351" i="3"/>
  <c r="AD351" i="3"/>
  <c r="V351" i="3"/>
  <c r="N351" i="3"/>
  <c r="AO350" i="3"/>
  <c r="AG350" i="3"/>
  <c r="Y350" i="3"/>
  <c r="Q350" i="3"/>
  <c r="AR349" i="3"/>
  <c r="AJ349" i="3"/>
  <c r="AB349" i="3"/>
  <c r="T349" i="3"/>
  <c r="L349" i="3"/>
  <c r="AM348" i="3"/>
  <c r="AE348" i="3"/>
  <c r="W348" i="3"/>
  <c r="O348" i="3"/>
  <c r="AP347" i="3"/>
  <c r="AH347" i="3"/>
  <c r="Z347" i="3"/>
  <c r="R347" i="3"/>
  <c r="AS346" i="3"/>
  <c r="AK346" i="3"/>
  <c r="AC346" i="3"/>
  <c r="U346" i="3"/>
  <c r="M346" i="3"/>
  <c r="AN345" i="3"/>
  <c r="AF345" i="3"/>
  <c r="X345" i="3"/>
  <c r="P345" i="3"/>
  <c r="AQ344" i="3"/>
  <c r="AI344" i="3"/>
  <c r="AA344" i="3"/>
  <c r="S344" i="3"/>
  <c r="AT343" i="3"/>
  <c r="AL343" i="3"/>
  <c r="AD343" i="3"/>
  <c r="V343" i="3"/>
  <c r="N343" i="3"/>
  <c r="AO342" i="3"/>
  <c r="AG342" i="3"/>
  <c r="Y342" i="3"/>
  <c r="Q342" i="3"/>
  <c r="AR341" i="3"/>
  <c r="AJ341" i="3"/>
  <c r="AB341" i="3"/>
  <c r="T341" i="3"/>
  <c r="L341" i="3"/>
  <c r="Y424" i="3"/>
  <c r="T415" i="3"/>
  <c r="AF410" i="3"/>
  <c r="M408" i="3"/>
  <c r="AL405" i="3"/>
  <c r="U403" i="3"/>
  <c r="AK400" i="3"/>
  <c r="AA398" i="3"/>
  <c r="AS395" i="3"/>
  <c r="Z393" i="3"/>
  <c r="P391" i="3"/>
  <c r="AP388" i="3"/>
  <c r="AB385" i="3"/>
  <c r="S384" i="3"/>
  <c r="AT382" i="3"/>
  <c r="AO381" i="3"/>
  <c r="AR380" i="3"/>
  <c r="L380" i="3"/>
  <c r="O379" i="3"/>
  <c r="R378" i="3"/>
  <c r="U377" i="3"/>
  <c r="AE376" i="3"/>
  <c r="AP375" i="3"/>
  <c r="T375" i="3"/>
  <c r="AL374" i="3"/>
  <c r="V374" i="3"/>
  <c r="AN373" i="3"/>
  <c r="V373" i="3"/>
  <c r="AO372" i="3"/>
  <c r="Z372" i="3"/>
  <c r="AT371" i="3"/>
  <c r="AF371" i="3"/>
  <c r="R371" i="3"/>
  <c r="AM370" i="3"/>
  <c r="Y370" i="3"/>
  <c r="AS369" i="3"/>
  <c r="AD369" i="3"/>
  <c r="R369" i="3"/>
  <c r="AL368" i="3"/>
  <c r="W368" i="3"/>
  <c r="AR367" i="3"/>
  <c r="AD367" i="3"/>
  <c r="Q367" i="3"/>
  <c r="AN366" i="3"/>
  <c r="AB366" i="3"/>
  <c r="O366" i="3"/>
  <c r="AN365" i="3"/>
  <c r="AD365" i="3"/>
  <c r="S365" i="3"/>
  <c r="AR364" i="3"/>
  <c r="AI364" i="3"/>
  <c r="Z364" i="3"/>
  <c r="Q364" i="3"/>
  <c r="AP363" i="3"/>
  <c r="AG363" i="3"/>
  <c r="X363" i="3"/>
  <c r="O363" i="3"/>
  <c r="AO362" i="3"/>
  <c r="AF362" i="3"/>
  <c r="W362" i="3"/>
  <c r="M362" i="3"/>
  <c r="AM361" i="3"/>
  <c r="AD361" i="3"/>
  <c r="U361" i="3"/>
  <c r="L361" i="3"/>
  <c r="AL360" i="3"/>
  <c r="AC360" i="3"/>
  <c r="S360" i="3"/>
  <c r="AS359" i="3"/>
  <c r="AJ359" i="3"/>
  <c r="AA359" i="3"/>
  <c r="R359" i="3"/>
  <c r="AR358" i="3"/>
  <c r="AI358" i="3"/>
  <c r="Y358" i="3"/>
  <c r="P358" i="3"/>
  <c r="AP357" i="3"/>
  <c r="AG357" i="3"/>
  <c r="X357" i="3"/>
  <c r="O357" i="3"/>
  <c r="AO356" i="3"/>
  <c r="AE356" i="3"/>
  <c r="V356" i="3"/>
  <c r="N356" i="3"/>
  <c r="AO355" i="3"/>
  <c r="AG355" i="3"/>
  <c r="Y355" i="3"/>
  <c r="Q355" i="3"/>
  <c r="AR354" i="3"/>
  <c r="AJ354" i="3"/>
  <c r="AB354" i="3"/>
  <c r="T354" i="3"/>
  <c r="L354" i="3"/>
  <c r="AM353" i="3"/>
  <c r="AE353" i="3"/>
  <c r="W353" i="3"/>
  <c r="O353" i="3"/>
  <c r="AP352" i="3"/>
  <c r="AH352" i="3"/>
  <c r="Z352" i="3"/>
  <c r="R352" i="3"/>
  <c r="AS351" i="3"/>
  <c r="AK351" i="3"/>
  <c r="AC351" i="3"/>
  <c r="U351" i="3"/>
  <c r="M351" i="3"/>
  <c r="AN350" i="3"/>
  <c r="AF350" i="3"/>
  <c r="X350" i="3"/>
  <c r="P350" i="3"/>
  <c r="AQ349" i="3"/>
  <c r="AI349" i="3"/>
  <c r="AA349" i="3"/>
  <c r="S349" i="3"/>
  <c r="AT348" i="3"/>
  <c r="AL348" i="3"/>
  <c r="AD348" i="3"/>
  <c r="V348" i="3"/>
  <c r="N348" i="3"/>
  <c r="AO347" i="3"/>
  <c r="AG347" i="3"/>
  <c r="Y347" i="3"/>
  <c r="Q347" i="3"/>
  <c r="AR346" i="3"/>
  <c r="AJ346" i="3"/>
  <c r="AB346" i="3"/>
  <c r="T346" i="3"/>
  <c r="L346" i="3"/>
  <c r="AM345" i="3"/>
  <c r="AE345" i="3"/>
  <c r="W345" i="3"/>
  <c r="O345" i="3"/>
  <c r="AP344" i="3"/>
  <c r="AH344" i="3"/>
  <c r="Z344" i="3"/>
  <c r="R344" i="3"/>
  <c r="AS343" i="3"/>
  <c r="AK343" i="3"/>
  <c r="AC343" i="3"/>
  <c r="U343" i="3"/>
  <c r="M343" i="3"/>
  <c r="AN342" i="3"/>
  <c r="AF342" i="3"/>
  <c r="X342" i="3"/>
  <c r="P342" i="3"/>
  <c r="AQ341" i="3"/>
  <c r="AI341" i="3"/>
  <c r="AA341" i="3"/>
  <c r="S341" i="3"/>
  <c r="AC423" i="3"/>
  <c r="Z413" i="3"/>
  <c r="W410" i="3"/>
  <c r="AO407" i="3"/>
  <c r="V405" i="3"/>
  <c r="L403" i="3"/>
  <c r="AD400" i="3"/>
  <c r="AT397" i="3"/>
  <c r="AJ395" i="3"/>
  <c r="S393" i="3"/>
  <c r="AI390" i="3"/>
  <c r="AH388" i="3"/>
  <c r="P385" i="3"/>
  <c r="AQ383" i="3"/>
  <c r="AK382" i="3"/>
  <c r="AG381" i="3"/>
  <c r="AJ380" i="3"/>
  <c r="AM379" i="3"/>
  <c r="AP378" i="3"/>
  <c r="AS377" i="3"/>
  <c r="N377" i="3"/>
  <c r="X376" i="3"/>
  <c r="AN375" i="3"/>
  <c r="S375" i="3"/>
  <c r="AK374" i="3"/>
  <c r="U374" i="3"/>
  <c r="AL373" i="3"/>
  <c r="T373" i="3"/>
  <c r="AM372" i="3"/>
  <c r="Y372" i="3"/>
  <c r="AS371" i="3"/>
  <c r="AE371" i="3"/>
  <c r="P371" i="3"/>
  <c r="AK370" i="3"/>
  <c r="X370" i="3"/>
  <c r="AR369" i="3"/>
  <c r="AC369" i="3"/>
  <c r="P369" i="3"/>
  <c r="AK368" i="3"/>
  <c r="V368" i="3"/>
  <c r="AQ367" i="3"/>
  <c r="AB367" i="3"/>
  <c r="P367" i="3"/>
  <c r="AM366" i="3"/>
  <c r="AA366" i="3"/>
  <c r="N366" i="3"/>
  <c r="AM365" i="3"/>
  <c r="AB365" i="3"/>
  <c r="R365" i="3"/>
  <c r="AQ364" i="3"/>
  <c r="AH364" i="3"/>
  <c r="Y364" i="3"/>
  <c r="O364" i="3"/>
  <c r="AO363" i="3"/>
  <c r="AF363" i="3"/>
  <c r="W363" i="3"/>
  <c r="N363" i="3"/>
  <c r="AN362" i="3"/>
  <c r="AE362" i="3"/>
  <c r="U362" i="3"/>
  <c r="L362" i="3"/>
  <c r="AL361" i="3"/>
  <c r="AC361" i="3"/>
  <c r="T361" i="3"/>
  <c r="AT360" i="3"/>
  <c r="AK360" i="3"/>
  <c r="AA360" i="3"/>
  <c r="R360" i="3"/>
  <c r="AR359" i="3"/>
  <c r="AI359" i="3"/>
  <c r="Z359" i="3"/>
  <c r="Q359" i="3"/>
  <c r="AQ358" i="3"/>
  <c r="AG358" i="3"/>
  <c r="X358" i="3"/>
  <c r="O358" i="3"/>
  <c r="AO357" i="3"/>
  <c r="AF357" i="3"/>
  <c r="W357" i="3"/>
  <c r="N357" i="3"/>
  <c r="AM356" i="3"/>
  <c r="AD356" i="3"/>
  <c r="U356" i="3"/>
  <c r="M356" i="3"/>
  <c r="AN355" i="3"/>
  <c r="AF355" i="3"/>
  <c r="X355" i="3"/>
  <c r="P355" i="3"/>
  <c r="AQ354" i="3"/>
  <c r="AI354" i="3"/>
  <c r="AA354" i="3"/>
  <c r="S354" i="3"/>
  <c r="AT353" i="3"/>
  <c r="AL353" i="3"/>
  <c r="AD353" i="3"/>
  <c r="V353" i="3"/>
  <c r="N353" i="3"/>
  <c r="AO352" i="3"/>
  <c r="AG352" i="3"/>
  <c r="Y352" i="3"/>
  <c r="Q352" i="3"/>
  <c r="AR351" i="3"/>
  <c r="AJ351" i="3"/>
  <c r="AB351" i="3"/>
  <c r="T351" i="3"/>
  <c r="L351" i="3"/>
  <c r="AM350" i="3"/>
  <c r="AE350" i="3"/>
  <c r="W350" i="3"/>
  <c r="O350" i="3"/>
  <c r="AP349" i="3"/>
  <c r="AH349" i="3"/>
  <c r="Z349" i="3"/>
  <c r="R349" i="3"/>
  <c r="AS348" i="3"/>
  <c r="AK348" i="3"/>
  <c r="AC348" i="3"/>
  <c r="U348" i="3"/>
  <c r="M348" i="3"/>
  <c r="AN347" i="3"/>
  <c r="AF347" i="3"/>
  <c r="X347" i="3"/>
  <c r="P347" i="3"/>
  <c r="AQ346" i="3"/>
  <c r="AI346" i="3"/>
  <c r="AA346" i="3"/>
  <c r="S346" i="3"/>
  <c r="AT345" i="3"/>
  <c r="AL345" i="3"/>
  <c r="AD345" i="3"/>
  <c r="V345" i="3"/>
  <c r="N345" i="3"/>
  <c r="AO344" i="3"/>
  <c r="AG344" i="3"/>
  <c r="Y344" i="3"/>
  <c r="Q344" i="3"/>
  <c r="AR343" i="3"/>
  <c r="AJ343" i="3"/>
  <c r="AB343" i="3"/>
  <c r="T343" i="3"/>
  <c r="L343" i="3"/>
  <c r="AM342" i="3"/>
  <c r="AE342" i="3"/>
  <c r="W342" i="3"/>
  <c r="O342" i="3"/>
  <c r="AP341" i="3"/>
  <c r="AH341" i="3"/>
  <c r="Z341" i="3"/>
  <c r="R341" i="3"/>
  <c r="AE422" i="3"/>
  <c r="O405" i="3"/>
  <c r="T395" i="3"/>
  <c r="M385" i="3"/>
  <c r="AI380" i="3"/>
  <c r="M377" i="3"/>
  <c r="AI374" i="3"/>
  <c r="AJ372" i="3"/>
  <c r="N371" i="3"/>
  <c r="AB369" i="3"/>
  <c r="AO367" i="3"/>
  <c r="X366" i="3"/>
  <c r="Q365" i="3"/>
  <c r="N364" i="3"/>
  <c r="M363" i="3"/>
  <c r="AT361" i="3"/>
  <c r="AS360" i="3"/>
  <c r="AQ359" i="3"/>
  <c r="AO358" i="3"/>
  <c r="AN357" i="3"/>
  <c r="AL356" i="3"/>
  <c r="AM355" i="3"/>
  <c r="AP354" i="3"/>
  <c r="AS353" i="3"/>
  <c r="M353" i="3"/>
  <c r="P352" i="3"/>
  <c r="S351" i="3"/>
  <c r="V350" i="3"/>
  <c r="Y349" i="3"/>
  <c r="AB348" i="3"/>
  <c r="AE347" i="3"/>
  <c r="AH346" i="3"/>
  <c r="AK345" i="3"/>
  <c r="AN344" i="3"/>
  <c r="AQ343" i="3"/>
  <c r="AT342" i="3"/>
  <c r="N342" i="3"/>
  <c r="Q341" i="3"/>
  <c r="AK420" i="3"/>
  <c r="AO404" i="3"/>
  <c r="M395" i="3"/>
  <c r="AQ384" i="3"/>
  <c r="AC380" i="3"/>
  <c r="AS376" i="3"/>
  <c r="AG374" i="3"/>
  <c r="AI372" i="3"/>
  <c r="M371" i="3"/>
  <c r="AA369" i="3"/>
  <c r="AN367" i="3"/>
  <c r="W366" i="3"/>
  <c r="P365" i="3"/>
  <c r="M364" i="3"/>
  <c r="L363" i="3"/>
  <c r="AS361" i="3"/>
  <c r="AQ360" i="3"/>
  <c r="AP359" i="3"/>
  <c r="AN358" i="3"/>
  <c r="AM357" i="3"/>
  <c r="AK356" i="3"/>
  <c r="AL355" i="3"/>
  <c r="AO354" i="3"/>
  <c r="AR353" i="3"/>
  <c r="L353" i="3"/>
  <c r="O352" i="3"/>
  <c r="R351" i="3"/>
  <c r="U350" i="3"/>
  <c r="X349" i="3"/>
  <c r="AA348" i="3"/>
  <c r="AD347" i="3"/>
  <c r="AG346" i="3"/>
  <c r="AJ345" i="3"/>
  <c r="AM344" i="3"/>
  <c r="AP343" i="3"/>
  <c r="AS342" i="3"/>
  <c r="M342" i="3"/>
  <c r="P341" i="3"/>
  <c r="AL412" i="3"/>
  <c r="AE402" i="3"/>
  <c r="AS392" i="3"/>
  <c r="AP383" i="3"/>
  <c r="AL379" i="3"/>
  <c r="W376" i="3"/>
  <c r="Q374" i="3"/>
  <c r="U372" i="3"/>
  <c r="AI370" i="3"/>
  <c r="M369" i="3"/>
  <c r="Z367" i="3"/>
  <c r="M366" i="3"/>
  <c r="AP364" i="3"/>
  <c r="AN363" i="3"/>
  <c r="AM362" i="3"/>
  <c r="AK361" i="3"/>
  <c r="AI360" i="3"/>
  <c r="AH359" i="3"/>
  <c r="AF358" i="3"/>
  <c r="AE357" i="3"/>
  <c r="AC356" i="3"/>
  <c r="AE355" i="3"/>
  <c r="AH354" i="3"/>
  <c r="AK353" i="3"/>
  <c r="AN352" i="3"/>
  <c r="AQ351" i="3"/>
  <c r="AT350" i="3"/>
  <c r="N350" i="3"/>
  <c r="Q349" i="3"/>
  <c r="T348" i="3"/>
  <c r="W347" i="3"/>
  <c r="Z346" i="3"/>
  <c r="AC345" i="3"/>
  <c r="AF344" i="3"/>
  <c r="AI343" i="3"/>
  <c r="AL342" i="3"/>
  <c r="AO341" i="3"/>
  <c r="S412" i="3"/>
  <c r="X402" i="3"/>
  <c r="AC392" i="3"/>
  <c r="AI383" i="3"/>
  <c r="AF379" i="3"/>
  <c r="S376" i="3"/>
  <c r="O374" i="3"/>
  <c r="T372" i="3"/>
  <c r="AH370" i="3"/>
  <c r="L369" i="3"/>
  <c r="Y367" i="3"/>
  <c r="L366" i="3"/>
  <c r="AO364" i="3"/>
  <c r="AM363" i="3"/>
  <c r="AK362" i="3"/>
  <c r="AJ361" i="3"/>
  <c r="AH360" i="3"/>
  <c r="AG359" i="3"/>
  <c r="AE358" i="3"/>
  <c r="AD357" i="3"/>
  <c r="AB356" i="3"/>
  <c r="AD355" i="3"/>
  <c r="AG354" i="3"/>
  <c r="AJ353" i="3"/>
  <c r="AM352" i="3"/>
  <c r="AP351" i="3"/>
  <c r="AS350" i="3"/>
  <c r="M350" i="3"/>
  <c r="P349" i="3"/>
  <c r="S348" i="3"/>
  <c r="V347" i="3"/>
  <c r="Y346" i="3"/>
  <c r="AB345" i="3"/>
  <c r="AE344" i="3"/>
  <c r="AH343" i="3"/>
  <c r="AK342" i="3"/>
  <c r="AN341" i="3"/>
  <c r="AP409" i="3"/>
  <c r="U400" i="3"/>
  <c r="AB390" i="3"/>
  <c r="AG382" i="3"/>
  <c r="AO378" i="3"/>
  <c r="AJ375" i="3"/>
  <c r="AH373" i="3"/>
  <c r="AR371" i="3"/>
  <c r="U370" i="3"/>
  <c r="AG368" i="3"/>
  <c r="N367" i="3"/>
  <c r="AL365" i="3"/>
  <c r="AG364" i="3"/>
  <c r="AE363" i="3"/>
  <c r="AC362" i="3"/>
  <c r="AB361" i="3"/>
  <c r="Z360" i="3"/>
  <c r="Y359" i="3"/>
  <c r="W358" i="3"/>
  <c r="V357" i="3"/>
  <c r="T356" i="3"/>
  <c r="W355" i="3"/>
  <c r="Z354" i="3"/>
  <c r="AC353" i="3"/>
  <c r="AF352" i="3"/>
  <c r="AI351" i="3"/>
  <c r="AL350" i="3"/>
  <c r="AO349" i="3"/>
  <c r="AR348" i="3"/>
  <c r="L348" i="3"/>
  <c r="O347" i="3"/>
  <c r="R346" i="3"/>
  <c r="U345" i="3"/>
  <c r="X344" i="3"/>
  <c r="AA343" i="3"/>
  <c r="AD342" i="3"/>
  <c r="AG341" i="3"/>
  <c r="AI409" i="3"/>
  <c r="AN399" i="3"/>
  <c r="S390" i="3"/>
  <c r="AC382" i="3"/>
  <c r="AI378" i="3"/>
  <c r="AH375" i="3"/>
  <c r="AG373" i="3"/>
  <c r="AP371" i="3"/>
  <c r="S370" i="3"/>
  <c r="AF368" i="3"/>
  <c r="M367" i="3"/>
  <c r="AJ365" i="3"/>
  <c r="AE364" i="3"/>
  <c r="AD363" i="3"/>
  <c r="AB362" i="3"/>
  <c r="AA361" i="3"/>
  <c r="Y360" i="3"/>
  <c r="X359" i="3"/>
  <c r="V358" i="3"/>
  <c r="T357" i="3"/>
  <c r="S356" i="3"/>
  <c r="V355" i="3"/>
  <c r="Y354" i="3"/>
  <c r="AB353" i="3"/>
  <c r="AE352" i="3"/>
  <c r="AH351" i="3"/>
  <c r="AK350" i="3"/>
  <c r="AN349" i="3"/>
  <c r="AQ348" i="3"/>
  <c r="AT347" i="3"/>
  <c r="N347" i="3"/>
  <c r="Q346" i="3"/>
  <c r="T345" i="3"/>
  <c r="W344" i="3"/>
  <c r="Z343" i="3"/>
  <c r="AC342" i="3"/>
  <c r="AF341" i="3"/>
  <c r="L56" i="3"/>
  <c r="L50" i="3"/>
  <c r="AK431" i="3"/>
  <c r="AF407" i="3"/>
  <c r="AM397" i="3"/>
  <c r="Y388" i="3"/>
  <c r="AF381" i="3"/>
  <c r="AR377" i="3"/>
  <c r="P375" i="3"/>
  <c r="R373" i="3"/>
  <c r="AC371" i="3"/>
  <c r="AP369" i="3"/>
  <c r="U368" i="3"/>
  <c r="AK366" i="3"/>
  <c r="AA365" i="3"/>
  <c r="W364" i="3"/>
  <c r="V363" i="3"/>
  <c r="T362" i="3"/>
  <c r="S361" i="3"/>
  <c r="Q360" i="3"/>
  <c r="P359" i="3"/>
  <c r="N358" i="3"/>
  <c r="L357" i="3"/>
  <c r="L356" i="3"/>
  <c r="O355" i="3"/>
  <c r="R354" i="3"/>
  <c r="U353" i="3"/>
  <c r="X352" i="3"/>
  <c r="AA351" i="3"/>
  <c r="AD350" i="3"/>
  <c r="AG349" i="3"/>
  <c r="AJ348" i="3"/>
  <c r="AM347" i="3"/>
  <c r="AP346" i="3"/>
  <c r="AS345" i="3"/>
  <c r="M345" i="3"/>
  <c r="P344" i="3"/>
  <c r="S343" i="3"/>
  <c r="V342" i="3"/>
  <c r="Y341" i="3"/>
  <c r="L55" i="3"/>
  <c r="AD397" i="3"/>
  <c r="S368" i="3"/>
  <c r="N359" i="3"/>
  <c r="Z351" i="3"/>
  <c r="O344" i="3"/>
  <c r="L52" i="3"/>
  <c r="L47" i="3"/>
  <c r="L51" i="3"/>
  <c r="T353" i="3"/>
  <c r="U388" i="3"/>
  <c r="AJ366" i="3"/>
  <c r="M358" i="3"/>
  <c r="AC350" i="3"/>
  <c r="R343" i="3"/>
  <c r="L46" i="3"/>
  <c r="L71" i="3"/>
  <c r="L45" i="3"/>
  <c r="AB371" i="3"/>
  <c r="Z381" i="3"/>
  <c r="Z365" i="3"/>
  <c r="AT356" i="3"/>
  <c r="AF349" i="3"/>
  <c r="U342" i="3"/>
  <c r="L58" i="3"/>
  <c r="R361" i="3"/>
  <c r="L48" i="3"/>
  <c r="AL377" i="3"/>
  <c r="V364" i="3"/>
  <c r="AT355" i="3"/>
  <c r="AI348" i="3"/>
  <c r="X341" i="3"/>
  <c r="L49" i="3"/>
  <c r="N375" i="3"/>
  <c r="U363" i="3"/>
  <c r="N355" i="3"/>
  <c r="AL347" i="3"/>
  <c r="AN430" i="3"/>
  <c r="Q373" i="3"/>
  <c r="S362" i="3"/>
  <c r="Q354" i="3"/>
  <c r="AO346" i="3"/>
  <c r="L44" i="3"/>
  <c r="AR345" i="3"/>
  <c r="L54" i="3"/>
  <c r="P407" i="3"/>
  <c r="AN369" i="3"/>
  <c r="P360" i="3"/>
  <c r="W352" i="3"/>
  <c r="L345" i="3"/>
  <c r="L63" i="3"/>
  <c r="L53" i="3"/>
  <c r="L57" i="3"/>
  <c r="L72" i="3"/>
  <c r="AH412" i="3"/>
  <c r="AB414" i="3"/>
  <c r="V416" i="3"/>
  <c r="P418" i="3"/>
  <c r="AS419" i="3"/>
  <c r="AM421" i="3"/>
  <c r="N416" i="3"/>
  <c r="L65" i="3"/>
  <c r="L62" i="3"/>
  <c r="L67" i="3"/>
  <c r="AP412" i="3"/>
  <c r="AJ414" i="3"/>
  <c r="AD416" i="3"/>
  <c r="X418" i="3"/>
  <c r="R420" i="3"/>
  <c r="AE421" i="3"/>
  <c r="L64" i="3"/>
  <c r="L69" i="3"/>
  <c r="L70" i="3"/>
  <c r="O413" i="3"/>
  <c r="AR414" i="3"/>
  <c r="AL416" i="3"/>
  <c r="AF418" i="3"/>
  <c r="Z420" i="3"/>
  <c r="L74" i="3"/>
  <c r="W413" i="3"/>
  <c r="Q415" i="3"/>
  <c r="AT416" i="3"/>
  <c r="AN418" i="3"/>
  <c r="AH420" i="3"/>
  <c r="AK419" i="3"/>
  <c r="L68" i="3"/>
  <c r="AE413" i="3"/>
  <c r="Y415" i="3"/>
  <c r="S417" i="3"/>
  <c r="M419" i="3"/>
  <c r="AP420" i="3"/>
  <c r="AQ417" i="3"/>
  <c r="L60" i="3"/>
  <c r="L61" i="3"/>
  <c r="AS411" i="3"/>
  <c r="AM413" i="3"/>
  <c r="AG415" i="3"/>
  <c r="AA417" i="3"/>
  <c r="U419" i="3"/>
  <c r="O421" i="3"/>
  <c r="Z412" i="3"/>
  <c r="L429" i="3"/>
  <c r="L73" i="3"/>
  <c r="R412" i="3"/>
  <c r="L414" i="3"/>
  <c r="AO415" i="3"/>
  <c r="AI417" i="3"/>
  <c r="AC419" i="3"/>
  <c r="W421" i="3"/>
  <c r="L427" i="3"/>
  <c r="L417" i="3"/>
  <c r="L66" i="3"/>
  <c r="T414" i="3"/>
  <c r="AI758" i="3"/>
  <c r="AC772" i="3"/>
  <c r="AC793" i="3"/>
  <c r="Q786" i="3"/>
  <c r="Q792" i="3"/>
  <c r="AD763" i="3"/>
  <c r="AD794" i="3"/>
  <c r="Z771" i="3"/>
  <c r="Z774" i="3"/>
  <c r="AS755" i="3"/>
  <c r="AS773" i="3"/>
  <c r="T756" i="3"/>
  <c r="T789" i="3"/>
  <c r="AT754" i="3"/>
  <c r="AT794" i="3"/>
  <c r="AA752" i="3"/>
  <c r="AA779" i="3"/>
  <c r="U795" i="3"/>
  <c r="U794" i="3"/>
  <c r="AR764" i="3"/>
  <c r="AR785" i="3"/>
  <c r="V757" i="3"/>
  <c r="V787" i="3"/>
  <c r="O790" i="3"/>
  <c r="O769" i="3"/>
  <c r="O760" i="3"/>
  <c r="O793" i="3"/>
  <c r="O787" i="3"/>
  <c r="O766" i="3"/>
  <c r="O781" i="3"/>
  <c r="O796" i="3"/>
  <c r="O772" i="3"/>
  <c r="O778" i="3"/>
  <c r="O754" i="3"/>
  <c r="O784" i="3"/>
  <c r="O757" i="3"/>
  <c r="O775" i="3"/>
  <c r="O763" i="3"/>
  <c r="AJ796" i="3"/>
  <c r="AJ787" i="3"/>
  <c r="AH791" i="3"/>
  <c r="AH785" i="3"/>
  <c r="S765" i="3"/>
  <c r="AC753" i="3"/>
  <c r="AC783" i="3"/>
  <c r="AM771" i="3"/>
  <c r="AM753" i="3"/>
  <c r="AB777" i="3"/>
  <c r="AB774" i="3"/>
  <c r="AK755" i="3"/>
  <c r="AK776" i="3"/>
  <c r="S785" i="3"/>
  <c r="M763" i="3"/>
  <c r="M790" i="3"/>
  <c r="AJ773" i="3"/>
  <c r="AJ779" i="3"/>
  <c r="N760" i="3"/>
  <c r="N796" i="3"/>
  <c r="AE762" i="3"/>
  <c r="AE777" i="3"/>
  <c r="R762" i="3"/>
  <c r="R783" i="3"/>
  <c r="L775" i="3"/>
  <c r="L795" i="3"/>
  <c r="W784" i="3"/>
  <c r="P753" i="3"/>
  <c r="P783" i="3"/>
  <c r="AN756" i="3"/>
  <c r="AN783" i="3"/>
  <c r="AB752" i="3"/>
  <c r="AB791" i="3"/>
  <c r="AO768" i="3"/>
  <c r="AA759" i="3"/>
  <c r="AA774" i="3"/>
  <c r="T772" i="3"/>
  <c r="T793" i="3"/>
  <c r="AE781" i="3"/>
  <c r="AE769" i="3"/>
  <c r="AE790" i="3"/>
  <c r="AF754" i="3"/>
  <c r="AF778" i="3"/>
  <c r="AS763" i="3"/>
  <c r="AS778" i="3"/>
  <c r="L765" i="3"/>
  <c r="L789" i="3"/>
  <c r="AF753" i="3"/>
  <c r="AF777" i="3"/>
  <c r="T755" i="3"/>
  <c r="T782" i="3"/>
  <c r="AB766" i="3"/>
  <c r="AB790" i="3"/>
  <c r="AM772" i="3"/>
  <c r="AM775" i="3"/>
  <c r="AN757" i="3"/>
  <c r="AN766" i="3"/>
  <c r="AN796" i="3"/>
  <c r="AO760" i="3"/>
  <c r="AO781" i="3"/>
  <c r="X768" i="3"/>
  <c r="X792" i="3"/>
  <c r="L767" i="3"/>
  <c r="O780" i="3"/>
  <c r="O756" i="3"/>
  <c r="O795" i="3"/>
  <c r="O789" i="3"/>
  <c r="O759" i="3"/>
  <c r="O777" i="3"/>
  <c r="O762" i="3"/>
  <c r="O753" i="3"/>
  <c r="O765" i="3"/>
  <c r="O771" i="3"/>
  <c r="O774" i="3"/>
  <c r="O792" i="3"/>
  <c r="O783" i="3"/>
  <c r="O786" i="3"/>
  <c r="O768" i="3"/>
  <c r="AG796" i="3"/>
  <c r="AG760" i="3"/>
  <c r="AG793" i="3"/>
  <c r="AG778" i="3"/>
  <c r="AG790" i="3"/>
  <c r="AG766" i="3"/>
  <c r="AG775" i="3"/>
  <c r="AG769" i="3"/>
  <c r="AG757" i="3"/>
  <c r="AG772" i="3"/>
  <c r="AG784" i="3"/>
  <c r="AG763" i="3"/>
  <c r="AG754" i="3"/>
  <c r="AG781" i="3"/>
  <c r="AG787" i="3"/>
  <c r="R755" i="3"/>
  <c r="R788" i="3"/>
  <c r="AL752" i="3"/>
  <c r="AL782" i="3"/>
  <c r="AE767" i="3"/>
  <c r="AM779" i="3"/>
  <c r="AM776" i="3"/>
  <c r="AG762" i="3"/>
  <c r="AG774" i="3"/>
  <c r="M777" i="3"/>
  <c r="M792" i="3"/>
  <c r="AS792" i="3"/>
  <c r="AS759" i="3"/>
  <c r="N768" i="3"/>
  <c r="AT771" i="3"/>
  <c r="AT780" i="3"/>
  <c r="X755" i="3"/>
  <c r="X776" i="3"/>
  <c r="X791" i="3"/>
  <c r="X764" i="3"/>
  <c r="X788" i="3"/>
  <c r="X767" i="3"/>
  <c r="X761" i="3"/>
  <c r="X794" i="3"/>
  <c r="X782" i="3"/>
  <c r="X770" i="3"/>
  <c r="X785" i="3"/>
  <c r="X773" i="3"/>
  <c r="X758" i="3"/>
  <c r="X752" i="3"/>
  <c r="X779" i="3"/>
  <c r="AR783" i="3"/>
  <c r="AR768" i="3"/>
  <c r="AR780" i="3"/>
  <c r="AR771" i="3"/>
  <c r="AR792" i="3"/>
  <c r="AR753" i="3"/>
  <c r="AR774" i="3"/>
  <c r="AR756" i="3"/>
  <c r="AR786" i="3"/>
  <c r="AR765" i="3"/>
  <c r="AR789" i="3"/>
  <c r="AR777" i="3"/>
  <c r="AR762" i="3"/>
  <c r="AR795" i="3"/>
  <c r="AR759" i="3"/>
  <c r="AP787" i="3"/>
  <c r="AP772" i="3"/>
  <c r="AP790" i="3"/>
  <c r="AP754" i="3"/>
  <c r="AP760" i="3"/>
  <c r="AP778" i="3"/>
  <c r="AP781" i="3"/>
  <c r="AP784" i="3"/>
  <c r="AP769" i="3"/>
  <c r="AP757" i="3"/>
  <c r="AP793" i="3"/>
  <c r="AP775" i="3"/>
  <c r="AP796" i="3"/>
  <c r="AP763" i="3"/>
  <c r="AP766" i="3"/>
  <c r="L220" i="3"/>
  <c r="L212" i="3"/>
  <c r="L217" i="3"/>
  <c r="L209" i="3"/>
  <c r="L216" i="3"/>
  <c r="L208" i="3"/>
  <c r="L222" i="3"/>
  <c r="L210" i="3"/>
  <c r="L213" i="3"/>
  <c r="L221" i="3"/>
  <c r="L236" i="3"/>
  <c r="L219" i="3"/>
  <c r="L214" i="3"/>
  <c r="L232" i="3"/>
  <c r="L218" i="3"/>
  <c r="L215" i="3"/>
  <c r="L228" i="3"/>
  <c r="L211" i="3"/>
  <c r="L227" i="3"/>
  <c r="L237" i="3"/>
  <c r="L231" i="3"/>
  <c r="L230" i="3"/>
  <c r="L233" i="3"/>
  <c r="L234" i="3"/>
  <c r="L226" i="3"/>
  <c r="L224" i="3"/>
  <c r="L225" i="3"/>
  <c r="L229" i="3"/>
  <c r="L238" i="3"/>
  <c r="L235" i="3"/>
  <c r="M788" i="3"/>
  <c r="M761" i="3"/>
  <c r="M758" i="3"/>
  <c r="M785" i="3"/>
  <c r="M782" i="3"/>
  <c r="M779" i="3"/>
  <c r="M755" i="3"/>
  <c r="M791" i="3"/>
  <c r="M752" i="3"/>
  <c r="M776" i="3"/>
  <c r="M770" i="3"/>
  <c r="M767" i="3"/>
  <c r="M773" i="3"/>
  <c r="M764" i="3"/>
  <c r="U753" i="3"/>
  <c r="U789" i="3"/>
  <c r="S794" i="3"/>
  <c r="AI770" i="3"/>
  <c r="AC766" i="3"/>
  <c r="AC775" i="3"/>
  <c r="AC796" i="3"/>
  <c r="Q768" i="3"/>
  <c r="AD769" i="3"/>
  <c r="AD781" i="3"/>
  <c r="Z783" i="3"/>
  <c r="Z777" i="3"/>
  <c r="AS770" i="3"/>
  <c r="AS776" i="3"/>
  <c r="T753" i="3"/>
  <c r="T792" i="3"/>
  <c r="AT787" i="3"/>
  <c r="AT781" i="3"/>
  <c r="AA767" i="3"/>
  <c r="U769" i="3"/>
  <c r="U781" i="3"/>
  <c r="AR758" i="3"/>
  <c r="AR779" i="3"/>
  <c r="V754" i="3"/>
  <c r="V794" i="3"/>
  <c r="AJ757" i="3"/>
  <c r="AJ775" i="3"/>
  <c r="AJ795" i="3"/>
  <c r="S771" i="3"/>
  <c r="S792" i="3"/>
  <c r="AC771" i="3"/>
  <c r="AC759" i="3"/>
  <c r="AM768" i="3"/>
  <c r="AM777" i="3"/>
  <c r="AB756" i="3"/>
  <c r="AB792" i="3"/>
  <c r="AK752" i="3"/>
  <c r="AK779" i="3"/>
  <c r="S758" i="3"/>
  <c r="S791" i="3"/>
  <c r="M760" i="3"/>
  <c r="M781" i="3"/>
  <c r="AJ785" i="3"/>
  <c r="AJ788" i="3"/>
  <c r="N754" i="3"/>
  <c r="N794" i="3"/>
  <c r="AE771" i="3"/>
  <c r="AE789" i="3"/>
  <c r="R756" i="3"/>
  <c r="R777" i="3"/>
  <c r="L766" i="3"/>
  <c r="L794" i="3"/>
  <c r="L796" i="3"/>
  <c r="W766" i="3"/>
  <c r="W787" i="3"/>
  <c r="P759" i="3"/>
  <c r="P792" i="3"/>
  <c r="AN789" i="3"/>
  <c r="AN792" i="3"/>
  <c r="AB773" i="3"/>
  <c r="Q795" i="3"/>
  <c r="AO771" i="3"/>
  <c r="Z794" i="3"/>
  <c r="AA753" i="3"/>
  <c r="AA777" i="3"/>
  <c r="T766" i="3"/>
  <c r="T794" i="3"/>
  <c r="AE763" i="3"/>
  <c r="AE775" i="3"/>
  <c r="Q752" i="3"/>
  <c r="Q764" i="3"/>
  <c r="Q788" i="3"/>
  <c r="Q767" i="3"/>
  <c r="Q776" i="3"/>
  <c r="Q785" i="3"/>
  <c r="Q791" i="3"/>
  <c r="Q794" i="3"/>
  <c r="Q773" i="3"/>
  <c r="Q782" i="3"/>
  <c r="Q758" i="3"/>
  <c r="Q779" i="3"/>
  <c r="Q761" i="3"/>
  <c r="Q755" i="3"/>
  <c r="Q770" i="3"/>
  <c r="AF772" i="3"/>
  <c r="AF796" i="3"/>
  <c r="AS754" i="3"/>
  <c r="AS795" i="3"/>
  <c r="L756" i="3"/>
  <c r="L786" i="3"/>
  <c r="AF765" i="3"/>
  <c r="AF789" i="3"/>
  <c r="T764" i="3"/>
  <c r="T776" i="3"/>
  <c r="N785" i="3"/>
  <c r="N779" i="3"/>
  <c r="N761" i="3"/>
  <c r="N782" i="3"/>
  <c r="N767" i="3"/>
  <c r="N791" i="3"/>
  <c r="N755" i="3"/>
  <c r="N776" i="3"/>
  <c r="N758" i="3"/>
  <c r="N773" i="3"/>
  <c r="N752" i="3"/>
  <c r="N764" i="3"/>
  <c r="N770" i="3"/>
  <c r="N788" i="3"/>
  <c r="AB760" i="3"/>
  <c r="AB781" i="3"/>
  <c r="AM763" i="3"/>
  <c r="AM778" i="3"/>
  <c r="AN760" i="3"/>
  <c r="AN781" i="3"/>
  <c r="AO766" i="3"/>
  <c r="AO795" i="3"/>
  <c r="AO784" i="3"/>
  <c r="X765" i="3"/>
  <c r="L752" i="3"/>
  <c r="L770" i="3"/>
  <c r="W783" i="3"/>
  <c r="W771" i="3"/>
  <c r="W792" i="3"/>
  <c r="W789" i="3"/>
  <c r="W780" i="3"/>
  <c r="W756" i="3"/>
  <c r="W777" i="3"/>
  <c r="W759" i="3"/>
  <c r="W753" i="3"/>
  <c r="W768" i="3"/>
  <c r="W774" i="3"/>
  <c r="W762" i="3"/>
  <c r="W786" i="3"/>
  <c r="W765" i="3"/>
  <c r="AN779" i="3"/>
  <c r="AN767" i="3"/>
  <c r="AN791" i="3"/>
  <c r="AN770" i="3"/>
  <c r="AN788" i="3"/>
  <c r="AN752" i="3"/>
  <c r="AN782" i="3"/>
  <c r="AN761" i="3"/>
  <c r="AN785" i="3"/>
  <c r="AN764" i="3"/>
  <c r="AN758" i="3"/>
  <c r="AN773" i="3"/>
  <c r="AN755" i="3"/>
  <c r="AN776" i="3"/>
  <c r="R791" i="3"/>
  <c r="R782" i="3"/>
  <c r="AL770" i="3"/>
  <c r="AL785" i="3"/>
  <c r="AE788" i="3"/>
  <c r="AM773" i="3"/>
  <c r="AM758" i="3"/>
  <c r="AG789" i="3"/>
  <c r="AG756" i="3"/>
  <c r="M759" i="3"/>
  <c r="M762" i="3"/>
  <c r="AS762" i="3"/>
  <c r="N786" i="3"/>
  <c r="N762" i="3"/>
  <c r="AT777" i="3"/>
  <c r="AT792" i="3"/>
  <c r="Y793" i="3"/>
  <c r="Y754" i="3"/>
  <c r="Y775" i="3"/>
  <c r="Y757" i="3"/>
  <c r="Y787" i="3"/>
  <c r="Y790" i="3"/>
  <c r="Y778" i="3"/>
  <c r="Y763" i="3"/>
  <c r="Y766" i="3"/>
  <c r="Y784" i="3"/>
  <c r="Y769" i="3"/>
  <c r="Y781" i="3"/>
  <c r="Y760" i="3"/>
  <c r="Y796" i="3"/>
  <c r="Y772" i="3"/>
  <c r="AJ784" i="3"/>
  <c r="L763" i="3"/>
  <c r="L754" i="3"/>
  <c r="Y788" i="3"/>
  <c r="Y758" i="3"/>
  <c r="Y785" i="3"/>
  <c r="Y773" i="3"/>
  <c r="Y752" i="3"/>
  <c r="Y794" i="3"/>
  <c r="Y782" i="3"/>
  <c r="Y761" i="3"/>
  <c r="Y791" i="3"/>
  <c r="Y767" i="3"/>
  <c r="Y779" i="3"/>
  <c r="Y770" i="3"/>
  <c r="Y755" i="3"/>
  <c r="Y764" i="3"/>
  <c r="Y776" i="3"/>
  <c r="W769" i="3"/>
  <c r="W795" i="3"/>
  <c r="P756" i="3"/>
  <c r="AA794" i="3"/>
  <c r="AN753" i="3"/>
  <c r="AB767" i="3"/>
  <c r="AO762" i="3"/>
  <c r="AO774" i="3"/>
  <c r="AA771" i="3"/>
  <c r="AA792" i="3"/>
  <c r="T763" i="3"/>
  <c r="T784" i="3"/>
  <c r="AE760" i="3"/>
  <c r="AE784" i="3"/>
  <c r="AF763" i="3"/>
  <c r="AF784" i="3"/>
  <c r="AS760" i="3"/>
  <c r="AS790" i="3"/>
  <c r="L777" i="3"/>
  <c r="L774" i="3"/>
  <c r="AF768" i="3"/>
  <c r="AF780" i="3"/>
  <c r="T761" i="3"/>
  <c r="T779" i="3"/>
  <c r="V761" i="3"/>
  <c r="V785" i="3"/>
  <c r="V755" i="3"/>
  <c r="V782" i="3"/>
  <c r="V758" i="3"/>
  <c r="V776" i="3"/>
  <c r="V752" i="3"/>
  <c r="V788" i="3"/>
  <c r="V767" i="3"/>
  <c r="V773" i="3"/>
  <c r="V779" i="3"/>
  <c r="V791" i="3"/>
  <c r="V770" i="3"/>
  <c r="V764" i="3"/>
  <c r="AB793" i="3"/>
  <c r="AB784" i="3"/>
  <c r="AM760" i="3"/>
  <c r="AM793" i="3"/>
  <c r="AN754" i="3"/>
  <c r="AN775" i="3"/>
  <c r="AO757" i="3"/>
  <c r="AO763" i="3"/>
  <c r="P795" i="3"/>
  <c r="L761" i="3"/>
  <c r="L776" i="3"/>
  <c r="R787" i="3"/>
  <c r="R796" i="3"/>
  <c r="R760" i="3"/>
  <c r="R754" i="3"/>
  <c r="R781" i="3"/>
  <c r="R757" i="3"/>
  <c r="R763" i="3"/>
  <c r="R778" i="3"/>
  <c r="R793" i="3"/>
  <c r="R766" i="3"/>
  <c r="R775" i="3"/>
  <c r="R790" i="3"/>
  <c r="R769" i="3"/>
  <c r="R772" i="3"/>
  <c r="R784" i="3"/>
  <c r="R770" i="3"/>
  <c r="R785" i="3"/>
  <c r="AL761" i="3"/>
  <c r="AE770" i="3"/>
  <c r="AE752" i="3"/>
  <c r="AM755" i="3"/>
  <c r="AM770" i="3"/>
  <c r="AG786" i="3"/>
  <c r="AG783" i="3"/>
  <c r="M753" i="3"/>
  <c r="M780" i="3"/>
  <c r="AS780" i="3"/>
  <c r="N765" i="3"/>
  <c r="N756" i="3"/>
  <c r="AT765" i="3"/>
  <c r="AT786" i="3"/>
  <c r="S760" i="3"/>
  <c r="S787" i="3"/>
  <c r="S763" i="3"/>
  <c r="S784" i="3"/>
  <c r="S769" i="3"/>
  <c r="S793" i="3"/>
  <c r="S772" i="3"/>
  <c r="S754" i="3"/>
  <c r="S757" i="3"/>
  <c r="S775" i="3"/>
  <c r="S781" i="3"/>
  <c r="S796" i="3"/>
  <c r="S778" i="3"/>
  <c r="S766" i="3"/>
  <c r="S790" i="3"/>
  <c r="AB755" i="3"/>
  <c r="V781" i="3"/>
  <c r="AJ772" i="3"/>
  <c r="AJ754" i="3"/>
  <c r="AH792" i="3"/>
  <c r="AH765" i="3"/>
  <c r="AH789" i="3"/>
  <c r="AH771" i="3"/>
  <c r="AH786" i="3"/>
  <c r="AH753" i="3"/>
  <c r="AH777" i="3"/>
  <c r="AH756" i="3"/>
  <c r="AH759" i="3"/>
  <c r="AH783" i="3"/>
  <c r="AH762" i="3"/>
  <c r="AH774" i="3"/>
  <c r="AH780" i="3"/>
  <c r="AH795" i="3"/>
  <c r="AH768" i="3"/>
  <c r="AI777" i="3"/>
  <c r="AI753" i="3"/>
  <c r="AI789" i="3"/>
  <c r="AI756" i="3"/>
  <c r="AI774" i="3"/>
  <c r="AI759" i="3"/>
  <c r="AI792" i="3"/>
  <c r="AI768" i="3"/>
  <c r="AI795" i="3"/>
  <c r="AI765" i="3"/>
  <c r="AI762" i="3"/>
  <c r="AI786" i="3"/>
  <c r="AI780" i="3"/>
  <c r="AI783" i="3"/>
  <c r="AI771" i="3"/>
  <c r="U765" i="3"/>
  <c r="U780" i="3"/>
  <c r="AD760" i="3"/>
  <c r="AD775" i="3"/>
  <c r="AD793" i="3"/>
  <c r="T783" i="3"/>
  <c r="AT772" i="3"/>
  <c r="AT793" i="3"/>
  <c r="AA788" i="3"/>
  <c r="X795" i="3"/>
  <c r="U790" i="3"/>
  <c r="U793" i="3"/>
  <c r="AR782" i="3"/>
  <c r="AR791" i="3"/>
  <c r="V769" i="3"/>
  <c r="V790" i="3"/>
  <c r="AJ769" i="3"/>
  <c r="AJ778" i="3"/>
  <c r="AH770" i="3"/>
  <c r="AH752" i="3"/>
  <c r="S753" i="3"/>
  <c r="S789" i="3"/>
  <c r="AC765" i="3"/>
  <c r="AC789" i="3"/>
  <c r="AM756" i="3"/>
  <c r="AM792" i="3"/>
  <c r="AB771" i="3"/>
  <c r="AB783" i="3"/>
  <c r="AK773" i="3"/>
  <c r="AK788" i="3"/>
  <c r="S770" i="3"/>
  <c r="M772" i="3"/>
  <c r="M793" i="3"/>
  <c r="AJ761" i="3"/>
  <c r="Y774" i="3"/>
  <c r="Y783" i="3"/>
  <c r="Y771" i="3"/>
  <c r="Y768" i="3"/>
  <c r="Y792" i="3"/>
  <c r="Y753" i="3"/>
  <c r="Y789" i="3"/>
  <c r="Y756" i="3"/>
  <c r="Y780" i="3"/>
  <c r="Y759" i="3"/>
  <c r="Y795" i="3"/>
  <c r="Y786" i="3"/>
  <c r="Y762" i="3"/>
  <c r="Y777" i="3"/>
  <c r="Y765" i="3"/>
  <c r="N772" i="3"/>
  <c r="N790" i="3"/>
  <c r="AE765" i="3"/>
  <c r="AE783" i="3"/>
  <c r="R771" i="3"/>
  <c r="R789" i="3"/>
  <c r="L760" i="3"/>
  <c r="L778" i="3"/>
  <c r="W772" i="3"/>
  <c r="W796" i="3"/>
  <c r="W790" i="3"/>
  <c r="P771" i="3"/>
  <c r="AI794" i="3"/>
  <c r="AN771" i="3"/>
  <c r="AB764" i="3"/>
  <c r="AB770" i="3"/>
  <c r="AO753" i="3"/>
  <c r="AO777" i="3"/>
  <c r="U791" i="3"/>
  <c r="U764" i="3"/>
  <c r="U788" i="3"/>
  <c r="U770" i="3"/>
  <c r="U785" i="3"/>
  <c r="U755" i="3"/>
  <c r="U779" i="3"/>
  <c r="U773" i="3"/>
  <c r="U776" i="3"/>
  <c r="U761" i="3"/>
  <c r="U782" i="3"/>
  <c r="U752" i="3"/>
  <c r="U767" i="3"/>
  <c r="U758" i="3"/>
  <c r="AA768" i="3"/>
  <c r="AA783" i="3"/>
  <c r="T790" i="3"/>
  <c r="T787" i="3"/>
  <c r="AE757" i="3"/>
  <c r="AE778" i="3"/>
  <c r="AQ787" i="3"/>
  <c r="AQ769" i="3"/>
  <c r="AQ781" i="3"/>
  <c r="AQ760" i="3"/>
  <c r="AQ784" i="3"/>
  <c r="AQ763" i="3"/>
  <c r="AQ757" i="3"/>
  <c r="AQ775" i="3"/>
  <c r="AQ796" i="3"/>
  <c r="AQ778" i="3"/>
  <c r="AQ772" i="3"/>
  <c r="AQ766" i="3"/>
  <c r="AQ754" i="3"/>
  <c r="AQ790" i="3"/>
  <c r="AQ793" i="3"/>
  <c r="AF766" i="3"/>
  <c r="AF787" i="3"/>
  <c r="AS757" i="3"/>
  <c r="AS781" i="3"/>
  <c r="L753" i="3"/>
  <c r="L792" i="3"/>
  <c r="AF762" i="3"/>
  <c r="AF783" i="3"/>
  <c r="T773" i="3"/>
  <c r="T788" i="3"/>
  <c r="AB757" i="3"/>
  <c r="AB787" i="3"/>
  <c r="AM784" i="3"/>
  <c r="AM794" i="3"/>
  <c r="AN772" i="3"/>
  <c r="AN778" i="3"/>
  <c r="AO778" i="3"/>
  <c r="AO790" i="3"/>
  <c r="X762" i="3"/>
  <c r="X774" i="3"/>
  <c r="L782" i="3"/>
  <c r="L785" i="3"/>
  <c r="AP792" i="3"/>
  <c r="AP783" i="3"/>
  <c r="AP762" i="3"/>
  <c r="AP795" i="3"/>
  <c r="AP777" i="3"/>
  <c r="AP753" i="3"/>
  <c r="AP774" i="3"/>
  <c r="AP756" i="3"/>
  <c r="AP780" i="3"/>
  <c r="AP771" i="3"/>
  <c r="AP786" i="3"/>
  <c r="AP768" i="3"/>
  <c r="AP765" i="3"/>
  <c r="AP789" i="3"/>
  <c r="AP759" i="3"/>
  <c r="Z760" i="3"/>
  <c r="Z772" i="3"/>
  <c r="Z781" i="3"/>
  <c r="Z784" i="3"/>
  <c r="Z769" i="3"/>
  <c r="Z757" i="3"/>
  <c r="Z793" i="3"/>
  <c r="Z778" i="3"/>
  <c r="Z790" i="3"/>
  <c r="Z775" i="3"/>
  <c r="Z787" i="3"/>
  <c r="Z763" i="3"/>
  <c r="Z796" i="3"/>
  <c r="Z754" i="3"/>
  <c r="Z766" i="3"/>
  <c r="R767" i="3"/>
  <c r="AI796" i="3"/>
  <c r="AI781" i="3"/>
  <c r="AI769" i="3"/>
  <c r="AI757" i="3"/>
  <c r="AI778" i="3"/>
  <c r="AI790" i="3"/>
  <c r="AI754" i="3"/>
  <c r="AI772" i="3"/>
  <c r="AI787" i="3"/>
  <c r="AI775" i="3"/>
  <c r="AI784" i="3"/>
  <c r="AI760" i="3"/>
  <c r="AI793" i="3"/>
  <c r="AI763" i="3"/>
  <c r="AI766" i="3"/>
  <c r="AL764" i="3"/>
  <c r="AE782" i="3"/>
  <c r="AE785" i="3"/>
  <c r="AM788" i="3"/>
  <c r="AM785" i="3"/>
  <c r="AG792" i="3"/>
  <c r="AG753" i="3"/>
  <c r="M786" i="3"/>
  <c r="AS753" i="3"/>
  <c r="AS774" i="3"/>
  <c r="N789" i="3"/>
  <c r="N774" i="3"/>
  <c r="AT762" i="3"/>
  <c r="AT768" i="3"/>
  <c r="AQ783" i="3"/>
  <c r="AQ768" i="3"/>
  <c r="AQ792" i="3"/>
  <c r="AQ753" i="3"/>
  <c r="AQ795" i="3"/>
  <c r="AQ777" i="3"/>
  <c r="AQ756" i="3"/>
  <c r="AQ774" i="3"/>
  <c r="AQ759" i="3"/>
  <c r="AQ780" i="3"/>
  <c r="AQ771" i="3"/>
  <c r="AQ786" i="3"/>
  <c r="AQ765" i="3"/>
  <c r="AQ789" i="3"/>
  <c r="AQ762" i="3"/>
  <c r="U777" i="3"/>
  <c r="AD757" i="3"/>
  <c r="AD784" i="3"/>
  <c r="Z756" i="3"/>
  <c r="Z789" i="3"/>
  <c r="AS782" i="3"/>
  <c r="AS788" i="3"/>
  <c r="T759" i="3"/>
  <c r="AT766" i="3"/>
  <c r="AT775" i="3"/>
  <c r="AT796" i="3"/>
  <c r="AA770" i="3"/>
  <c r="U763" i="3"/>
  <c r="U772" i="3"/>
  <c r="U796" i="3"/>
  <c r="AR767" i="3"/>
  <c r="V766" i="3"/>
  <c r="V796" i="3"/>
  <c r="V793" i="3"/>
  <c r="AJ790" i="3"/>
  <c r="AJ781" i="3"/>
  <c r="AH761" i="3"/>
  <c r="AH776" i="3"/>
  <c r="S780" i="3"/>
  <c r="S777" i="3"/>
  <c r="AC762" i="3"/>
  <c r="AC792" i="3"/>
  <c r="AM762" i="3"/>
  <c r="AM783" i="3"/>
  <c r="AB759" i="3"/>
  <c r="AG782" i="3"/>
  <c r="AG773" i="3"/>
  <c r="AG764" i="3"/>
  <c r="AG779" i="3"/>
  <c r="AG758" i="3"/>
  <c r="AG755" i="3"/>
  <c r="AG767" i="3"/>
  <c r="AG776" i="3"/>
  <c r="AG770" i="3"/>
  <c r="AG752" i="3"/>
  <c r="AG785" i="3"/>
  <c r="AG794" i="3"/>
  <c r="AG791" i="3"/>
  <c r="AG788" i="3"/>
  <c r="AG761" i="3"/>
  <c r="AK764" i="3"/>
  <c r="S752" i="3"/>
  <c r="S773" i="3"/>
  <c r="M787" i="3"/>
  <c r="M775" i="3"/>
  <c r="M796" i="3"/>
  <c r="AJ767" i="3"/>
  <c r="N757" i="3"/>
  <c r="N775" i="3"/>
  <c r="N793" i="3"/>
  <c r="AE759" i="3"/>
  <c r="AE786" i="3"/>
  <c r="R765" i="3"/>
  <c r="L757" i="3"/>
  <c r="L790" i="3"/>
  <c r="W763" i="3"/>
  <c r="W781" i="3"/>
  <c r="P786" i="3"/>
  <c r="P774" i="3"/>
  <c r="AN768" i="3"/>
  <c r="AN774" i="3"/>
  <c r="AB761" i="3"/>
  <c r="AB776" i="3"/>
  <c r="AO783" i="3"/>
  <c r="AO786" i="3"/>
  <c r="AA762" i="3"/>
  <c r="AA786" i="3"/>
  <c r="T775" i="3"/>
  <c r="AE754" i="3"/>
  <c r="AE796" i="3"/>
  <c r="AF781" i="3"/>
  <c r="AF793" i="3"/>
  <c r="AF795" i="3"/>
  <c r="AS787" i="3"/>
  <c r="AS784" i="3"/>
  <c r="L771" i="3"/>
  <c r="L780" i="3"/>
  <c r="AF759" i="3"/>
  <c r="AF792" i="3"/>
  <c r="T758" i="3"/>
  <c r="T791" i="3"/>
  <c r="P778" i="3"/>
  <c r="P757" i="3"/>
  <c r="P790" i="3"/>
  <c r="P760" i="3"/>
  <c r="P796" i="3"/>
  <c r="P775" i="3"/>
  <c r="P769" i="3"/>
  <c r="P772" i="3"/>
  <c r="P781" i="3"/>
  <c r="P793" i="3"/>
  <c r="P754" i="3"/>
  <c r="P787" i="3"/>
  <c r="P766" i="3"/>
  <c r="P784" i="3"/>
  <c r="P763" i="3"/>
  <c r="AB775" i="3"/>
  <c r="AB795" i="3"/>
  <c r="AM766" i="3"/>
  <c r="AM787" i="3"/>
  <c r="AN769" i="3"/>
  <c r="AN793" i="3"/>
  <c r="AO754" i="3"/>
  <c r="AO796" i="3"/>
  <c r="X759" i="3"/>
  <c r="X777" i="3"/>
  <c r="L764" i="3"/>
  <c r="L779" i="3"/>
  <c r="AH784" i="3"/>
  <c r="AH796" i="3"/>
  <c r="AH787" i="3"/>
  <c r="AH763" i="3"/>
  <c r="AH760" i="3"/>
  <c r="AH766" i="3"/>
  <c r="AH781" i="3"/>
  <c r="AH757" i="3"/>
  <c r="AH775" i="3"/>
  <c r="AH778" i="3"/>
  <c r="AH754" i="3"/>
  <c r="AH793" i="3"/>
  <c r="AH769" i="3"/>
  <c r="AH790" i="3"/>
  <c r="AH772" i="3"/>
  <c r="AL767" i="3"/>
  <c r="AL791" i="3"/>
  <c r="AE779" i="3"/>
  <c r="AE776" i="3"/>
  <c r="AM767" i="3"/>
  <c r="AM752" i="3"/>
  <c r="AG768" i="3"/>
  <c r="AG777" i="3"/>
  <c r="M771" i="3"/>
  <c r="AS786" i="3"/>
  <c r="AS756" i="3"/>
  <c r="N792" i="3"/>
  <c r="N783" i="3"/>
  <c r="AT756" i="3"/>
  <c r="AT789" i="3"/>
  <c r="AB788" i="3"/>
  <c r="W773" i="3"/>
  <c r="W770" i="3"/>
  <c r="W761" i="3"/>
  <c r="W755" i="3"/>
  <c r="W785" i="3"/>
  <c r="W752" i="3"/>
  <c r="W758" i="3"/>
  <c r="W779" i="3"/>
  <c r="W782" i="3"/>
  <c r="W776" i="3"/>
  <c r="W791" i="3"/>
  <c r="W764" i="3"/>
  <c r="W788" i="3"/>
  <c r="W767" i="3"/>
  <c r="AA790" i="3"/>
  <c r="AA754" i="3"/>
  <c r="AA778" i="3"/>
  <c r="AA793" i="3"/>
  <c r="AA787" i="3"/>
  <c r="AA775" i="3"/>
  <c r="AA781" i="3"/>
  <c r="AA763" i="3"/>
  <c r="AA796" i="3"/>
  <c r="AA766" i="3"/>
  <c r="AA772" i="3"/>
  <c r="AA784" i="3"/>
  <c r="AA760" i="3"/>
  <c r="AA757" i="3"/>
  <c r="AA769" i="3"/>
  <c r="U756" i="3"/>
  <c r="AD754" i="3"/>
  <c r="AD778" i="3"/>
  <c r="AR784" i="3"/>
  <c r="AR769" i="3"/>
  <c r="AR781" i="3"/>
  <c r="AR772" i="3"/>
  <c r="AR787" i="3"/>
  <c r="AR790" i="3"/>
  <c r="AR757" i="3"/>
  <c r="AR778" i="3"/>
  <c r="AR760" i="3"/>
  <c r="AR793" i="3"/>
  <c r="AR754" i="3"/>
  <c r="AR763" i="3"/>
  <c r="AR796" i="3"/>
  <c r="AR766" i="3"/>
  <c r="AR775" i="3"/>
  <c r="O773" i="3"/>
  <c r="O752" i="3"/>
  <c r="O785" i="3"/>
  <c r="O755" i="3"/>
  <c r="O788" i="3"/>
  <c r="O764" i="3"/>
  <c r="O794" i="3"/>
  <c r="O761" i="3"/>
  <c r="O776" i="3"/>
  <c r="O758" i="3"/>
  <c r="O779" i="3"/>
  <c r="O782" i="3"/>
  <c r="O767" i="3"/>
  <c r="O791" i="3"/>
  <c r="O770" i="3"/>
  <c r="AK789" i="3"/>
  <c r="AK753" i="3"/>
  <c r="AK783" i="3"/>
  <c r="AK774" i="3"/>
  <c r="AK786" i="3"/>
  <c r="AK765" i="3"/>
  <c r="AK759" i="3"/>
  <c r="AK762" i="3"/>
  <c r="AK756" i="3"/>
  <c r="AK777" i="3"/>
  <c r="AK780" i="3"/>
  <c r="AK768" i="3"/>
  <c r="AK792" i="3"/>
  <c r="AK771" i="3"/>
  <c r="U760" i="3"/>
  <c r="U775" i="3"/>
  <c r="AR770" i="3"/>
  <c r="V763" i="3"/>
  <c r="V772" i="3"/>
  <c r="R794" i="3"/>
  <c r="AJ766" i="3"/>
  <c r="AJ793" i="3"/>
  <c r="AH767" i="3"/>
  <c r="AH779" i="3"/>
  <c r="S759" i="3"/>
  <c r="S783" i="3"/>
  <c r="AC774" i="3"/>
  <c r="AC780" i="3"/>
  <c r="AM759" i="3"/>
  <c r="AM786" i="3"/>
  <c r="AB762" i="3"/>
  <c r="AL777" i="3"/>
  <c r="AL768" i="3"/>
  <c r="AL753" i="3"/>
  <c r="AL780" i="3"/>
  <c r="AL789" i="3"/>
  <c r="AL771" i="3"/>
  <c r="AL786" i="3"/>
  <c r="AL774" i="3"/>
  <c r="AL783" i="3"/>
  <c r="AL759" i="3"/>
  <c r="AL792" i="3"/>
  <c r="AL762" i="3"/>
  <c r="AL756" i="3"/>
  <c r="AL765" i="3"/>
  <c r="AK791" i="3"/>
  <c r="S767" i="3"/>
  <c r="S776" i="3"/>
  <c r="M754" i="3"/>
  <c r="M794" i="3"/>
  <c r="AJ758" i="3"/>
  <c r="AJ770" i="3"/>
  <c r="N787" i="3"/>
  <c r="N784" i="3"/>
  <c r="AH794" i="3"/>
  <c r="AE756" i="3"/>
  <c r="X793" i="3"/>
  <c r="X772" i="3"/>
  <c r="X778" i="3"/>
  <c r="X754" i="3"/>
  <c r="X775" i="3"/>
  <c r="X760" i="3"/>
  <c r="X781" i="3"/>
  <c r="X757" i="3"/>
  <c r="X766" i="3"/>
  <c r="X787" i="3"/>
  <c r="X790" i="3"/>
  <c r="X784" i="3"/>
  <c r="X763" i="3"/>
  <c r="X796" i="3"/>
  <c r="X769" i="3"/>
  <c r="R792" i="3"/>
  <c r="L793" i="3"/>
  <c r="L781" i="3"/>
  <c r="W754" i="3"/>
  <c r="W775" i="3"/>
  <c r="P768" i="3"/>
  <c r="P777" i="3"/>
  <c r="AN759" i="3"/>
  <c r="AN777" i="3"/>
  <c r="AB758" i="3"/>
  <c r="AB785" i="3"/>
  <c r="AO765" i="3"/>
  <c r="AO780" i="3"/>
  <c r="AA789" i="3"/>
  <c r="T760" i="3"/>
  <c r="T754" i="3"/>
  <c r="T796" i="3"/>
  <c r="AE772" i="3"/>
  <c r="AE794" i="3"/>
  <c r="AF769" i="3"/>
  <c r="V756" i="3"/>
  <c r="V765" i="3"/>
  <c r="V780" i="3"/>
  <c r="V774" i="3"/>
  <c r="V777" i="3"/>
  <c r="V753" i="3"/>
  <c r="V771" i="3"/>
  <c r="V789" i="3"/>
  <c r="V759" i="3"/>
  <c r="V786" i="3"/>
  <c r="V762" i="3"/>
  <c r="V783" i="3"/>
  <c r="V768" i="3"/>
  <c r="V792" i="3"/>
  <c r="AS772" i="3"/>
  <c r="AS793" i="3"/>
  <c r="L768" i="3"/>
  <c r="L783" i="3"/>
  <c r="AF786" i="3"/>
  <c r="T752" i="3"/>
  <c r="AB772" i="3"/>
  <c r="AB794" i="3"/>
  <c r="AB796" i="3"/>
  <c r="AM796" i="3"/>
  <c r="AN794" i="3"/>
  <c r="AN784" i="3"/>
  <c r="AO772" i="3"/>
  <c r="AO787" i="3"/>
  <c r="X756" i="3"/>
  <c r="X786" i="3"/>
  <c r="L758" i="3"/>
  <c r="L788" i="3"/>
  <c r="R764" i="3"/>
  <c r="R752" i="3"/>
  <c r="AL779" i="3"/>
  <c r="AL773" i="3"/>
  <c r="AE758" i="3"/>
  <c r="AE773" i="3"/>
  <c r="AM791" i="3"/>
  <c r="AM761" i="3"/>
  <c r="AG795" i="3"/>
  <c r="M756" i="3"/>
  <c r="M789" i="3"/>
  <c r="AS771" i="3"/>
  <c r="AS777" i="3"/>
  <c r="N753" i="3"/>
  <c r="N759" i="3"/>
  <c r="AT774" i="3"/>
  <c r="R795" i="3"/>
  <c r="Q790" i="3"/>
  <c r="Q766" i="3"/>
  <c r="Q778" i="3"/>
  <c r="Q775" i="3"/>
  <c r="Q769" i="3"/>
  <c r="Q772" i="3"/>
  <c r="Q754" i="3"/>
  <c r="Q784" i="3"/>
  <c r="Q763" i="3"/>
  <c r="Q757" i="3"/>
  <c r="Q781" i="3"/>
  <c r="Q787" i="3"/>
  <c r="Q796" i="3"/>
  <c r="Q760" i="3"/>
  <c r="Q793" i="3"/>
  <c r="AF782" i="3"/>
  <c r="AF770" i="3"/>
  <c r="AF779" i="3"/>
  <c r="AF767" i="3"/>
  <c r="AF764" i="3"/>
  <c r="AF755" i="3"/>
  <c r="AF776" i="3"/>
  <c r="AF758" i="3"/>
  <c r="AF791" i="3"/>
  <c r="AF761" i="3"/>
  <c r="AF788" i="3"/>
  <c r="AF773" i="3"/>
  <c r="AF785" i="3"/>
  <c r="AF752" i="3"/>
  <c r="U774" i="3"/>
  <c r="Z768" i="3"/>
  <c r="AS767" i="3"/>
  <c r="T771" i="3"/>
  <c r="T762" i="3"/>
  <c r="AT763" i="3"/>
  <c r="AT778" i="3"/>
  <c r="AA758" i="3"/>
  <c r="AA776" i="3"/>
  <c r="U757" i="3"/>
  <c r="AR761" i="3"/>
  <c r="AR773" i="3"/>
  <c r="V760" i="3"/>
  <c r="AP794" i="3"/>
  <c r="AJ794" i="3"/>
  <c r="AH764" i="3"/>
  <c r="AH788" i="3"/>
  <c r="S756" i="3"/>
  <c r="S786" i="3"/>
  <c r="AC777" i="3"/>
  <c r="AO752" i="3"/>
  <c r="AO776" i="3"/>
  <c r="AO788" i="3"/>
  <c r="AO770" i="3"/>
  <c r="AO785" i="3"/>
  <c r="AO773" i="3"/>
  <c r="AO782" i="3"/>
  <c r="AO758" i="3"/>
  <c r="AO791" i="3"/>
  <c r="AO761" i="3"/>
  <c r="AO755" i="3"/>
  <c r="AO764" i="3"/>
  <c r="AO779" i="3"/>
  <c r="AO767" i="3"/>
  <c r="AM789" i="3"/>
  <c r="AB768" i="3"/>
  <c r="AK761" i="3"/>
  <c r="AK767" i="3"/>
  <c r="S764" i="3"/>
  <c r="S779" i="3"/>
  <c r="M769" i="3"/>
  <c r="AJ752" i="3"/>
  <c r="AJ782" i="3"/>
  <c r="N766" i="3"/>
  <c r="AE774" i="3"/>
  <c r="R759" i="3"/>
  <c r="R768" i="3"/>
  <c r="AJ786" i="3"/>
  <c r="AJ759" i="3"/>
  <c r="AJ783" i="3"/>
  <c r="AJ777" i="3"/>
  <c r="AJ780" i="3"/>
  <c r="AJ765" i="3"/>
  <c r="AJ792" i="3"/>
  <c r="AJ768" i="3"/>
  <c r="AJ789" i="3"/>
  <c r="AJ756" i="3"/>
  <c r="AJ774" i="3"/>
  <c r="AJ753" i="3"/>
  <c r="AJ762" i="3"/>
  <c r="AJ771" i="3"/>
  <c r="L772" i="3"/>
  <c r="W760" i="3"/>
  <c r="P765" i="3"/>
  <c r="P789" i="3"/>
  <c r="AN765" i="3"/>
  <c r="AB782" i="3"/>
  <c r="AO759" i="3"/>
  <c r="AO789" i="3"/>
  <c r="AD785" i="3"/>
  <c r="AD779" i="3"/>
  <c r="AD782" i="3"/>
  <c r="AD767" i="3"/>
  <c r="AD791" i="3"/>
  <c r="AD770" i="3"/>
  <c r="AD776" i="3"/>
  <c r="AD752" i="3"/>
  <c r="AD773" i="3"/>
  <c r="AD758" i="3"/>
  <c r="AD764" i="3"/>
  <c r="AD755" i="3"/>
  <c r="AD788" i="3"/>
  <c r="AD761" i="3"/>
  <c r="AA765" i="3"/>
  <c r="T757" i="3"/>
  <c r="P782" i="3"/>
  <c r="P776" i="3"/>
  <c r="P767" i="3"/>
  <c r="P779" i="3"/>
  <c r="P773" i="3"/>
  <c r="P755" i="3"/>
  <c r="P761" i="3"/>
  <c r="P794" i="3"/>
  <c r="P791" i="3"/>
  <c r="P764" i="3"/>
  <c r="P788" i="3"/>
  <c r="P770" i="3"/>
  <c r="P785" i="3"/>
  <c r="P752" i="3"/>
  <c r="P758" i="3"/>
  <c r="AE766" i="3"/>
  <c r="AE787" i="3"/>
  <c r="AF760" i="3"/>
  <c r="AS769" i="3"/>
  <c r="AS775" i="3"/>
  <c r="AS796" i="3"/>
  <c r="AQ794" i="3"/>
  <c r="AB763" i="3"/>
  <c r="AM754" i="3"/>
  <c r="AM769" i="3"/>
  <c r="AN763" i="3"/>
  <c r="AO769" i="3"/>
  <c r="AO775" i="3"/>
  <c r="X753" i="3"/>
  <c r="X780" i="3"/>
  <c r="L755" i="3"/>
  <c r="S795" i="3"/>
  <c r="R761" i="3"/>
  <c r="R776" i="3"/>
  <c r="AL758" i="3"/>
  <c r="AE764" i="3"/>
  <c r="AE755" i="3"/>
  <c r="AM764" i="3"/>
  <c r="AG765" i="3"/>
  <c r="AG771" i="3"/>
  <c r="M768" i="3"/>
  <c r="M774" i="3"/>
  <c r="AS789" i="3"/>
  <c r="AS783" i="3"/>
  <c r="N771" i="3"/>
  <c r="N780" i="3"/>
  <c r="AT783" i="3"/>
  <c r="AA795" i="3"/>
  <c r="F41" i="4" l="1"/>
  <c r="R41" i="4"/>
  <c r="Q41" i="4"/>
  <c r="AH41" i="4"/>
  <c r="D41" i="4"/>
  <c r="U41" i="4"/>
  <c r="AE41" i="4"/>
  <c r="Y41" i="4"/>
  <c r="L41" i="4"/>
  <c r="AC41" i="4"/>
  <c r="M41" i="4"/>
  <c r="N41" i="4"/>
  <c r="O41" i="4"/>
  <c r="V41" i="4"/>
  <c r="H41" i="4"/>
  <c r="AG41" i="4"/>
  <c r="C41" i="4"/>
  <c r="T41" i="4"/>
  <c r="P41" i="4"/>
  <c r="K41" i="4"/>
  <c r="AB41" i="4"/>
  <c r="AI41" i="4"/>
  <c r="E41" i="4"/>
  <c r="I41" i="4"/>
  <c r="AD41" i="4"/>
  <c r="G41" i="4"/>
  <c r="X41" i="4"/>
  <c r="S41" i="4"/>
  <c r="AJ41" i="4"/>
  <c r="W41" i="4"/>
  <c r="Z41" i="4"/>
  <c r="AF41" i="4"/>
  <c r="J41" i="4"/>
  <c r="AA41" i="4"/>
</calcChain>
</file>

<file path=xl/sharedStrings.xml><?xml version="1.0" encoding="utf-8"?>
<sst xmlns="http://schemas.openxmlformats.org/spreadsheetml/2006/main" count="980" uniqueCount="264">
  <si>
    <t>PDiCCpDoC Perc Decline in Capacity Cost per Doubling of Capacity</t>
  </si>
  <si>
    <t>Sources:</t>
  </si>
  <si>
    <t>Solar PV</t>
  </si>
  <si>
    <t>Notes</t>
  </si>
  <si>
    <t>Other electricity sources have price declines according to a time-based</t>
  </si>
  <si>
    <t>rather than a capacity-based schedule.</t>
  </si>
  <si>
    <t>coal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</si>
  <si>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</si>
  <si>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</si>
  <si>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</si>
  <si>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</si>
  <si>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</si>
  <si>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</si>
  <si>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</si>
  <si>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</si>
  <si>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</si>
  <si>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Perc Decline per Doubling</t>
  </si>
  <si>
    <t>Michael Liebreich</t>
  </si>
  <si>
    <t>http://about.bnef.com/content/uploads/sites/4/2015/04/Final-keynote_ML.pdf</t>
  </si>
  <si>
    <t>Slide 13</t>
  </si>
  <si>
    <t>Bloomberg New Energy Finance Summit 2015 Keynote</t>
  </si>
  <si>
    <t>Slide 38</t>
  </si>
  <si>
    <t>http://bnef.com/InsightDownload/7566/pdf/</t>
  </si>
  <si>
    <t>Bloomberg New Energy Finance Summit 2013 Keynote</t>
  </si>
  <si>
    <t>lignite</t>
  </si>
  <si>
    <t>offshore wind</t>
  </si>
  <si>
    <t>onshore wind</t>
  </si>
  <si>
    <t>Onshore Wind</t>
  </si>
  <si>
    <t>Offshore Wind</t>
  </si>
  <si>
    <t>Rubin et al.</t>
  </si>
  <si>
    <t>A review of learning rates for electricity supply technologies</t>
  </si>
  <si>
    <t>https://www.andrew.cmu.edu/user/ilimade/Ines_Azevedo/papers/Rubin_2015.pdf</t>
  </si>
  <si>
    <t>Table 1</t>
  </si>
  <si>
    <t>In the U.S. dataset, we only use this variable for onshore/offshore wind and solar PV.</t>
  </si>
  <si>
    <t>Offshore Wind Inputs</t>
  </si>
  <si>
    <t>https://atb.nrel.gov/electricity/2017/index.html?t=ow</t>
  </si>
  <si>
    <t>Inputs</t>
  </si>
  <si>
    <t xml:space="preserve">Take me to: </t>
  </si>
  <si>
    <t>Calculated</t>
  </si>
  <si>
    <t>X</t>
  </si>
  <si>
    <t>Current Costs</t>
  </si>
  <si>
    <t>Techno-Economic Cost and Performance Parameters</t>
  </si>
  <si>
    <t>Net Capacity Factor (%)</t>
  </si>
  <si>
    <t>TRG 1 - Offshore Fixed</t>
  </si>
  <si>
    <t>Basis Year:</t>
  </si>
  <si>
    <t>TRG 2 - Offshore Fixed</t>
  </si>
  <si>
    <t>TRG 3 - Offshore Fixed</t>
  </si>
  <si>
    <t>Offshore Wind Techno-Resource Groups (TRG)</t>
  </si>
  <si>
    <t>TRG 4 - Offshore Fixed</t>
  </si>
  <si>
    <t>TRG</t>
  </si>
  <si>
    <t>LCOE Range ($/MWh)</t>
  </si>
  <si>
    <t>Wind Speed Range (m/s)</t>
  </si>
  <si>
    <t>Weighted Average Wind Speed (m/s)</t>
  </si>
  <si>
    <t>Weighted Water Depth (m)</t>
  </si>
  <si>
    <t>Weighted Distance Site to Cable Landfall (km)</t>
  </si>
  <si>
    <t>Weighted Average CAPEX ($/kW)</t>
  </si>
  <si>
    <t>Weighted Average OPEX ($/kW/yr)</t>
  </si>
  <si>
    <t>Weighted Average Net CF (%)</t>
  </si>
  <si>
    <t>Potential Wind Plant Capacity (GW)</t>
  </si>
  <si>
    <t>Potential Wind Plant Energy (TWh)</t>
  </si>
  <si>
    <t>TRG 5 - Offshore Fixed</t>
  </si>
  <si>
    <t>Fixed-Bottom</t>
  </si>
  <si>
    <t>TRG 1</t>
  </si>
  <si>
    <t>LCOE &lt;= 104</t>
  </si>
  <si>
    <t>8.5 - 9.0</t>
  </si>
  <si>
    <t xml:space="preserve">TRG 6 - Offshore Floating </t>
  </si>
  <si>
    <t>TRG 2</t>
  </si>
  <si>
    <t>LCOE &lt;= 113</t>
  </si>
  <si>
    <t>8.0 - 8.5</t>
  </si>
  <si>
    <t xml:space="preserve">TRG 7 - Offshore Floating </t>
  </si>
  <si>
    <t xml:space="preserve"> </t>
  </si>
  <si>
    <t>TRG 3</t>
  </si>
  <si>
    <t>LCOE &lt;= 119</t>
  </si>
  <si>
    <t xml:space="preserve">TRG 8 - Offshore Floating </t>
  </si>
  <si>
    <t>TRG 4</t>
  </si>
  <si>
    <t>LCOE &lt;= 135</t>
  </si>
  <si>
    <t xml:space="preserve">TRG 9 - Offshore Floating </t>
  </si>
  <si>
    <t>TRG 5</t>
  </si>
  <si>
    <t>LCOE &lt;= 170</t>
  </si>
  <si>
    <t>7.5 - 8.0</t>
  </si>
  <si>
    <t xml:space="preserve">TRG 10 - Offshore Floating </t>
  </si>
  <si>
    <t>Floating</t>
  </si>
  <si>
    <t>TRG 6</t>
  </si>
  <si>
    <t>LCOE &lt;= 122</t>
  </si>
  <si>
    <t>9.5 - 10</t>
  </si>
  <si>
    <t xml:space="preserve">TRG 11 - Offshore Floating </t>
  </si>
  <si>
    <t>TRG 7</t>
  </si>
  <si>
    <t>LCOE &lt;= 128</t>
  </si>
  <si>
    <t xml:space="preserve">TRG 12 - Offshore Floating </t>
  </si>
  <si>
    <t>TRG 8</t>
  </si>
  <si>
    <t xml:space="preserve">TRG 13 - Offshore Floating </t>
  </si>
  <si>
    <t>TRG 9</t>
  </si>
  <si>
    <t>LCOE &lt;= 146</t>
  </si>
  <si>
    <t>9.0 - 9.5</t>
  </si>
  <si>
    <t xml:space="preserve">TRG 14 - Offshore Floating </t>
  </si>
  <si>
    <t>TRG 10</t>
  </si>
  <si>
    <t>LCOE &lt;= 161</t>
  </si>
  <si>
    <t xml:space="preserve">TRG 15 - Offshore Floating </t>
  </si>
  <si>
    <t>TRG 11</t>
  </si>
  <si>
    <t>LCOE &lt;= 180</t>
  </si>
  <si>
    <t>TRG 12</t>
  </si>
  <si>
    <t>LCOE &lt;= 201</t>
  </si>
  <si>
    <t>Annual Energy Production (kWh/kW)</t>
  </si>
  <si>
    <t>TRG 13</t>
  </si>
  <si>
    <t>LCOE &lt;= 218</t>
  </si>
  <si>
    <t>TRG 14</t>
  </si>
  <si>
    <t>LCOE &lt;= 240</t>
  </si>
  <si>
    <t>7.0 - 7.5</t>
  </si>
  <si>
    <t>TRG 15</t>
  </si>
  <si>
    <t>LCOE &lt;= 268</t>
  </si>
  <si>
    <t>Total</t>
  </si>
  <si>
    <t>Financial Assumptions (2016):</t>
  </si>
  <si>
    <t>Inflation Rate</t>
  </si>
  <si>
    <t>Capital Recovery Period (Years)</t>
  </si>
  <si>
    <t>Interest Rate Nominal - Mid</t>
  </si>
  <si>
    <t>Calculated Interest Rate Real - Mid</t>
  </si>
  <si>
    <t>Interest During Construction  - Nominal</t>
  </si>
  <si>
    <t>Rate of Return on Equity Nominal - Mid</t>
  </si>
  <si>
    <t>Calculated Rate of Return on Equity Real - Mid</t>
  </si>
  <si>
    <t>Debt Fraction - Mid</t>
  </si>
  <si>
    <t>Tax Rate (Federal and State)</t>
  </si>
  <si>
    <t>CAPEX ($/kW)</t>
  </si>
  <si>
    <t>WACC Nominal - Mid</t>
  </si>
  <si>
    <t>WACC Real - Mid</t>
  </si>
  <si>
    <t>Depreciation Period</t>
  </si>
  <si>
    <t>Construction Finance Factor</t>
  </si>
  <si>
    <t>Present Value of Depreciation</t>
  </si>
  <si>
    <t>Project Finance Factor</t>
  </si>
  <si>
    <t>Capital Recovery Factor (CRF) Nominal - Mid</t>
  </si>
  <si>
    <t>Capital Recovery Factor (CRF) Real - Mid</t>
  </si>
  <si>
    <t>Construction Duration yrs</t>
  </si>
  <si>
    <t>Year</t>
  </si>
  <si>
    <t>Capital</t>
  </si>
  <si>
    <t>Accumulated</t>
  </si>
  <si>
    <t>Index</t>
  </si>
  <si>
    <t>Fraction</t>
  </si>
  <si>
    <t>Interest</t>
  </si>
  <si>
    <t>Construction Financing Cost ($/kW)</t>
  </si>
  <si>
    <t>MACRS yr</t>
  </si>
  <si>
    <t>Overnight Capital Cost (OCC) ($/kW)</t>
  </si>
  <si>
    <t>Depreciation</t>
  </si>
  <si>
    <t>Factor</t>
  </si>
  <si>
    <t>Fixed Operation and Maintenance Expenses 
($/kW-year)</t>
  </si>
  <si>
    <t>Variable Operation and Maintenance Expenses ($/MWh)</t>
  </si>
  <si>
    <t>Finance</t>
  </si>
  <si>
    <t>Weighted Average Cost of Capital (WACC) (Nominal) (%)</t>
  </si>
  <si>
    <t>Grid Connection Costs</t>
  </si>
  <si>
    <t>Grid Connection Costs (GCC) ($/kW)</t>
  </si>
  <si>
    <t>Grid Feature Costs ($/kW)</t>
  </si>
  <si>
    <t>Onshore Spur Line Costs ($/kW)</t>
  </si>
  <si>
    <t>Offshore Spur Line Costs ($/kW)</t>
  </si>
  <si>
    <t>LCOE</t>
  </si>
  <si>
    <t>Levelized Cost of Energy ($/MWh)</t>
  </si>
  <si>
    <t>Overnight Levelized Cost of Energy ($/MWh)</t>
  </si>
  <si>
    <t>* this is similar to the LCOE used in the TCDB (Transparent Cost Database)</t>
  </si>
  <si>
    <t>***Note: For future projections, low, mid, and high refer to the resulting low, mid, and high LCOE projections.</t>
  </si>
  <si>
    <t>Future Projections</t>
  </si>
  <si>
    <t>Basis Year</t>
  </si>
  <si>
    <t>TRG 1 - Low</t>
  </si>
  <si>
    <t>TRG 1 - Mid</t>
  </si>
  <si>
    <t>TRG 1 - Constant</t>
  </si>
  <si>
    <t>TRG 2 - Low</t>
  </si>
  <si>
    <t>TRG 2 - Mid</t>
  </si>
  <si>
    <t>TRG 2 - Constant</t>
  </si>
  <si>
    <t>TRG 3 - Low</t>
  </si>
  <si>
    <t>TRG 3 - Mid</t>
  </si>
  <si>
    <t>TRG 3 - Constant</t>
  </si>
  <si>
    <t>TRG 4 - Low</t>
  </si>
  <si>
    <t>TRG 4 - Mid</t>
  </si>
  <si>
    <t>TRG 4 - Constant</t>
  </si>
  <si>
    <t>TRG 5 - Low</t>
  </si>
  <si>
    <t>TRG 5 - Mid</t>
  </si>
  <si>
    <t>TRG 5 - Constant</t>
  </si>
  <si>
    <t>TRG 6 - Low</t>
  </si>
  <si>
    <t>TRG 6 - Mid</t>
  </si>
  <si>
    <t>TRG 6 - Constant</t>
  </si>
  <si>
    <t>TRG 7 - Low</t>
  </si>
  <si>
    <t>TRG 7 - Mid</t>
  </si>
  <si>
    <t>TRG 7 - Constant</t>
  </si>
  <si>
    <t>TRG 8 - Low</t>
  </si>
  <si>
    <t>TRG 8 - Mid</t>
  </si>
  <si>
    <t>TRG 8 - Constant</t>
  </si>
  <si>
    <t>TRG 9 - Low</t>
  </si>
  <si>
    <t>TRG 9 - Mid</t>
  </si>
  <si>
    <t>TRG 9 - Constant</t>
  </si>
  <si>
    <t>TRG 10 - Low</t>
  </si>
  <si>
    <t>TRG 10 - Mid</t>
  </si>
  <si>
    <t>TRG 10 - Constant</t>
  </si>
  <si>
    <t>TRG 11 - Low</t>
  </si>
  <si>
    <t>TRG 11 - Mid</t>
  </si>
  <si>
    <t>TRG 11 - Constant</t>
  </si>
  <si>
    <t>TRG 12 - Low</t>
  </si>
  <si>
    <t>TRG 12 - Mid</t>
  </si>
  <si>
    <t>TRG 12 - Constant</t>
  </si>
  <si>
    <t>TRG 13 - Low</t>
  </si>
  <si>
    <t>TRG 13 - Mid</t>
  </si>
  <si>
    <t>TRG 13 - Constant</t>
  </si>
  <si>
    <t>TRG 14 - Low</t>
  </si>
  <si>
    <t>TRG 14 - Mid</t>
  </si>
  <si>
    <t>TRG 14 - Constant</t>
  </si>
  <si>
    <t>TRG 15 - Low</t>
  </si>
  <si>
    <t>TRG 15 - Mid</t>
  </si>
  <si>
    <t>TRG 15 - Constant</t>
  </si>
  <si>
    <t>Assumptions</t>
  </si>
  <si>
    <t>Interest Rate Nominal - Low</t>
  </si>
  <si>
    <t>Interest Rate Nominal - Constant</t>
  </si>
  <si>
    <t>Calculated Interest Rate Real - Low</t>
  </si>
  <si>
    <t>Calculated Interest Rate Real - Constant</t>
  </si>
  <si>
    <t>Rate of Return on Equity Nominal - Low</t>
  </si>
  <si>
    <t>Rate of Return on Equity Nominal - Constant</t>
  </si>
  <si>
    <t>Calculated Rate of Return on Equity Real - Low</t>
  </si>
  <si>
    <t>Calculated Rate of Return on Equity Real - Constant</t>
  </si>
  <si>
    <t>Debt Fraction - Low</t>
  </si>
  <si>
    <t>Debt Fraction - Constant</t>
  </si>
  <si>
    <t>WACC Nominal - Low</t>
  </si>
  <si>
    <t>WACC Nominal - Constant</t>
  </si>
  <si>
    <t>WACC Real - Low</t>
  </si>
  <si>
    <t>WACC Real - Constant</t>
  </si>
  <si>
    <t>Capital Recovery Factor (CRF) Nominal - Low</t>
  </si>
  <si>
    <t>Capital Recovery Factor (CRF) Nominal - Constant</t>
  </si>
  <si>
    <t>Capital Recovery Factor (CRF) Real - Low</t>
  </si>
  <si>
    <t>Capital Recovery Factor (CRF) Real - Constant</t>
  </si>
  <si>
    <t>Additional Factors</t>
  </si>
  <si>
    <t>Tax Credit</t>
  </si>
  <si>
    <t>10 year CRF - Low</t>
  </si>
  <si>
    <t>10 year CRF - Mid</t>
  </si>
  <si>
    <t>10 year CRF - Constant</t>
  </si>
  <si>
    <t>Schedule</t>
  </si>
  <si>
    <t>PVD - Low</t>
  </si>
  <si>
    <t>PVD - Mid</t>
  </si>
  <si>
    <t>PVD - Constant</t>
  </si>
  <si>
    <t>PFF - Low</t>
  </si>
  <si>
    <t>PFF - Mid</t>
  </si>
  <si>
    <t>PFF - Constant</t>
  </si>
  <si>
    <t>MACRS</t>
  </si>
  <si>
    <t>Year (Low)</t>
  </si>
  <si>
    <t>Depreciation Factor</t>
  </si>
  <si>
    <t>Year (Mid)</t>
  </si>
  <si>
    <t>Year (Constant)</t>
  </si>
  <si>
    <t>Graphics</t>
  </si>
  <si>
    <t>Data Sources for Default Inputs</t>
  </si>
  <si>
    <t>Current Costs:</t>
  </si>
  <si>
    <t>Available Capacity (GW)</t>
  </si>
  <si>
    <t>Musial et al., 2016</t>
  </si>
  <si>
    <t>Overnight Capital Cost ($/kW)</t>
  </si>
  <si>
    <t>Beiter et al., 2016</t>
  </si>
  <si>
    <t>Fixed Operating Expenses ($/kW-yr)</t>
  </si>
  <si>
    <t>Variable Operating Expenses ($/MWh)</t>
  </si>
  <si>
    <t>N/A</t>
  </si>
  <si>
    <t>Grid Feature Cost ($/kW)</t>
  </si>
  <si>
    <t>Spur Line Cost ($/kW)</t>
  </si>
  <si>
    <t>Future Projections Costs:</t>
  </si>
  <si>
    <t>Adapted from Wiser et al., 2016</t>
  </si>
  <si>
    <t>Grid Connection Cost ($/kW)</t>
  </si>
  <si>
    <t>Beiter et all, 2016</t>
  </si>
  <si>
    <t>TRG 2 -Low</t>
  </si>
  <si>
    <t>Weighted Average</t>
  </si>
  <si>
    <t>Cumalative Potential Wind Plant Capacity</t>
  </si>
  <si>
    <t>Overnight Capital Cost Projections</t>
  </si>
  <si>
    <t>Cumulative Capacity (DOE Wind Vision)</t>
  </si>
  <si>
    <t>Average Overnight Capital Cost</t>
  </si>
  <si>
    <t>Calculated Growth Rate</t>
  </si>
  <si>
    <t>Growth Rate from Study</t>
  </si>
  <si>
    <t>Average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</si>
</sst>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&quot;$&quot;#,##0"/>
    <numFmt numFmtId="167" formatCode="#,##0.000_);\(#,##0.000\)"/>
    <numFmt numFmtId="168" formatCode="&quot;$&quot;#,##0.00"/>
    <numFmt numFmtId="169" formatCode="#,##0.0000_);\(#,##0.0000\)"/>
    <numFmt numFmtId="170" formatCode="&quot;$&quot;#,##0.0_);\(&quot;$&quot;#,##0.0\)"/>
    <numFmt numFmtId="171" formatCode="0.000"/>
    <numFmt numFmtId="172" formatCode="0.0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sz val="12"/>
      <color theme="1"/>
      <name val="Times New Roman"/>
      <family val="1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D3DFE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/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/>
      <bottom style="thick">
        <color rgb="FF4F81BD"/>
      </bottom>
      <diagonal/>
    </border>
    <border>
      <left/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/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 style="thick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thin">
        <color theme="0"/>
      </right>
      <top/>
      <bottom style="medium">
        <color theme="0" tint="-0.24994659260841701"/>
      </bottom>
      <diagonal/>
    </border>
    <border>
      <left style="thin">
        <color theme="0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 style="thin">
        <color theme="0"/>
      </right>
      <top style="medium">
        <color theme="0" tint="-0.24994659260841701"/>
      </top>
      <bottom/>
      <diagonal/>
    </border>
    <border>
      <left style="thin">
        <color theme="0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/>
      <top/>
      <bottom style="mediumDashed">
        <color theme="0" tint="-0.24994659260841701"/>
      </bottom>
      <diagonal/>
    </border>
    <border>
      <left/>
      <right style="hair">
        <color theme="0" tint="-0.24994659260841701"/>
      </right>
      <top/>
      <bottom style="mediumDashed">
        <color theme="0" tint="-0.24994659260841701"/>
      </bottom>
      <diagonal/>
    </border>
    <border>
      <left/>
      <right/>
      <top style="mediumDashed">
        <color theme="0" tint="-0.24994659260841701"/>
      </top>
      <bottom/>
      <diagonal/>
    </border>
    <border>
      <left/>
      <right style="hair">
        <color theme="0" tint="-0.24994659260841701"/>
      </right>
      <top style="mediumDashed">
        <color theme="0" tint="-0.2499465926084170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/>
      </bottom>
      <diagonal/>
    </border>
    <border>
      <left/>
      <right style="hair">
        <color rgb="FFBFBFBF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hair">
        <color theme="0" tint="-0.24994659260841701"/>
      </right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 style="hair">
        <color theme="0" tint="-0.24994659260841701"/>
      </right>
      <top style="thin">
        <color theme="0" tint="-0.14996795556505021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hair">
        <color rgb="FFBFBFBF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9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6" fillId="0" borderId="1" xfId="0" applyFont="1" applyBorder="1" applyAlignment="1"/>
    <xf numFmtId="0" fontId="7" fillId="0" borderId="0" xfId="0" applyFont="1"/>
    <xf numFmtId="0" fontId="8" fillId="0" borderId="0" xfId="0" applyFont="1"/>
    <xf numFmtId="0" fontId="9" fillId="0" borderId="0" xfId="4"/>
    <xf numFmtId="0" fontId="8" fillId="0" borderId="2" xfId="0" applyFont="1" applyBorder="1"/>
    <xf numFmtId="0" fontId="8" fillId="3" borderId="3" xfId="0" applyFont="1" applyFill="1" applyBorder="1" applyAlignment="1">
      <alignment horizontal="center"/>
    </xf>
    <xf numFmtId="0" fontId="10" fillId="0" borderId="0" xfId="0" applyFont="1"/>
    <xf numFmtId="0" fontId="8" fillId="4" borderId="4" xfId="0" applyFont="1" applyFill="1" applyBorder="1" applyAlignment="1">
      <alignment horizontal="center"/>
    </xf>
    <xf numFmtId="0" fontId="8" fillId="0" borderId="0" xfId="0" applyFont="1" applyFill="1"/>
    <xf numFmtId="0" fontId="6" fillId="0" borderId="0" xfId="0" applyFont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5" borderId="0" xfId="0" applyFont="1" applyFill="1" applyBorder="1" applyAlignment="1">
      <alignment horizontal="centerContinuous" wrapText="1"/>
    </xf>
    <xf numFmtId="0" fontId="13" fillId="5" borderId="0" xfId="0" applyFont="1" applyFill="1" applyBorder="1" applyAlignment="1">
      <alignment horizontal="centerContinuous" wrapText="1"/>
    </xf>
    <xf numFmtId="0" fontId="12" fillId="0" borderId="0" xfId="0" applyFont="1" applyFill="1" applyBorder="1" applyAlignment="1">
      <alignment horizontal="centerContinuous" wrapText="1"/>
    </xf>
    <xf numFmtId="0" fontId="8" fillId="0" borderId="8" xfId="0" applyFont="1" applyBorder="1"/>
    <xf numFmtId="0" fontId="8" fillId="0" borderId="0" xfId="0" applyFont="1" applyBorder="1"/>
    <xf numFmtId="0" fontId="8" fillId="0" borderId="9" xfId="0" applyFont="1" applyBorder="1"/>
    <xf numFmtId="0" fontId="8" fillId="0" borderId="0" xfId="0" applyFont="1" applyFill="1" applyBorder="1"/>
    <xf numFmtId="0" fontId="10" fillId="0" borderId="10" xfId="0" applyFont="1" applyBorder="1" applyAlignment="1">
      <alignment horizontal="right"/>
    </xf>
    <xf numFmtId="9" fontId="8" fillId="3" borderId="11" xfId="3" applyFont="1" applyFill="1" applyBorder="1" applyAlignment="1"/>
    <xf numFmtId="0" fontId="8" fillId="0" borderId="12" xfId="0" applyFont="1" applyBorder="1"/>
    <xf numFmtId="0" fontId="8" fillId="0" borderId="13" xfId="0" applyFont="1" applyBorder="1"/>
    <xf numFmtId="0" fontId="15" fillId="8" borderId="12" xfId="0" applyFont="1" applyFill="1" applyBorder="1" applyAlignment="1">
      <alignment horizontal="center"/>
    </xf>
    <xf numFmtId="0" fontId="15" fillId="8" borderId="14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0" fillId="0" borderId="0" xfId="0" applyFill="1" applyBorder="1"/>
    <xf numFmtId="0" fontId="10" fillId="4" borderId="12" xfId="0" applyFont="1" applyFill="1" applyBorder="1" applyAlignment="1">
      <alignment horizontal="left"/>
    </xf>
    <xf numFmtId="0" fontId="10" fillId="4" borderId="14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8" fillId="0" borderId="17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9" borderId="19" xfId="0" applyFont="1" applyFill="1" applyBorder="1" applyAlignment="1">
      <alignment horizontal="center" vertical="center" wrapText="1"/>
    </xf>
    <xf numFmtId="0" fontId="8" fillId="9" borderId="20" xfId="0" applyFont="1" applyFill="1" applyBorder="1" applyAlignment="1">
      <alignment horizontal="center" vertical="center" wrapText="1"/>
    </xf>
    <xf numFmtId="164" fontId="8" fillId="9" borderId="20" xfId="0" applyNumberFormat="1" applyFont="1" applyFill="1" applyBorder="1" applyAlignment="1">
      <alignment horizontal="center" vertical="center" wrapText="1"/>
    </xf>
    <xf numFmtId="3" fontId="8" fillId="9" borderId="20" xfId="0" applyNumberFormat="1" applyFont="1" applyFill="1" applyBorder="1" applyAlignment="1">
      <alignment horizontal="center" vertical="center" wrapText="1"/>
    </xf>
    <xf numFmtId="3" fontId="8" fillId="9" borderId="20" xfId="2" applyNumberFormat="1" applyFont="1" applyFill="1" applyBorder="1" applyAlignment="1">
      <alignment horizontal="center" vertical="center" wrapText="1"/>
    </xf>
    <xf numFmtId="9" fontId="8" fillId="9" borderId="20" xfId="3" applyFont="1" applyFill="1" applyBorder="1" applyAlignment="1">
      <alignment horizontal="center" vertical="center" wrapText="1"/>
    </xf>
    <xf numFmtId="3" fontId="8" fillId="9" borderId="20" xfId="3" applyNumberFormat="1" applyFont="1" applyFill="1" applyBorder="1" applyAlignment="1">
      <alignment horizontal="center" vertical="center" wrapText="1"/>
    </xf>
    <xf numFmtId="3" fontId="8" fillId="9" borderId="18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164" fontId="8" fillId="0" borderId="20" xfId="0" applyNumberFormat="1" applyFont="1" applyFill="1" applyBorder="1" applyAlignment="1">
      <alignment horizontal="center" vertical="center" wrapText="1"/>
    </xf>
    <xf numFmtId="3" fontId="8" fillId="0" borderId="20" xfId="0" applyNumberFormat="1" applyFont="1" applyFill="1" applyBorder="1" applyAlignment="1">
      <alignment horizontal="center" vertical="center" wrapText="1"/>
    </xf>
    <xf numFmtId="3" fontId="8" fillId="0" borderId="20" xfId="2" applyNumberFormat="1" applyFont="1" applyFill="1" applyBorder="1" applyAlignment="1">
      <alignment horizontal="center" vertical="center" wrapText="1"/>
    </xf>
    <xf numFmtId="9" fontId="8" fillId="0" borderId="20" xfId="3" applyFont="1" applyFill="1" applyBorder="1" applyAlignment="1">
      <alignment horizontal="center" vertical="center" wrapText="1"/>
    </xf>
    <xf numFmtId="3" fontId="8" fillId="0" borderId="20" xfId="3" applyNumberFormat="1" applyFont="1" applyFill="1" applyBorder="1" applyAlignment="1">
      <alignment horizontal="center" vertical="center" wrapText="1"/>
    </xf>
    <xf numFmtId="3" fontId="8" fillId="0" borderId="18" xfId="0" applyNumberFormat="1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vertical="center" wrapText="1"/>
    </xf>
    <xf numFmtId="0" fontId="8" fillId="9" borderId="24" xfId="0" applyFont="1" applyFill="1" applyBorder="1" applyAlignment="1">
      <alignment horizontal="center" vertical="center" wrapText="1"/>
    </xf>
    <xf numFmtId="0" fontId="8" fillId="9" borderId="25" xfId="0" applyFont="1" applyFill="1" applyBorder="1" applyAlignment="1">
      <alignment horizontal="center" vertical="center" wrapText="1"/>
    </xf>
    <xf numFmtId="164" fontId="8" fillId="9" borderId="25" xfId="0" applyNumberFormat="1" applyFont="1" applyFill="1" applyBorder="1" applyAlignment="1">
      <alignment horizontal="center" vertical="center" wrapText="1"/>
    </xf>
    <xf numFmtId="3" fontId="8" fillId="9" borderId="25" xfId="0" applyNumberFormat="1" applyFont="1" applyFill="1" applyBorder="1" applyAlignment="1">
      <alignment horizontal="center" vertical="center" wrapText="1"/>
    </xf>
    <xf numFmtId="3" fontId="8" fillId="9" borderId="25" xfId="2" applyNumberFormat="1" applyFont="1" applyFill="1" applyBorder="1" applyAlignment="1">
      <alignment horizontal="center" vertical="center" wrapText="1"/>
    </xf>
    <xf numFmtId="9" fontId="8" fillId="9" borderId="25" xfId="3" applyFont="1" applyFill="1" applyBorder="1" applyAlignment="1">
      <alignment horizontal="center" vertical="center" wrapText="1"/>
    </xf>
    <xf numFmtId="3" fontId="8" fillId="9" borderId="25" xfId="3" applyNumberFormat="1" applyFont="1" applyFill="1" applyBorder="1" applyAlignment="1">
      <alignment horizontal="center" vertical="center" wrapText="1"/>
    </xf>
    <xf numFmtId="3" fontId="8" fillId="9" borderId="26" xfId="0" applyNumberFormat="1" applyFont="1" applyFill="1" applyBorder="1" applyAlignment="1">
      <alignment horizontal="center" vertical="center" wrapText="1"/>
    </xf>
    <xf numFmtId="0" fontId="8" fillId="0" borderId="28" xfId="0" applyFont="1" applyFill="1" applyBorder="1" applyAlignment="1">
      <alignment horizontal="center" vertical="center" wrapText="1"/>
    </xf>
    <xf numFmtId="164" fontId="8" fillId="0" borderId="28" xfId="0" applyNumberFormat="1" applyFont="1" applyFill="1" applyBorder="1" applyAlignment="1">
      <alignment horizontal="center" vertical="center" wrapText="1"/>
    </xf>
    <xf numFmtId="3" fontId="8" fillId="0" borderId="28" xfId="0" applyNumberFormat="1" applyFont="1" applyFill="1" applyBorder="1" applyAlignment="1">
      <alignment horizontal="center" vertical="center" wrapText="1"/>
    </xf>
    <xf numFmtId="3" fontId="8" fillId="0" borderId="28" xfId="2" applyNumberFormat="1" applyFont="1" applyFill="1" applyBorder="1" applyAlignment="1">
      <alignment horizontal="center" vertical="center" wrapText="1"/>
    </xf>
    <xf numFmtId="9" fontId="8" fillId="0" borderId="28" xfId="3" applyFont="1" applyFill="1" applyBorder="1" applyAlignment="1">
      <alignment horizontal="center" vertical="center" wrapText="1"/>
    </xf>
    <xf numFmtId="3" fontId="8" fillId="0" borderId="28" xfId="3" applyNumberFormat="1" applyFont="1" applyFill="1" applyBorder="1" applyAlignment="1">
      <alignment horizontal="center" vertical="center" wrapText="1"/>
    </xf>
    <xf numFmtId="3" fontId="8" fillId="0" borderId="21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3" fontId="8" fillId="4" borderId="11" xfId="0" applyNumberFormat="1" applyFont="1" applyFill="1" applyBorder="1"/>
    <xf numFmtId="0" fontId="8" fillId="9" borderId="15" xfId="0" applyFont="1" applyFill="1" applyBorder="1" applyAlignment="1">
      <alignment horizontal="center" vertical="center" wrapText="1"/>
    </xf>
    <xf numFmtId="0" fontId="8" fillId="9" borderId="31" xfId="0" applyFont="1" applyFill="1" applyBorder="1" applyAlignment="1">
      <alignment vertical="center" wrapText="1"/>
    </xf>
    <xf numFmtId="0" fontId="8" fillId="9" borderId="31" xfId="0" applyFont="1" applyFill="1" applyBorder="1" applyAlignment="1">
      <alignment horizontal="center" vertical="center" wrapText="1"/>
    </xf>
    <xf numFmtId="3" fontId="8" fillId="9" borderId="15" xfId="0" applyNumberFormat="1" applyFont="1" applyFill="1" applyBorder="1" applyAlignment="1">
      <alignment horizontal="center" vertical="center" wrapText="1"/>
    </xf>
    <xf numFmtId="3" fontId="8" fillId="9" borderId="17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165" fontId="8" fillId="3" borderId="37" xfId="0" applyNumberFormat="1" applyFont="1" applyFill="1" applyBorder="1"/>
    <xf numFmtId="0" fontId="8" fillId="0" borderId="9" xfId="0" applyFont="1" applyFill="1" applyBorder="1"/>
    <xf numFmtId="37" fontId="8" fillId="4" borderId="40" xfId="0" applyNumberFormat="1" applyFont="1" applyFill="1" applyBorder="1" applyAlignment="1">
      <alignment horizontal="right"/>
    </xf>
    <xf numFmtId="165" fontId="8" fillId="3" borderId="40" xfId="0" applyNumberFormat="1" applyFont="1" applyFill="1" applyBorder="1"/>
    <xf numFmtId="165" fontId="8" fillId="4" borderId="40" xfId="0" applyNumberFormat="1" applyFont="1" applyFill="1" applyBorder="1"/>
    <xf numFmtId="3" fontId="8" fillId="4" borderId="41" xfId="0" applyNumberFormat="1" applyFont="1" applyFill="1" applyBorder="1"/>
    <xf numFmtId="166" fontId="8" fillId="4" borderId="11" xfId="0" applyNumberFormat="1" applyFont="1" applyFill="1" applyBorder="1"/>
    <xf numFmtId="165" fontId="8" fillId="0" borderId="0" xfId="0" applyNumberFormat="1" applyFont="1" applyFill="1" applyBorder="1"/>
    <xf numFmtId="37" fontId="8" fillId="3" borderId="40" xfId="0" applyNumberFormat="1" applyFont="1" applyFill="1" applyBorder="1" applyAlignment="1">
      <alignment horizontal="right"/>
    </xf>
    <xf numFmtId="167" fontId="8" fillId="4" borderId="40" xfId="0" applyNumberFormat="1" applyFont="1" applyFill="1" applyBorder="1"/>
    <xf numFmtId="165" fontId="8" fillId="0" borderId="0" xfId="0" applyNumberFormat="1" applyFont="1" applyBorder="1"/>
    <xf numFmtId="165" fontId="8" fillId="4" borderId="45" xfId="0" applyNumberFormat="1" applyFont="1" applyFill="1" applyBorder="1"/>
    <xf numFmtId="0" fontId="18" fillId="0" borderId="0" xfId="0" applyFont="1"/>
    <xf numFmtId="2" fontId="8" fillId="0" borderId="0" xfId="0" applyNumberFormat="1" applyFont="1" applyBorder="1"/>
    <xf numFmtId="0" fontId="10" fillId="3" borderId="34" xfId="0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37" fontId="8" fillId="0" borderId="46" xfId="0" applyNumberFormat="1" applyFont="1" applyBorder="1" applyAlignment="1">
      <alignment horizontal="center"/>
    </xf>
    <xf numFmtId="9" fontId="8" fillId="3" borderId="50" xfId="0" applyNumberFormat="1" applyFont="1" applyFill="1" applyBorder="1"/>
    <xf numFmtId="167" fontId="8" fillId="4" borderId="50" xfId="0" applyNumberFormat="1" applyFont="1" applyFill="1" applyBorder="1"/>
    <xf numFmtId="37" fontId="8" fillId="0" borderId="51" xfId="0" applyNumberFormat="1" applyFont="1" applyBorder="1" applyAlignment="1">
      <alignment horizontal="center"/>
    </xf>
    <xf numFmtId="9" fontId="8" fillId="3" borderId="52" xfId="0" applyNumberFormat="1" applyFont="1" applyFill="1" applyBorder="1"/>
    <xf numFmtId="167" fontId="8" fillId="4" borderId="52" xfId="0" applyNumberFormat="1" applyFont="1" applyFill="1" applyBorder="1"/>
    <xf numFmtId="37" fontId="8" fillId="0" borderId="53" xfId="0" applyNumberFormat="1" applyFont="1" applyBorder="1" applyAlignment="1">
      <alignment horizontal="center"/>
    </xf>
    <xf numFmtId="9" fontId="8" fillId="3" borderId="54" xfId="0" applyNumberFormat="1" applyFont="1" applyFill="1" applyBorder="1"/>
    <xf numFmtId="167" fontId="8" fillId="4" borderId="54" xfId="0" applyNumberFormat="1" applyFont="1" applyFill="1" applyBorder="1"/>
    <xf numFmtId="1" fontId="8" fillId="0" borderId="0" xfId="0" applyNumberFormat="1" applyFont="1" applyFill="1" applyBorder="1"/>
    <xf numFmtId="1" fontId="8" fillId="0" borderId="0" xfId="0" applyNumberFormat="1" applyFont="1" applyBorder="1"/>
    <xf numFmtId="166" fontId="8" fillId="4" borderId="41" xfId="0" applyNumberFormat="1" applyFont="1" applyFill="1" applyBorder="1"/>
    <xf numFmtId="0" fontId="8" fillId="0" borderId="0" xfId="0" applyFont="1" applyBorder="1" applyAlignment="1">
      <alignment horizontal="right"/>
    </xf>
    <xf numFmtId="0" fontId="19" fillId="0" borderId="55" xfId="0" applyFont="1" applyBorder="1" applyAlignment="1">
      <alignment horizontal="center"/>
    </xf>
    <xf numFmtId="0" fontId="8" fillId="0" borderId="56" xfId="0" applyFont="1" applyBorder="1" applyAlignment="1">
      <alignment horizontal="center"/>
    </xf>
    <xf numFmtId="0" fontId="8" fillId="0" borderId="57" xfId="0" applyFont="1" applyBorder="1" applyAlignment="1">
      <alignment horizontal="center"/>
    </xf>
    <xf numFmtId="166" fontId="8" fillId="3" borderId="11" xfId="0" applyNumberFormat="1" applyFont="1" applyFill="1" applyBorder="1" applyAlignment="1"/>
    <xf numFmtId="168" fontId="8" fillId="0" borderId="0" xfId="0" applyNumberFormat="1" applyFont="1" applyBorder="1"/>
    <xf numFmtId="169" fontId="8" fillId="3" borderId="58" xfId="0" applyNumberFormat="1" applyFont="1" applyFill="1" applyBorder="1" applyAlignment="1"/>
    <xf numFmtId="169" fontId="8" fillId="3" borderId="59" xfId="0" applyNumberFormat="1" applyFont="1" applyFill="1" applyBorder="1" applyAlignment="1"/>
    <xf numFmtId="169" fontId="8" fillId="3" borderId="60" xfId="0" applyNumberFormat="1" applyFont="1" applyFill="1" applyBorder="1" applyAlignment="1"/>
    <xf numFmtId="0" fontId="8" fillId="0" borderId="61" xfId="0" applyFont="1" applyBorder="1" applyAlignment="1">
      <alignment horizontal="center"/>
    </xf>
    <xf numFmtId="169" fontId="8" fillId="3" borderId="62" xfId="0" applyNumberFormat="1" applyFont="1" applyFill="1" applyBorder="1"/>
    <xf numFmtId="169" fontId="8" fillId="3" borderId="63" xfId="0" applyNumberFormat="1" applyFont="1" applyFill="1" applyBorder="1"/>
    <xf numFmtId="0" fontId="8" fillId="0" borderId="55" xfId="0" applyFont="1" applyBorder="1" applyAlignment="1">
      <alignment horizontal="center" vertical="center" wrapText="1"/>
    </xf>
    <xf numFmtId="169" fontId="8" fillId="4" borderId="64" xfId="0" applyNumberFormat="1" applyFont="1" applyFill="1" applyBorder="1" applyAlignment="1"/>
    <xf numFmtId="169" fontId="8" fillId="4" borderId="65" xfId="0" applyNumberFormat="1" applyFont="1" applyFill="1" applyBorder="1" applyAlignment="1"/>
    <xf numFmtId="0" fontId="8" fillId="0" borderId="61" xfId="0" applyFont="1" applyBorder="1" applyAlignment="1">
      <alignment horizontal="center" vertical="center" wrapText="1"/>
    </xf>
    <xf numFmtId="169" fontId="8" fillId="4" borderId="62" xfId="0" applyNumberFormat="1" applyFont="1" applyFill="1" applyBorder="1" applyAlignment="1">
      <alignment horizontal="center" vertical="center"/>
    </xf>
    <xf numFmtId="169" fontId="8" fillId="4" borderId="63" xfId="0" applyNumberFormat="1" applyFont="1" applyFill="1" applyBorder="1" applyAlignment="1">
      <alignment horizontal="center" vertical="center"/>
    </xf>
    <xf numFmtId="0" fontId="20" fillId="0" borderId="0" xfId="0" applyFont="1"/>
    <xf numFmtId="0" fontId="20" fillId="0" borderId="0" xfId="0" applyFont="1" applyBorder="1"/>
    <xf numFmtId="0" fontId="14" fillId="6" borderId="0" xfId="0" applyFont="1" applyFill="1" applyBorder="1" applyAlignment="1">
      <alignment horizontal="center" vertical="center" textRotation="90" wrapText="1"/>
    </xf>
    <xf numFmtId="0" fontId="8" fillId="0" borderId="66" xfId="0" applyFont="1" applyBorder="1"/>
    <xf numFmtId="0" fontId="8" fillId="0" borderId="67" xfId="0" applyFont="1" applyBorder="1"/>
    <xf numFmtId="0" fontId="8" fillId="0" borderId="68" xfId="0" applyFont="1" applyBorder="1"/>
    <xf numFmtId="0" fontId="8" fillId="0" borderId="69" xfId="0" applyFont="1" applyBorder="1"/>
    <xf numFmtId="165" fontId="8" fillId="4" borderId="70" xfId="0" applyNumberFormat="1" applyFont="1" applyFill="1" applyBorder="1"/>
    <xf numFmtId="165" fontId="8" fillId="4" borderId="11" xfId="0" applyNumberFormat="1" applyFont="1" applyFill="1" applyBorder="1"/>
    <xf numFmtId="165" fontId="8" fillId="4" borderId="41" xfId="0" applyNumberFormat="1" applyFont="1" applyFill="1" applyBorder="1"/>
    <xf numFmtId="0" fontId="10" fillId="10" borderId="0" xfId="0" applyFont="1" applyFill="1" applyBorder="1" applyAlignment="1">
      <alignment horizontal="center" vertical="center" textRotation="90"/>
    </xf>
    <xf numFmtId="5" fontId="8" fillId="0" borderId="0" xfId="0" applyNumberFormat="1" applyFont="1"/>
    <xf numFmtId="0" fontId="17" fillId="0" borderId="71" xfId="0" applyFont="1" applyBorder="1"/>
    <xf numFmtId="0" fontId="8" fillId="0" borderId="0" xfId="0" quotePrefix="1" applyFont="1" applyBorder="1"/>
    <xf numFmtId="0" fontId="10" fillId="11" borderId="0" xfId="0" applyFont="1" applyFill="1" applyBorder="1" applyAlignment="1">
      <alignment horizontal="center" vertical="center" textRotation="90"/>
    </xf>
    <xf numFmtId="0" fontId="10" fillId="0" borderId="0" xfId="0" applyFont="1" applyBorder="1" applyAlignment="1">
      <alignment horizontal="center"/>
    </xf>
    <xf numFmtId="170" fontId="8" fillId="0" borderId="0" xfId="0" applyNumberFormat="1" applyFont="1" applyBorder="1"/>
    <xf numFmtId="0" fontId="8" fillId="0" borderId="72" xfId="0" applyFont="1" applyBorder="1"/>
    <xf numFmtId="5" fontId="8" fillId="0" borderId="0" xfId="0" applyNumberFormat="1" applyFont="1" applyBorder="1"/>
    <xf numFmtId="0" fontId="10" fillId="12" borderId="0" xfId="0" applyFont="1" applyFill="1" applyBorder="1" applyAlignment="1">
      <alignment horizontal="center" vertical="center" textRotation="90"/>
    </xf>
    <xf numFmtId="0" fontId="8" fillId="0" borderId="73" xfId="0" applyFont="1" applyBorder="1"/>
    <xf numFmtId="0" fontId="8" fillId="0" borderId="74" xfId="0" applyFont="1" applyBorder="1"/>
    <xf numFmtId="0" fontId="8" fillId="0" borderId="75" xfId="0" applyFont="1" applyBorder="1"/>
    <xf numFmtId="0" fontId="11" fillId="0" borderId="0" xfId="0" applyFont="1"/>
    <xf numFmtId="0" fontId="12" fillId="5" borderId="0" xfId="0" applyFont="1" applyFill="1" applyBorder="1" applyAlignment="1">
      <alignment horizontal="left"/>
    </xf>
    <xf numFmtId="0" fontId="12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top"/>
    </xf>
    <xf numFmtId="0" fontId="10" fillId="0" borderId="10" xfId="0" applyFont="1" applyBorder="1" applyAlignment="1"/>
    <xf numFmtId="9" fontId="8" fillId="3" borderId="76" xfId="0" applyNumberFormat="1" applyFont="1" applyFill="1" applyBorder="1"/>
    <xf numFmtId="0" fontId="10" fillId="0" borderId="0" xfId="0" applyFont="1" applyBorder="1" applyAlignment="1"/>
    <xf numFmtId="9" fontId="8" fillId="3" borderId="77" xfId="0" applyNumberFormat="1" applyFont="1" applyFill="1" applyBorder="1"/>
    <xf numFmtId="0" fontId="10" fillId="0" borderId="29" xfId="0" applyFont="1" applyBorder="1" applyAlignment="1"/>
    <xf numFmtId="9" fontId="8" fillId="3" borderId="78" xfId="0" applyNumberFormat="1" applyFont="1" applyFill="1" applyBorder="1"/>
    <xf numFmtId="9" fontId="8" fillId="3" borderId="79" xfId="0" applyNumberFormat="1" applyFont="1" applyFill="1" applyBorder="1"/>
    <xf numFmtId="0" fontId="8" fillId="0" borderId="80" xfId="0" applyFont="1" applyBorder="1"/>
    <xf numFmtId="0" fontId="8" fillId="0" borderId="76" xfId="0" applyFont="1" applyBorder="1"/>
    <xf numFmtId="0" fontId="8" fillId="0" borderId="8" xfId="0" applyFont="1" applyFill="1" applyBorder="1"/>
    <xf numFmtId="0" fontId="12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/>
    <xf numFmtId="9" fontId="8" fillId="0" borderId="0" xfId="0" applyNumberFormat="1" applyFont="1" applyFill="1" applyBorder="1"/>
    <xf numFmtId="37" fontId="8" fillId="4" borderId="81" xfId="0" applyNumberFormat="1" applyFont="1" applyFill="1" applyBorder="1"/>
    <xf numFmtId="37" fontId="8" fillId="4" borderId="52" xfId="0" applyNumberFormat="1" applyFont="1" applyFill="1" applyBorder="1"/>
    <xf numFmtId="37" fontId="8" fillId="4" borderId="80" xfId="0" applyNumberFormat="1" applyFont="1" applyFill="1" applyBorder="1"/>
    <xf numFmtId="37" fontId="8" fillId="4" borderId="76" xfId="0" applyNumberFormat="1" applyFont="1" applyFill="1" applyBorder="1"/>
    <xf numFmtId="37" fontId="8" fillId="4" borderId="78" xfId="0" applyNumberFormat="1" applyFont="1" applyFill="1" applyBorder="1"/>
    <xf numFmtId="37" fontId="8" fillId="4" borderId="82" xfId="0" applyNumberFormat="1" applyFont="1" applyFill="1" applyBorder="1"/>
    <xf numFmtId="37" fontId="8" fillId="4" borderId="83" xfId="0" applyNumberFormat="1" applyFont="1" applyFill="1" applyBorder="1"/>
    <xf numFmtId="37" fontId="8" fillId="0" borderId="0" xfId="0" applyNumberFormat="1" applyFont="1" applyFill="1" applyBorder="1"/>
    <xf numFmtId="166" fontId="8" fillId="4" borderId="81" xfId="0" applyNumberFormat="1" applyFont="1" applyFill="1" applyBorder="1"/>
    <xf numFmtId="166" fontId="8" fillId="4" borderId="52" xfId="0" applyNumberFormat="1" applyFont="1" applyFill="1" applyBorder="1"/>
    <xf numFmtId="166" fontId="8" fillId="4" borderId="80" xfId="0" applyNumberFormat="1" applyFont="1" applyFill="1" applyBorder="1"/>
    <xf numFmtId="166" fontId="8" fillId="4" borderId="76" xfId="0" applyNumberFormat="1" applyFont="1" applyFill="1" applyBorder="1"/>
    <xf numFmtId="166" fontId="8" fillId="4" borderId="78" xfId="0" applyNumberFormat="1" applyFont="1" applyFill="1" applyBorder="1"/>
    <xf numFmtId="166" fontId="8" fillId="4" borderId="82" xfId="0" applyNumberFormat="1" applyFont="1" applyFill="1" applyBorder="1"/>
    <xf numFmtId="166" fontId="8" fillId="4" borderId="83" xfId="0" applyNumberFormat="1" applyFont="1" applyFill="1" applyBorder="1"/>
    <xf numFmtId="166" fontId="8" fillId="0" borderId="0" xfId="0" applyNumberFormat="1" applyFont="1" applyFill="1" applyBorder="1"/>
    <xf numFmtId="5" fontId="8" fillId="3" borderId="81" xfId="0" applyNumberFormat="1" applyFont="1" applyFill="1" applyBorder="1"/>
    <xf numFmtId="5" fontId="8" fillId="3" borderId="84" xfId="0" applyNumberFormat="1" applyFont="1" applyFill="1" applyBorder="1"/>
    <xf numFmtId="7" fontId="8" fillId="0" borderId="0" xfId="0" applyNumberFormat="1" applyFont="1"/>
    <xf numFmtId="5" fontId="8" fillId="3" borderId="52" xfId="0" applyNumberFormat="1" applyFont="1" applyFill="1" applyBorder="1"/>
    <xf numFmtId="5" fontId="8" fillId="3" borderId="77" xfId="0" applyNumberFormat="1" applyFont="1" applyFill="1" applyBorder="1"/>
    <xf numFmtId="5" fontId="8" fillId="3" borderId="80" xfId="0" applyNumberFormat="1" applyFont="1" applyFill="1" applyBorder="1"/>
    <xf numFmtId="5" fontId="8" fillId="3" borderId="85" xfId="0" applyNumberFormat="1" applyFont="1" applyFill="1" applyBorder="1"/>
    <xf numFmtId="5" fontId="8" fillId="3" borderId="76" xfId="0" applyNumberFormat="1" applyFont="1" applyFill="1" applyBorder="1"/>
    <xf numFmtId="5" fontId="8" fillId="3" borderId="79" xfId="0" applyNumberFormat="1" applyFont="1" applyFill="1" applyBorder="1"/>
    <xf numFmtId="5" fontId="8" fillId="0" borderId="0" xfId="0" applyNumberFormat="1" applyFont="1" applyFill="1" applyBorder="1"/>
    <xf numFmtId="166" fontId="8" fillId="3" borderId="81" xfId="0" applyNumberFormat="1" applyFont="1" applyFill="1" applyBorder="1"/>
    <xf numFmtId="166" fontId="8" fillId="3" borderId="52" xfId="0" applyNumberFormat="1" applyFont="1" applyFill="1" applyBorder="1"/>
    <xf numFmtId="166" fontId="8" fillId="3" borderId="80" xfId="0" applyNumberFormat="1" applyFont="1" applyFill="1" applyBorder="1"/>
    <xf numFmtId="166" fontId="8" fillId="3" borderId="76" xfId="0" applyNumberFormat="1" applyFont="1" applyFill="1" applyBorder="1"/>
    <xf numFmtId="166" fontId="8" fillId="3" borderId="83" xfId="0" applyNumberFormat="1" applyFont="1" applyFill="1" applyBorder="1"/>
    <xf numFmtId="165" fontId="10" fillId="0" borderId="0" xfId="3" applyNumberFormat="1" applyFont="1" applyFill="1" applyBorder="1"/>
    <xf numFmtId="165" fontId="8" fillId="4" borderId="0" xfId="3" applyNumberFormat="1" applyFont="1" applyFill="1" applyBorder="1"/>
    <xf numFmtId="2" fontId="10" fillId="0" borderId="0" xfId="0" applyNumberFormat="1" applyFont="1" applyBorder="1" applyAlignment="1"/>
    <xf numFmtId="0" fontId="12" fillId="7" borderId="0" xfId="0" applyFont="1" applyFill="1" applyBorder="1" applyAlignment="1">
      <alignment horizontal="center" vertical="center" wrapText="1"/>
    </xf>
    <xf numFmtId="165" fontId="8" fillId="4" borderId="81" xfId="0" applyNumberFormat="1" applyFont="1" applyFill="1" applyBorder="1"/>
    <xf numFmtId="165" fontId="8" fillId="4" borderId="52" xfId="0" applyNumberFormat="1" applyFont="1" applyFill="1" applyBorder="1"/>
    <xf numFmtId="165" fontId="8" fillId="4" borderId="80" xfId="0" applyNumberFormat="1" applyFont="1" applyFill="1" applyBorder="1"/>
    <xf numFmtId="165" fontId="8" fillId="4" borderId="76" xfId="0" applyNumberFormat="1" applyFont="1" applyFill="1" applyBorder="1"/>
    <xf numFmtId="165" fontId="8" fillId="4" borderId="83" xfId="0" applyNumberFormat="1" applyFont="1" applyFill="1" applyBorder="1"/>
    <xf numFmtId="5" fontId="8" fillId="4" borderId="81" xfId="0" applyNumberFormat="1" applyFont="1" applyFill="1" applyBorder="1"/>
    <xf numFmtId="5" fontId="8" fillId="4" borderId="52" xfId="0" applyNumberFormat="1" applyFont="1" applyFill="1" applyBorder="1"/>
    <xf numFmtId="5" fontId="8" fillId="4" borderId="80" xfId="0" applyNumberFormat="1" applyFont="1" applyFill="1" applyBorder="1"/>
    <xf numFmtId="5" fontId="8" fillId="4" borderId="76" xfId="0" applyNumberFormat="1" applyFont="1" applyFill="1" applyBorder="1"/>
    <xf numFmtId="5" fontId="8" fillId="4" borderId="78" xfId="0" applyNumberFormat="1" applyFont="1" applyFill="1" applyBorder="1"/>
    <xf numFmtId="0" fontId="10" fillId="13" borderId="0" xfId="0" applyFont="1" applyFill="1" applyBorder="1" applyAlignment="1">
      <alignment horizontal="center" vertical="center" textRotation="90"/>
    </xf>
    <xf numFmtId="166" fontId="8" fillId="0" borderId="0" xfId="0" applyNumberFormat="1" applyFont="1"/>
    <xf numFmtId="0" fontId="10" fillId="0" borderId="0" xfId="0" applyFont="1" applyBorder="1"/>
    <xf numFmtId="10" fontId="8" fillId="0" borderId="0" xfId="0" applyNumberFormat="1" applyFont="1" applyBorder="1" applyAlignment="1">
      <alignment horizontal="center" vertical="top"/>
    </xf>
    <xf numFmtId="171" fontId="8" fillId="0" borderId="0" xfId="0" applyNumberFormat="1" applyFont="1" applyBorder="1" applyAlignment="1">
      <alignment horizontal="center" vertical="top"/>
    </xf>
    <xf numFmtId="0" fontId="10" fillId="14" borderId="0" xfId="0" applyFont="1" applyFill="1" applyBorder="1" applyAlignment="1">
      <alignment horizontal="center" vertical="center" textRotation="90" wrapText="1"/>
    </xf>
    <xf numFmtId="0" fontId="8" fillId="0" borderId="0" xfId="0" applyFont="1" applyBorder="1" applyAlignment="1">
      <alignment horizontal="left"/>
    </xf>
    <xf numFmtId="0" fontId="12" fillId="12" borderId="0" xfId="0" applyFont="1" applyFill="1" applyBorder="1" applyAlignment="1">
      <alignment horizontal="center" vertical="center" wrapText="1"/>
    </xf>
    <xf numFmtId="0" fontId="12" fillId="1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172" fontId="8" fillId="0" borderId="0" xfId="0" applyNumberFormat="1" applyFont="1" applyBorder="1" applyAlignment="1">
      <alignment horizontal="center" vertical="top"/>
    </xf>
    <xf numFmtId="0" fontId="12" fillId="12" borderId="74" xfId="0" applyFont="1" applyFill="1" applyBorder="1" applyAlignment="1">
      <alignment vertical="center" wrapText="1"/>
    </xf>
    <xf numFmtId="0" fontId="21" fillId="8" borderId="0" xfId="0" applyFont="1" applyFill="1" applyBorder="1" applyAlignment="1">
      <alignment horizontal="center"/>
    </xf>
    <xf numFmtId="0" fontId="8" fillId="5" borderId="0" xfId="0" applyFont="1" applyFill="1"/>
    <xf numFmtId="0" fontId="12" fillId="5" borderId="8" xfId="0" applyFont="1" applyFill="1" applyBorder="1" applyAlignment="1">
      <alignment horizontal="left"/>
    </xf>
    <xf numFmtId="0" fontId="8" fillId="0" borderId="1" xfId="0" applyFont="1" applyBorder="1"/>
    <xf numFmtId="0" fontId="8" fillId="0" borderId="89" xfId="0" applyFont="1" applyBorder="1"/>
    <xf numFmtId="0" fontId="8" fillId="0" borderId="90" xfId="0" applyFont="1" applyBorder="1"/>
    <xf numFmtId="0" fontId="8" fillId="0" borderId="91" xfId="0" applyFont="1" applyBorder="1"/>
    <xf numFmtId="0" fontId="17" fillId="0" borderId="89" xfId="0" applyFont="1" applyBorder="1"/>
    <xf numFmtId="0" fontId="17" fillId="0" borderId="90" xfId="0" applyFont="1" applyBorder="1"/>
    <xf numFmtId="0" fontId="17" fillId="0" borderId="91" xfId="0" applyFont="1" applyBorder="1"/>
    <xf numFmtId="0" fontId="0" fillId="0" borderId="0" xfId="1" applyNumberFormat="1" applyFont="1"/>
    <xf numFmtId="0" fontId="0" fillId="15" borderId="0" xfId="0" applyFill="1"/>
    <xf numFmtId="3" fontId="0" fillId="15" borderId="0" xfId="0" applyNumberFormat="1" applyFill="1"/>
    <xf numFmtId="0" fontId="0" fillId="0" borderId="0" xfId="0" applyAlignment="1">
      <alignment wrapText="1"/>
    </xf>
    <xf numFmtId="0" fontId="8" fillId="0" borderId="88" xfId="0" applyFont="1" applyBorder="1"/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12" borderId="0" xfId="0" applyFont="1" applyFill="1" applyBorder="1" applyAlignment="1">
      <alignment horizontal="center" vertical="center" textRotation="90"/>
    </xf>
    <xf numFmtId="0" fontId="12" fillId="7" borderId="1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14" borderId="0" xfId="0" applyFont="1" applyFill="1" applyBorder="1" applyAlignment="1">
      <alignment horizontal="center" vertical="center" textRotation="90" wrapText="1"/>
    </xf>
    <xf numFmtId="0" fontId="12" fillId="7" borderId="86" xfId="0" applyFont="1" applyFill="1" applyBorder="1" applyAlignment="1">
      <alignment horizontal="center" vertical="center" wrapText="1"/>
    </xf>
    <xf numFmtId="0" fontId="12" fillId="7" borderId="72" xfId="0" applyFont="1" applyFill="1" applyBorder="1" applyAlignment="1">
      <alignment horizontal="center" vertical="center" wrapText="1"/>
    </xf>
    <xf numFmtId="0" fontId="21" fillId="8" borderId="8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 wrapText="1"/>
    </xf>
    <xf numFmtId="0" fontId="10" fillId="10" borderId="0" xfId="0" applyFont="1" applyFill="1" applyBorder="1" applyAlignment="1">
      <alignment horizontal="center" vertical="center" textRotation="90"/>
    </xf>
    <xf numFmtId="0" fontId="10" fillId="13" borderId="0" xfId="0" applyFont="1" applyFill="1" applyBorder="1" applyAlignment="1">
      <alignment horizontal="center" vertical="center" textRotation="90"/>
    </xf>
    <xf numFmtId="0" fontId="14" fillId="6" borderId="0" xfId="0" applyFont="1" applyFill="1" applyBorder="1" applyAlignment="1">
      <alignment horizontal="center" vertical="center" textRotation="90" wrapText="1"/>
    </xf>
    <xf numFmtId="0" fontId="8" fillId="0" borderId="0" xfId="0" applyFont="1" applyBorder="1"/>
    <xf numFmtId="0" fontId="8" fillId="0" borderId="0" xfId="0" applyFont="1"/>
    <xf numFmtId="0" fontId="10" fillId="11" borderId="0" xfId="0" applyFont="1" applyFill="1" applyBorder="1" applyAlignment="1">
      <alignment horizontal="center" vertical="center" textRotation="90"/>
    </xf>
    <xf numFmtId="0" fontId="8" fillId="0" borderId="0" xfId="0" applyFont="1" applyFill="1" applyBorder="1" applyAlignment="1">
      <alignment horizontal="center"/>
    </xf>
    <xf numFmtId="0" fontId="8" fillId="0" borderId="38" xfId="0" applyFont="1" applyBorder="1"/>
    <xf numFmtId="0" fontId="8" fillId="0" borderId="39" xfId="0" applyFont="1" applyBorder="1"/>
    <xf numFmtId="0" fontId="17" fillId="0" borderId="42" xfId="0" applyFont="1" applyBorder="1"/>
    <xf numFmtId="0" fontId="17" fillId="0" borderId="39" xfId="0" applyFont="1" applyBorder="1"/>
    <xf numFmtId="2" fontId="8" fillId="0" borderId="38" xfId="0" applyNumberFormat="1" applyFont="1" applyBorder="1"/>
    <xf numFmtId="2" fontId="8" fillId="0" borderId="39" xfId="0" applyNumberFormat="1" applyFont="1" applyBorder="1"/>
    <xf numFmtId="2" fontId="8" fillId="0" borderId="43" xfId="0" applyNumberFormat="1" applyFont="1" applyBorder="1"/>
    <xf numFmtId="2" fontId="8" fillId="0" borderId="44" xfId="0" applyNumberFormat="1" applyFont="1" applyBorder="1"/>
    <xf numFmtId="0" fontId="10" fillId="0" borderId="32" xfId="0" applyFont="1" applyBorder="1" applyAlignment="1">
      <alignment horizontal="left"/>
    </xf>
    <xf numFmtId="0" fontId="10" fillId="0" borderId="33" xfId="0" applyFont="1" applyBorder="1" applyAlignment="1">
      <alignment horizontal="left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6" fillId="9" borderId="18" xfId="0" applyFont="1" applyFill="1" applyBorder="1" applyAlignment="1">
      <alignment horizontal="center" vertical="center" wrapText="1"/>
    </xf>
    <xf numFmtId="0" fontId="16" fillId="9" borderId="21" xfId="0" applyFont="1" applyFill="1" applyBorder="1" applyAlignment="1">
      <alignment horizontal="center" vertical="center" wrapText="1"/>
    </xf>
    <xf numFmtId="0" fontId="16" fillId="9" borderId="23" xfId="0" applyFont="1" applyFill="1" applyBorder="1" applyAlignment="1">
      <alignment horizontal="center" vertical="center" wrapText="1"/>
    </xf>
    <xf numFmtId="0" fontId="16" fillId="9" borderId="27" xfId="0" applyFont="1" applyFill="1" applyBorder="1" applyAlignment="1">
      <alignment horizontal="center" vertical="center" wrapText="1"/>
    </xf>
    <xf numFmtId="0" fontId="16" fillId="9" borderId="30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8" fillId="0" borderId="35" xfId="0" applyFont="1" applyBorder="1"/>
    <xf numFmtId="0" fontId="8" fillId="0" borderId="36" xfId="0" applyFont="1" applyBorder="1"/>
    <xf numFmtId="5" fontId="0" fillId="0" borderId="0" xfId="0" applyNumberFormat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58705161854774E-2"/>
          <c:y val="0.15319444444444447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8338801399825021E-2"/>
                  <c:y val="6.9119276757072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'Offshore Wind'!$B$40:$AJ$40</c:f>
              <c:numCache>
                <c:formatCode>General</c:formatCode>
                <c:ptCount val="35"/>
                <c:pt idx="0">
                  <c:v>0</c:v>
                </c:pt>
                <c:pt idx="2">
                  <c:v>2</c:v>
                </c:pt>
                <c:pt idx="4">
                  <c:v>3</c:v>
                </c:pt>
                <c:pt idx="6">
                  <c:v>7</c:v>
                </c:pt>
                <c:pt idx="8">
                  <c:v>10</c:v>
                </c:pt>
                <c:pt idx="10">
                  <c:v>14</c:v>
                </c:pt>
                <c:pt idx="12">
                  <c:v>18</c:v>
                </c:pt>
                <c:pt idx="14">
                  <c:v>22</c:v>
                </c:pt>
                <c:pt idx="16">
                  <c:v>28</c:v>
                </c:pt>
                <c:pt idx="18">
                  <c:v>33</c:v>
                </c:pt>
                <c:pt idx="20">
                  <c:v>40</c:v>
                </c:pt>
                <c:pt idx="22">
                  <c:v>46</c:v>
                </c:pt>
                <c:pt idx="24">
                  <c:v>54</c:v>
                </c:pt>
                <c:pt idx="26">
                  <c:v>59</c:v>
                </c:pt>
                <c:pt idx="28">
                  <c:v>67</c:v>
                </c:pt>
                <c:pt idx="30">
                  <c:v>73</c:v>
                </c:pt>
                <c:pt idx="32">
                  <c:v>80</c:v>
                </c:pt>
                <c:pt idx="34">
                  <c:v>86</c:v>
                </c:pt>
              </c:numCache>
            </c:numRef>
          </c:cat>
          <c:val>
            <c:numRef>
              <c:f>'Offshore Wind'!$B$41:$AJ$41</c:f>
              <c:numCache>
                <c:formatCode>General</c:formatCode>
                <c:ptCount val="35"/>
                <c:pt idx="0">
                  <c:v>5206.9249277020999</c:v>
                </c:pt>
                <c:pt idx="1">
                  <c:v>4831.3000437975079</c:v>
                </c:pt>
                <c:pt idx="2">
                  <c:v>4630.5280959627953</c:v>
                </c:pt>
                <c:pt idx="3">
                  <c:v>4423.9053709935106</c:v>
                </c:pt>
                <c:pt idx="4">
                  <c:v>4211.7090597738252</c:v>
                </c:pt>
                <c:pt idx="5">
                  <c:v>4079.4217941490633</c:v>
                </c:pt>
                <c:pt idx="6">
                  <c:v>3943.3762530993949</c:v>
                </c:pt>
                <c:pt idx="7">
                  <c:v>3803.1046964682037</c:v>
                </c:pt>
                <c:pt idx="8">
                  <c:v>3659.3244101064738</c:v>
                </c:pt>
                <c:pt idx="9">
                  <c:v>3511.6365640421027</c:v>
                </c:pt>
                <c:pt idx="10">
                  <c:v>3360.2289861880736</c:v>
                </c:pt>
                <c:pt idx="11">
                  <c:v>3205.2494704742348</c:v>
                </c:pt>
                <c:pt idx="12">
                  <c:v>3046.9325057365786</c:v>
                </c:pt>
                <c:pt idx="13">
                  <c:v>2885.0216067101251</c:v>
                </c:pt>
                <c:pt idx="14">
                  <c:v>2719.9535282445408</c:v>
                </c:pt>
                <c:pt idx="15">
                  <c:v>2711.6379999935102</c:v>
                </c:pt>
                <c:pt idx="16">
                  <c:v>2701.6802380985391</c:v>
                </c:pt>
                <c:pt idx="17">
                  <c:v>2690.5747563158448</c:v>
                </c:pt>
                <c:pt idx="18">
                  <c:v>2678.263176981191</c:v>
                </c:pt>
                <c:pt idx="19">
                  <c:v>2664.6133817807918</c:v>
                </c:pt>
                <c:pt idx="20">
                  <c:v>2649.5497737920373</c:v>
                </c:pt>
                <c:pt idx="21">
                  <c:v>2633.939541901334</c:v>
                </c:pt>
                <c:pt idx="22">
                  <c:v>2616.7936585962507</c:v>
                </c:pt>
                <c:pt idx="23">
                  <c:v>2598.2718873803756</c:v>
                </c:pt>
                <c:pt idx="24">
                  <c:v>2578.9347312968844</c:v>
                </c:pt>
                <c:pt idx="25">
                  <c:v>2558.5085391168477</c:v>
                </c:pt>
                <c:pt idx="26">
                  <c:v>2536.8934153488003</c:v>
                </c:pt>
                <c:pt idx="27">
                  <c:v>2514.2277991194569</c:v>
                </c:pt>
                <c:pt idx="28">
                  <c:v>2490.575517315775</c:v>
                </c:pt>
                <c:pt idx="29">
                  <c:v>2465.6593790535849</c:v>
                </c:pt>
                <c:pt idx="30">
                  <c:v>2440.1089970986686</c:v>
                </c:pt>
                <c:pt idx="31">
                  <c:v>2413.2766678366656</c:v>
                </c:pt>
                <c:pt idx="32">
                  <c:v>2385.6187273137107</c:v>
                </c:pt>
                <c:pt idx="33">
                  <c:v>2356.8913318906775</c:v>
                </c:pt>
                <c:pt idx="34">
                  <c:v>2327.3804084971825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B-4622-A120-E2C84E9DF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611936"/>
        <c:axId val="802613248"/>
      </c:lineChart>
      <c:catAx>
        <c:axId val="8026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13248"/>
        <c:crosses val="autoZero"/>
        <c:auto val="1"/>
        <c:lblAlgn val="ctr"/>
        <c:lblOffset val="100"/>
        <c:noMultiLvlLbl val="0"/>
      </c:catAx>
      <c:valAx>
        <c:axId val="8026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3655359107653607E-2"/>
          <c:y val="0.105136306892326"/>
          <c:w val="0.85145678300509897"/>
          <c:h val="0.81318821339193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'ATB Offshore Wind'!$K$247</c:f>
              <c:strCache>
                <c:ptCount val="1"/>
                <c:pt idx="0">
                  <c:v>TRG 1 -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Wind'!$L$247:$AT$247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0.46121109117651038</c:v>
                </c:pt>
                <c:pt idx="2">
                  <c:v>0.46457655744135629</c:v>
                </c:pt>
                <c:pt idx="3">
                  <c:v>0.46787460732345032</c:v>
                </c:pt>
                <c:pt idx="4">
                  <c:v>0.4711052408228088</c:v>
                </c:pt>
                <c:pt idx="5">
                  <c:v>0.47426845793946448</c:v>
                </c:pt>
                <c:pt idx="6">
                  <c:v>0.47736425867336829</c:v>
                </c:pt>
                <c:pt idx="7">
                  <c:v>0.48039264302458556</c:v>
                </c:pt>
                <c:pt idx="8">
                  <c:v>0.48335361099301827</c:v>
                </c:pt>
                <c:pt idx="9">
                  <c:v>0.48624716257878087</c:v>
                </c:pt>
                <c:pt idx="10">
                  <c:v>0.48907329778175884</c:v>
                </c:pt>
                <c:pt idx="11">
                  <c:v>0.49183201660205034</c:v>
                </c:pt>
                <c:pt idx="12">
                  <c:v>0.49452331903959001</c:v>
                </c:pt>
                <c:pt idx="13">
                  <c:v>0.49714720509442678</c:v>
                </c:pt>
                <c:pt idx="14">
                  <c:v>0.49970367476649535</c:v>
                </c:pt>
                <c:pt idx="15">
                  <c:v>0.50219272805587745</c:v>
                </c:pt>
                <c:pt idx="16">
                  <c:v>0.50461436496249124</c:v>
                </c:pt>
                <c:pt idx="17">
                  <c:v>0.50696858548641865</c:v>
                </c:pt>
                <c:pt idx="18">
                  <c:v>0.50925538962757777</c:v>
                </c:pt>
                <c:pt idx="19">
                  <c:v>0.51147477738601776</c:v>
                </c:pt>
                <c:pt idx="20">
                  <c:v>0.51362674876175485</c:v>
                </c:pt>
                <c:pt idx="21">
                  <c:v>0.51571130375472374</c:v>
                </c:pt>
                <c:pt idx="22">
                  <c:v>0.51772844236500615</c:v>
                </c:pt>
                <c:pt idx="23">
                  <c:v>0.51967816459252025</c:v>
                </c:pt>
                <c:pt idx="24">
                  <c:v>0.52156047043734799</c:v>
                </c:pt>
                <c:pt idx="25">
                  <c:v>0.52337535989940742</c:v>
                </c:pt>
                <c:pt idx="26">
                  <c:v>0.52512283297878037</c:v>
                </c:pt>
                <c:pt idx="27">
                  <c:v>0.52680288967538513</c:v>
                </c:pt>
                <c:pt idx="28">
                  <c:v>0.52841552998928698</c:v>
                </c:pt>
                <c:pt idx="29">
                  <c:v>0.52996075392043696</c:v>
                </c:pt>
                <c:pt idx="30">
                  <c:v>0.53143856146888413</c:v>
                </c:pt>
                <c:pt idx="31">
                  <c:v>0.53284895263457943</c:v>
                </c:pt>
                <c:pt idx="32">
                  <c:v>0.53419192741757193</c:v>
                </c:pt>
                <c:pt idx="33">
                  <c:v>0.53546748581781256</c:v>
                </c:pt>
                <c:pt idx="34">
                  <c:v>0.53667562783531753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13-4988-BF1A-4AF052129B96}"/>
            </c:ext>
          </c:extLst>
        </c:ser>
        <c:ser>
          <c:idx val="2"/>
          <c:order val="1"/>
          <c:tx>
            <c:strRef>
              <c:f>'ATB Offshore Wind'!$K$248</c:f>
              <c:strCache>
                <c:ptCount val="1"/>
                <c:pt idx="0">
                  <c:v>TRG 1 - Mid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Wind'!$L$248:$AT$248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0.45505660888898269</c:v>
                </c:pt>
                <c:pt idx="2">
                  <c:v>0.45637353047087892</c:v>
                </c:pt>
                <c:pt idx="3">
                  <c:v>0.45766407172908963</c:v>
                </c:pt>
                <c:pt idx="4">
                  <c:v>0.45892823266362121</c:v>
                </c:pt>
                <c:pt idx="5">
                  <c:v>0.46016601327448647</c:v>
                </c:pt>
                <c:pt idx="6">
                  <c:v>0.46137741356166623</c:v>
                </c:pt>
                <c:pt idx="7">
                  <c:v>0.462562433525186</c:v>
                </c:pt>
                <c:pt idx="8">
                  <c:v>0.46372107316500755</c:v>
                </c:pt>
                <c:pt idx="9">
                  <c:v>0.4648533324811755</c:v>
                </c:pt>
                <c:pt idx="10">
                  <c:v>0.46595921147364516</c:v>
                </c:pt>
                <c:pt idx="11">
                  <c:v>0.46703871014245485</c:v>
                </c:pt>
                <c:pt idx="12">
                  <c:v>0.46809182848757908</c:v>
                </c:pt>
                <c:pt idx="13">
                  <c:v>0.46911856650903694</c:v>
                </c:pt>
                <c:pt idx="14">
                  <c:v>0.4701189242068029</c:v>
                </c:pt>
                <c:pt idx="15">
                  <c:v>0.47109290158090894</c:v>
                </c:pt>
                <c:pt idx="16">
                  <c:v>0.47204049863132302</c:v>
                </c:pt>
                <c:pt idx="17">
                  <c:v>0.47296171535807724</c:v>
                </c:pt>
                <c:pt idx="18">
                  <c:v>0.4738565517611395</c:v>
                </c:pt>
                <c:pt idx="19">
                  <c:v>0.47472500784052907</c:v>
                </c:pt>
                <c:pt idx="20">
                  <c:v>0.47556708359625227</c:v>
                </c:pt>
                <c:pt idx="21">
                  <c:v>0.47638277902828358</c:v>
                </c:pt>
                <c:pt idx="22">
                  <c:v>0.47717209413665496</c:v>
                </c:pt>
                <c:pt idx="23">
                  <c:v>0.47793502892133438</c:v>
                </c:pt>
                <c:pt idx="24">
                  <c:v>0.47867158338235394</c:v>
                </c:pt>
                <c:pt idx="25">
                  <c:v>0.47938175751968154</c:v>
                </c:pt>
                <c:pt idx="26">
                  <c:v>0.48006555133334922</c:v>
                </c:pt>
                <c:pt idx="27">
                  <c:v>0.48072296482332499</c:v>
                </c:pt>
                <c:pt idx="28">
                  <c:v>0.48135399798963441</c:v>
                </c:pt>
                <c:pt idx="29">
                  <c:v>0.48195865083225831</c:v>
                </c:pt>
                <c:pt idx="30">
                  <c:v>0.4825369233512159</c:v>
                </c:pt>
                <c:pt idx="31">
                  <c:v>0.48308881554648797</c:v>
                </c:pt>
                <c:pt idx="32">
                  <c:v>0.48361432741809374</c:v>
                </c:pt>
                <c:pt idx="33">
                  <c:v>0.48411345896601399</c:v>
                </c:pt>
                <c:pt idx="34">
                  <c:v>0.48458621019025505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13-4988-BF1A-4AF052129B96}"/>
            </c:ext>
          </c:extLst>
        </c:ser>
        <c:ser>
          <c:idx val="3"/>
          <c:order val="2"/>
          <c:tx>
            <c:strRef>
              <c:f>'ATB Offshore Wind'!$K$249</c:f>
              <c:strCache>
                <c:ptCount val="1"/>
                <c:pt idx="0">
                  <c:v>TRG 1 -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Wind'!$L$249:$AT$249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0.45371330698342016</c:v>
                </c:pt>
                <c:pt idx="2">
                  <c:v>0.45371330698342016</c:v>
                </c:pt>
                <c:pt idx="3">
                  <c:v>0.45371330698342016</c:v>
                </c:pt>
                <c:pt idx="4">
                  <c:v>0.45371330698342016</c:v>
                </c:pt>
                <c:pt idx="5">
                  <c:v>0.45371330698342016</c:v>
                </c:pt>
                <c:pt idx="6">
                  <c:v>0.45371330698342016</c:v>
                </c:pt>
                <c:pt idx="7">
                  <c:v>0.45371330698342016</c:v>
                </c:pt>
                <c:pt idx="8">
                  <c:v>0.45371330698342016</c:v>
                </c:pt>
                <c:pt idx="9">
                  <c:v>0.45371330698342016</c:v>
                </c:pt>
                <c:pt idx="10">
                  <c:v>0.45371330698342016</c:v>
                </c:pt>
                <c:pt idx="11">
                  <c:v>0.45371330698342016</c:v>
                </c:pt>
                <c:pt idx="12">
                  <c:v>0.45371330698342016</c:v>
                </c:pt>
                <c:pt idx="13">
                  <c:v>0.45371330698342016</c:v>
                </c:pt>
                <c:pt idx="14">
                  <c:v>0.45371330698342016</c:v>
                </c:pt>
                <c:pt idx="15">
                  <c:v>0.45371330698342016</c:v>
                </c:pt>
                <c:pt idx="16">
                  <c:v>0.45371330698342016</c:v>
                </c:pt>
                <c:pt idx="17">
                  <c:v>0.45371330698342016</c:v>
                </c:pt>
                <c:pt idx="18">
                  <c:v>0.45371330698342016</c:v>
                </c:pt>
                <c:pt idx="19">
                  <c:v>0.45371330698342016</c:v>
                </c:pt>
                <c:pt idx="20">
                  <c:v>0.45371330698342016</c:v>
                </c:pt>
                <c:pt idx="21">
                  <c:v>0.45371330698342016</c:v>
                </c:pt>
                <c:pt idx="22">
                  <c:v>0.45371330698342016</c:v>
                </c:pt>
                <c:pt idx="23">
                  <c:v>0.45371330698342016</c:v>
                </c:pt>
                <c:pt idx="24">
                  <c:v>0.45371330698342016</c:v>
                </c:pt>
                <c:pt idx="25">
                  <c:v>0.45371330698342016</c:v>
                </c:pt>
                <c:pt idx="26">
                  <c:v>0.45371330698342016</c:v>
                </c:pt>
                <c:pt idx="27">
                  <c:v>0.45371330698342016</c:v>
                </c:pt>
                <c:pt idx="28">
                  <c:v>0.45371330698342016</c:v>
                </c:pt>
                <c:pt idx="29">
                  <c:v>0.45371330698342016</c:v>
                </c:pt>
                <c:pt idx="30">
                  <c:v>0.45371330698342016</c:v>
                </c:pt>
                <c:pt idx="31">
                  <c:v>0.45371330698342016</c:v>
                </c:pt>
                <c:pt idx="32">
                  <c:v>0.45371330698342016</c:v>
                </c:pt>
                <c:pt idx="33">
                  <c:v>0.45371330698342016</c:v>
                </c:pt>
                <c:pt idx="34">
                  <c:v>0.45371330698342016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13-4988-BF1A-4AF052129B96}"/>
            </c:ext>
          </c:extLst>
        </c:ser>
        <c:ser>
          <c:idx val="4"/>
          <c:order val="3"/>
          <c:tx>
            <c:strRef>
              <c:f>'ATB Offshore Wind'!$K$250</c:f>
              <c:strCache>
                <c:ptCount val="1"/>
                <c:pt idx="0">
                  <c:v>TRG 2 - Low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Wind'!$L$250:$AT$250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0.43735305266605567</c:v>
                </c:pt>
                <c:pt idx="2">
                  <c:v>0.44071851893090158</c:v>
                </c:pt>
                <c:pt idx="3">
                  <c:v>0.44401656881299562</c:v>
                </c:pt>
                <c:pt idx="4">
                  <c:v>0.4472472023123541</c:v>
                </c:pt>
                <c:pt idx="5">
                  <c:v>0.45041041942900978</c:v>
                </c:pt>
                <c:pt idx="6">
                  <c:v>0.45350622016291359</c:v>
                </c:pt>
                <c:pt idx="7">
                  <c:v>0.45653460451413086</c:v>
                </c:pt>
                <c:pt idx="8">
                  <c:v>0.45949557248256356</c:v>
                </c:pt>
                <c:pt idx="9">
                  <c:v>0.46238912406832611</c:v>
                </c:pt>
                <c:pt idx="10">
                  <c:v>0.46521525927130414</c:v>
                </c:pt>
                <c:pt idx="11">
                  <c:v>0.46797397809159563</c:v>
                </c:pt>
                <c:pt idx="12">
                  <c:v>0.47066528052913525</c:v>
                </c:pt>
                <c:pt idx="13">
                  <c:v>0.47328916658397208</c:v>
                </c:pt>
                <c:pt idx="14">
                  <c:v>0.47584563625604065</c:v>
                </c:pt>
                <c:pt idx="15">
                  <c:v>0.47833468954542269</c:v>
                </c:pt>
                <c:pt idx="16">
                  <c:v>0.48075632645203659</c:v>
                </c:pt>
                <c:pt idx="17">
                  <c:v>0.48311054697596389</c:v>
                </c:pt>
                <c:pt idx="18">
                  <c:v>0.48539735111712307</c:v>
                </c:pt>
                <c:pt idx="19">
                  <c:v>0.487616738875563</c:v>
                </c:pt>
                <c:pt idx="20">
                  <c:v>0.48976871025130009</c:v>
                </c:pt>
                <c:pt idx="21">
                  <c:v>0.49185326524426898</c:v>
                </c:pt>
                <c:pt idx="22">
                  <c:v>0.49387040385455139</c:v>
                </c:pt>
                <c:pt idx="23">
                  <c:v>0.49582012608206555</c:v>
                </c:pt>
                <c:pt idx="24">
                  <c:v>0.49770243192689323</c:v>
                </c:pt>
                <c:pt idx="25">
                  <c:v>0.49951732138895266</c:v>
                </c:pt>
                <c:pt idx="26">
                  <c:v>0.50126479446832561</c:v>
                </c:pt>
                <c:pt idx="27">
                  <c:v>0.50294485116493037</c:v>
                </c:pt>
                <c:pt idx="28">
                  <c:v>0.50455749147883222</c:v>
                </c:pt>
                <c:pt idx="29">
                  <c:v>0.50610271540998231</c:v>
                </c:pt>
                <c:pt idx="30">
                  <c:v>0.50758052295842948</c:v>
                </c:pt>
                <c:pt idx="31">
                  <c:v>0.50899091412412478</c:v>
                </c:pt>
                <c:pt idx="32">
                  <c:v>0.51033388890711717</c:v>
                </c:pt>
                <c:pt idx="33">
                  <c:v>0.5116094473073578</c:v>
                </c:pt>
                <c:pt idx="34">
                  <c:v>0.51281758932486288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213-4988-BF1A-4AF052129B96}"/>
            </c:ext>
          </c:extLst>
        </c:ser>
        <c:ser>
          <c:idx val="6"/>
          <c:order val="4"/>
          <c:tx>
            <c:strRef>
              <c:f>'ATB Offshore Wind'!$K$251</c:f>
              <c:strCache>
                <c:ptCount val="1"/>
                <c:pt idx="0">
                  <c:v>TRG 2 - Mid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Wind'!$L$251:$AT$251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0.43119857037852799</c:v>
                </c:pt>
                <c:pt idx="2">
                  <c:v>0.43251549196042421</c:v>
                </c:pt>
                <c:pt idx="3">
                  <c:v>0.43380603321863492</c:v>
                </c:pt>
                <c:pt idx="4">
                  <c:v>0.4350701941531665</c:v>
                </c:pt>
                <c:pt idx="5">
                  <c:v>0.43630797476403177</c:v>
                </c:pt>
                <c:pt idx="6">
                  <c:v>0.43751937505121152</c:v>
                </c:pt>
                <c:pt idx="7">
                  <c:v>0.4387043950147313</c:v>
                </c:pt>
                <c:pt idx="8">
                  <c:v>0.43986303465455284</c:v>
                </c:pt>
                <c:pt idx="9">
                  <c:v>0.44099529397072079</c:v>
                </c:pt>
                <c:pt idx="10">
                  <c:v>0.44210117296319046</c:v>
                </c:pt>
                <c:pt idx="11">
                  <c:v>0.44318067163200014</c:v>
                </c:pt>
                <c:pt idx="12">
                  <c:v>0.44423378997712437</c:v>
                </c:pt>
                <c:pt idx="13">
                  <c:v>0.44526052799858223</c:v>
                </c:pt>
                <c:pt idx="14">
                  <c:v>0.4462608856963482</c:v>
                </c:pt>
                <c:pt idx="15">
                  <c:v>0.44723486307045424</c:v>
                </c:pt>
                <c:pt idx="16">
                  <c:v>0.44818246012086832</c:v>
                </c:pt>
                <c:pt idx="17">
                  <c:v>0.44910367684762253</c:v>
                </c:pt>
                <c:pt idx="18">
                  <c:v>0.4499985132506848</c:v>
                </c:pt>
                <c:pt idx="19">
                  <c:v>0.45086696933007436</c:v>
                </c:pt>
                <c:pt idx="20">
                  <c:v>0.45170904508579757</c:v>
                </c:pt>
                <c:pt idx="21">
                  <c:v>0.45252474051782887</c:v>
                </c:pt>
                <c:pt idx="22">
                  <c:v>0.45331405562620025</c:v>
                </c:pt>
                <c:pt idx="23">
                  <c:v>0.45407699041087968</c:v>
                </c:pt>
                <c:pt idx="24">
                  <c:v>0.45481354487189923</c:v>
                </c:pt>
                <c:pt idx="25">
                  <c:v>0.45552371900922684</c:v>
                </c:pt>
                <c:pt idx="26">
                  <c:v>0.45620751282289451</c:v>
                </c:pt>
                <c:pt idx="27">
                  <c:v>0.45686492631287029</c:v>
                </c:pt>
                <c:pt idx="28">
                  <c:v>0.4574959594791797</c:v>
                </c:pt>
                <c:pt idx="29">
                  <c:v>0.4581006123218036</c:v>
                </c:pt>
                <c:pt idx="30">
                  <c:v>0.45867888484076119</c:v>
                </c:pt>
                <c:pt idx="31">
                  <c:v>0.45923077703603327</c:v>
                </c:pt>
                <c:pt idx="32">
                  <c:v>0.45975628890763903</c:v>
                </c:pt>
                <c:pt idx="33">
                  <c:v>0.46025542045555928</c:v>
                </c:pt>
                <c:pt idx="34">
                  <c:v>0.46072817167980035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213-4988-BF1A-4AF052129B96}"/>
            </c:ext>
          </c:extLst>
        </c:ser>
        <c:ser>
          <c:idx val="7"/>
          <c:order val="5"/>
          <c:tx>
            <c:strRef>
              <c:f>'ATB Offshore Wind'!$K$252</c:f>
              <c:strCache>
                <c:ptCount val="1"/>
                <c:pt idx="0">
                  <c:v>TRG 2 - Constant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Wind'!$L$252:$AT$252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0.42985526847296546</c:v>
                </c:pt>
                <c:pt idx="2">
                  <c:v>0.42985526847296546</c:v>
                </c:pt>
                <c:pt idx="3">
                  <c:v>0.42985526847296546</c:v>
                </c:pt>
                <c:pt idx="4">
                  <c:v>0.42985526847296546</c:v>
                </c:pt>
                <c:pt idx="5">
                  <c:v>0.42985526847296546</c:v>
                </c:pt>
                <c:pt idx="6">
                  <c:v>0.42985526847296546</c:v>
                </c:pt>
                <c:pt idx="7">
                  <c:v>0.42985526847296546</c:v>
                </c:pt>
                <c:pt idx="8">
                  <c:v>0.42985526847296546</c:v>
                </c:pt>
                <c:pt idx="9">
                  <c:v>0.42985526847296546</c:v>
                </c:pt>
                <c:pt idx="10">
                  <c:v>0.42985526847296546</c:v>
                </c:pt>
                <c:pt idx="11">
                  <c:v>0.42985526847296546</c:v>
                </c:pt>
                <c:pt idx="12">
                  <c:v>0.42985526847296546</c:v>
                </c:pt>
                <c:pt idx="13">
                  <c:v>0.42985526847296546</c:v>
                </c:pt>
                <c:pt idx="14">
                  <c:v>0.42985526847296546</c:v>
                </c:pt>
                <c:pt idx="15">
                  <c:v>0.42985526847296546</c:v>
                </c:pt>
                <c:pt idx="16">
                  <c:v>0.42985526847296546</c:v>
                </c:pt>
                <c:pt idx="17">
                  <c:v>0.42985526847296546</c:v>
                </c:pt>
                <c:pt idx="18">
                  <c:v>0.42985526847296546</c:v>
                </c:pt>
                <c:pt idx="19">
                  <c:v>0.42985526847296546</c:v>
                </c:pt>
                <c:pt idx="20">
                  <c:v>0.42985526847296546</c:v>
                </c:pt>
                <c:pt idx="21">
                  <c:v>0.42985526847296546</c:v>
                </c:pt>
                <c:pt idx="22">
                  <c:v>0.42985526847296546</c:v>
                </c:pt>
                <c:pt idx="23">
                  <c:v>0.42985526847296546</c:v>
                </c:pt>
                <c:pt idx="24">
                  <c:v>0.42985526847296546</c:v>
                </c:pt>
                <c:pt idx="25">
                  <c:v>0.42985526847296546</c:v>
                </c:pt>
                <c:pt idx="26">
                  <c:v>0.42985526847296546</c:v>
                </c:pt>
                <c:pt idx="27">
                  <c:v>0.42985526847296546</c:v>
                </c:pt>
                <c:pt idx="28">
                  <c:v>0.42985526847296546</c:v>
                </c:pt>
                <c:pt idx="29">
                  <c:v>0.42985526847296546</c:v>
                </c:pt>
                <c:pt idx="30">
                  <c:v>0.42985526847296546</c:v>
                </c:pt>
                <c:pt idx="31">
                  <c:v>0.42985526847296546</c:v>
                </c:pt>
                <c:pt idx="32">
                  <c:v>0.42985526847296546</c:v>
                </c:pt>
                <c:pt idx="33">
                  <c:v>0.42985526847296546</c:v>
                </c:pt>
                <c:pt idx="34">
                  <c:v>0.42985526847296546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213-4988-BF1A-4AF052129B96}"/>
            </c:ext>
          </c:extLst>
        </c:ser>
        <c:ser>
          <c:idx val="9"/>
          <c:order val="6"/>
          <c:tx>
            <c:strRef>
              <c:f>'ATB Offshore Wind'!$K$253</c:f>
              <c:strCache>
                <c:ptCount val="1"/>
                <c:pt idx="0">
                  <c:v>TRG 3 -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Wind'!$L$253:$AT$253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0.42637088900055081</c:v>
                </c:pt>
                <c:pt idx="2">
                  <c:v>0.42973635526539672</c:v>
                </c:pt>
                <c:pt idx="3">
                  <c:v>0.43303440514749075</c:v>
                </c:pt>
                <c:pt idx="4">
                  <c:v>0.43626503864684923</c:v>
                </c:pt>
                <c:pt idx="5">
                  <c:v>0.43942825576350492</c:v>
                </c:pt>
                <c:pt idx="6">
                  <c:v>0.44252405649740872</c:v>
                </c:pt>
                <c:pt idx="7">
                  <c:v>0.445552440848626</c:v>
                </c:pt>
                <c:pt idx="8">
                  <c:v>0.4485134088170587</c:v>
                </c:pt>
                <c:pt idx="9">
                  <c:v>0.45140696040282124</c:v>
                </c:pt>
                <c:pt idx="10">
                  <c:v>0.45423309560579928</c:v>
                </c:pt>
                <c:pt idx="11">
                  <c:v>0.45699181442609077</c:v>
                </c:pt>
                <c:pt idx="12">
                  <c:v>0.45968311686363039</c:v>
                </c:pt>
                <c:pt idx="13">
                  <c:v>0.46230700291846721</c:v>
                </c:pt>
                <c:pt idx="14">
                  <c:v>0.46486347259053579</c:v>
                </c:pt>
                <c:pt idx="15">
                  <c:v>0.46735252587991782</c:v>
                </c:pt>
                <c:pt idx="16">
                  <c:v>0.46977416278653172</c:v>
                </c:pt>
                <c:pt idx="17">
                  <c:v>0.47212838331045903</c:v>
                </c:pt>
                <c:pt idx="18">
                  <c:v>0.4744151874516182</c:v>
                </c:pt>
                <c:pt idx="19">
                  <c:v>0.47663457521005814</c:v>
                </c:pt>
                <c:pt idx="20">
                  <c:v>0.47878654658579523</c:v>
                </c:pt>
                <c:pt idx="21">
                  <c:v>0.48087110157876412</c:v>
                </c:pt>
                <c:pt idx="22">
                  <c:v>0.48288824018904652</c:v>
                </c:pt>
                <c:pt idx="23">
                  <c:v>0.48483796241656069</c:v>
                </c:pt>
                <c:pt idx="24">
                  <c:v>0.48672026826138837</c:v>
                </c:pt>
                <c:pt idx="25">
                  <c:v>0.4885351577234478</c:v>
                </c:pt>
                <c:pt idx="26">
                  <c:v>0.49028263080282075</c:v>
                </c:pt>
                <c:pt idx="27">
                  <c:v>0.49196268749942551</c:v>
                </c:pt>
                <c:pt idx="28">
                  <c:v>0.49357532781332741</c:v>
                </c:pt>
                <c:pt idx="29">
                  <c:v>0.49512055174447744</c:v>
                </c:pt>
                <c:pt idx="30">
                  <c:v>0.49659835929292462</c:v>
                </c:pt>
                <c:pt idx="31">
                  <c:v>0.49800875045861992</c:v>
                </c:pt>
                <c:pt idx="32">
                  <c:v>0.49935172524161237</c:v>
                </c:pt>
                <c:pt idx="33">
                  <c:v>0.50062728364185294</c:v>
                </c:pt>
                <c:pt idx="34">
                  <c:v>0.50183542565935801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213-4988-BF1A-4AF052129B96}"/>
            </c:ext>
          </c:extLst>
        </c:ser>
        <c:ser>
          <c:idx val="10"/>
          <c:order val="7"/>
          <c:tx>
            <c:strRef>
              <c:f>'ATB Offshore Wind'!$K$254</c:f>
              <c:strCache>
                <c:ptCount val="1"/>
                <c:pt idx="0">
                  <c:v>TRG 3 -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Wind'!$L$254:$AT$254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0.42021640671302313</c:v>
                </c:pt>
                <c:pt idx="2">
                  <c:v>0.42153332829491935</c:v>
                </c:pt>
                <c:pt idx="3">
                  <c:v>0.42282386955313006</c:v>
                </c:pt>
                <c:pt idx="4">
                  <c:v>0.42408803048766164</c:v>
                </c:pt>
                <c:pt idx="5">
                  <c:v>0.42532581109852691</c:v>
                </c:pt>
                <c:pt idx="6">
                  <c:v>0.42653721138570666</c:v>
                </c:pt>
                <c:pt idx="7">
                  <c:v>0.42772223134922643</c:v>
                </c:pt>
                <c:pt idx="8">
                  <c:v>0.42888087098904798</c:v>
                </c:pt>
                <c:pt idx="9">
                  <c:v>0.43001313030521593</c:v>
                </c:pt>
                <c:pt idx="10">
                  <c:v>0.4311190092976856</c:v>
                </c:pt>
                <c:pt idx="11">
                  <c:v>0.43219850796649528</c:v>
                </c:pt>
                <c:pt idx="12">
                  <c:v>0.43325162631161951</c:v>
                </c:pt>
                <c:pt idx="13">
                  <c:v>0.43427836433307737</c:v>
                </c:pt>
                <c:pt idx="14">
                  <c:v>0.43527872203084333</c:v>
                </c:pt>
                <c:pt idx="15">
                  <c:v>0.43625269940494937</c:v>
                </c:pt>
                <c:pt idx="16">
                  <c:v>0.43720029645536346</c:v>
                </c:pt>
                <c:pt idx="17">
                  <c:v>0.43812151318211767</c:v>
                </c:pt>
                <c:pt idx="18">
                  <c:v>0.43901634958517993</c:v>
                </c:pt>
                <c:pt idx="19">
                  <c:v>0.4398848056645695</c:v>
                </c:pt>
                <c:pt idx="20">
                  <c:v>0.4407268814202927</c:v>
                </c:pt>
                <c:pt idx="21">
                  <c:v>0.44154257685232401</c:v>
                </c:pt>
                <c:pt idx="22">
                  <c:v>0.44233189196069539</c:v>
                </c:pt>
                <c:pt idx="23">
                  <c:v>0.44309482674537481</c:v>
                </c:pt>
                <c:pt idx="24">
                  <c:v>0.44383138120639437</c:v>
                </c:pt>
                <c:pt idx="25">
                  <c:v>0.44454155534372197</c:v>
                </c:pt>
                <c:pt idx="26">
                  <c:v>0.44522534915738965</c:v>
                </c:pt>
                <c:pt idx="27">
                  <c:v>0.44588276264736543</c:v>
                </c:pt>
                <c:pt idx="28">
                  <c:v>0.44651379581367484</c:v>
                </c:pt>
                <c:pt idx="29">
                  <c:v>0.44711844865629874</c:v>
                </c:pt>
                <c:pt idx="30">
                  <c:v>0.44769672117525633</c:v>
                </c:pt>
                <c:pt idx="31">
                  <c:v>0.4482486133705284</c:v>
                </c:pt>
                <c:pt idx="32">
                  <c:v>0.44877412524213417</c:v>
                </c:pt>
                <c:pt idx="33">
                  <c:v>0.44927325679005442</c:v>
                </c:pt>
                <c:pt idx="34">
                  <c:v>0.44974600801429548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213-4988-BF1A-4AF052129B96}"/>
            </c:ext>
          </c:extLst>
        </c:ser>
        <c:ser>
          <c:idx val="12"/>
          <c:order val="8"/>
          <c:tx>
            <c:strRef>
              <c:f>'ATB Offshore Wind'!$K$255</c:f>
              <c:strCache>
                <c:ptCount val="1"/>
                <c:pt idx="0">
                  <c:v>TRG 3 -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Wind'!$L$255:$AT$255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0.41887310480746059</c:v>
                </c:pt>
                <c:pt idx="2">
                  <c:v>0.41887310480746059</c:v>
                </c:pt>
                <c:pt idx="3">
                  <c:v>0.41887310480746059</c:v>
                </c:pt>
                <c:pt idx="4">
                  <c:v>0.41887310480746059</c:v>
                </c:pt>
                <c:pt idx="5">
                  <c:v>0.41887310480746059</c:v>
                </c:pt>
                <c:pt idx="6">
                  <c:v>0.41887310480746059</c:v>
                </c:pt>
                <c:pt idx="7">
                  <c:v>0.41887310480746059</c:v>
                </c:pt>
                <c:pt idx="8">
                  <c:v>0.41887310480746059</c:v>
                </c:pt>
                <c:pt idx="9">
                  <c:v>0.41887310480746059</c:v>
                </c:pt>
                <c:pt idx="10">
                  <c:v>0.41887310480746059</c:v>
                </c:pt>
                <c:pt idx="11">
                  <c:v>0.41887310480746059</c:v>
                </c:pt>
                <c:pt idx="12">
                  <c:v>0.41887310480746059</c:v>
                </c:pt>
                <c:pt idx="13">
                  <c:v>0.41887310480746059</c:v>
                </c:pt>
                <c:pt idx="14">
                  <c:v>0.41887310480746059</c:v>
                </c:pt>
                <c:pt idx="15">
                  <c:v>0.41887310480746059</c:v>
                </c:pt>
                <c:pt idx="16">
                  <c:v>0.41887310480746059</c:v>
                </c:pt>
                <c:pt idx="17">
                  <c:v>0.41887310480746059</c:v>
                </c:pt>
                <c:pt idx="18">
                  <c:v>0.41887310480746059</c:v>
                </c:pt>
                <c:pt idx="19">
                  <c:v>0.41887310480746059</c:v>
                </c:pt>
                <c:pt idx="20">
                  <c:v>0.41887310480746059</c:v>
                </c:pt>
                <c:pt idx="21">
                  <c:v>0.41887310480746059</c:v>
                </c:pt>
                <c:pt idx="22">
                  <c:v>0.41887310480746059</c:v>
                </c:pt>
                <c:pt idx="23">
                  <c:v>0.41887310480746059</c:v>
                </c:pt>
                <c:pt idx="24">
                  <c:v>0.41887310480746059</c:v>
                </c:pt>
                <c:pt idx="25">
                  <c:v>0.41887310480746059</c:v>
                </c:pt>
                <c:pt idx="26">
                  <c:v>0.41887310480746059</c:v>
                </c:pt>
                <c:pt idx="27">
                  <c:v>0.41887310480746059</c:v>
                </c:pt>
                <c:pt idx="28">
                  <c:v>0.41887310480746059</c:v>
                </c:pt>
                <c:pt idx="29">
                  <c:v>0.41887310480746059</c:v>
                </c:pt>
                <c:pt idx="30">
                  <c:v>0.41887310480746059</c:v>
                </c:pt>
                <c:pt idx="31">
                  <c:v>0.41887310480746059</c:v>
                </c:pt>
                <c:pt idx="32">
                  <c:v>0.41887310480746059</c:v>
                </c:pt>
                <c:pt idx="33">
                  <c:v>0.41887310480746059</c:v>
                </c:pt>
                <c:pt idx="34">
                  <c:v>0.41887310480746059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213-4988-BF1A-4AF052129B96}"/>
            </c:ext>
          </c:extLst>
        </c:ser>
        <c:ser>
          <c:idx val="13"/>
          <c:order val="9"/>
          <c:tx>
            <c:strRef>
              <c:f>'ATB Offshore Wind'!$K$256</c:f>
              <c:strCache>
                <c:ptCount val="1"/>
                <c:pt idx="0">
                  <c:v>TRG 4 -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C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Wind'!$L$256:$AT$256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0.41359096577429061</c:v>
                </c:pt>
                <c:pt idx="2">
                  <c:v>0.41695643203913652</c:v>
                </c:pt>
                <c:pt idx="3">
                  <c:v>0.42025448192123055</c:v>
                </c:pt>
                <c:pt idx="4">
                  <c:v>0.42348511542058903</c:v>
                </c:pt>
                <c:pt idx="5">
                  <c:v>0.42664833253724471</c:v>
                </c:pt>
                <c:pt idx="6">
                  <c:v>0.42974413327114852</c:v>
                </c:pt>
                <c:pt idx="7">
                  <c:v>0.43277251762236579</c:v>
                </c:pt>
                <c:pt idx="8">
                  <c:v>0.4357334855907985</c:v>
                </c:pt>
                <c:pt idx="9">
                  <c:v>0.43862703717656104</c:v>
                </c:pt>
                <c:pt idx="10">
                  <c:v>0.44145317237953907</c:v>
                </c:pt>
                <c:pt idx="11">
                  <c:v>0.44421189119983057</c:v>
                </c:pt>
                <c:pt idx="12">
                  <c:v>0.44690319363737019</c:v>
                </c:pt>
                <c:pt idx="13">
                  <c:v>0.44952707969220701</c:v>
                </c:pt>
                <c:pt idx="14">
                  <c:v>0.45208354936427558</c:v>
                </c:pt>
                <c:pt idx="15">
                  <c:v>0.45457260265365762</c:v>
                </c:pt>
                <c:pt idx="16">
                  <c:v>0.45699423956027152</c:v>
                </c:pt>
                <c:pt idx="17">
                  <c:v>0.45934846008419883</c:v>
                </c:pt>
                <c:pt idx="18">
                  <c:v>0.461635264225358</c:v>
                </c:pt>
                <c:pt idx="19">
                  <c:v>0.46385465198379794</c:v>
                </c:pt>
                <c:pt idx="20">
                  <c:v>0.46600662335953502</c:v>
                </c:pt>
                <c:pt idx="21">
                  <c:v>0.46809117835250391</c:v>
                </c:pt>
                <c:pt idx="22">
                  <c:v>0.47010831696278632</c:v>
                </c:pt>
                <c:pt idx="23">
                  <c:v>0.47205803919030048</c:v>
                </c:pt>
                <c:pt idx="24">
                  <c:v>0.47394034503512816</c:v>
                </c:pt>
                <c:pt idx="25">
                  <c:v>0.4757552344971876</c:v>
                </c:pt>
                <c:pt idx="26">
                  <c:v>0.47750270757656055</c:v>
                </c:pt>
                <c:pt idx="27">
                  <c:v>0.47918276427316531</c:v>
                </c:pt>
                <c:pt idx="28">
                  <c:v>0.48079540458706721</c:v>
                </c:pt>
                <c:pt idx="29">
                  <c:v>0.48234062851821724</c:v>
                </c:pt>
                <c:pt idx="30">
                  <c:v>0.48381843606666441</c:v>
                </c:pt>
                <c:pt idx="31">
                  <c:v>0.48522882723235972</c:v>
                </c:pt>
                <c:pt idx="32">
                  <c:v>0.48657180201535216</c:v>
                </c:pt>
                <c:pt idx="33">
                  <c:v>0.48784736041559273</c:v>
                </c:pt>
                <c:pt idx="34">
                  <c:v>0.48905550243309781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213-4988-BF1A-4AF052129B96}"/>
            </c:ext>
          </c:extLst>
        </c:ser>
        <c:ser>
          <c:idx val="1"/>
          <c:order val="10"/>
          <c:tx>
            <c:strRef>
              <c:f>'ATB Offshore Wind'!$K$257</c:f>
              <c:strCache>
                <c:ptCount val="1"/>
                <c:pt idx="0">
                  <c:v>TRG 4 -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F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Wind'!$L$257:$AT$257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0.40743648348676292</c:v>
                </c:pt>
                <c:pt idx="2">
                  <c:v>0.40875340506865915</c:v>
                </c:pt>
                <c:pt idx="3">
                  <c:v>0.41004394632686986</c:v>
                </c:pt>
                <c:pt idx="4">
                  <c:v>0.41130810726140143</c:v>
                </c:pt>
                <c:pt idx="5">
                  <c:v>0.4125458878722667</c:v>
                </c:pt>
                <c:pt idx="6">
                  <c:v>0.41375728815944646</c:v>
                </c:pt>
                <c:pt idx="7">
                  <c:v>0.41494230812296623</c:v>
                </c:pt>
                <c:pt idx="8">
                  <c:v>0.41610094776278778</c:v>
                </c:pt>
                <c:pt idx="9">
                  <c:v>0.41723320707895573</c:v>
                </c:pt>
                <c:pt idx="10">
                  <c:v>0.41833908607142539</c:v>
                </c:pt>
                <c:pt idx="11">
                  <c:v>0.41941858474023508</c:v>
                </c:pt>
                <c:pt idx="12">
                  <c:v>0.42047170308535931</c:v>
                </c:pt>
                <c:pt idx="13">
                  <c:v>0.42149844110681717</c:v>
                </c:pt>
                <c:pt idx="14">
                  <c:v>0.42249879880458313</c:v>
                </c:pt>
                <c:pt idx="15">
                  <c:v>0.42347277617868917</c:v>
                </c:pt>
                <c:pt idx="16">
                  <c:v>0.42442037322910325</c:v>
                </c:pt>
                <c:pt idx="17">
                  <c:v>0.42534158995585747</c:v>
                </c:pt>
                <c:pt idx="18">
                  <c:v>0.42623642635891973</c:v>
                </c:pt>
                <c:pt idx="19">
                  <c:v>0.4271048824383093</c:v>
                </c:pt>
                <c:pt idx="20">
                  <c:v>0.4279469581940325</c:v>
                </c:pt>
                <c:pt idx="21">
                  <c:v>0.42876265362606381</c:v>
                </c:pt>
                <c:pt idx="22">
                  <c:v>0.42955196873443519</c:v>
                </c:pt>
                <c:pt idx="23">
                  <c:v>0.43031490351911461</c:v>
                </c:pt>
                <c:pt idx="24">
                  <c:v>0.43105145798013417</c:v>
                </c:pt>
                <c:pt idx="25">
                  <c:v>0.43176163211746177</c:v>
                </c:pt>
                <c:pt idx="26">
                  <c:v>0.43244542593112945</c:v>
                </c:pt>
                <c:pt idx="27">
                  <c:v>0.43310283942110522</c:v>
                </c:pt>
                <c:pt idx="28">
                  <c:v>0.43373387258741464</c:v>
                </c:pt>
                <c:pt idx="29">
                  <c:v>0.43433852543003854</c:v>
                </c:pt>
                <c:pt idx="30">
                  <c:v>0.43491679794899613</c:v>
                </c:pt>
                <c:pt idx="31">
                  <c:v>0.4354686901442682</c:v>
                </c:pt>
                <c:pt idx="32">
                  <c:v>0.43599420201587397</c:v>
                </c:pt>
                <c:pt idx="33">
                  <c:v>0.43649333356379422</c:v>
                </c:pt>
                <c:pt idx="34">
                  <c:v>0.43696608478803528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213-4988-BF1A-4AF052129B96}"/>
            </c:ext>
          </c:extLst>
        </c:ser>
        <c:ser>
          <c:idx val="5"/>
          <c:order val="11"/>
          <c:tx>
            <c:strRef>
              <c:f>'ATB Offshore Wind'!$K$258</c:f>
              <c:strCache>
                <c:ptCount val="1"/>
                <c:pt idx="0">
                  <c:v>TRG 4 -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2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Wind'!$L$258:$AT$258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0.40609318158120039</c:v>
                </c:pt>
                <c:pt idx="2">
                  <c:v>0.40609318158120039</c:v>
                </c:pt>
                <c:pt idx="3">
                  <c:v>0.40609318158120039</c:v>
                </c:pt>
                <c:pt idx="4">
                  <c:v>0.40609318158120039</c:v>
                </c:pt>
                <c:pt idx="5">
                  <c:v>0.40609318158120039</c:v>
                </c:pt>
                <c:pt idx="6">
                  <c:v>0.40609318158120039</c:v>
                </c:pt>
                <c:pt idx="7">
                  <c:v>0.40609318158120039</c:v>
                </c:pt>
                <c:pt idx="8">
                  <c:v>0.40609318158120039</c:v>
                </c:pt>
                <c:pt idx="9">
                  <c:v>0.40609318158120039</c:v>
                </c:pt>
                <c:pt idx="10">
                  <c:v>0.40609318158120039</c:v>
                </c:pt>
                <c:pt idx="11">
                  <c:v>0.40609318158120039</c:v>
                </c:pt>
                <c:pt idx="12">
                  <c:v>0.40609318158120039</c:v>
                </c:pt>
                <c:pt idx="13">
                  <c:v>0.40609318158120039</c:v>
                </c:pt>
                <c:pt idx="14">
                  <c:v>0.40609318158120039</c:v>
                </c:pt>
                <c:pt idx="15">
                  <c:v>0.40609318158120039</c:v>
                </c:pt>
                <c:pt idx="16">
                  <c:v>0.40609318158120039</c:v>
                </c:pt>
                <c:pt idx="17">
                  <c:v>0.40609318158120039</c:v>
                </c:pt>
                <c:pt idx="18">
                  <c:v>0.40609318158120039</c:v>
                </c:pt>
                <c:pt idx="19">
                  <c:v>0.40609318158120039</c:v>
                </c:pt>
                <c:pt idx="20">
                  <c:v>0.40609318158120039</c:v>
                </c:pt>
                <c:pt idx="21">
                  <c:v>0.40609318158120039</c:v>
                </c:pt>
                <c:pt idx="22">
                  <c:v>0.40609318158120039</c:v>
                </c:pt>
                <c:pt idx="23">
                  <c:v>0.40609318158120039</c:v>
                </c:pt>
                <c:pt idx="24">
                  <c:v>0.40609318158120039</c:v>
                </c:pt>
                <c:pt idx="25">
                  <c:v>0.40609318158120039</c:v>
                </c:pt>
                <c:pt idx="26">
                  <c:v>0.40609318158120039</c:v>
                </c:pt>
                <c:pt idx="27">
                  <c:v>0.40609318158120039</c:v>
                </c:pt>
                <c:pt idx="28">
                  <c:v>0.40609318158120039</c:v>
                </c:pt>
                <c:pt idx="29">
                  <c:v>0.40609318158120039</c:v>
                </c:pt>
                <c:pt idx="30">
                  <c:v>0.40609318158120039</c:v>
                </c:pt>
                <c:pt idx="31">
                  <c:v>0.40609318158120039</c:v>
                </c:pt>
                <c:pt idx="32">
                  <c:v>0.40609318158120039</c:v>
                </c:pt>
                <c:pt idx="33">
                  <c:v>0.40609318158120039</c:v>
                </c:pt>
                <c:pt idx="34">
                  <c:v>0.40609318158120039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4213-4988-BF1A-4AF052129B96}"/>
            </c:ext>
          </c:extLst>
        </c:ser>
        <c:ser>
          <c:idx val="8"/>
          <c:order val="12"/>
          <c:tx>
            <c:strRef>
              <c:f>'ATB Offshore Wind'!$K$259</c:f>
              <c:strCache>
                <c:ptCount val="1"/>
                <c:pt idx="0">
                  <c:v>TRG 5 -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5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Wind'!$L$259:$AT$259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0.37601153483248084</c:v>
                </c:pt>
                <c:pt idx="2">
                  <c:v>0.37937700109732675</c:v>
                </c:pt>
                <c:pt idx="3">
                  <c:v>0.38267505097942078</c:v>
                </c:pt>
                <c:pt idx="4">
                  <c:v>0.38590568447877927</c:v>
                </c:pt>
                <c:pt idx="5">
                  <c:v>0.38906890159543495</c:v>
                </c:pt>
                <c:pt idx="6">
                  <c:v>0.39216470232933875</c:v>
                </c:pt>
                <c:pt idx="7">
                  <c:v>0.39519308668055603</c:v>
                </c:pt>
                <c:pt idx="8">
                  <c:v>0.39815405464898873</c:v>
                </c:pt>
                <c:pt idx="9">
                  <c:v>0.40104760623475133</c:v>
                </c:pt>
                <c:pt idx="10">
                  <c:v>0.40387374143772931</c:v>
                </c:pt>
                <c:pt idx="11">
                  <c:v>0.4066324602580208</c:v>
                </c:pt>
                <c:pt idx="12">
                  <c:v>0.40932376269556048</c:v>
                </c:pt>
                <c:pt idx="13">
                  <c:v>0.41194764875039724</c:v>
                </c:pt>
                <c:pt idx="14">
                  <c:v>0.41450411842246582</c:v>
                </c:pt>
                <c:pt idx="15">
                  <c:v>0.41699317171184791</c:v>
                </c:pt>
                <c:pt idx="16">
                  <c:v>0.41941480861846175</c:v>
                </c:pt>
                <c:pt idx="17">
                  <c:v>0.42176902914238912</c:v>
                </c:pt>
                <c:pt idx="18">
                  <c:v>0.42405583328354823</c:v>
                </c:pt>
                <c:pt idx="19">
                  <c:v>0.42627522104198817</c:v>
                </c:pt>
                <c:pt idx="20">
                  <c:v>0.42842719241772531</c:v>
                </c:pt>
                <c:pt idx="21">
                  <c:v>0.4305117474106942</c:v>
                </c:pt>
                <c:pt idx="22">
                  <c:v>0.43252888602097656</c:v>
                </c:pt>
                <c:pt idx="23">
                  <c:v>0.43447860824849072</c:v>
                </c:pt>
                <c:pt idx="24">
                  <c:v>0.4363609140933184</c:v>
                </c:pt>
                <c:pt idx="25">
                  <c:v>0.43817580355537789</c:v>
                </c:pt>
                <c:pt idx="26">
                  <c:v>0.43992327663475084</c:v>
                </c:pt>
                <c:pt idx="27">
                  <c:v>0.44160333333135554</c:v>
                </c:pt>
                <c:pt idx="28">
                  <c:v>0.44321597364525744</c:v>
                </c:pt>
                <c:pt idx="29">
                  <c:v>0.44476119757640747</c:v>
                </c:pt>
                <c:pt idx="30">
                  <c:v>0.44623900512485465</c:v>
                </c:pt>
                <c:pt idx="31">
                  <c:v>0.44764939629054995</c:v>
                </c:pt>
                <c:pt idx="32">
                  <c:v>0.4489923710735424</c:v>
                </c:pt>
                <c:pt idx="33">
                  <c:v>0.45026792947378297</c:v>
                </c:pt>
                <c:pt idx="34">
                  <c:v>0.45147607149128804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213-4988-BF1A-4AF052129B96}"/>
            </c:ext>
          </c:extLst>
        </c:ser>
        <c:ser>
          <c:idx val="11"/>
          <c:order val="13"/>
          <c:tx>
            <c:strRef>
              <c:f>'ATB Offshore Wind'!$K$260</c:f>
              <c:strCache>
                <c:ptCount val="1"/>
                <c:pt idx="0">
                  <c:v>TRG 5 -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8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Wind'!$L$260:$AT$260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0.36985705254495316</c:v>
                </c:pt>
                <c:pt idx="2">
                  <c:v>0.37117397412684938</c:v>
                </c:pt>
                <c:pt idx="3">
                  <c:v>0.37246451538506009</c:v>
                </c:pt>
                <c:pt idx="4">
                  <c:v>0.37372867631959167</c:v>
                </c:pt>
                <c:pt idx="5">
                  <c:v>0.37496645693045694</c:v>
                </c:pt>
                <c:pt idx="6">
                  <c:v>0.37617785721763669</c:v>
                </c:pt>
                <c:pt idx="7">
                  <c:v>0.37736287718115646</c:v>
                </c:pt>
                <c:pt idx="8">
                  <c:v>0.37852151682097801</c:v>
                </c:pt>
                <c:pt idx="9">
                  <c:v>0.37965377613714596</c:v>
                </c:pt>
                <c:pt idx="10">
                  <c:v>0.38075965512961563</c:v>
                </c:pt>
                <c:pt idx="11">
                  <c:v>0.38183915379842531</c:v>
                </c:pt>
                <c:pt idx="12">
                  <c:v>0.38289227214354954</c:v>
                </c:pt>
                <c:pt idx="13">
                  <c:v>0.3839190101650074</c:v>
                </c:pt>
                <c:pt idx="14">
                  <c:v>0.38491936786277337</c:v>
                </c:pt>
                <c:pt idx="15">
                  <c:v>0.3858933452368794</c:v>
                </c:pt>
                <c:pt idx="16">
                  <c:v>0.38684094228729349</c:v>
                </c:pt>
                <c:pt idx="17">
                  <c:v>0.3877621590140477</c:v>
                </c:pt>
                <c:pt idx="18">
                  <c:v>0.38865699541710996</c:v>
                </c:pt>
                <c:pt idx="19">
                  <c:v>0.38952545149649953</c:v>
                </c:pt>
                <c:pt idx="20">
                  <c:v>0.39036752725222273</c:v>
                </c:pt>
                <c:pt idx="21">
                  <c:v>0.39118322268425404</c:v>
                </c:pt>
                <c:pt idx="22">
                  <c:v>0.39197253779262542</c:v>
                </c:pt>
                <c:pt idx="23">
                  <c:v>0.39273547257730484</c:v>
                </c:pt>
                <c:pt idx="24">
                  <c:v>0.3934720270383244</c:v>
                </c:pt>
                <c:pt idx="25">
                  <c:v>0.394182201175652</c:v>
                </c:pt>
                <c:pt idx="26">
                  <c:v>0.39486599498931968</c:v>
                </c:pt>
                <c:pt idx="27">
                  <c:v>0.39552340847929546</c:v>
                </c:pt>
                <c:pt idx="28">
                  <c:v>0.39615444164560487</c:v>
                </c:pt>
                <c:pt idx="29">
                  <c:v>0.39675909448822877</c:v>
                </c:pt>
                <c:pt idx="30">
                  <c:v>0.39733736700718636</c:v>
                </c:pt>
                <c:pt idx="31">
                  <c:v>0.39788925920245843</c:v>
                </c:pt>
                <c:pt idx="32">
                  <c:v>0.3984147710740642</c:v>
                </c:pt>
                <c:pt idx="33">
                  <c:v>0.39891390262198445</c:v>
                </c:pt>
                <c:pt idx="34">
                  <c:v>0.39938665384622551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213-4988-BF1A-4AF052129B96}"/>
            </c:ext>
          </c:extLst>
        </c:ser>
        <c:ser>
          <c:idx val="14"/>
          <c:order val="14"/>
          <c:tx>
            <c:strRef>
              <c:f>'ATB Offshore Wind'!$K$261</c:f>
              <c:strCache>
                <c:ptCount val="1"/>
                <c:pt idx="0">
                  <c:v>TRG 5 -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B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Wind'!$L$261:$AT$261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0.36851375063939062</c:v>
                </c:pt>
                <c:pt idx="2">
                  <c:v>0.36851375063939062</c:v>
                </c:pt>
                <c:pt idx="3">
                  <c:v>0.36851375063939062</c:v>
                </c:pt>
                <c:pt idx="4">
                  <c:v>0.36851375063939062</c:v>
                </c:pt>
                <c:pt idx="5">
                  <c:v>0.36851375063939062</c:v>
                </c:pt>
                <c:pt idx="6">
                  <c:v>0.36851375063939062</c:v>
                </c:pt>
                <c:pt idx="7">
                  <c:v>0.36851375063939062</c:v>
                </c:pt>
                <c:pt idx="8">
                  <c:v>0.36851375063939062</c:v>
                </c:pt>
                <c:pt idx="9">
                  <c:v>0.36851375063939062</c:v>
                </c:pt>
                <c:pt idx="10">
                  <c:v>0.36851375063939062</c:v>
                </c:pt>
                <c:pt idx="11">
                  <c:v>0.36851375063939062</c:v>
                </c:pt>
                <c:pt idx="12">
                  <c:v>0.36851375063939062</c:v>
                </c:pt>
                <c:pt idx="13">
                  <c:v>0.36851375063939062</c:v>
                </c:pt>
                <c:pt idx="14">
                  <c:v>0.36851375063939062</c:v>
                </c:pt>
                <c:pt idx="15">
                  <c:v>0.36851375063939062</c:v>
                </c:pt>
                <c:pt idx="16">
                  <c:v>0.36851375063939062</c:v>
                </c:pt>
                <c:pt idx="17">
                  <c:v>0.36851375063939062</c:v>
                </c:pt>
                <c:pt idx="18">
                  <c:v>0.36851375063939062</c:v>
                </c:pt>
                <c:pt idx="19">
                  <c:v>0.36851375063939062</c:v>
                </c:pt>
                <c:pt idx="20">
                  <c:v>0.36851375063939062</c:v>
                </c:pt>
                <c:pt idx="21">
                  <c:v>0.36851375063939062</c:v>
                </c:pt>
                <c:pt idx="22">
                  <c:v>0.36851375063939062</c:v>
                </c:pt>
                <c:pt idx="23">
                  <c:v>0.36851375063939062</c:v>
                </c:pt>
                <c:pt idx="24">
                  <c:v>0.36851375063939062</c:v>
                </c:pt>
                <c:pt idx="25">
                  <c:v>0.36851375063939062</c:v>
                </c:pt>
                <c:pt idx="26">
                  <c:v>0.36851375063939062</c:v>
                </c:pt>
                <c:pt idx="27">
                  <c:v>0.36851375063939062</c:v>
                </c:pt>
                <c:pt idx="28">
                  <c:v>0.36851375063939062</c:v>
                </c:pt>
                <c:pt idx="29">
                  <c:v>0.36851375063939062</c:v>
                </c:pt>
                <c:pt idx="30">
                  <c:v>0.36851375063939062</c:v>
                </c:pt>
                <c:pt idx="31">
                  <c:v>0.36851375063939062</c:v>
                </c:pt>
                <c:pt idx="32">
                  <c:v>0.36851375063939062</c:v>
                </c:pt>
                <c:pt idx="33">
                  <c:v>0.36851375063939062</c:v>
                </c:pt>
                <c:pt idx="34">
                  <c:v>0.36851375063939062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213-4988-BF1A-4AF052129B96}"/>
            </c:ext>
          </c:extLst>
        </c:ser>
        <c:ser>
          <c:idx val="15"/>
          <c:order val="15"/>
          <c:tx>
            <c:strRef>
              <c:f>'ATB Offshore Wind'!$K$262</c:f>
              <c:strCache>
                <c:ptCount val="1"/>
                <c:pt idx="0">
                  <c:v>TRG 6 - Low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E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Wind'!$L$262:$AT$262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0.51279496827787496</c:v>
                </c:pt>
                <c:pt idx="2">
                  <c:v>0.51616043454272087</c:v>
                </c:pt>
                <c:pt idx="3">
                  <c:v>0.5194584844248149</c:v>
                </c:pt>
                <c:pt idx="4">
                  <c:v>0.52268911792417339</c:v>
                </c:pt>
                <c:pt idx="5">
                  <c:v>0.52585233504082907</c:v>
                </c:pt>
                <c:pt idx="6">
                  <c:v>0.52894813577473287</c:v>
                </c:pt>
                <c:pt idx="7">
                  <c:v>0.53197652012595009</c:v>
                </c:pt>
                <c:pt idx="8">
                  <c:v>0.53493748809438291</c:v>
                </c:pt>
                <c:pt idx="9">
                  <c:v>0.53783103968014545</c:v>
                </c:pt>
                <c:pt idx="10">
                  <c:v>0.54065717488312348</c:v>
                </c:pt>
                <c:pt idx="11">
                  <c:v>0.54341589370341492</c:v>
                </c:pt>
                <c:pt idx="12">
                  <c:v>0.5461071961409546</c:v>
                </c:pt>
                <c:pt idx="13">
                  <c:v>0.54873108219579136</c:v>
                </c:pt>
                <c:pt idx="14">
                  <c:v>0.55128755186785994</c:v>
                </c:pt>
                <c:pt idx="15">
                  <c:v>0.55377660515724203</c:v>
                </c:pt>
                <c:pt idx="16">
                  <c:v>0.55619824206385582</c:v>
                </c:pt>
                <c:pt idx="17">
                  <c:v>0.55855246258778324</c:v>
                </c:pt>
                <c:pt idx="18">
                  <c:v>0.56083926672894235</c:v>
                </c:pt>
                <c:pt idx="19">
                  <c:v>0.56305865448738235</c:v>
                </c:pt>
                <c:pt idx="20">
                  <c:v>0.56521062586311943</c:v>
                </c:pt>
                <c:pt idx="21">
                  <c:v>0.56729518085608832</c:v>
                </c:pt>
                <c:pt idx="22">
                  <c:v>0.56931231946637073</c:v>
                </c:pt>
                <c:pt idx="23">
                  <c:v>0.57126204169388484</c:v>
                </c:pt>
                <c:pt idx="24">
                  <c:v>0.57314434753871257</c:v>
                </c:pt>
                <c:pt idx="25">
                  <c:v>0.57495923700077201</c:v>
                </c:pt>
                <c:pt idx="26">
                  <c:v>0.57670671008014496</c:v>
                </c:pt>
                <c:pt idx="27">
                  <c:v>0.57838676677674972</c:v>
                </c:pt>
                <c:pt idx="28">
                  <c:v>0.57999940709065156</c:v>
                </c:pt>
                <c:pt idx="29">
                  <c:v>0.58154463102180154</c:v>
                </c:pt>
                <c:pt idx="30">
                  <c:v>0.58302243857024871</c:v>
                </c:pt>
                <c:pt idx="31">
                  <c:v>0.58443282973594401</c:v>
                </c:pt>
                <c:pt idx="32">
                  <c:v>0.58577580451893652</c:v>
                </c:pt>
                <c:pt idx="33">
                  <c:v>0.58705136291917714</c:v>
                </c:pt>
                <c:pt idx="34">
                  <c:v>0.58825950493668211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213-4988-BF1A-4AF052129B96}"/>
            </c:ext>
          </c:extLst>
        </c:ser>
        <c:ser>
          <c:idx val="16"/>
          <c:order val="16"/>
          <c:tx>
            <c:strRef>
              <c:f>'ATB Offshore Wind'!$K$263</c:f>
              <c:strCache>
                <c:ptCount val="1"/>
                <c:pt idx="0">
                  <c:v>TRG 6 - Mid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1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Wind'!$L$263:$AT$263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0.50664048599034728</c:v>
                </c:pt>
                <c:pt idx="2">
                  <c:v>0.5079574075722435</c:v>
                </c:pt>
                <c:pt idx="3">
                  <c:v>0.50924794883045421</c:v>
                </c:pt>
                <c:pt idx="4">
                  <c:v>0.51051210976498584</c:v>
                </c:pt>
                <c:pt idx="5">
                  <c:v>0.51174989037585106</c:v>
                </c:pt>
                <c:pt idx="6">
                  <c:v>0.51296129066303076</c:v>
                </c:pt>
                <c:pt idx="7">
                  <c:v>0.51414631062655058</c:v>
                </c:pt>
                <c:pt idx="8">
                  <c:v>0.51530495026637213</c:v>
                </c:pt>
                <c:pt idx="9">
                  <c:v>0.51643720958254002</c:v>
                </c:pt>
                <c:pt idx="10">
                  <c:v>0.51754308857500975</c:v>
                </c:pt>
                <c:pt idx="11">
                  <c:v>0.51862258724381949</c:v>
                </c:pt>
                <c:pt idx="12">
                  <c:v>0.5196757055889436</c:v>
                </c:pt>
                <c:pt idx="13">
                  <c:v>0.52070244361040152</c:v>
                </c:pt>
                <c:pt idx="14">
                  <c:v>0.52170280130816749</c:v>
                </c:pt>
                <c:pt idx="15">
                  <c:v>0.52267677868227347</c:v>
                </c:pt>
                <c:pt idx="16">
                  <c:v>0.52362437573268761</c:v>
                </c:pt>
                <c:pt idx="17">
                  <c:v>0.52454559245944177</c:v>
                </c:pt>
                <c:pt idx="18">
                  <c:v>0.52544042886250408</c:v>
                </c:pt>
                <c:pt idx="19">
                  <c:v>0.52630888494189365</c:v>
                </c:pt>
                <c:pt idx="20">
                  <c:v>0.5271509606976168</c:v>
                </c:pt>
                <c:pt idx="21">
                  <c:v>0.5279666561296481</c:v>
                </c:pt>
                <c:pt idx="22">
                  <c:v>0.52875597123801954</c:v>
                </c:pt>
                <c:pt idx="23">
                  <c:v>0.52951890602269902</c:v>
                </c:pt>
                <c:pt idx="24">
                  <c:v>0.53025546048371852</c:v>
                </c:pt>
                <c:pt idx="25">
                  <c:v>0.53096563462104607</c:v>
                </c:pt>
                <c:pt idx="26">
                  <c:v>0.53164942843471374</c:v>
                </c:pt>
                <c:pt idx="27">
                  <c:v>0.53230684192468958</c:v>
                </c:pt>
                <c:pt idx="28">
                  <c:v>0.53293787509099899</c:v>
                </c:pt>
                <c:pt idx="29">
                  <c:v>0.53354252793362289</c:v>
                </c:pt>
                <c:pt idx="30">
                  <c:v>0.53412080045258048</c:v>
                </c:pt>
                <c:pt idx="31">
                  <c:v>0.53467269264785255</c:v>
                </c:pt>
                <c:pt idx="32">
                  <c:v>0.53519820451945832</c:v>
                </c:pt>
                <c:pt idx="33">
                  <c:v>0.53569733606737857</c:v>
                </c:pt>
                <c:pt idx="34">
                  <c:v>0.53617008729161963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4213-4988-BF1A-4AF052129B96}"/>
            </c:ext>
          </c:extLst>
        </c:ser>
        <c:ser>
          <c:idx val="17"/>
          <c:order val="17"/>
          <c:tx>
            <c:strRef>
              <c:f>'ATB Offshore Wind'!$K$264</c:f>
              <c:strCache>
                <c:ptCount val="1"/>
                <c:pt idx="0">
                  <c:v>TRG 6 - Constant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4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Wind'!$L$264:$AT$264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0.50529718408478475</c:v>
                </c:pt>
                <c:pt idx="2">
                  <c:v>0.50529718408478475</c:v>
                </c:pt>
                <c:pt idx="3">
                  <c:v>0.50529718408478475</c:v>
                </c:pt>
                <c:pt idx="4">
                  <c:v>0.50529718408478475</c:v>
                </c:pt>
                <c:pt idx="5">
                  <c:v>0.50529718408478475</c:v>
                </c:pt>
                <c:pt idx="6">
                  <c:v>0.50529718408478475</c:v>
                </c:pt>
                <c:pt idx="7">
                  <c:v>0.50529718408478475</c:v>
                </c:pt>
                <c:pt idx="8">
                  <c:v>0.50529718408478475</c:v>
                </c:pt>
                <c:pt idx="9">
                  <c:v>0.50529718408478475</c:v>
                </c:pt>
                <c:pt idx="10">
                  <c:v>0.50529718408478475</c:v>
                </c:pt>
                <c:pt idx="11">
                  <c:v>0.50529718408478475</c:v>
                </c:pt>
                <c:pt idx="12">
                  <c:v>0.50529718408478475</c:v>
                </c:pt>
                <c:pt idx="13">
                  <c:v>0.50529718408478475</c:v>
                </c:pt>
                <c:pt idx="14">
                  <c:v>0.50529718408478475</c:v>
                </c:pt>
                <c:pt idx="15">
                  <c:v>0.50529718408478475</c:v>
                </c:pt>
                <c:pt idx="16">
                  <c:v>0.50529718408478475</c:v>
                </c:pt>
                <c:pt idx="17">
                  <c:v>0.50529718408478475</c:v>
                </c:pt>
                <c:pt idx="18">
                  <c:v>0.50529718408478475</c:v>
                </c:pt>
                <c:pt idx="19">
                  <c:v>0.50529718408478475</c:v>
                </c:pt>
                <c:pt idx="20">
                  <c:v>0.50529718408478475</c:v>
                </c:pt>
                <c:pt idx="21">
                  <c:v>0.50529718408478475</c:v>
                </c:pt>
                <c:pt idx="22">
                  <c:v>0.50529718408478475</c:v>
                </c:pt>
                <c:pt idx="23">
                  <c:v>0.50529718408478475</c:v>
                </c:pt>
                <c:pt idx="24">
                  <c:v>0.50529718408478475</c:v>
                </c:pt>
                <c:pt idx="25">
                  <c:v>0.50529718408478475</c:v>
                </c:pt>
                <c:pt idx="26">
                  <c:v>0.50529718408478475</c:v>
                </c:pt>
                <c:pt idx="27">
                  <c:v>0.50529718408478475</c:v>
                </c:pt>
                <c:pt idx="28">
                  <c:v>0.50529718408478475</c:v>
                </c:pt>
                <c:pt idx="29">
                  <c:v>0.50529718408478475</c:v>
                </c:pt>
                <c:pt idx="30">
                  <c:v>0.50529718408478475</c:v>
                </c:pt>
                <c:pt idx="31">
                  <c:v>0.50529718408478475</c:v>
                </c:pt>
                <c:pt idx="32">
                  <c:v>0.50529718408478475</c:v>
                </c:pt>
                <c:pt idx="33">
                  <c:v>0.50529718408478475</c:v>
                </c:pt>
                <c:pt idx="34">
                  <c:v>0.50529718408478475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4213-4988-BF1A-4AF052129B96}"/>
            </c:ext>
          </c:extLst>
        </c:ser>
        <c:ser>
          <c:idx val="18"/>
          <c:order val="18"/>
          <c:tx>
            <c:strRef>
              <c:f>'ATB Offshore Wind'!$K$265</c:f>
              <c:strCache>
                <c:ptCount val="1"/>
                <c:pt idx="0">
                  <c:v>TRG 7 - Low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7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Wind'!$L$265:$AT$265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0.50599110281097315</c:v>
                </c:pt>
                <c:pt idx="2">
                  <c:v>0.50935656907581894</c:v>
                </c:pt>
                <c:pt idx="3">
                  <c:v>0.51265461895791309</c:v>
                </c:pt>
                <c:pt idx="4">
                  <c:v>0.51588525245727157</c:v>
                </c:pt>
                <c:pt idx="5">
                  <c:v>0.51904846957392714</c:v>
                </c:pt>
                <c:pt idx="6">
                  <c:v>0.52214427030783095</c:v>
                </c:pt>
                <c:pt idx="7">
                  <c:v>0.52517265465904828</c:v>
                </c:pt>
                <c:pt idx="8">
                  <c:v>0.52813362262748098</c:v>
                </c:pt>
                <c:pt idx="9">
                  <c:v>0.53102717421324352</c:v>
                </c:pt>
                <c:pt idx="10">
                  <c:v>0.53385330941622156</c:v>
                </c:pt>
                <c:pt idx="11">
                  <c:v>0.53661202823651311</c:v>
                </c:pt>
                <c:pt idx="12">
                  <c:v>0.53930333067405267</c:v>
                </c:pt>
                <c:pt idx="13">
                  <c:v>0.54192721672888944</c:v>
                </c:pt>
                <c:pt idx="14">
                  <c:v>0.54448368640095801</c:v>
                </c:pt>
                <c:pt idx="15">
                  <c:v>0.5469727396903401</c:v>
                </c:pt>
                <c:pt idx="16">
                  <c:v>0.549394376596954</c:v>
                </c:pt>
                <c:pt idx="17">
                  <c:v>0.55174859712088131</c:v>
                </c:pt>
                <c:pt idx="18">
                  <c:v>0.55403540126204043</c:v>
                </c:pt>
                <c:pt idx="19">
                  <c:v>0.55625478902048042</c:v>
                </c:pt>
                <c:pt idx="20">
                  <c:v>0.55840676039621751</c:v>
                </c:pt>
                <c:pt idx="21">
                  <c:v>0.5604913153891864</c:v>
                </c:pt>
                <c:pt idx="22">
                  <c:v>0.5625084539994688</c:v>
                </c:pt>
                <c:pt idx="23">
                  <c:v>0.56445817622698302</c:v>
                </c:pt>
                <c:pt idx="24">
                  <c:v>0.56634048207181065</c:v>
                </c:pt>
                <c:pt idx="25">
                  <c:v>0.56815537153387008</c:v>
                </c:pt>
                <c:pt idx="26">
                  <c:v>0.56990284461324303</c:v>
                </c:pt>
                <c:pt idx="27">
                  <c:v>0.57158290130984779</c:v>
                </c:pt>
                <c:pt idx="28">
                  <c:v>0.57319554162374975</c:v>
                </c:pt>
                <c:pt idx="29">
                  <c:v>0.57474076555489972</c:v>
                </c:pt>
                <c:pt idx="30">
                  <c:v>0.5762185731033469</c:v>
                </c:pt>
                <c:pt idx="31">
                  <c:v>0.5776289642690422</c:v>
                </c:pt>
                <c:pt idx="32">
                  <c:v>0.5789719390520347</c:v>
                </c:pt>
                <c:pt idx="33">
                  <c:v>0.58024749745227522</c:v>
                </c:pt>
                <c:pt idx="34">
                  <c:v>0.58145563946978029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4213-4988-BF1A-4AF052129B96}"/>
            </c:ext>
          </c:extLst>
        </c:ser>
        <c:ser>
          <c:idx val="19"/>
          <c:order val="19"/>
          <c:tx>
            <c:strRef>
              <c:f>'ATB Offshore Wind'!$K$266</c:f>
              <c:strCache>
                <c:ptCount val="1"/>
                <c:pt idx="0">
                  <c:v>TRG 7 - Mid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A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Wind'!$L$266:$AT$266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0.49983662052344541</c:v>
                </c:pt>
                <c:pt idx="2">
                  <c:v>0.50115354210534169</c:v>
                </c:pt>
                <c:pt idx="3">
                  <c:v>0.5024440833635524</c:v>
                </c:pt>
                <c:pt idx="4">
                  <c:v>0.50370824429808392</c:v>
                </c:pt>
                <c:pt idx="5">
                  <c:v>0.50494602490894924</c:v>
                </c:pt>
                <c:pt idx="6">
                  <c:v>0.50615742519612894</c:v>
                </c:pt>
                <c:pt idx="7">
                  <c:v>0.50734244515964877</c:v>
                </c:pt>
                <c:pt idx="8">
                  <c:v>0.5085010847994702</c:v>
                </c:pt>
                <c:pt idx="9">
                  <c:v>0.50963334411563821</c:v>
                </c:pt>
                <c:pt idx="10">
                  <c:v>0.51073922310810782</c:v>
                </c:pt>
                <c:pt idx="11">
                  <c:v>0.51181872177691756</c:v>
                </c:pt>
                <c:pt idx="12">
                  <c:v>0.51287184012204179</c:v>
                </c:pt>
                <c:pt idx="13">
                  <c:v>0.51389857814349971</c:v>
                </c:pt>
                <c:pt idx="14">
                  <c:v>0.51489893584126567</c:v>
                </c:pt>
                <c:pt idx="15">
                  <c:v>0.51587291321537165</c:v>
                </c:pt>
                <c:pt idx="16">
                  <c:v>0.51682051026578579</c:v>
                </c:pt>
                <c:pt idx="17">
                  <c:v>0.51774172699253995</c:v>
                </c:pt>
                <c:pt idx="18">
                  <c:v>0.51863656339560227</c:v>
                </c:pt>
                <c:pt idx="19">
                  <c:v>0.51950501947499172</c:v>
                </c:pt>
                <c:pt idx="20">
                  <c:v>0.52034709523071498</c:v>
                </c:pt>
                <c:pt idx="21">
                  <c:v>0.52116279066274629</c:v>
                </c:pt>
                <c:pt idx="22">
                  <c:v>0.52195210577111761</c:v>
                </c:pt>
                <c:pt idx="23">
                  <c:v>0.52271504055579709</c:v>
                </c:pt>
                <c:pt idx="24">
                  <c:v>0.5234515950168166</c:v>
                </c:pt>
                <c:pt idx="25">
                  <c:v>0.52416176915414425</c:v>
                </c:pt>
                <c:pt idx="26">
                  <c:v>0.52484556296781193</c:v>
                </c:pt>
                <c:pt idx="27">
                  <c:v>0.52550297645778765</c:v>
                </c:pt>
                <c:pt idx="28">
                  <c:v>0.52613400962409718</c:v>
                </c:pt>
                <c:pt idx="29">
                  <c:v>0.52673866246672107</c:v>
                </c:pt>
                <c:pt idx="30">
                  <c:v>0.52731693498567866</c:v>
                </c:pt>
                <c:pt idx="31">
                  <c:v>0.52786882718095074</c:v>
                </c:pt>
                <c:pt idx="32">
                  <c:v>0.52839433905255651</c:v>
                </c:pt>
                <c:pt idx="33">
                  <c:v>0.52889347060047665</c:v>
                </c:pt>
                <c:pt idx="34">
                  <c:v>0.52936622182471782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4213-4988-BF1A-4AF052129B96}"/>
            </c:ext>
          </c:extLst>
        </c:ser>
        <c:ser>
          <c:idx val="20"/>
          <c:order val="20"/>
          <c:tx>
            <c:strRef>
              <c:f>'ATB Offshore Wind'!$K$267</c:f>
              <c:strCache>
                <c:ptCount val="1"/>
                <c:pt idx="0">
                  <c:v>TRG 7 - Constant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D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Wind'!$L$267:$AT$267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0.49849331861788287</c:v>
                </c:pt>
                <c:pt idx="2">
                  <c:v>0.49849331861788287</c:v>
                </c:pt>
                <c:pt idx="3">
                  <c:v>0.49849331861788287</c:v>
                </c:pt>
                <c:pt idx="4">
                  <c:v>0.49849331861788287</c:v>
                </c:pt>
                <c:pt idx="5">
                  <c:v>0.49849331861788287</c:v>
                </c:pt>
                <c:pt idx="6">
                  <c:v>0.49849331861788287</c:v>
                </c:pt>
                <c:pt idx="7">
                  <c:v>0.49849331861788287</c:v>
                </c:pt>
                <c:pt idx="8">
                  <c:v>0.49849331861788287</c:v>
                </c:pt>
                <c:pt idx="9">
                  <c:v>0.49849331861788287</c:v>
                </c:pt>
                <c:pt idx="10">
                  <c:v>0.49849331861788287</c:v>
                </c:pt>
                <c:pt idx="11">
                  <c:v>0.49849331861788287</c:v>
                </c:pt>
                <c:pt idx="12">
                  <c:v>0.49849331861788287</c:v>
                </c:pt>
                <c:pt idx="13">
                  <c:v>0.49849331861788287</c:v>
                </c:pt>
                <c:pt idx="14">
                  <c:v>0.49849331861788287</c:v>
                </c:pt>
                <c:pt idx="15">
                  <c:v>0.49849331861788287</c:v>
                </c:pt>
                <c:pt idx="16">
                  <c:v>0.49849331861788287</c:v>
                </c:pt>
                <c:pt idx="17">
                  <c:v>0.49849331861788287</c:v>
                </c:pt>
                <c:pt idx="18">
                  <c:v>0.49849331861788287</c:v>
                </c:pt>
                <c:pt idx="19">
                  <c:v>0.49849331861788287</c:v>
                </c:pt>
                <c:pt idx="20">
                  <c:v>0.49849331861788287</c:v>
                </c:pt>
                <c:pt idx="21">
                  <c:v>0.49849331861788287</c:v>
                </c:pt>
                <c:pt idx="22">
                  <c:v>0.49849331861788287</c:v>
                </c:pt>
                <c:pt idx="23">
                  <c:v>0.49849331861788287</c:v>
                </c:pt>
                <c:pt idx="24">
                  <c:v>0.49849331861788287</c:v>
                </c:pt>
                <c:pt idx="25">
                  <c:v>0.49849331861788287</c:v>
                </c:pt>
                <c:pt idx="26">
                  <c:v>0.49849331861788287</c:v>
                </c:pt>
                <c:pt idx="27">
                  <c:v>0.49849331861788287</c:v>
                </c:pt>
                <c:pt idx="28">
                  <c:v>0.49849331861788287</c:v>
                </c:pt>
                <c:pt idx="29">
                  <c:v>0.49849331861788287</c:v>
                </c:pt>
                <c:pt idx="30">
                  <c:v>0.49849331861788287</c:v>
                </c:pt>
                <c:pt idx="31">
                  <c:v>0.49849331861788287</c:v>
                </c:pt>
                <c:pt idx="32">
                  <c:v>0.49849331861788287</c:v>
                </c:pt>
                <c:pt idx="33">
                  <c:v>0.49849331861788287</c:v>
                </c:pt>
                <c:pt idx="34">
                  <c:v>0.49849331861788287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4213-4988-BF1A-4AF052129B96}"/>
            </c:ext>
          </c:extLst>
        </c:ser>
        <c:ser>
          <c:idx val="21"/>
          <c:order val="21"/>
          <c:tx>
            <c:strRef>
              <c:f>'ATB Offshore Wind'!$K$268</c:f>
              <c:strCache>
                <c:ptCount val="1"/>
                <c:pt idx="0">
                  <c:v>TRG 8 - Low</c:v>
                </c:pt>
              </c:strCache>
            </c:strRef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0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Wind'!$L$268:$AT$268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0.49459156490788303</c:v>
                </c:pt>
                <c:pt idx="2">
                  <c:v>0.49795703117272894</c:v>
                </c:pt>
                <c:pt idx="3">
                  <c:v>0.50125508105482297</c:v>
                </c:pt>
                <c:pt idx="4">
                  <c:v>0.50448571455418145</c:v>
                </c:pt>
                <c:pt idx="5">
                  <c:v>0.50764893167083713</c:v>
                </c:pt>
                <c:pt idx="6">
                  <c:v>0.51074473240474094</c:v>
                </c:pt>
                <c:pt idx="7">
                  <c:v>0.51377311675595816</c:v>
                </c:pt>
                <c:pt idx="8">
                  <c:v>0.51673408472439097</c:v>
                </c:pt>
                <c:pt idx="9">
                  <c:v>0.51962763631015352</c:v>
                </c:pt>
                <c:pt idx="10">
                  <c:v>0.52245377151313155</c:v>
                </c:pt>
                <c:pt idx="11">
                  <c:v>0.52521249033342299</c:v>
                </c:pt>
                <c:pt idx="12">
                  <c:v>0.52790379277096267</c:v>
                </c:pt>
                <c:pt idx="13">
                  <c:v>0.53052767882579943</c:v>
                </c:pt>
                <c:pt idx="14">
                  <c:v>0.533084148497868</c:v>
                </c:pt>
                <c:pt idx="15">
                  <c:v>0.5355732017872501</c:v>
                </c:pt>
                <c:pt idx="16">
                  <c:v>0.53799483869386389</c:v>
                </c:pt>
                <c:pt idx="17">
                  <c:v>0.54034905921779131</c:v>
                </c:pt>
                <c:pt idx="18">
                  <c:v>0.54263586335895042</c:v>
                </c:pt>
                <c:pt idx="19">
                  <c:v>0.54485525111739042</c:v>
                </c:pt>
                <c:pt idx="20">
                  <c:v>0.5470072224931275</c:v>
                </c:pt>
                <c:pt idx="21">
                  <c:v>0.54909177748609639</c:v>
                </c:pt>
                <c:pt idx="22">
                  <c:v>0.55110891609637869</c:v>
                </c:pt>
                <c:pt idx="23">
                  <c:v>0.5530586383238929</c:v>
                </c:pt>
                <c:pt idx="24">
                  <c:v>0.55494094416872053</c:v>
                </c:pt>
                <c:pt idx="25">
                  <c:v>0.55675583363078007</c:v>
                </c:pt>
                <c:pt idx="26">
                  <c:v>0.55850330671015302</c:v>
                </c:pt>
                <c:pt idx="27">
                  <c:v>0.56018336340675767</c:v>
                </c:pt>
                <c:pt idx="28">
                  <c:v>0.56179600372065963</c:v>
                </c:pt>
                <c:pt idx="29">
                  <c:v>0.56334122765180961</c:v>
                </c:pt>
                <c:pt idx="30">
                  <c:v>0.56481903520025678</c:v>
                </c:pt>
                <c:pt idx="31">
                  <c:v>0.56622942636595208</c:v>
                </c:pt>
                <c:pt idx="32">
                  <c:v>0.56757240114894458</c:v>
                </c:pt>
                <c:pt idx="33">
                  <c:v>0.5688479595491851</c:v>
                </c:pt>
                <c:pt idx="34">
                  <c:v>0.57005610156669018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4213-4988-BF1A-4AF052129B96}"/>
            </c:ext>
          </c:extLst>
        </c:ser>
        <c:ser>
          <c:idx val="22"/>
          <c:order val="22"/>
          <c:tx>
            <c:strRef>
              <c:f>'ATB Offshore Wind'!$K$269</c:f>
              <c:strCache>
                <c:ptCount val="1"/>
                <c:pt idx="0">
                  <c:v>TRG 8 - Mid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3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Wind'!$L$269:$AT$269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0.48843708262035535</c:v>
                </c:pt>
                <c:pt idx="2">
                  <c:v>0.48975400420225157</c:v>
                </c:pt>
                <c:pt idx="3">
                  <c:v>0.49104454546046228</c:v>
                </c:pt>
                <c:pt idx="4">
                  <c:v>0.49230870639499386</c:v>
                </c:pt>
                <c:pt idx="5">
                  <c:v>0.49354648700585912</c:v>
                </c:pt>
                <c:pt idx="6">
                  <c:v>0.49475788729303888</c:v>
                </c:pt>
                <c:pt idx="7">
                  <c:v>0.49594290725655865</c:v>
                </c:pt>
                <c:pt idx="8">
                  <c:v>0.4971015468963802</c:v>
                </c:pt>
                <c:pt idx="9">
                  <c:v>0.49823380621254815</c:v>
                </c:pt>
                <c:pt idx="10">
                  <c:v>0.49933968520501781</c:v>
                </c:pt>
                <c:pt idx="11">
                  <c:v>0.50041918387382756</c:v>
                </c:pt>
                <c:pt idx="12">
                  <c:v>0.50147230221895167</c:v>
                </c:pt>
                <c:pt idx="13">
                  <c:v>0.50249904024040959</c:v>
                </c:pt>
                <c:pt idx="14">
                  <c:v>0.50349939793817555</c:v>
                </c:pt>
                <c:pt idx="15">
                  <c:v>0.50447337531228154</c:v>
                </c:pt>
                <c:pt idx="16">
                  <c:v>0.50542097236269568</c:v>
                </c:pt>
                <c:pt idx="17">
                  <c:v>0.50634218908944983</c:v>
                </c:pt>
                <c:pt idx="18">
                  <c:v>0.50723702549251215</c:v>
                </c:pt>
                <c:pt idx="19">
                  <c:v>0.50810548157190172</c:v>
                </c:pt>
                <c:pt idx="20">
                  <c:v>0.50894755732762487</c:v>
                </c:pt>
                <c:pt idx="21">
                  <c:v>0.50976325275965617</c:v>
                </c:pt>
                <c:pt idx="22">
                  <c:v>0.51055256786802761</c:v>
                </c:pt>
                <c:pt idx="23">
                  <c:v>0.51131550265270709</c:v>
                </c:pt>
                <c:pt idx="24">
                  <c:v>0.51205205711372659</c:v>
                </c:pt>
                <c:pt idx="25">
                  <c:v>0.51276223125105413</c:v>
                </c:pt>
                <c:pt idx="26">
                  <c:v>0.51344602506472181</c:v>
                </c:pt>
                <c:pt idx="27">
                  <c:v>0.51410343855469764</c:v>
                </c:pt>
                <c:pt idx="28">
                  <c:v>0.51473447172100706</c:v>
                </c:pt>
                <c:pt idx="29">
                  <c:v>0.51533912456363096</c:v>
                </c:pt>
                <c:pt idx="30">
                  <c:v>0.51591739708258855</c:v>
                </c:pt>
                <c:pt idx="31">
                  <c:v>0.51646928927786062</c:v>
                </c:pt>
                <c:pt idx="32">
                  <c:v>0.51699480114946639</c:v>
                </c:pt>
                <c:pt idx="33">
                  <c:v>0.51749393269738664</c:v>
                </c:pt>
                <c:pt idx="34">
                  <c:v>0.5179666839216277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4213-4988-BF1A-4AF052129B96}"/>
            </c:ext>
          </c:extLst>
        </c:ser>
        <c:ser>
          <c:idx val="23"/>
          <c:order val="23"/>
          <c:tx>
            <c:strRef>
              <c:f>'ATB Offshore Wind'!$K$270</c:f>
              <c:strCache>
                <c:ptCount val="1"/>
                <c:pt idx="0">
                  <c:v>TRG 8 - Constant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6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Wind'!$L$270:$AT$270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0.48709378071479281</c:v>
                </c:pt>
                <c:pt idx="2">
                  <c:v>0.48709378071479281</c:v>
                </c:pt>
                <c:pt idx="3">
                  <c:v>0.48709378071479281</c:v>
                </c:pt>
                <c:pt idx="4">
                  <c:v>0.48709378071479281</c:v>
                </c:pt>
                <c:pt idx="5">
                  <c:v>0.48709378071479281</c:v>
                </c:pt>
                <c:pt idx="6">
                  <c:v>0.48709378071479281</c:v>
                </c:pt>
                <c:pt idx="7">
                  <c:v>0.48709378071479281</c:v>
                </c:pt>
                <c:pt idx="8">
                  <c:v>0.48709378071479281</c:v>
                </c:pt>
                <c:pt idx="9">
                  <c:v>0.48709378071479281</c:v>
                </c:pt>
                <c:pt idx="10">
                  <c:v>0.48709378071479281</c:v>
                </c:pt>
                <c:pt idx="11">
                  <c:v>0.48709378071479281</c:v>
                </c:pt>
                <c:pt idx="12">
                  <c:v>0.48709378071479281</c:v>
                </c:pt>
                <c:pt idx="13">
                  <c:v>0.48709378071479281</c:v>
                </c:pt>
                <c:pt idx="14">
                  <c:v>0.48709378071479281</c:v>
                </c:pt>
                <c:pt idx="15">
                  <c:v>0.48709378071479281</c:v>
                </c:pt>
                <c:pt idx="16">
                  <c:v>0.48709378071479281</c:v>
                </c:pt>
                <c:pt idx="17">
                  <c:v>0.48709378071479281</c:v>
                </c:pt>
                <c:pt idx="18">
                  <c:v>0.48709378071479281</c:v>
                </c:pt>
                <c:pt idx="19">
                  <c:v>0.48709378071479281</c:v>
                </c:pt>
                <c:pt idx="20">
                  <c:v>0.48709378071479281</c:v>
                </c:pt>
                <c:pt idx="21">
                  <c:v>0.48709378071479281</c:v>
                </c:pt>
                <c:pt idx="22">
                  <c:v>0.48709378071479281</c:v>
                </c:pt>
                <c:pt idx="23">
                  <c:v>0.48709378071479281</c:v>
                </c:pt>
                <c:pt idx="24">
                  <c:v>0.48709378071479281</c:v>
                </c:pt>
                <c:pt idx="25">
                  <c:v>0.48709378071479281</c:v>
                </c:pt>
                <c:pt idx="26">
                  <c:v>0.48709378071479281</c:v>
                </c:pt>
                <c:pt idx="27">
                  <c:v>0.48709378071479281</c:v>
                </c:pt>
                <c:pt idx="28">
                  <c:v>0.48709378071479281</c:v>
                </c:pt>
                <c:pt idx="29">
                  <c:v>0.48709378071479281</c:v>
                </c:pt>
                <c:pt idx="30">
                  <c:v>0.48709378071479281</c:v>
                </c:pt>
                <c:pt idx="31">
                  <c:v>0.48709378071479281</c:v>
                </c:pt>
                <c:pt idx="32">
                  <c:v>0.48709378071479281</c:v>
                </c:pt>
                <c:pt idx="33">
                  <c:v>0.48709378071479281</c:v>
                </c:pt>
                <c:pt idx="34">
                  <c:v>0.48709378071479281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4213-4988-BF1A-4AF052129B96}"/>
            </c:ext>
          </c:extLst>
        </c:ser>
        <c:ser>
          <c:idx val="24"/>
          <c:order val="24"/>
          <c:tx>
            <c:strRef>
              <c:f>'ATB Offshore Wind'!$K$271</c:f>
              <c:strCache>
                <c:ptCount val="1"/>
                <c:pt idx="0">
                  <c:v>TRG 9 - Low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9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Wind'!$L$271:$AT$271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0.48294928016575611</c:v>
                </c:pt>
                <c:pt idx="2">
                  <c:v>0.48631474643060202</c:v>
                </c:pt>
                <c:pt idx="3">
                  <c:v>0.48961279631269605</c:v>
                </c:pt>
                <c:pt idx="4">
                  <c:v>0.49284342981205453</c:v>
                </c:pt>
                <c:pt idx="5">
                  <c:v>0.49600664692871022</c:v>
                </c:pt>
                <c:pt idx="6">
                  <c:v>0.49910244766261402</c:v>
                </c:pt>
                <c:pt idx="7">
                  <c:v>0.50213083201383124</c:v>
                </c:pt>
                <c:pt idx="8">
                  <c:v>0.50509179998226406</c:v>
                </c:pt>
                <c:pt idx="9">
                  <c:v>0.5079853515680266</c:v>
                </c:pt>
                <c:pt idx="10">
                  <c:v>0.51081148677100463</c:v>
                </c:pt>
                <c:pt idx="11">
                  <c:v>0.51357020559129607</c:v>
                </c:pt>
                <c:pt idx="12">
                  <c:v>0.51626150802883575</c:v>
                </c:pt>
                <c:pt idx="13">
                  <c:v>0.51888539408367251</c:v>
                </c:pt>
                <c:pt idx="14">
                  <c:v>0.52144186375574109</c:v>
                </c:pt>
                <c:pt idx="15">
                  <c:v>0.52393091704512318</c:v>
                </c:pt>
                <c:pt idx="16">
                  <c:v>0.52635255395173697</c:v>
                </c:pt>
                <c:pt idx="17">
                  <c:v>0.52870677447566439</c:v>
                </c:pt>
                <c:pt idx="18">
                  <c:v>0.5309935786168235</c:v>
                </c:pt>
                <c:pt idx="19">
                  <c:v>0.5332129663752635</c:v>
                </c:pt>
                <c:pt idx="20">
                  <c:v>0.53536493775100058</c:v>
                </c:pt>
                <c:pt idx="21">
                  <c:v>0.53744949274396947</c:v>
                </c:pt>
                <c:pt idx="22">
                  <c:v>0.53946663135425177</c:v>
                </c:pt>
                <c:pt idx="23">
                  <c:v>0.54141635358176599</c:v>
                </c:pt>
                <c:pt idx="24">
                  <c:v>0.54329865942659361</c:v>
                </c:pt>
                <c:pt idx="25">
                  <c:v>0.54511354888865315</c:v>
                </c:pt>
                <c:pt idx="26">
                  <c:v>0.54686102196802611</c:v>
                </c:pt>
                <c:pt idx="27">
                  <c:v>0.54854107866463075</c:v>
                </c:pt>
                <c:pt idx="28">
                  <c:v>0.55015371897853271</c:v>
                </c:pt>
                <c:pt idx="29">
                  <c:v>0.55169894290968269</c:v>
                </c:pt>
                <c:pt idx="30">
                  <c:v>0.55317675045812986</c:v>
                </c:pt>
                <c:pt idx="31">
                  <c:v>0.55458714162382516</c:v>
                </c:pt>
                <c:pt idx="32">
                  <c:v>0.55593011640681766</c:v>
                </c:pt>
                <c:pt idx="33">
                  <c:v>0.55720567480705818</c:v>
                </c:pt>
                <c:pt idx="34">
                  <c:v>0.55841381682456326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4213-4988-BF1A-4AF052129B96}"/>
            </c:ext>
          </c:extLst>
        </c:ser>
        <c:ser>
          <c:idx val="25"/>
          <c:order val="25"/>
          <c:tx>
            <c:strRef>
              <c:f>'ATB Offshore Wind'!$K$272</c:f>
              <c:strCache>
                <c:ptCount val="1"/>
                <c:pt idx="0">
                  <c:v>TRG 9 - Mid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C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Wind'!$L$272:$AT$272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0.47679479787822843</c:v>
                </c:pt>
                <c:pt idx="2">
                  <c:v>0.47811171946012465</c:v>
                </c:pt>
                <c:pt idx="3">
                  <c:v>0.47940226071833536</c:v>
                </c:pt>
                <c:pt idx="4">
                  <c:v>0.48066642165286694</c:v>
                </c:pt>
                <c:pt idx="5">
                  <c:v>0.48190420226373221</c:v>
                </c:pt>
                <c:pt idx="6">
                  <c:v>0.48311560255091196</c:v>
                </c:pt>
                <c:pt idx="7">
                  <c:v>0.48430062251443173</c:v>
                </c:pt>
                <c:pt idx="8">
                  <c:v>0.48545926215425328</c:v>
                </c:pt>
                <c:pt idx="9">
                  <c:v>0.48659152147042123</c:v>
                </c:pt>
                <c:pt idx="10">
                  <c:v>0.4876974004628909</c:v>
                </c:pt>
                <c:pt idx="11">
                  <c:v>0.48877689913170058</c:v>
                </c:pt>
                <c:pt idx="12">
                  <c:v>0.48983001747682481</c:v>
                </c:pt>
                <c:pt idx="13">
                  <c:v>0.49085675549828267</c:v>
                </c:pt>
                <c:pt idx="14">
                  <c:v>0.49185711319604863</c:v>
                </c:pt>
                <c:pt idx="15">
                  <c:v>0.49283109057015467</c:v>
                </c:pt>
                <c:pt idx="16">
                  <c:v>0.49377868762056876</c:v>
                </c:pt>
                <c:pt idx="17">
                  <c:v>0.49469990434732297</c:v>
                </c:pt>
                <c:pt idx="18">
                  <c:v>0.49559474075038523</c:v>
                </c:pt>
                <c:pt idx="19">
                  <c:v>0.4964631968297748</c:v>
                </c:pt>
                <c:pt idx="20">
                  <c:v>0.497305272585498</c:v>
                </c:pt>
                <c:pt idx="21">
                  <c:v>0.49812096801752931</c:v>
                </c:pt>
                <c:pt idx="22">
                  <c:v>0.49891028312590069</c:v>
                </c:pt>
                <c:pt idx="23">
                  <c:v>0.49967321791058011</c:v>
                </c:pt>
                <c:pt idx="24">
                  <c:v>0.50040977237159967</c:v>
                </c:pt>
                <c:pt idx="25">
                  <c:v>0.50111994650892722</c:v>
                </c:pt>
                <c:pt idx="26">
                  <c:v>0.50180374032259489</c:v>
                </c:pt>
                <c:pt idx="27">
                  <c:v>0.50246115381257073</c:v>
                </c:pt>
                <c:pt idx="28">
                  <c:v>0.50309218697888014</c:v>
                </c:pt>
                <c:pt idx="29">
                  <c:v>0.50369683982150404</c:v>
                </c:pt>
                <c:pt idx="30">
                  <c:v>0.50427511234046163</c:v>
                </c:pt>
                <c:pt idx="31">
                  <c:v>0.5048270045357337</c:v>
                </c:pt>
                <c:pt idx="32">
                  <c:v>0.50535251640733947</c:v>
                </c:pt>
                <c:pt idx="33">
                  <c:v>0.50585164795525972</c:v>
                </c:pt>
                <c:pt idx="34">
                  <c:v>0.50632439917950078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4213-4988-BF1A-4AF052129B96}"/>
            </c:ext>
          </c:extLst>
        </c:ser>
        <c:ser>
          <c:idx val="26"/>
          <c:order val="26"/>
          <c:tx>
            <c:strRef>
              <c:f>'ATB Offshore Wind'!$K$273</c:f>
              <c:strCache>
                <c:ptCount val="1"/>
                <c:pt idx="0">
                  <c:v>TRG 9 - Constant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F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Wind'!$L$273:$AT$273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0.47545149597266589</c:v>
                </c:pt>
                <c:pt idx="2">
                  <c:v>0.47545149597266589</c:v>
                </c:pt>
                <c:pt idx="3">
                  <c:v>0.47545149597266589</c:v>
                </c:pt>
                <c:pt idx="4">
                  <c:v>0.47545149597266589</c:v>
                </c:pt>
                <c:pt idx="5">
                  <c:v>0.47545149597266589</c:v>
                </c:pt>
                <c:pt idx="6">
                  <c:v>0.47545149597266589</c:v>
                </c:pt>
                <c:pt idx="7">
                  <c:v>0.47545149597266589</c:v>
                </c:pt>
                <c:pt idx="8">
                  <c:v>0.47545149597266589</c:v>
                </c:pt>
                <c:pt idx="9">
                  <c:v>0.47545149597266589</c:v>
                </c:pt>
                <c:pt idx="10">
                  <c:v>0.47545149597266589</c:v>
                </c:pt>
                <c:pt idx="11">
                  <c:v>0.47545149597266589</c:v>
                </c:pt>
                <c:pt idx="12">
                  <c:v>0.47545149597266589</c:v>
                </c:pt>
                <c:pt idx="13">
                  <c:v>0.47545149597266589</c:v>
                </c:pt>
                <c:pt idx="14">
                  <c:v>0.47545149597266589</c:v>
                </c:pt>
                <c:pt idx="15">
                  <c:v>0.47545149597266589</c:v>
                </c:pt>
                <c:pt idx="16">
                  <c:v>0.47545149597266589</c:v>
                </c:pt>
                <c:pt idx="17">
                  <c:v>0.47545149597266589</c:v>
                </c:pt>
                <c:pt idx="18">
                  <c:v>0.47545149597266589</c:v>
                </c:pt>
                <c:pt idx="19">
                  <c:v>0.47545149597266589</c:v>
                </c:pt>
                <c:pt idx="20">
                  <c:v>0.47545149597266589</c:v>
                </c:pt>
                <c:pt idx="21">
                  <c:v>0.47545149597266589</c:v>
                </c:pt>
                <c:pt idx="22">
                  <c:v>0.47545149597266589</c:v>
                </c:pt>
                <c:pt idx="23">
                  <c:v>0.47545149597266589</c:v>
                </c:pt>
                <c:pt idx="24">
                  <c:v>0.47545149597266589</c:v>
                </c:pt>
                <c:pt idx="25">
                  <c:v>0.47545149597266589</c:v>
                </c:pt>
                <c:pt idx="26">
                  <c:v>0.47545149597266589</c:v>
                </c:pt>
                <c:pt idx="27">
                  <c:v>0.47545149597266589</c:v>
                </c:pt>
                <c:pt idx="28">
                  <c:v>0.47545149597266589</c:v>
                </c:pt>
                <c:pt idx="29">
                  <c:v>0.47545149597266589</c:v>
                </c:pt>
                <c:pt idx="30">
                  <c:v>0.47545149597266589</c:v>
                </c:pt>
                <c:pt idx="31">
                  <c:v>0.47545149597266589</c:v>
                </c:pt>
                <c:pt idx="32">
                  <c:v>0.47545149597266589</c:v>
                </c:pt>
                <c:pt idx="33">
                  <c:v>0.47545149597266589</c:v>
                </c:pt>
                <c:pt idx="34">
                  <c:v>0.47545149597266589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4213-4988-BF1A-4AF052129B96}"/>
            </c:ext>
          </c:extLst>
        </c:ser>
        <c:ser>
          <c:idx val="27"/>
          <c:order val="27"/>
          <c:tx>
            <c:strRef>
              <c:f>'ATB Offshore Wind'!$K$274</c:f>
              <c:strCache>
                <c:ptCount val="1"/>
                <c:pt idx="0">
                  <c:v>TRG 10 - Low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2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Wind'!$L$274:$AT$274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0.45614211901077389</c:v>
                </c:pt>
                <c:pt idx="2">
                  <c:v>0.4595075852756198</c:v>
                </c:pt>
                <c:pt idx="3">
                  <c:v>0.46280563515771383</c:v>
                </c:pt>
                <c:pt idx="4">
                  <c:v>0.46603626865707232</c:v>
                </c:pt>
                <c:pt idx="5">
                  <c:v>0.469199485773728</c:v>
                </c:pt>
                <c:pt idx="6">
                  <c:v>0.47229528650763181</c:v>
                </c:pt>
                <c:pt idx="7">
                  <c:v>0.47532367085884908</c:v>
                </c:pt>
                <c:pt idx="8">
                  <c:v>0.47828463882728178</c:v>
                </c:pt>
                <c:pt idx="9">
                  <c:v>0.48117819041304433</c:v>
                </c:pt>
                <c:pt idx="10">
                  <c:v>0.48400432561602236</c:v>
                </c:pt>
                <c:pt idx="11">
                  <c:v>0.48676304443631385</c:v>
                </c:pt>
                <c:pt idx="12">
                  <c:v>0.48945434687385347</c:v>
                </c:pt>
                <c:pt idx="13">
                  <c:v>0.4920782329286903</c:v>
                </c:pt>
                <c:pt idx="14">
                  <c:v>0.49463470260075887</c:v>
                </c:pt>
                <c:pt idx="15">
                  <c:v>0.49712375589014091</c:v>
                </c:pt>
                <c:pt idx="16">
                  <c:v>0.49954539279675481</c:v>
                </c:pt>
                <c:pt idx="17">
                  <c:v>0.50189961332068211</c:v>
                </c:pt>
                <c:pt idx="18">
                  <c:v>0.50418641746184123</c:v>
                </c:pt>
                <c:pt idx="19">
                  <c:v>0.50640580522028122</c:v>
                </c:pt>
                <c:pt idx="20">
                  <c:v>0.50855777659601831</c:v>
                </c:pt>
                <c:pt idx="21">
                  <c:v>0.5106423315889872</c:v>
                </c:pt>
                <c:pt idx="22">
                  <c:v>0.51265947019926961</c:v>
                </c:pt>
                <c:pt idx="23">
                  <c:v>0.51460919242678382</c:v>
                </c:pt>
                <c:pt idx="24">
                  <c:v>0.51649149827161145</c:v>
                </c:pt>
                <c:pt idx="25">
                  <c:v>0.51830638773367088</c:v>
                </c:pt>
                <c:pt idx="26">
                  <c:v>0.52005386081304383</c:v>
                </c:pt>
                <c:pt idx="27">
                  <c:v>0.52173391750964859</c:v>
                </c:pt>
                <c:pt idx="28">
                  <c:v>0.52334655782355055</c:v>
                </c:pt>
                <c:pt idx="29">
                  <c:v>0.52489178175470053</c:v>
                </c:pt>
                <c:pt idx="30">
                  <c:v>0.5263695893031477</c:v>
                </c:pt>
                <c:pt idx="31">
                  <c:v>0.527779980468843</c:v>
                </c:pt>
                <c:pt idx="32">
                  <c:v>0.5291229552518355</c:v>
                </c:pt>
                <c:pt idx="33">
                  <c:v>0.53039851365207602</c:v>
                </c:pt>
                <c:pt idx="34">
                  <c:v>0.5316066556695811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4213-4988-BF1A-4AF052129B96}"/>
            </c:ext>
          </c:extLst>
        </c:ser>
        <c:ser>
          <c:idx val="28"/>
          <c:order val="28"/>
          <c:tx>
            <c:strRef>
              <c:f>'ATB Offshore Wind'!$K$275</c:f>
              <c:strCache>
                <c:ptCount val="1"/>
                <c:pt idx="0">
                  <c:v>TRG 10 - Mid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5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Wind'!$L$275:$AT$275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0.44998763672324621</c:v>
                </c:pt>
                <c:pt idx="2">
                  <c:v>0.45130455830514243</c:v>
                </c:pt>
                <c:pt idx="3">
                  <c:v>0.45259509956335314</c:v>
                </c:pt>
                <c:pt idx="4">
                  <c:v>0.45385926049788472</c:v>
                </c:pt>
                <c:pt idx="5">
                  <c:v>0.45509704110874999</c:v>
                </c:pt>
                <c:pt idx="6">
                  <c:v>0.45630844139592974</c:v>
                </c:pt>
                <c:pt idx="7">
                  <c:v>0.45749346135944952</c:v>
                </c:pt>
                <c:pt idx="8">
                  <c:v>0.45865210099927106</c:v>
                </c:pt>
                <c:pt idx="9">
                  <c:v>0.45978436031543901</c:v>
                </c:pt>
                <c:pt idx="10">
                  <c:v>0.46089023930790868</c:v>
                </c:pt>
                <c:pt idx="11">
                  <c:v>0.46196973797671836</c:v>
                </c:pt>
                <c:pt idx="12">
                  <c:v>0.46302285632184259</c:v>
                </c:pt>
                <c:pt idx="13">
                  <c:v>0.46404959434330045</c:v>
                </c:pt>
                <c:pt idx="14">
                  <c:v>0.46504995204106642</c:v>
                </c:pt>
                <c:pt idx="15">
                  <c:v>0.46602392941517246</c:v>
                </c:pt>
                <c:pt idx="16">
                  <c:v>0.46697152646558654</c:v>
                </c:pt>
                <c:pt idx="17">
                  <c:v>0.46789274319234075</c:v>
                </c:pt>
                <c:pt idx="18">
                  <c:v>0.46878757959540301</c:v>
                </c:pt>
                <c:pt idx="19">
                  <c:v>0.46965603567479258</c:v>
                </c:pt>
                <c:pt idx="20">
                  <c:v>0.47049811143051579</c:v>
                </c:pt>
                <c:pt idx="21">
                  <c:v>0.47131380686254709</c:v>
                </c:pt>
                <c:pt idx="22">
                  <c:v>0.47210312197091847</c:v>
                </c:pt>
                <c:pt idx="23">
                  <c:v>0.4728660567555979</c:v>
                </c:pt>
                <c:pt idx="24">
                  <c:v>0.47360261121661745</c:v>
                </c:pt>
                <c:pt idx="25">
                  <c:v>0.47431278535394505</c:v>
                </c:pt>
                <c:pt idx="26">
                  <c:v>0.47499657916761273</c:v>
                </c:pt>
                <c:pt idx="27">
                  <c:v>0.47565399265758851</c:v>
                </c:pt>
                <c:pt idx="28">
                  <c:v>0.47628502582389792</c:v>
                </c:pt>
                <c:pt idx="29">
                  <c:v>0.47688967866652182</c:v>
                </c:pt>
                <c:pt idx="30">
                  <c:v>0.47746795118547941</c:v>
                </c:pt>
                <c:pt idx="31">
                  <c:v>0.47801984338075149</c:v>
                </c:pt>
                <c:pt idx="32">
                  <c:v>0.47854535525235725</c:v>
                </c:pt>
                <c:pt idx="33">
                  <c:v>0.4790444868002775</c:v>
                </c:pt>
                <c:pt idx="34">
                  <c:v>0.47951723802451857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4213-4988-BF1A-4AF052129B96}"/>
            </c:ext>
          </c:extLst>
        </c:ser>
        <c:ser>
          <c:idx val="29"/>
          <c:order val="29"/>
          <c:tx>
            <c:strRef>
              <c:f>'ATB Offshore Wind'!$K$276</c:f>
              <c:strCache>
                <c:ptCount val="1"/>
                <c:pt idx="0">
                  <c:v>TRG 10 - Constant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8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Wind'!$L$276:$AT$276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0.44864433481768368</c:v>
                </c:pt>
                <c:pt idx="2">
                  <c:v>0.44864433481768368</c:v>
                </c:pt>
                <c:pt idx="3">
                  <c:v>0.44864433481768368</c:v>
                </c:pt>
                <c:pt idx="4">
                  <c:v>0.44864433481768368</c:v>
                </c:pt>
                <c:pt idx="5">
                  <c:v>0.44864433481768368</c:v>
                </c:pt>
                <c:pt idx="6">
                  <c:v>0.44864433481768368</c:v>
                </c:pt>
                <c:pt idx="7">
                  <c:v>0.44864433481768368</c:v>
                </c:pt>
                <c:pt idx="8">
                  <c:v>0.44864433481768368</c:v>
                </c:pt>
                <c:pt idx="9">
                  <c:v>0.44864433481768368</c:v>
                </c:pt>
                <c:pt idx="10">
                  <c:v>0.44864433481768368</c:v>
                </c:pt>
                <c:pt idx="11">
                  <c:v>0.44864433481768368</c:v>
                </c:pt>
                <c:pt idx="12">
                  <c:v>0.44864433481768368</c:v>
                </c:pt>
                <c:pt idx="13">
                  <c:v>0.44864433481768368</c:v>
                </c:pt>
                <c:pt idx="14">
                  <c:v>0.44864433481768368</c:v>
                </c:pt>
                <c:pt idx="15">
                  <c:v>0.44864433481768368</c:v>
                </c:pt>
                <c:pt idx="16">
                  <c:v>0.44864433481768368</c:v>
                </c:pt>
                <c:pt idx="17">
                  <c:v>0.44864433481768368</c:v>
                </c:pt>
                <c:pt idx="18">
                  <c:v>0.44864433481768368</c:v>
                </c:pt>
                <c:pt idx="19">
                  <c:v>0.44864433481768368</c:v>
                </c:pt>
                <c:pt idx="20">
                  <c:v>0.44864433481768368</c:v>
                </c:pt>
                <c:pt idx="21">
                  <c:v>0.44864433481768368</c:v>
                </c:pt>
                <c:pt idx="22">
                  <c:v>0.44864433481768368</c:v>
                </c:pt>
                <c:pt idx="23">
                  <c:v>0.44864433481768368</c:v>
                </c:pt>
                <c:pt idx="24">
                  <c:v>0.44864433481768368</c:v>
                </c:pt>
                <c:pt idx="25">
                  <c:v>0.44864433481768368</c:v>
                </c:pt>
                <c:pt idx="26">
                  <c:v>0.44864433481768368</c:v>
                </c:pt>
                <c:pt idx="27">
                  <c:v>0.44864433481768368</c:v>
                </c:pt>
                <c:pt idx="28">
                  <c:v>0.44864433481768368</c:v>
                </c:pt>
                <c:pt idx="29">
                  <c:v>0.44864433481768368</c:v>
                </c:pt>
                <c:pt idx="30">
                  <c:v>0.44864433481768368</c:v>
                </c:pt>
                <c:pt idx="31">
                  <c:v>0.44864433481768368</c:v>
                </c:pt>
                <c:pt idx="32">
                  <c:v>0.44864433481768368</c:v>
                </c:pt>
                <c:pt idx="33">
                  <c:v>0.44864433481768368</c:v>
                </c:pt>
                <c:pt idx="34">
                  <c:v>0.44864433481768368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4213-4988-BF1A-4AF052129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45408"/>
        <c:axId val="78146944"/>
      </c:scatterChart>
      <c:valAx>
        <c:axId val="78145408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8146944"/>
        <c:crosses val="autoZero"/>
        <c:crossBetween val="midCat"/>
        <c:majorUnit val="5"/>
        <c:minorUnit val="1"/>
      </c:valAx>
      <c:valAx>
        <c:axId val="78146944"/>
        <c:scaling>
          <c:orientation val="minMax"/>
          <c:max val="0.6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Offshore</a:t>
                </a:r>
                <a:r>
                  <a:rPr lang="en-US" sz="1400" baseline="0"/>
                  <a:t> Wind </a:t>
                </a:r>
                <a:r>
                  <a:rPr lang="en-US" sz="1400"/>
                  <a:t>Net Capacity</a:t>
                </a:r>
                <a:r>
                  <a:rPr lang="en-US" sz="1400" baseline="0"/>
                  <a:t> Factor (%)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17388697464302E-2"/>
              <c:y val="0.26885741511694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8145408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315409057062501"/>
          <c:y val="0.64904439279141701"/>
          <c:w val="0.79046039066902896"/>
          <c:h val="0.1297407761888970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37796808275334"/>
          <c:y val="0.105136316772055"/>
          <c:w val="0.84498956608628195"/>
          <c:h val="0.79400299359360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'ATB Offshore Wind'!$K$247</c:f>
              <c:strCache>
                <c:ptCount val="1"/>
                <c:pt idx="0">
                  <c:v>TRG 1 -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Wind'!$L$247:$AT$247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0.46121109117651038</c:v>
                </c:pt>
                <c:pt idx="2">
                  <c:v>0.46457655744135629</c:v>
                </c:pt>
                <c:pt idx="3">
                  <c:v>0.46787460732345032</c:v>
                </c:pt>
                <c:pt idx="4">
                  <c:v>0.4711052408228088</c:v>
                </c:pt>
                <c:pt idx="5">
                  <c:v>0.47426845793946448</c:v>
                </c:pt>
                <c:pt idx="6">
                  <c:v>0.47736425867336829</c:v>
                </c:pt>
                <c:pt idx="7">
                  <c:v>0.48039264302458556</c:v>
                </c:pt>
                <c:pt idx="8">
                  <c:v>0.48335361099301827</c:v>
                </c:pt>
                <c:pt idx="9">
                  <c:v>0.48624716257878087</c:v>
                </c:pt>
                <c:pt idx="10">
                  <c:v>0.48907329778175884</c:v>
                </c:pt>
                <c:pt idx="11">
                  <c:v>0.49183201660205034</c:v>
                </c:pt>
                <c:pt idx="12">
                  <c:v>0.49452331903959001</c:v>
                </c:pt>
                <c:pt idx="13">
                  <c:v>0.49714720509442678</c:v>
                </c:pt>
                <c:pt idx="14">
                  <c:v>0.49970367476649535</c:v>
                </c:pt>
                <c:pt idx="15">
                  <c:v>0.50219272805587745</c:v>
                </c:pt>
                <c:pt idx="16">
                  <c:v>0.50461436496249124</c:v>
                </c:pt>
                <c:pt idx="17">
                  <c:v>0.50696858548641865</c:v>
                </c:pt>
                <c:pt idx="18">
                  <c:v>0.50925538962757777</c:v>
                </c:pt>
                <c:pt idx="19">
                  <c:v>0.51147477738601776</c:v>
                </c:pt>
                <c:pt idx="20">
                  <c:v>0.51362674876175485</c:v>
                </c:pt>
                <c:pt idx="21">
                  <c:v>0.51571130375472374</c:v>
                </c:pt>
                <c:pt idx="22">
                  <c:v>0.51772844236500615</c:v>
                </c:pt>
                <c:pt idx="23">
                  <c:v>0.51967816459252025</c:v>
                </c:pt>
                <c:pt idx="24">
                  <c:v>0.52156047043734799</c:v>
                </c:pt>
                <c:pt idx="25">
                  <c:v>0.52337535989940742</c:v>
                </c:pt>
                <c:pt idx="26">
                  <c:v>0.52512283297878037</c:v>
                </c:pt>
                <c:pt idx="27">
                  <c:v>0.52680288967538513</c:v>
                </c:pt>
                <c:pt idx="28">
                  <c:v>0.52841552998928698</c:v>
                </c:pt>
                <c:pt idx="29">
                  <c:v>0.52996075392043696</c:v>
                </c:pt>
                <c:pt idx="30">
                  <c:v>0.53143856146888413</c:v>
                </c:pt>
                <c:pt idx="31">
                  <c:v>0.53284895263457943</c:v>
                </c:pt>
                <c:pt idx="32">
                  <c:v>0.53419192741757193</c:v>
                </c:pt>
                <c:pt idx="33">
                  <c:v>0.53546748581781256</c:v>
                </c:pt>
                <c:pt idx="34">
                  <c:v>0.53667562783531753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B-4EF4-A6EB-C9E1CFD49178}"/>
            </c:ext>
          </c:extLst>
        </c:ser>
        <c:ser>
          <c:idx val="2"/>
          <c:order val="1"/>
          <c:tx>
            <c:strRef>
              <c:f>'ATB Offshore Wind'!$K$248</c:f>
              <c:strCache>
                <c:ptCount val="1"/>
                <c:pt idx="0">
                  <c:v>TRG 1 - Mid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Wind'!$L$248:$AT$248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0.45505660888898269</c:v>
                </c:pt>
                <c:pt idx="2">
                  <c:v>0.45637353047087892</c:v>
                </c:pt>
                <c:pt idx="3">
                  <c:v>0.45766407172908963</c:v>
                </c:pt>
                <c:pt idx="4">
                  <c:v>0.45892823266362121</c:v>
                </c:pt>
                <c:pt idx="5">
                  <c:v>0.46016601327448647</c:v>
                </c:pt>
                <c:pt idx="6">
                  <c:v>0.46137741356166623</c:v>
                </c:pt>
                <c:pt idx="7">
                  <c:v>0.462562433525186</c:v>
                </c:pt>
                <c:pt idx="8">
                  <c:v>0.46372107316500755</c:v>
                </c:pt>
                <c:pt idx="9">
                  <c:v>0.4648533324811755</c:v>
                </c:pt>
                <c:pt idx="10">
                  <c:v>0.46595921147364516</c:v>
                </c:pt>
                <c:pt idx="11">
                  <c:v>0.46703871014245485</c:v>
                </c:pt>
                <c:pt idx="12">
                  <c:v>0.46809182848757908</c:v>
                </c:pt>
                <c:pt idx="13">
                  <c:v>0.46911856650903694</c:v>
                </c:pt>
                <c:pt idx="14">
                  <c:v>0.4701189242068029</c:v>
                </c:pt>
                <c:pt idx="15">
                  <c:v>0.47109290158090894</c:v>
                </c:pt>
                <c:pt idx="16">
                  <c:v>0.47204049863132302</c:v>
                </c:pt>
                <c:pt idx="17">
                  <c:v>0.47296171535807724</c:v>
                </c:pt>
                <c:pt idx="18">
                  <c:v>0.4738565517611395</c:v>
                </c:pt>
                <c:pt idx="19">
                  <c:v>0.47472500784052907</c:v>
                </c:pt>
                <c:pt idx="20">
                  <c:v>0.47556708359625227</c:v>
                </c:pt>
                <c:pt idx="21">
                  <c:v>0.47638277902828358</c:v>
                </c:pt>
                <c:pt idx="22">
                  <c:v>0.47717209413665496</c:v>
                </c:pt>
                <c:pt idx="23">
                  <c:v>0.47793502892133438</c:v>
                </c:pt>
                <c:pt idx="24">
                  <c:v>0.47867158338235394</c:v>
                </c:pt>
                <c:pt idx="25">
                  <c:v>0.47938175751968154</c:v>
                </c:pt>
                <c:pt idx="26">
                  <c:v>0.48006555133334922</c:v>
                </c:pt>
                <c:pt idx="27">
                  <c:v>0.48072296482332499</c:v>
                </c:pt>
                <c:pt idx="28">
                  <c:v>0.48135399798963441</c:v>
                </c:pt>
                <c:pt idx="29">
                  <c:v>0.48195865083225831</c:v>
                </c:pt>
                <c:pt idx="30">
                  <c:v>0.4825369233512159</c:v>
                </c:pt>
                <c:pt idx="31">
                  <c:v>0.48308881554648797</c:v>
                </c:pt>
                <c:pt idx="32">
                  <c:v>0.48361432741809374</c:v>
                </c:pt>
                <c:pt idx="33">
                  <c:v>0.48411345896601399</c:v>
                </c:pt>
                <c:pt idx="34">
                  <c:v>0.48458621019025505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EB-4EF4-A6EB-C9E1CFD49178}"/>
            </c:ext>
          </c:extLst>
        </c:ser>
        <c:ser>
          <c:idx val="3"/>
          <c:order val="2"/>
          <c:tx>
            <c:strRef>
              <c:f>'ATB Offshore Wind'!$K$249</c:f>
              <c:strCache>
                <c:ptCount val="1"/>
                <c:pt idx="0">
                  <c:v>TRG 1 -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Wind'!$L$249:$AT$249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0.45371330698342016</c:v>
                </c:pt>
                <c:pt idx="2">
                  <c:v>0.45371330698342016</c:v>
                </c:pt>
                <c:pt idx="3">
                  <c:v>0.45371330698342016</c:v>
                </c:pt>
                <c:pt idx="4">
                  <c:v>0.45371330698342016</c:v>
                </c:pt>
                <c:pt idx="5">
                  <c:v>0.45371330698342016</c:v>
                </c:pt>
                <c:pt idx="6">
                  <c:v>0.45371330698342016</c:v>
                </c:pt>
                <c:pt idx="7">
                  <c:v>0.45371330698342016</c:v>
                </c:pt>
                <c:pt idx="8">
                  <c:v>0.45371330698342016</c:v>
                </c:pt>
                <c:pt idx="9">
                  <c:v>0.45371330698342016</c:v>
                </c:pt>
                <c:pt idx="10">
                  <c:v>0.45371330698342016</c:v>
                </c:pt>
                <c:pt idx="11">
                  <c:v>0.45371330698342016</c:v>
                </c:pt>
                <c:pt idx="12">
                  <c:v>0.45371330698342016</c:v>
                </c:pt>
                <c:pt idx="13">
                  <c:v>0.45371330698342016</c:v>
                </c:pt>
                <c:pt idx="14">
                  <c:v>0.45371330698342016</c:v>
                </c:pt>
                <c:pt idx="15">
                  <c:v>0.45371330698342016</c:v>
                </c:pt>
                <c:pt idx="16">
                  <c:v>0.45371330698342016</c:v>
                </c:pt>
                <c:pt idx="17">
                  <c:v>0.45371330698342016</c:v>
                </c:pt>
                <c:pt idx="18">
                  <c:v>0.45371330698342016</c:v>
                </c:pt>
                <c:pt idx="19">
                  <c:v>0.45371330698342016</c:v>
                </c:pt>
                <c:pt idx="20">
                  <c:v>0.45371330698342016</c:v>
                </c:pt>
                <c:pt idx="21">
                  <c:v>0.45371330698342016</c:v>
                </c:pt>
                <c:pt idx="22">
                  <c:v>0.45371330698342016</c:v>
                </c:pt>
                <c:pt idx="23">
                  <c:v>0.45371330698342016</c:v>
                </c:pt>
                <c:pt idx="24">
                  <c:v>0.45371330698342016</c:v>
                </c:pt>
                <c:pt idx="25">
                  <c:v>0.45371330698342016</c:v>
                </c:pt>
                <c:pt idx="26">
                  <c:v>0.45371330698342016</c:v>
                </c:pt>
                <c:pt idx="27">
                  <c:v>0.45371330698342016</c:v>
                </c:pt>
                <c:pt idx="28">
                  <c:v>0.45371330698342016</c:v>
                </c:pt>
                <c:pt idx="29">
                  <c:v>0.45371330698342016</c:v>
                </c:pt>
                <c:pt idx="30">
                  <c:v>0.45371330698342016</c:v>
                </c:pt>
                <c:pt idx="31">
                  <c:v>0.45371330698342016</c:v>
                </c:pt>
                <c:pt idx="32">
                  <c:v>0.45371330698342016</c:v>
                </c:pt>
                <c:pt idx="33">
                  <c:v>0.45371330698342016</c:v>
                </c:pt>
                <c:pt idx="34">
                  <c:v>0.45371330698342016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EB-4EF4-A6EB-C9E1CFD49178}"/>
            </c:ext>
          </c:extLst>
        </c:ser>
        <c:ser>
          <c:idx val="4"/>
          <c:order val="3"/>
          <c:tx>
            <c:strRef>
              <c:f>'ATB Offshore Wind'!$K$250</c:f>
              <c:strCache>
                <c:ptCount val="1"/>
                <c:pt idx="0">
                  <c:v>TRG 2 - Low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Wind'!$L$250:$AT$250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0.43735305266605567</c:v>
                </c:pt>
                <c:pt idx="2">
                  <c:v>0.44071851893090158</c:v>
                </c:pt>
                <c:pt idx="3">
                  <c:v>0.44401656881299562</c:v>
                </c:pt>
                <c:pt idx="4">
                  <c:v>0.4472472023123541</c:v>
                </c:pt>
                <c:pt idx="5">
                  <c:v>0.45041041942900978</c:v>
                </c:pt>
                <c:pt idx="6">
                  <c:v>0.45350622016291359</c:v>
                </c:pt>
                <c:pt idx="7">
                  <c:v>0.45653460451413086</c:v>
                </c:pt>
                <c:pt idx="8">
                  <c:v>0.45949557248256356</c:v>
                </c:pt>
                <c:pt idx="9">
                  <c:v>0.46238912406832611</c:v>
                </c:pt>
                <c:pt idx="10">
                  <c:v>0.46521525927130414</c:v>
                </c:pt>
                <c:pt idx="11">
                  <c:v>0.46797397809159563</c:v>
                </c:pt>
                <c:pt idx="12">
                  <c:v>0.47066528052913525</c:v>
                </c:pt>
                <c:pt idx="13">
                  <c:v>0.47328916658397208</c:v>
                </c:pt>
                <c:pt idx="14">
                  <c:v>0.47584563625604065</c:v>
                </c:pt>
                <c:pt idx="15">
                  <c:v>0.47833468954542269</c:v>
                </c:pt>
                <c:pt idx="16">
                  <c:v>0.48075632645203659</c:v>
                </c:pt>
                <c:pt idx="17">
                  <c:v>0.48311054697596389</c:v>
                </c:pt>
                <c:pt idx="18">
                  <c:v>0.48539735111712307</c:v>
                </c:pt>
                <c:pt idx="19">
                  <c:v>0.487616738875563</c:v>
                </c:pt>
                <c:pt idx="20">
                  <c:v>0.48976871025130009</c:v>
                </c:pt>
                <c:pt idx="21">
                  <c:v>0.49185326524426898</c:v>
                </c:pt>
                <c:pt idx="22">
                  <c:v>0.49387040385455139</c:v>
                </c:pt>
                <c:pt idx="23">
                  <c:v>0.49582012608206555</c:v>
                </c:pt>
                <c:pt idx="24">
                  <c:v>0.49770243192689323</c:v>
                </c:pt>
                <c:pt idx="25">
                  <c:v>0.49951732138895266</c:v>
                </c:pt>
                <c:pt idx="26">
                  <c:v>0.50126479446832561</c:v>
                </c:pt>
                <c:pt idx="27">
                  <c:v>0.50294485116493037</c:v>
                </c:pt>
                <c:pt idx="28">
                  <c:v>0.50455749147883222</c:v>
                </c:pt>
                <c:pt idx="29">
                  <c:v>0.50610271540998231</c:v>
                </c:pt>
                <c:pt idx="30">
                  <c:v>0.50758052295842948</c:v>
                </c:pt>
                <c:pt idx="31">
                  <c:v>0.50899091412412478</c:v>
                </c:pt>
                <c:pt idx="32">
                  <c:v>0.51033388890711717</c:v>
                </c:pt>
                <c:pt idx="33">
                  <c:v>0.5116094473073578</c:v>
                </c:pt>
                <c:pt idx="34">
                  <c:v>0.51281758932486288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EEB-4EF4-A6EB-C9E1CFD49178}"/>
            </c:ext>
          </c:extLst>
        </c:ser>
        <c:ser>
          <c:idx val="6"/>
          <c:order val="4"/>
          <c:tx>
            <c:strRef>
              <c:f>'ATB Offshore Wind'!$K$251</c:f>
              <c:strCache>
                <c:ptCount val="1"/>
                <c:pt idx="0">
                  <c:v>TRG 2 - Mid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Wind'!$L$251:$AT$251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0.43119857037852799</c:v>
                </c:pt>
                <c:pt idx="2">
                  <c:v>0.43251549196042421</c:v>
                </c:pt>
                <c:pt idx="3">
                  <c:v>0.43380603321863492</c:v>
                </c:pt>
                <c:pt idx="4">
                  <c:v>0.4350701941531665</c:v>
                </c:pt>
                <c:pt idx="5">
                  <c:v>0.43630797476403177</c:v>
                </c:pt>
                <c:pt idx="6">
                  <c:v>0.43751937505121152</c:v>
                </c:pt>
                <c:pt idx="7">
                  <c:v>0.4387043950147313</c:v>
                </c:pt>
                <c:pt idx="8">
                  <c:v>0.43986303465455284</c:v>
                </c:pt>
                <c:pt idx="9">
                  <c:v>0.44099529397072079</c:v>
                </c:pt>
                <c:pt idx="10">
                  <c:v>0.44210117296319046</c:v>
                </c:pt>
                <c:pt idx="11">
                  <c:v>0.44318067163200014</c:v>
                </c:pt>
                <c:pt idx="12">
                  <c:v>0.44423378997712437</c:v>
                </c:pt>
                <c:pt idx="13">
                  <c:v>0.44526052799858223</c:v>
                </c:pt>
                <c:pt idx="14">
                  <c:v>0.4462608856963482</c:v>
                </c:pt>
                <c:pt idx="15">
                  <c:v>0.44723486307045424</c:v>
                </c:pt>
                <c:pt idx="16">
                  <c:v>0.44818246012086832</c:v>
                </c:pt>
                <c:pt idx="17">
                  <c:v>0.44910367684762253</c:v>
                </c:pt>
                <c:pt idx="18">
                  <c:v>0.4499985132506848</c:v>
                </c:pt>
                <c:pt idx="19">
                  <c:v>0.45086696933007436</c:v>
                </c:pt>
                <c:pt idx="20">
                  <c:v>0.45170904508579757</c:v>
                </c:pt>
                <c:pt idx="21">
                  <c:v>0.45252474051782887</c:v>
                </c:pt>
                <c:pt idx="22">
                  <c:v>0.45331405562620025</c:v>
                </c:pt>
                <c:pt idx="23">
                  <c:v>0.45407699041087968</c:v>
                </c:pt>
                <c:pt idx="24">
                  <c:v>0.45481354487189923</c:v>
                </c:pt>
                <c:pt idx="25">
                  <c:v>0.45552371900922684</c:v>
                </c:pt>
                <c:pt idx="26">
                  <c:v>0.45620751282289451</c:v>
                </c:pt>
                <c:pt idx="27">
                  <c:v>0.45686492631287029</c:v>
                </c:pt>
                <c:pt idx="28">
                  <c:v>0.4574959594791797</c:v>
                </c:pt>
                <c:pt idx="29">
                  <c:v>0.4581006123218036</c:v>
                </c:pt>
                <c:pt idx="30">
                  <c:v>0.45867888484076119</c:v>
                </c:pt>
                <c:pt idx="31">
                  <c:v>0.45923077703603327</c:v>
                </c:pt>
                <c:pt idx="32">
                  <c:v>0.45975628890763903</c:v>
                </c:pt>
                <c:pt idx="33">
                  <c:v>0.46025542045555928</c:v>
                </c:pt>
                <c:pt idx="34">
                  <c:v>0.46072817167980035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EEB-4EF4-A6EB-C9E1CFD49178}"/>
            </c:ext>
          </c:extLst>
        </c:ser>
        <c:ser>
          <c:idx val="7"/>
          <c:order val="5"/>
          <c:tx>
            <c:strRef>
              <c:f>'ATB Offshore Wind'!$K$252</c:f>
              <c:strCache>
                <c:ptCount val="1"/>
                <c:pt idx="0">
                  <c:v>TRG 2 - Constant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Wind'!$L$252:$AT$252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0.42985526847296546</c:v>
                </c:pt>
                <c:pt idx="2">
                  <c:v>0.42985526847296546</c:v>
                </c:pt>
                <c:pt idx="3">
                  <c:v>0.42985526847296546</c:v>
                </c:pt>
                <c:pt idx="4">
                  <c:v>0.42985526847296546</c:v>
                </c:pt>
                <c:pt idx="5">
                  <c:v>0.42985526847296546</c:v>
                </c:pt>
                <c:pt idx="6">
                  <c:v>0.42985526847296546</c:v>
                </c:pt>
                <c:pt idx="7">
                  <c:v>0.42985526847296546</c:v>
                </c:pt>
                <c:pt idx="8">
                  <c:v>0.42985526847296546</c:v>
                </c:pt>
                <c:pt idx="9">
                  <c:v>0.42985526847296546</c:v>
                </c:pt>
                <c:pt idx="10">
                  <c:v>0.42985526847296546</c:v>
                </c:pt>
                <c:pt idx="11">
                  <c:v>0.42985526847296546</c:v>
                </c:pt>
                <c:pt idx="12">
                  <c:v>0.42985526847296546</c:v>
                </c:pt>
                <c:pt idx="13">
                  <c:v>0.42985526847296546</c:v>
                </c:pt>
                <c:pt idx="14">
                  <c:v>0.42985526847296546</c:v>
                </c:pt>
                <c:pt idx="15">
                  <c:v>0.42985526847296546</c:v>
                </c:pt>
                <c:pt idx="16">
                  <c:v>0.42985526847296546</c:v>
                </c:pt>
                <c:pt idx="17">
                  <c:v>0.42985526847296546</c:v>
                </c:pt>
                <c:pt idx="18">
                  <c:v>0.42985526847296546</c:v>
                </c:pt>
                <c:pt idx="19">
                  <c:v>0.42985526847296546</c:v>
                </c:pt>
                <c:pt idx="20">
                  <c:v>0.42985526847296546</c:v>
                </c:pt>
                <c:pt idx="21">
                  <c:v>0.42985526847296546</c:v>
                </c:pt>
                <c:pt idx="22">
                  <c:v>0.42985526847296546</c:v>
                </c:pt>
                <c:pt idx="23">
                  <c:v>0.42985526847296546</c:v>
                </c:pt>
                <c:pt idx="24">
                  <c:v>0.42985526847296546</c:v>
                </c:pt>
                <c:pt idx="25">
                  <c:v>0.42985526847296546</c:v>
                </c:pt>
                <c:pt idx="26">
                  <c:v>0.42985526847296546</c:v>
                </c:pt>
                <c:pt idx="27">
                  <c:v>0.42985526847296546</c:v>
                </c:pt>
                <c:pt idx="28">
                  <c:v>0.42985526847296546</c:v>
                </c:pt>
                <c:pt idx="29">
                  <c:v>0.42985526847296546</c:v>
                </c:pt>
                <c:pt idx="30">
                  <c:v>0.42985526847296546</c:v>
                </c:pt>
                <c:pt idx="31">
                  <c:v>0.42985526847296546</c:v>
                </c:pt>
                <c:pt idx="32">
                  <c:v>0.42985526847296546</c:v>
                </c:pt>
                <c:pt idx="33">
                  <c:v>0.42985526847296546</c:v>
                </c:pt>
                <c:pt idx="34">
                  <c:v>0.42985526847296546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EEB-4EF4-A6EB-C9E1CFD49178}"/>
            </c:ext>
          </c:extLst>
        </c:ser>
        <c:ser>
          <c:idx val="9"/>
          <c:order val="6"/>
          <c:tx>
            <c:strRef>
              <c:f>'ATB Offshore Wind'!$K$253</c:f>
              <c:strCache>
                <c:ptCount val="1"/>
                <c:pt idx="0">
                  <c:v>TRG 3 -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Wind'!$L$253:$AT$253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0.42637088900055081</c:v>
                </c:pt>
                <c:pt idx="2">
                  <c:v>0.42973635526539672</c:v>
                </c:pt>
                <c:pt idx="3">
                  <c:v>0.43303440514749075</c:v>
                </c:pt>
                <c:pt idx="4">
                  <c:v>0.43626503864684923</c:v>
                </c:pt>
                <c:pt idx="5">
                  <c:v>0.43942825576350492</c:v>
                </c:pt>
                <c:pt idx="6">
                  <c:v>0.44252405649740872</c:v>
                </c:pt>
                <c:pt idx="7">
                  <c:v>0.445552440848626</c:v>
                </c:pt>
                <c:pt idx="8">
                  <c:v>0.4485134088170587</c:v>
                </c:pt>
                <c:pt idx="9">
                  <c:v>0.45140696040282124</c:v>
                </c:pt>
                <c:pt idx="10">
                  <c:v>0.45423309560579928</c:v>
                </c:pt>
                <c:pt idx="11">
                  <c:v>0.45699181442609077</c:v>
                </c:pt>
                <c:pt idx="12">
                  <c:v>0.45968311686363039</c:v>
                </c:pt>
                <c:pt idx="13">
                  <c:v>0.46230700291846721</c:v>
                </c:pt>
                <c:pt idx="14">
                  <c:v>0.46486347259053579</c:v>
                </c:pt>
                <c:pt idx="15">
                  <c:v>0.46735252587991782</c:v>
                </c:pt>
                <c:pt idx="16">
                  <c:v>0.46977416278653172</c:v>
                </c:pt>
                <c:pt idx="17">
                  <c:v>0.47212838331045903</c:v>
                </c:pt>
                <c:pt idx="18">
                  <c:v>0.4744151874516182</c:v>
                </c:pt>
                <c:pt idx="19">
                  <c:v>0.47663457521005814</c:v>
                </c:pt>
                <c:pt idx="20">
                  <c:v>0.47878654658579523</c:v>
                </c:pt>
                <c:pt idx="21">
                  <c:v>0.48087110157876412</c:v>
                </c:pt>
                <c:pt idx="22">
                  <c:v>0.48288824018904652</c:v>
                </c:pt>
                <c:pt idx="23">
                  <c:v>0.48483796241656069</c:v>
                </c:pt>
                <c:pt idx="24">
                  <c:v>0.48672026826138837</c:v>
                </c:pt>
                <c:pt idx="25">
                  <c:v>0.4885351577234478</c:v>
                </c:pt>
                <c:pt idx="26">
                  <c:v>0.49028263080282075</c:v>
                </c:pt>
                <c:pt idx="27">
                  <c:v>0.49196268749942551</c:v>
                </c:pt>
                <c:pt idx="28">
                  <c:v>0.49357532781332741</c:v>
                </c:pt>
                <c:pt idx="29">
                  <c:v>0.49512055174447744</c:v>
                </c:pt>
                <c:pt idx="30">
                  <c:v>0.49659835929292462</c:v>
                </c:pt>
                <c:pt idx="31">
                  <c:v>0.49800875045861992</c:v>
                </c:pt>
                <c:pt idx="32">
                  <c:v>0.49935172524161237</c:v>
                </c:pt>
                <c:pt idx="33">
                  <c:v>0.50062728364185294</c:v>
                </c:pt>
                <c:pt idx="34">
                  <c:v>0.50183542565935801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EEB-4EF4-A6EB-C9E1CFD49178}"/>
            </c:ext>
          </c:extLst>
        </c:ser>
        <c:ser>
          <c:idx val="10"/>
          <c:order val="7"/>
          <c:tx>
            <c:strRef>
              <c:f>'ATB Offshore Wind'!$K$254</c:f>
              <c:strCache>
                <c:ptCount val="1"/>
                <c:pt idx="0">
                  <c:v>TRG 3 -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Wind'!$L$254:$AT$254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0.42021640671302313</c:v>
                </c:pt>
                <c:pt idx="2">
                  <c:v>0.42153332829491935</c:v>
                </c:pt>
                <c:pt idx="3">
                  <c:v>0.42282386955313006</c:v>
                </c:pt>
                <c:pt idx="4">
                  <c:v>0.42408803048766164</c:v>
                </c:pt>
                <c:pt idx="5">
                  <c:v>0.42532581109852691</c:v>
                </c:pt>
                <c:pt idx="6">
                  <c:v>0.42653721138570666</c:v>
                </c:pt>
                <c:pt idx="7">
                  <c:v>0.42772223134922643</c:v>
                </c:pt>
                <c:pt idx="8">
                  <c:v>0.42888087098904798</c:v>
                </c:pt>
                <c:pt idx="9">
                  <c:v>0.43001313030521593</c:v>
                </c:pt>
                <c:pt idx="10">
                  <c:v>0.4311190092976856</c:v>
                </c:pt>
                <c:pt idx="11">
                  <c:v>0.43219850796649528</c:v>
                </c:pt>
                <c:pt idx="12">
                  <c:v>0.43325162631161951</c:v>
                </c:pt>
                <c:pt idx="13">
                  <c:v>0.43427836433307737</c:v>
                </c:pt>
                <c:pt idx="14">
                  <c:v>0.43527872203084333</c:v>
                </c:pt>
                <c:pt idx="15">
                  <c:v>0.43625269940494937</c:v>
                </c:pt>
                <c:pt idx="16">
                  <c:v>0.43720029645536346</c:v>
                </c:pt>
                <c:pt idx="17">
                  <c:v>0.43812151318211767</c:v>
                </c:pt>
                <c:pt idx="18">
                  <c:v>0.43901634958517993</c:v>
                </c:pt>
                <c:pt idx="19">
                  <c:v>0.4398848056645695</c:v>
                </c:pt>
                <c:pt idx="20">
                  <c:v>0.4407268814202927</c:v>
                </c:pt>
                <c:pt idx="21">
                  <c:v>0.44154257685232401</c:v>
                </c:pt>
                <c:pt idx="22">
                  <c:v>0.44233189196069539</c:v>
                </c:pt>
                <c:pt idx="23">
                  <c:v>0.44309482674537481</c:v>
                </c:pt>
                <c:pt idx="24">
                  <c:v>0.44383138120639437</c:v>
                </c:pt>
                <c:pt idx="25">
                  <c:v>0.44454155534372197</c:v>
                </c:pt>
                <c:pt idx="26">
                  <c:v>0.44522534915738965</c:v>
                </c:pt>
                <c:pt idx="27">
                  <c:v>0.44588276264736543</c:v>
                </c:pt>
                <c:pt idx="28">
                  <c:v>0.44651379581367484</c:v>
                </c:pt>
                <c:pt idx="29">
                  <c:v>0.44711844865629874</c:v>
                </c:pt>
                <c:pt idx="30">
                  <c:v>0.44769672117525633</c:v>
                </c:pt>
                <c:pt idx="31">
                  <c:v>0.4482486133705284</c:v>
                </c:pt>
                <c:pt idx="32">
                  <c:v>0.44877412524213417</c:v>
                </c:pt>
                <c:pt idx="33">
                  <c:v>0.44927325679005442</c:v>
                </c:pt>
                <c:pt idx="34">
                  <c:v>0.44974600801429548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EEB-4EF4-A6EB-C9E1CFD49178}"/>
            </c:ext>
          </c:extLst>
        </c:ser>
        <c:ser>
          <c:idx val="12"/>
          <c:order val="8"/>
          <c:tx>
            <c:strRef>
              <c:f>'ATB Offshore Wind'!$K$255</c:f>
              <c:strCache>
                <c:ptCount val="1"/>
                <c:pt idx="0">
                  <c:v>TRG 3 -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Wind'!$L$255:$AT$255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0.41887310480746059</c:v>
                </c:pt>
                <c:pt idx="2">
                  <c:v>0.41887310480746059</c:v>
                </c:pt>
                <c:pt idx="3">
                  <c:v>0.41887310480746059</c:v>
                </c:pt>
                <c:pt idx="4">
                  <c:v>0.41887310480746059</c:v>
                </c:pt>
                <c:pt idx="5">
                  <c:v>0.41887310480746059</c:v>
                </c:pt>
                <c:pt idx="6">
                  <c:v>0.41887310480746059</c:v>
                </c:pt>
                <c:pt idx="7">
                  <c:v>0.41887310480746059</c:v>
                </c:pt>
                <c:pt idx="8">
                  <c:v>0.41887310480746059</c:v>
                </c:pt>
                <c:pt idx="9">
                  <c:v>0.41887310480746059</c:v>
                </c:pt>
                <c:pt idx="10">
                  <c:v>0.41887310480746059</c:v>
                </c:pt>
                <c:pt idx="11">
                  <c:v>0.41887310480746059</c:v>
                </c:pt>
                <c:pt idx="12">
                  <c:v>0.41887310480746059</c:v>
                </c:pt>
                <c:pt idx="13">
                  <c:v>0.41887310480746059</c:v>
                </c:pt>
                <c:pt idx="14">
                  <c:v>0.41887310480746059</c:v>
                </c:pt>
                <c:pt idx="15">
                  <c:v>0.41887310480746059</c:v>
                </c:pt>
                <c:pt idx="16">
                  <c:v>0.41887310480746059</c:v>
                </c:pt>
                <c:pt idx="17">
                  <c:v>0.41887310480746059</c:v>
                </c:pt>
                <c:pt idx="18">
                  <c:v>0.41887310480746059</c:v>
                </c:pt>
                <c:pt idx="19">
                  <c:v>0.41887310480746059</c:v>
                </c:pt>
                <c:pt idx="20">
                  <c:v>0.41887310480746059</c:v>
                </c:pt>
                <c:pt idx="21">
                  <c:v>0.41887310480746059</c:v>
                </c:pt>
                <c:pt idx="22">
                  <c:v>0.41887310480746059</c:v>
                </c:pt>
                <c:pt idx="23">
                  <c:v>0.41887310480746059</c:v>
                </c:pt>
                <c:pt idx="24">
                  <c:v>0.41887310480746059</c:v>
                </c:pt>
                <c:pt idx="25">
                  <c:v>0.41887310480746059</c:v>
                </c:pt>
                <c:pt idx="26">
                  <c:v>0.41887310480746059</c:v>
                </c:pt>
                <c:pt idx="27">
                  <c:v>0.41887310480746059</c:v>
                </c:pt>
                <c:pt idx="28">
                  <c:v>0.41887310480746059</c:v>
                </c:pt>
                <c:pt idx="29">
                  <c:v>0.41887310480746059</c:v>
                </c:pt>
                <c:pt idx="30">
                  <c:v>0.41887310480746059</c:v>
                </c:pt>
                <c:pt idx="31">
                  <c:v>0.41887310480746059</c:v>
                </c:pt>
                <c:pt idx="32">
                  <c:v>0.41887310480746059</c:v>
                </c:pt>
                <c:pt idx="33">
                  <c:v>0.41887310480746059</c:v>
                </c:pt>
                <c:pt idx="34">
                  <c:v>0.41887310480746059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EEB-4EF4-A6EB-C9E1CFD49178}"/>
            </c:ext>
          </c:extLst>
        </c:ser>
        <c:ser>
          <c:idx val="13"/>
          <c:order val="9"/>
          <c:tx>
            <c:strRef>
              <c:f>'ATB Offshore Wind'!$K$256</c:f>
              <c:strCache>
                <c:ptCount val="1"/>
                <c:pt idx="0">
                  <c:v>TRG 4 -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C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Wind'!$L$256:$AT$256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0.41359096577429061</c:v>
                </c:pt>
                <c:pt idx="2">
                  <c:v>0.41695643203913652</c:v>
                </c:pt>
                <c:pt idx="3">
                  <c:v>0.42025448192123055</c:v>
                </c:pt>
                <c:pt idx="4">
                  <c:v>0.42348511542058903</c:v>
                </c:pt>
                <c:pt idx="5">
                  <c:v>0.42664833253724471</c:v>
                </c:pt>
                <c:pt idx="6">
                  <c:v>0.42974413327114852</c:v>
                </c:pt>
                <c:pt idx="7">
                  <c:v>0.43277251762236579</c:v>
                </c:pt>
                <c:pt idx="8">
                  <c:v>0.4357334855907985</c:v>
                </c:pt>
                <c:pt idx="9">
                  <c:v>0.43862703717656104</c:v>
                </c:pt>
                <c:pt idx="10">
                  <c:v>0.44145317237953907</c:v>
                </c:pt>
                <c:pt idx="11">
                  <c:v>0.44421189119983057</c:v>
                </c:pt>
                <c:pt idx="12">
                  <c:v>0.44690319363737019</c:v>
                </c:pt>
                <c:pt idx="13">
                  <c:v>0.44952707969220701</c:v>
                </c:pt>
                <c:pt idx="14">
                  <c:v>0.45208354936427558</c:v>
                </c:pt>
                <c:pt idx="15">
                  <c:v>0.45457260265365762</c:v>
                </c:pt>
                <c:pt idx="16">
                  <c:v>0.45699423956027152</c:v>
                </c:pt>
                <c:pt idx="17">
                  <c:v>0.45934846008419883</c:v>
                </c:pt>
                <c:pt idx="18">
                  <c:v>0.461635264225358</c:v>
                </c:pt>
                <c:pt idx="19">
                  <c:v>0.46385465198379794</c:v>
                </c:pt>
                <c:pt idx="20">
                  <c:v>0.46600662335953502</c:v>
                </c:pt>
                <c:pt idx="21">
                  <c:v>0.46809117835250391</c:v>
                </c:pt>
                <c:pt idx="22">
                  <c:v>0.47010831696278632</c:v>
                </c:pt>
                <c:pt idx="23">
                  <c:v>0.47205803919030048</c:v>
                </c:pt>
                <c:pt idx="24">
                  <c:v>0.47394034503512816</c:v>
                </c:pt>
                <c:pt idx="25">
                  <c:v>0.4757552344971876</c:v>
                </c:pt>
                <c:pt idx="26">
                  <c:v>0.47750270757656055</c:v>
                </c:pt>
                <c:pt idx="27">
                  <c:v>0.47918276427316531</c:v>
                </c:pt>
                <c:pt idx="28">
                  <c:v>0.48079540458706721</c:v>
                </c:pt>
                <c:pt idx="29">
                  <c:v>0.48234062851821724</c:v>
                </c:pt>
                <c:pt idx="30">
                  <c:v>0.48381843606666441</c:v>
                </c:pt>
                <c:pt idx="31">
                  <c:v>0.48522882723235972</c:v>
                </c:pt>
                <c:pt idx="32">
                  <c:v>0.48657180201535216</c:v>
                </c:pt>
                <c:pt idx="33">
                  <c:v>0.48784736041559273</c:v>
                </c:pt>
                <c:pt idx="34">
                  <c:v>0.48905550243309781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EEB-4EF4-A6EB-C9E1CFD49178}"/>
            </c:ext>
          </c:extLst>
        </c:ser>
        <c:ser>
          <c:idx val="1"/>
          <c:order val="10"/>
          <c:tx>
            <c:strRef>
              <c:f>'ATB Offshore Wind'!$K$257</c:f>
              <c:strCache>
                <c:ptCount val="1"/>
                <c:pt idx="0">
                  <c:v>TRG 4 -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F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Wind'!$L$257:$AT$257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0.40743648348676292</c:v>
                </c:pt>
                <c:pt idx="2">
                  <c:v>0.40875340506865915</c:v>
                </c:pt>
                <c:pt idx="3">
                  <c:v>0.41004394632686986</c:v>
                </c:pt>
                <c:pt idx="4">
                  <c:v>0.41130810726140143</c:v>
                </c:pt>
                <c:pt idx="5">
                  <c:v>0.4125458878722667</c:v>
                </c:pt>
                <c:pt idx="6">
                  <c:v>0.41375728815944646</c:v>
                </c:pt>
                <c:pt idx="7">
                  <c:v>0.41494230812296623</c:v>
                </c:pt>
                <c:pt idx="8">
                  <c:v>0.41610094776278778</c:v>
                </c:pt>
                <c:pt idx="9">
                  <c:v>0.41723320707895573</c:v>
                </c:pt>
                <c:pt idx="10">
                  <c:v>0.41833908607142539</c:v>
                </c:pt>
                <c:pt idx="11">
                  <c:v>0.41941858474023508</c:v>
                </c:pt>
                <c:pt idx="12">
                  <c:v>0.42047170308535931</c:v>
                </c:pt>
                <c:pt idx="13">
                  <c:v>0.42149844110681717</c:v>
                </c:pt>
                <c:pt idx="14">
                  <c:v>0.42249879880458313</c:v>
                </c:pt>
                <c:pt idx="15">
                  <c:v>0.42347277617868917</c:v>
                </c:pt>
                <c:pt idx="16">
                  <c:v>0.42442037322910325</c:v>
                </c:pt>
                <c:pt idx="17">
                  <c:v>0.42534158995585747</c:v>
                </c:pt>
                <c:pt idx="18">
                  <c:v>0.42623642635891973</c:v>
                </c:pt>
                <c:pt idx="19">
                  <c:v>0.4271048824383093</c:v>
                </c:pt>
                <c:pt idx="20">
                  <c:v>0.4279469581940325</c:v>
                </c:pt>
                <c:pt idx="21">
                  <c:v>0.42876265362606381</c:v>
                </c:pt>
                <c:pt idx="22">
                  <c:v>0.42955196873443519</c:v>
                </c:pt>
                <c:pt idx="23">
                  <c:v>0.43031490351911461</c:v>
                </c:pt>
                <c:pt idx="24">
                  <c:v>0.43105145798013417</c:v>
                </c:pt>
                <c:pt idx="25">
                  <c:v>0.43176163211746177</c:v>
                </c:pt>
                <c:pt idx="26">
                  <c:v>0.43244542593112945</c:v>
                </c:pt>
                <c:pt idx="27">
                  <c:v>0.43310283942110522</c:v>
                </c:pt>
                <c:pt idx="28">
                  <c:v>0.43373387258741464</c:v>
                </c:pt>
                <c:pt idx="29">
                  <c:v>0.43433852543003854</c:v>
                </c:pt>
                <c:pt idx="30">
                  <c:v>0.43491679794899613</c:v>
                </c:pt>
                <c:pt idx="31">
                  <c:v>0.4354686901442682</c:v>
                </c:pt>
                <c:pt idx="32">
                  <c:v>0.43599420201587397</c:v>
                </c:pt>
                <c:pt idx="33">
                  <c:v>0.43649333356379422</c:v>
                </c:pt>
                <c:pt idx="34">
                  <c:v>0.43696608478803528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EEB-4EF4-A6EB-C9E1CFD49178}"/>
            </c:ext>
          </c:extLst>
        </c:ser>
        <c:ser>
          <c:idx val="5"/>
          <c:order val="11"/>
          <c:tx>
            <c:strRef>
              <c:f>'ATB Offshore Wind'!$K$258</c:f>
              <c:strCache>
                <c:ptCount val="1"/>
                <c:pt idx="0">
                  <c:v>TRG 4 -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2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Wind'!$L$258:$AT$258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0.40609318158120039</c:v>
                </c:pt>
                <c:pt idx="2">
                  <c:v>0.40609318158120039</c:v>
                </c:pt>
                <c:pt idx="3">
                  <c:v>0.40609318158120039</c:v>
                </c:pt>
                <c:pt idx="4">
                  <c:v>0.40609318158120039</c:v>
                </c:pt>
                <c:pt idx="5">
                  <c:v>0.40609318158120039</c:v>
                </c:pt>
                <c:pt idx="6">
                  <c:v>0.40609318158120039</c:v>
                </c:pt>
                <c:pt idx="7">
                  <c:v>0.40609318158120039</c:v>
                </c:pt>
                <c:pt idx="8">
                  <c:v>0.40609318158120039</c:v>
                </c:pt>
                <c:pt idx="9">
                  <c:v>0.40609318158120039</c:v>
                </c:pt>
                <c:pt idx="10">
                  <c:v>0.40609318158120039</c:v>
                </c:pt>
                <c:pt idx="11">
                  <c:v>0.40609318158120039</c:v>
                </c:pt>
                <c:pt idx="12">
                  <c:v>0.40609318158120039</c:v>
                </c:pt>
                <c:pt idx="13">
                  <c:v>0.40609318158120039</c:v>
                </c:pt>
                <c:pt idx="14">
                  <c:v>0.40609318158120039</c:v>
                </c:pt>
                <c:pt idx="15">
                  <c:v>0.40609318158120039</c:v>
                </c:pt>
                <c:pt idx="16">
                  <c:v>0.40609318158120039</c:v>
                </c:pt>
                <c:pt idx="17">
                  <c:v>0.40609318158120039</c:v>
                </c:pt>
                <c:pt idx="18">
                  <c:v>0.40609318158120039</c:v>
                </c:pt>
                <c:pt idx="19">
                  <c:v>0.40609318158120039</c:v>
                </c:pt>
                <c:pt idx="20">
                  <c:v>0.40609318158120039</c:v>
                </c:pt>
                <c:pt idx="21">
                  <c:v>0.40609318158120039</c:v>
                </c:pt>
                <c:pt idx="22">
                  <c:v>0.40609318158120039</c:v>
                </c:pt>
                <c:pt idx="23">
                  <c:v>0.40609318158120039</c:v>
                </c:pt>
                <c:pt idx="24">
                  <c:v>0.40609318158120039</c:v>
                </c:pt>
                <c:pt idx="25">
                  <c:v>0.40609318158120039</c:v>
                </c:pt>
                <c:pt idx="26">
                  <c:v>0.40609318158120039</c:v>
                </c:pt>
                <c:pt idx="27">
                  <c:v>0.40609318158120039</c:v>
                </c:pt>
                <c:pt idx="28">
                  <c:v>0.40609318158120039</c:v>
                </c:pt>
                <c:pt idx="29">
                  <c:v>0.40609318158120039</c:v>
                </c:pt>
                <c:pt idx="30">
                  <c:v>0.40609318158120039</c:v>
                </c:pt>
                <c:pt idx="31">
                  <c:v>0.40609318158120039</c:v>
                </c:pt>
                <c:pt idx="32">
                  <c:v>0.40609318158120039</c:v>
                </c:pt>
                <c:pt idx="33">
                  <c:v>0.40609318158120039</c:v>
                </c:pt>
                <c:pt idx="34">
                  <c:v>0.40609318158120039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EEB-4EF4-A6EB-C9E1CFD49178}"/>
            </c:ext>
          </c:extLst>
        </c:ser>
        <c:ser>
          <c:idx val="8"/>
          <c:order val="12"/>
          <c:tx>
            <c:strRef>
              <c:f>'ATB Offshore Wind'!$K$259</c:f>
              <c:strCache>
                <c:ptCount val="1"/>
                <c:pt idx="0">
                  <c:v>TRG 5 -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5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Wind'!$L$259:$AT$259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0.37601153483248084</c:v>
                </c:pt>
                <c:pt idx="2">
                  <c:v>0.37937700109732675</c:v>
                </c:pt>
                <c:pt idx="3">
                  <c:v>0.38267505097942078</c:v>
                </c:pt>
                <c:pt idx="4">
                  <c:v>0.38590568447877927</c:v>
                </c:pt>
                <c:pt idx="5">
                  <c:v>0.38906890159543495</c:v>
                </c:pt>
                <c:pt idx="6">
                  <c:v>0.39216470232933875</c:v>
                </c:pt>
                <c:pt idx="7">
                  <c:v>0.39519308668055603</c:v>
                </c:pt>
                <c:pt idx="8">
                  <c:v>0.39815405464898873</c:v>
                </c:pt>
                <c:pt idx="9">
                  <c:v>0.40104760623475133</c:v>
                </c:pt>
                <c:pt idx="10">
                  <c:v>0.40387374143772931</c:v>
                </c:pt>
                <c:pt idx="11">
                  <c:v>0.4066324602580208</c:v>
                </c:pt>
                <c:pt idx="12">
                  <c:v>0.40932376269556048</c:v>
                </c:pt>
                <c:pt idx="13">
                  <c:v>0.41194764875039724</c:v>
                </c:pt>
                <c:pt idx="14">
                  <c:v>0.41450411842246582</c:v>
                </c:pt>
                <c:pt idx="15">
                  <c:v>0.41699317171184791</c:v>
                </c:pt>
                <c:pt idx="16">
                  <c:v>0.41941480861846175</c:v>
                </c:pt>
                <c:pt idx="17">
                  <c:v>0.42176902914238912</c:v>
                </c:pt>
                <c:pt idx="18">
                  <c:v>0.42405583328354823</c:v>
                </c:pt>
                <c:pt idx="19">
                  <c:v>0.42627522104198817</c:v>
                </c:pt>
                <c:pt idx="20">
                  <c:v>0.42842719241772531</c:v>
                </c:pt>
                <c:pt idx="21">
                  <c:v>0.4305117474106942</c:v>
                </c:pt>
                <c:pt idx="22">
                  <c:v>0.43252888602097656</c:v>
                </c:pt>
                <c:pt idx="23">
                  <c:v>0.43447860824849072</c:v>
                </c:pt>
                <c:pt idx="24">
                  <c:v>0.4363609140933184</c:v>
                </c:pt>
                <c:pt idx="25">
                  <c:v>0.43817580355537789</c:v>
                </c:pt>
                <c:pt idx="26">
                  <c:v>0.43992327663475084</c:v>
                </c:pt>
                <c:pt idx="27">
                  <c:v>0.44160333333135554</c:v>
                </c:pt>
                <c:pt idx="28">
                  <c:v>0.44321597364525744</c:v>
                </c:pt>
                <c:pt idx="29">
                  <c:v>0.44476119757640747</c:v>
                </c:pt>
                <c:pt idx="30">
                  <c:v>0.44623900512485465</c:v>
                </c:pt>
                <c:pt idx="31">
                  <c:v>0.44764939629054995</c:v>
                </c:pt>
                <c:pt idx="32">
                  <c:v>0.4489923710735424</c:v>
                </c:pt>
                <c:pt idx="33">
                  <c:v>0.45026792947378297</c:v>
                </c:pt>
                <c:pt idx="34">
                  <c:v>0.45147607149128804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EEB-4EF4-A6EB-C9E1CFD49178}"/>
            </c:ext>
          </c:extLst>
        </c:ser>
        <c:ser>
          <c:idx val="11"/>
          <c:order val="13"/>
          <c:tx>
            <c:strRef>
              <c:f>'ATB Offshore Wind'!$K$260</c:f>
              <c:strCache>
                <c:ptCount val="1"/>
                <c:pt idx="0">
                  <c:v>TRG 5 -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8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Wind'!$L$260:$AT$260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0.36985705254495316</c:v>
                </c:pt>
                <c:pt idx="2">
                  <c:v>0.37117397412684938</c:v>
                </c:pt>
                <c:pt idx="3">
                  <c:v>0.37246451538506009</c:v>
                </c:pt>
                <c:pt idx="4">
                  <c:v>0.37372867631959167</c:v>
                </c:pt>
                <c:pt idx="5">
                  <c:v>0.37496645693045694</c:v>
                </c:pt>
                <c:pt idx="6">
                  <c:v>0.37617785721763669</c:v>
                </c:pt>
                <c:pt idx="7">
                  <c:v>0.37736287718115646</c:v>
                </c:pt>
                <c:pt idx="8">
                  <c:v>0.37852151682097801</c:v>
                </c:pt>
                <c:pt idx="9">
                  <c:v>0.37965377613714596</c:v>
                </c:pt>
                <c:pt idx="10">
                  <c:v>0.38075965512961563</c:v>
                </c:pt>
                <c:pt idx="11">
                  <c:v>0.38183915379842531</c:v>
                </c:pt>
                <c:pt idx="12">
                  <c:v>0.38289227214354954</c:v>
                </c:pt>
                <c:pt idx="13">
                  <c:v>0.3839190101650074</c:v>
                </c:pt>
                <c:pt idx="14">
                  <c:v>0.38491936786277337</c:v>
                </c:pt>
                <c:pt idx="15">
                  <c:v>0.3858933452368794</c:v>
                </c:pt>
                <c:pt idx="16">
                  <c:v>0.38684094228729349</c:v>
                </c:pt>
                <c:pt idx="17">
                  <c:v>0.3877621590140477</c:v>
                </c:pt>
                <c:pt idx="18">
                  <c:v>0.38865699541710996</c:v>
                </c:pt>
                <c:pt idx="19">
                  <c:v>0.38952545149649953</c:v>
                </c:pt>
                <c:pt idx="20">
                  <c:v>0.39036752725222273</c:v>
                </c:pt>
                <c:pt idx="21">
                  <c:v>0.39118322268425404</c:v>
                </c:pt>
                <c:pt idx="22">
                  <c:v>0.39197253779262542</c:v>
                </c:pt>
                <c:pt idx="23">
                  <c:v>0.39273547257730484</c:v>
                </c:pt>
                <c:pt idx="24">
                  <c:v>0.3934720270383244</c:v>
                </c:pt>
                <c:pt idx="25">
                  <c:v>0.394182201175652</c:v>
                </c:pt>
                <c:pt idx="26">
                  <c:v>0.39486599498931968</c:v>
                </c:pt>
                <c:pt idx="27">
                  <c:v>0.39552340847929546</c:v>
                </c:pt>
                <c:pt idx="28">
                  <c:v>0.39615444164560487</c:v>
                </c:pt>
                <c:pt idx="29">
                  <c:v>0.39675909448822877</c:v>
                </c:pt>
                <c:pt idx="30">
                  <c:v>0.39733736700718636</c:v>
                </c:pt>
                <c:pt idx="31">
                  <c:v>0.39788925920245843</c:v>
                </c:pt>
                <c:pt idx="32">
                  <c:v>0.3984147710740642</c:v>
                </c:pt>
                <c:pt idx="33">
                  <c:v>0.39891390262198445</c:v>
                </c:pt>
                <c:pt idx="34">
                  <c:v>0.39938665384622551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EEB-4EF4-A6EB-C9E1CFD49178}"/>
            </c:ext>
          </c:extLst>
        </c:ser>
        <c:ser>
          <c:idx val="14"/>
          <c:order val="14"/>
          <c:tx>
            <c:strRef>
              <c:f>'ATB Offshore Wind'!$K$261</c:f>
              <c:strCache>
                <c:ptCount val="1"/>
                <c:pt idx="0">
                  <c:v>TRG 5 -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B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Wind'!$L$261:$AT$261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0.36851375063939062</c:v>
                </c:pt>
                <c:pt idx="2">
                  <c:v>0.36851375063939062</c:v>
                </c:pt>
                <c:pt idx="3">
                  <c:v>0.36851375063939062</c:v>
                </c:pt>
                <c:pt idx="4">
                  <c:v>0.36851375063939062</c:v>
                </c:pt>
                <c:pt idx="5">
                  <c:v>0.36851375063939062</c:v>
                </c:pt>
                <c:pt idx="6">
                  <c:v>0.36851375063939062</c:v>
                </c:pt>
                <c:pt idx="7">
                  <c:v>0.36851375063939062</c:v>
                </c:pt>
                <c:pt idx="8">
                  <c:v>0.36851375063939062</c:v>
                </c:pt>
                <c:pt idx="9">
                  <c:v>0.36851375063939062</c:v>
                </c:pt>
                <c:pt idx="10">
                  <c:v>0.36851375063939062</c:v>
                </c:pt>
                <c:pt idx="11">
                  <c:v>0.36851375063939062</c:v>
                </c:pt>
                <c:pt idx="12">
                  <c:v>0.36851375063939062</c:v>
                </c:pt>
                <c:pt idx="13">
                  <c:v>0.36851375063939062</c:v>
                </c:pt>
                <c:pt idx="14">
                  <c:v>0.36851375063939062</c:v>
                </c:pt>
                <c:pt idx="15">
                  <c:v>0.36851375063939062</c:v>
                </c:pt>
                <c:pt idx="16">
                  <c:v>0.36851375063939062</c:v>
                </c:pt>
                <c:pt idx="17">
                  <c:v>0.36851375063939062</c:v>
                </c:pt>
                <c:pt idx="18">
                  <c:v>0.36851375063939062</c:v>
                </c:pt>
                <c:pt idx="19">
                  <c:v>0.36851375063939062</c:v>
                </c:pt>
                <c:pt idx="20">
                  <c:v>0.36851375063939062</c:v>
                </c:pt>
                <c:pt idx="21">
                  <c:v>0.36851375063939062</c:v>
                </c:pt>
                <c:pt idx="22">
                  <c:v>0.36851375063939062</c:v>
                </c:pt>
                <c:pt idx="23">
                  <c:v>0.36851375063939062</c:v>
                </c:pt>
                <c:pt idx="24">
                  <c:v>0.36851375063939062</c:v>
                </c:pt>
                <c:pt idx="25">
                  <c:v>0.36851375063939062</c:v>
                </c:pt>
                <c:pt idx="26">
                  <c:v>0.36851375063939062</c:v>
                </c:pt>
                <c:pt idx="27">
                  <c:v>0.36851375063939062</c:v>
                </c:pt>
                <c:pt idx="28">
                  <c:v>0.36851375063939062</c:v>
                </c:pt>
                <c:pt idx="29">
                  <c:v>0.36851375063939062</c:v>
                </c:pt>
                <c:pt idx="30">
                  <c:v>0.36851375063939062</c:v>
                </c:pt>
                <c:pt idx="31">
                  <c:v>0.36851375063939062</c:v>
                </c:pt>
                <c:pt idx="32">
                  <c:v>0.36851375063939062</c:v>
                </c:pt>
                <c:pt idx="33">
                  <c:v>0.36851375063939062</c:v>
                </c:pt>
                <c:pt idx="34">
                  <c:v>0.36851375063939062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EEB-4EF4-A6EB-C9E1CFD49178}"/>
            </c:ext>
          </c:extLst>
        </c:ser>
        <c:ser>
          <c:idx val="15"/>
          <c:order val="15"/>
          <c:tx>
            <c:strRef>
              <c:f>'ATB Offshore Wind'!$K$262</c:f>
              <c:strCache>
                <c:ptCount val="1"/>
                <c:pt idx="0">
                  <c:v>TRG 6 - Low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E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Wind'!$L$262:$AT$262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0.51279496827787496</c:v>
                </c:pt>
                <c:pt idx="2">
                  <c:v>0.51616043454272087</c:v>
                </c:pt>
                <c:pt idx="3">
                  <c:v>0.5194584844248149</c:v>
                </c:pt>
                <c:pt idx="4">
                  <c:v>0.52268911792417339</c:v>
                </c:pt>
                <c:pt idx="5">
                  <c:v>0.52585233504082907</c:v>
                </c:pt>
                <c:pt idx="6">
                  <c:v>0.52894813577473287</c:v>
                </c:pt>
                <c:pt idx="7">
                  <c:v>0.53197652012595009</c:v>
                </c:pt>
                <c:pt idx="8">
                  <c:v>0.53493748809438291</c:v>
                </c:pt>
                <c:pt idx="9">
                  <c:v>0.53783103968014545</c:v>
                </c:pt>
                <c:pt idx="10">
                  <c:v>0.54065717488312348</c:v>
                </c:pt>
                <c:pt idx="11">
                  <c:v>0.54341589370341492</c:v>
                </c:pt>
                <c:pt idx="12">
                  <c:v>0.5461071961409546</c:v>
                </c:pt>
                <c:pt idx="13">
                  <c:v>0.54873108219579136</c:v>
                </c:pt>
                <c:pt idx="14">
                  <c:v>0.55128755186785994</c:v>
                </c:pt>
                <c:pt idx="15">
                  <c:v>0.55377660515724203</c:v>
                </c:pt>
                <c:pt idx="16">
                  <c:v>0.55619824206385582</c:v>
                </c:pt>
                <c:pt idx="17">
                  <c:v>0.55855246258778324</c:v>
                </c:pt>
                <c:pt idx="18">
                  <c:v>0.56083926672894235</c:v>
                </c:pt>
                <c:pt idx="19">
                  <c:v>0.56305865448738235</c:v>
                </c:pt>
                <c:pt idx="20">
                  <c:v>0.56521062586311943</c:v>
                </c:pt>
                <c:pt idx="21">
                  <c:v>0.56729518085608832</c:v>
                </c:pt>
                <c:pt idx="22">
                  <c:v>0.56931231946637073</c:v>
                </c:pt>
                <c:pt idx="23">
                  <c:v>0.57126204169388484</c:v>
                </c:pt>
                <c:pt idx="24">
                  <c:v>0.57314434753871257</c:v>
                </c:pt>
                <c:pt idx="25">
                  <c:v>0.57495923700077201</c:v>
                </c:pt>
                <c:pt idx="26">
                  <c:v>0.57670671008014496</c:v>
                </c:pt>
                <c:pt idx="27">
                  <c:v>0.57838676677674972</c:v>
                </c:pt>
                <c:pt idx="28">
                  <c:v>0.57999940709065156</c:v>
                </c:pt>
                <c:pt idx="29">
                  <c:v>0.58154463102180154</c:v>
                </c:pt>
                <c:pt idx="30">
                  <c:v>0.58302243857024871</c:v>
                </c:pt>
                <c:pt idx="31">
                  <c:v>0.58443282973594401</c:v>
                </c:pt>
                <c:pt idx="32">
                  <c:v>0.58577580451893652</c:v>
                </c:pt>
                <c:pt idx="33">
                  <c:v>0.58705136291917714</c:v>
                </c:pt>
                <c:pt idx="34">
                  <c:v>0.58825950493668211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7EEB-4EF4-A6EB-C9E1CFD49178}"/>
            </c:ext>
          </c:extLst>
        </c:ser>
        <c:ser>
          <c:idx val="16"/>
          <c:order val="16"/>
          <c:tx>
            <c:strRef>
              <c:f>'ATB Offshore Wind'!$K$263</c:f>
              <c:strCache>
                <c:ptCount val="1"/>
                <c:pt idx="0">
                  <c:v>TRG 6 - Mid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1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Wind'!$L$263:$AT$263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0.50664048599034728</c:v>
                </c:pt>
                <c:pt idx="2">
                  <c:v>0.5079574075722435</c:v>
                </c:pt>
                <c:pt idx="3">
                  <c:v>0.50924794883045421</c:v>
                </c:pt>
                <c:pt idx="4">
                  <c:v>0.51051210976498584</c:v>
                </c:pt>
                <c:pt idx="5">
                  <c:v>0.51174989037585106</c:v>
                </c:pt>
                <c:pt idx="6">
                  <c:v>0.51296129066303076</c:v>
                </c:pt>
                <c:pt idx="7">
                  <c:v>0.51414631062655058</c:v>
                </c:pt>
                <c:pt idx="8">
                  <c:v>0.51530495026637213</c:v>
                </c:pt>
                <c:pt idx="9">
                  <c:v>0.51643720958254002</c:v>
                </c:pt>
                <c:pt idx="10">
                  <c:v>0.51754308857500975</c:v>
                </c:pt>
                <c:pt idx="11">
                  <c:v>0.51862258724381949</c:v>
                </c:pt>
                <c:pt idx="12">
                  <c:v>0.5196757055889436</c:v>
                </c:pt>
                <c:pt idx="13">
                  <c:v>0.52070244361040152</c:v>
                </c:pt>
                <c:pt idx="14">
                  <c:v>0.52170280130816749</c:v>
                </c:pt>
                <c:pt idx="15">
                  <c:v>0.52267677868227347</c:v>
                </c:pt>
                <c:pt idx="16">
                  <c:v>0.52362437573268761</c:v>
                </c:pt>
                <c:pt idx="17">
                  <c:v>0.52454559245944177</c:v>
                </c:pt>
                <c:pt idx="18">
                  <c:v>0.52544042886250408</c:v>
                </c:pt>
                <c:pt idx="19">
                  <c:v>0.52630888494189365</c:v>
                </c:pt>
                <c:pt idx="20">
                  <c:v>0.5271509606976168</c:v>
                </c:pt>
                <c:pt idx="21">
                  <c:v>0.5279666561296481</c:v>
                </c:pt>
                <c:pt idx="22">
                  <c:v>0.52875597123801954</c:v>
                </c:pt>
                <c:pt idx="23">
                  <c:v>0.52951890602269902</c:v>
                </c:pt>
                <c:pt idx="24">
                  <c:v>0.53025546048371852</c:v>
                </c:pt>
                <c:pt idx="25">
                  <c:v>0.53096563462104607</c:v>
                </c:pt>
                <c:pt idx="26">
                  <c:v>0.53164942843471374</c:v>
                </c:pt>
                <c:pt idx="27">
                  <c:v>0.53230684192468958</c:v>
                </c:pt>
                <c:pt idx="28">
                  <c:v>0.53293787509099899</c:v>
                </c:pt>
                <c:pt idx="29">
                  <c:v>0.53354252793362289</c:v>
                </c:pt>
                <c:pt idx="30">
                  <c:v>0.53412080045258048</c:v>
                </c:pt>
                <c:pt idx="31">
                  <c:v>0.53467269264785255</c:v>
                </c:pt>
                <c:pt idx="32">
                  <c:v>0.53519820451945832</c:v>
                </c:pt>
                <c:pt idx="33">
                  <c:v>0.53569733606737857</c:v>
                </c:pt>
                <c:pt idx="34">
                  <c:v>0.53617008729161963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7EEB-4EF4-A6EB-C9E1CFD49178}"/>
            </c:ext>
          </c:extLst>
        </c:ser>
        <c:ser>
          <c:idx val="17"/>
          <c:order val="17"/>
          <c:tx>
            <c:strRef>
              <c:f>'ATB Offshore Wind'!$K$264</c:f>
              <c:strCache>
                <c:ptCount val="1"/>
                <c:pt idx="0">
                  <c:v>TRG 6 - Constant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4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Wind'!$L$264:$AT$264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0.50529718408478475</c:v>
                </c:pt>
                <c:pt idx="2">
                  <c:v>0.50529718408478475</c:v>
                </c:pt>
                <c:pt idx="3">
                  <c:v>0.50529718408478475</c:v>
                </c:pt>
                <c:pt idx="4">
                  <c:v>0.50529718408478475</c:v>
                </c:pt>
                <c:pt idx="5">
                  <c:v>0.50529718408478475</c:v>
                </c:pt>
                <c:pt idx="6">
                  <c:v>0.50529718408478475</c:v>
                </c:pt>
                <c:pt idx="7">
                  <c:v>0.50529718408478475</c:v>
                </c:pt>
                <c:pt idx="8">
                  <c:v>0.50529718408478475</c:v>
                </c:pt>
                <c:pt idx="9">
                  <c:v>0.50529718408478475</c:v>
                </c:pt>
                <c:pt idx="10">
                  <c:v>0.50529718408478475</c:v>
                </c:pt>
                <c:pt idx="11">
                  <c:v>0.50529718408478475</c:v>
                </c:pt>
                <c:pt idx="12">
                  <c:v>0.50529718408478475</c:v>
                </c:pt>
                <c:pt idx="13">
                  <c:v>0.50529718408478475</c:v>
                </c:pt>
                <c:pt idx="14">
                  <c:v>0.50529718408478475</c:v>
                </c:pt>
                <c:pt idx="15">
                  <c:v>0.50529718408478475</c:v>
                </c:pt>
                <c:pt idx="16">
                  <c:v>0.50529718408478475</c:v>
                </c:pt>
                <c:pt idx="17">
                  <c:v>0.50529718408478475</c:v>
                </c:pt>
                <c:pt idx="18">
                  <c:v>0.50529718408478475</c:v>
                </c:pt>
                <c:pt idx="19">
                  <c:v>0.50529718408478475</c:v>
                </c:pt>
                <c:pt idx="20">
                  <c:v>0.50529718408478475</c:v>
                </c:pt>
                <c:pt idx="21">
                  <c:v>0.50529718408478475</c:v>
                </c:pt>
                <c:pt idx="22">
                  <c:v>0.50529718408478475</c:v>
                </c:pt>
                <c:pt idx="23">
                  <c:v>0.50529718408478475</c:v>
                </c:pt>
                <c:pt idx="24">
                  <c:v>0.50529718408478475</c:v>
                </c:pt>
                <c:pt idx="25">
                  <c:v>0.50529718408478475</c:v>
                </c:pt>
                <c:pt idx="26">
                  <c:v>0.50529718408478475</c:v>
                </c:pt>
                <c:pt idx="27">
                  <c:v>0.50529718408478475</c:v>
                </c:pt>
                <c:pt idx="28">
                  <c:v>0.50529718408478475</c:v>
                </c:pt>
                <c:pt idx="29">
                  <c:v>0.50529718408478475</c:v>
                </c:pt>
                <c:pt idx="30">
                  <c:v>0.50529718408478475</c:v>
                </c:pt>
                <c:pt idx="31">
                  <c:v>0.50529718408478475</c:v>
                </c:pt>
                <c:pt idx="32">
                  <c:v>0.50529718408478475</c:v>
                </c:pt>
                <c:pt idx="33">
                  <c:v>0.50529718408478475</c:v>
                </c:pt>
                <c:pt idx="34">
                  <c:v>0.50529718408478475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7EEB-4EF4-A6EB-C9E1CFD49178}"/>
            </c:ext>
          </c:extLst>
        </c:ser>
        <c:ser>
          <c:idx val="18"/>
          <c:order val="18"/>
          <c:tx>
            <c:strRef>
              <c:f>'ATB Offshore Wind'!$K$265</c:f>
              <c:strCache>
                <c:ptCount val="1"/>
                <c:pt idx="0">
                  <c:v>TRG 7 - Low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7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Wind'!$L$265:$AT$265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0.50599110281097315</c:v>
                </c:pt>
                <c:pt idx="2">
                  <c:v>0.50935656907581894</c:v>
                </c:pt>
                <c:pt idx="3">
                  <c:v>0.51265461895791309</c:v>
                </c:pt>
                <c:pt idx="4">
                  <c:v>0.51588525245727157</c:v>
                </c:pt>
                <c:pt idx="5">
                  <c:v>0.51904846957392714</c:v>
                </c:pt>
                <c:pt idx="6">
                  <c:v>0.52214427030783095</c:v>
                </c:pt>
                <c:pt idx="7">
                  <c:v>0.52517265465904828</c:v>
                </c:pt>
                <c:pt idx="8">
                  <c:v>0.52813362262748098</c:v>
                </c:pt>
                <c:pt idx="9">
                  <c:v>0.53102717421324352</c:v>
                </c:pt>
                <c:pt idx="10">
                  <c:v>0.53385330941622156</c:v>
                </c:pt>
                <c:pt idx="11">
                  <c:v>0.53661202823651311</c:v>
                </c:pt>
                <c:pt idx="12">
                  <c:v>0.53930333067405267</c:v>
                </c:pt>
                <c:pt idx="13">
                  <c:v>0.54192721672888944</c:v>
                </c:pt>
                <c:pt idx="14">
                  <c:v>0.54448368640095801</c:v>
                </c:pt>
                <c:pt idx="15">
                  <c:v>0.5469727396903401</c:v>
                </c:pt>
                <c:pt idx="16">
                  <c:v>0.549394376596954</c:v>
                </c:pt>
                <c:pt idx="17">
                  <c:v>0.55174859712088131</c:v>
                </c:pt>
                <c:pt idx="18">
                  <c:v>0.55403540126204043</c:v>
                </c:pt>
                <c:pt idx="19">
                  <c:v>0.55625478902048042</c:v>
                </c:pt>
                <c:pt idx="20">
                  <c:v>0.55840676039621751</c:v>
                </c:pt>
                <c:pt idx="21">
                  <c:v>0.5604913153891864</c:v>
                </c:pt>
                <c:pt idx="22">
                  <c:v>0.5625084539994688</c:v>
                </c:pt>
                <c:pt idx="23">
                  <c:v>0.56445817622698302</c:v>
                </c:pt>
                <c:pt idx="24">
                  <c:v>0.56634048207181065</c:v>
                </c:pt>
                <c:pt idx="25">
                  <c:v>0.56815537153387008</c:v>
                </c:pt>
                <c:pt idx="26">
                  <c:v>0.56990284461324303</c:v>
                </c:pt>
                <c:pt idx="27">
                  <c:v>0.57158290130984779</c:v>
                </c:pt>
                <c:pt idx="28">
                  <c:v>0.57319554162374975</c:v>
                </c:pt>
                <c:pt idx="29">
                  <c:v>0.57474076555489972</c:v>
                </c:pt>
                <c:pt idx="30">
                  <c:v>0.5762185731033469</c:v>
                </c:pt>
                <c:pt idx="31">
                  <c:v>0.5776289642690422</c:v>
                </c:pt>
                <c:pt idx="32">
                  <c:v>0.5789719390520347</c:v>
                </c:pt>
                <c:pt idx="33">
                  <c:v>0.58024749745227522</c:v>
                </c:pt>
                <c:pt idx="34">
                  <c:v>0.58145563946978029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7EEB-4EF4-A6EB-C9E1CFD49178}"/>
            </c:ext>
          </c:extLst>
        </c:ser>
        <c:ser>
          <c:idx val="19"/>
          <c:order val="19"/>
          <c:tx>
            <c:strRef>
              <c:f>'ATB Offshore Wind'!$K$266</c:f>
              <c:strCache>
                <c:ptCount val="1"/>
                <c:pt idx="0">
                  <c:v>TRG 7 - Mid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A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Wind'!$L$266:$AT$266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0.49983662052344541</c:v>
                </c:pt>
                <c:pt idx="2">
                  <c:v>0.50115354210534169</c:v>
                </c:pt>
                <c:pt idx="3">
                  <c:v>0.5024440833635524</c:v>
                </c:pt>
                <c:pt idx="4">
                  <c:v>0.50370824429808392</c:v>
                </c:pt>
                <c:pt idx="5">
                  <c:v>0.50494602490894924</c:v>
                </c:pt>
                <c:pt idx="6">
                  <c:v>0.50615742519612894</c:v>
                </c:pt>
                <c:pt idx="7">
                  <c:v>0.50734244515964877</c:v>
                </c:pt>
                <c:pt idx="8">
                  <c:v>0.5085010847994702</c:v>
                </c:pt>
                <c:pt idx="9">
                  <c:v>0.50963334411563821</c:v>
                </c:pt>
                <c:pt idx="10">
                  <c:v>0.51073922310810782</c:v>
                </c:pt>
                <c:pt idx="11">
                  <c:v>0.51181872177691756</c:v>
                </c:pt>
                <c:pt idx="12">
                  <c:v>0.51287184012204179</c:v>
                </c:pt>
                <c:pt idx="13">
                  <c:v>0.51389857814349971</c:v>
                </c:pt>
                <c:pt idx="14">
                  <c:v>0.51489893584126567</c:v>
                </c:pt>
                <c:pt idx="15">
                  <c:v>0.51587291321537165</c:v>
                </c:pt>
                <c:pt idx="16">
                  <c:v>0.51682051026578579</c:v>
                </c:pt>
                <c:pt idx="17">
                  <c:v>0.51774172699253995</c:v>
                </c:pt>
                <c:pt idx="18">
                  <c:v>0.51863656339560227</c:v>
                </c:pt>
                <c:pt idx="19">
                  <c:v>0.51950501947499172</c:v>
                </c:pt>
                <c:pt idx="20">
                  <c:v>0.52034709523071498</c:v>
                </c:pt>
                <c:pt idx="21">
                  <c:v>0.52116279066274629</c:v>
                </c:pt>
                <c:pt idx="22">
                  <c:v>0.52195210577111761</c:v>
                </c:pt>
                <c:pt idx="23">
                  <c:v>0.52271504055579709</c:v>
                </c:pt>
                <c:pt idx="24">
                  <c:v>0.5234515950168166</c:v>
                </c:pt>
                <c:pt idx="25">
                  <c:v>0.52416176915414425</c:v>
                </c:pt>
                <c:pt idx="26">
                  <c:v>0.52484556296781193</c:v>
                </c:pt>
                <c:pt idx="27">
                  <c:v>0.52550297645778765</c:v>
                </c:pt>
                <c:pt idx="28">
                  <c:v>0.52613400962409718</c:v>
                </c:pt>
                <c:pt idx="29">
                  <c:v>0.52673866246672107</c:v>
                </c:pt>
                <c:pt idx="30">
                  <c:v>0.52731693498567866</c:v>
                </c:pt>
                <c:pt idx="31">
                  <c:v>0.52786882718095074</c:v>
                </c:pt>
                <c:pt idx="32">
                  <c:v>0.52839433905255651</c:v>
                </c:pt>
                <c:pt idx="33">
                  <c:v>0.52889347060047665</c:v>
                </c:pt>
                <c:pt idx="34">
                  <c:v>0.52936622182471782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7EEB-4EF4-A6EB-C9E1CFD49178}"/>
            </c:ext>
          </c:extLst>
        </c:ser>
        <c:ser>
          <c:idx val="20"/>
          <c:order val="20"/>
          <c:tx>
            <c:strRef>
              <c:f>'ATB Offshore Wind'!$K$267</c:f>
              <c:strCache>
                <c:ptCount val="1"/>
                <c:pt idx="0">
                  <c:v>TRG 7 - Constant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D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Wind'!$L$267:$AT$267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0.49849331861788287</c:v>
                </c:pt>
                <c:pt idx="2">
                  <c:v>0.49849331861788287</c:v>
                </c:pt>
                <c:pt idx="3">
                  <c:v>0.49849331861788287</c:v>
                </c:pt>
                <c:pt idx="4">
                  <c:v>0.49849331861788287</c:v>
                </c:pt>
                <c:pt idx="5">
                  <c:v>0.49849331861788287</c:v>
                </c:pt>
                <c:pt idx="6">
                  <c:v>0.49849331861788287</c:v>
                </c:pt>
                <c:pt idx="7">
                  <c:v>0.49849331861788287</c:v>
                </c:pt>
                <c:pt idx="8">
                  <c:v>0.49849331861788287</c:v>
                </c:pt>
                <c:pt idx="9">
                  <c:v>0.49849331861788287</c:v>
                </c:pt>
                <c:pt idx="10">
                  <c:v>0.49849331861788287</c:v>
                </c:pt>
                <c:pt idx="11">
                  <c:v>0.49849331861788287</c:v>
                </c:pt>
                <c:pt idx="12">
                  <c:v>0.49849331861788287</c:v>
                </c:pt>
                <c:pt idx="13">
                  <c:v>0.49849331861788287</c:v>
                </c:pt>
                <c:pt idx="14">
                  <c:v>0.49849331861788287</c:v>
                </c:pt>
                <c:pt idx="15">
                  <c:v>0.49849331861788287</c:v>
                </c:pt>
                <c:pt idx="16">
                  <c:v>0.49849331861788287</c:v>
                </c:pt>
                <c:pt idx="17">
                  <c:v>0.49849331861788287</c:v>
                </c:pt>
                <c:pt idx="18">
                  <c:v>0.49849331861788287</c:v>
                </c:pt>
                <c:pt idx="19">
                  <c:v>0.49849331861788287</c:v>
                </c:pt>
                <c:pt idx="20">
                  <c:v>0.49849331861788287</c:v>
                </c:pt>
                <c:pt idx="21">
                  <c:v>0.49849331861788287</c:v>
                </c:pt>
                <c:pt idx="22">
                  <c:v>0.49849331861788287</c:v>
                </c:pt>
                <c:pt idx="23">
                  <c:v>0.49849331861788287</c:v>
                </c:pt>
                <c:pt idx="24">
                  <c:v>0.49849331861788287</c:v>
                </c:pt>
                <c:pt idx="25">
                  <c:v>0.49849331861788287</c:v>
                </c:pt>
                <c:pt idx="26">
                  <c:v>0.49849331861788287</c:v>
                </c:pt>
                <c:pt idx="27">
                  <c:v>0.49849331861788287</c:v>
                </c:pt>
                <c:pt idx="28">
                  <c:v>0.49849331861788287</c:v>
                </c:pt>
                <c:pt idx="29">
                  <c:v>0.49849331861788287</c:v>
                </c:pt>
                <c:pt idx="30">
                  <c:v>0.49849331861788287</c:v>
                </c:pt>
                <c:pt idx="31">
                  <c:v>0.49849331861788287</c:v>
                </c:pt>
                <c:pt idx="32">
                  <c:v>0.49849331861788287</c:v>
                </c:pt>
                <c:pt idx="33">
                  <c:v>0.49849331861788287</c:v>
                </c:pt>
                <c:pt idx="34">
                  <c:v>0.49849331861788287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7EEB-4EF4-A6EB-C9E1CFD49178}"/>
            </c:ext>
          </c:extLst>
        </c:ser>
        <c:ser>
          <c:idx val="21"/>
          <c:order val="21"/>
          <c:tx>
            <c:strRef>
              <c:f>'ATB Offshore Wind'!$K$268</c:f>
              <c:strCache>
                <c:ptCount val="1"/>
                <c:pt idx="0">
                  <c:v>TRG 8 - Low</c:v>
                </c:pt>
              </c:strCache>
            </c:strRef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0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Wind'!$L$268:$AT$268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0.49459156490788303</c:v>
                </c:pt>
                <c:pt idx="2">
                  <c:v>0.49795703117272894</c:v>
                </c:pt>
                <c:pt idx="3">
                  <c:v>0.50125508105482297</c:v>
                </c:pt>
                <c:pt idx="4">
                  <c:v>0.50448571455418145</c:v>
                </c:pt>
                <c:pt idx="5">
                  <c:v>0.50764893167083713</c:v>
                </c:pt>
                <c:pt idx="6">
                  <c:v>0.51074473240474094</c:v>
                </c:pt>
                <c:pt idx="7">
                  <c:v>0.51377311675595816</c:v>
                </c:pt>
                <c:pt idx="8">
                  <c:v>0.51673408472439097</c:v>
                </c:pt>
                <c:pt idx="9">
                  <c:v>0.51962763631015352</c:v>
                </c:pt>
                <c:pt idx="10">
                  <c:v>0.52245377151313155</c:v>
                </c:pt>
                <c:pt idx="11">
                  <c:v>0.52521249033342299</c:v>
                </c:pt>
                <c:pt idx="12">
                  <c:v>0.52790379277096267</c:v>
                </c:pt>
                <c:pt idx="13">
                  <c:v>0.53052767882579943</c:v>
                </c:pt>
                <c:pt idx="14">
                  <c:v>0.533084148497868</c:v>
                </c:pt>
                <c:pt idx="15">
                  <c:v>0.5355732017872501</c:v>
                </c:pt>
                <c:pt idx="16">
                  <c:v>0.53799483869386389</c:v>
                </c:pt>
                <c:pt idx="17">
                  <c:v>0.54034905921779131</c:v>
                </c:pt>
                <c:pt idx="18">
                  <c:v>0.54263586335895042</c:v>
                </c:pt>
                <c:pt idx="19">
                  <c:v>0.54485525111739042</c:v>
                </c:pt>
                <c:pt idx="20">
                  <c:v>0.5470072224931275</c:v>
                </c:pt>
                <c:pt idx="21">
                  <c:v>0.54909177748609639</c:v>
                </c:pt>
                <c:pt idx="22">
                  <c:v>0.55110891609637869</c:v>
                </c:pt>
                <c:pt idx="23">
                  <c:v>0.5530586383238929</c:v>
                </c:pt>
                <c:pt idx="24">
                  <c:v>0.55494094416872053</c:v>
                </c:pt>
                <c:pt idx="25">
                  <c:v>0.55675583363078007</c:v>
                </c:pt>
                <c:pt idx="26">
                  <c:v>0.55850330671015302</c:v>
                </c:pt>
                <c:pt idx="27">
                  <c:v>0.56018336340675767</c:v>
                </c:pt>
                <c:pt idx="28">
                  <c:v>0.56179600372065963</c:v>
                </c:pt>
                <c:pt idx="29">
                  <c:v>0.56334122765180961</c:v>
                </c:pt>
                <c:pt idx="30">
                  <c:v>0.56481903520025678</c:v>
                </c:pt>
                <c:pt idx="31">
                  <c:v>0.56622942636595208</c:v>
                </c:pt>
                <c:pt idx="32">
                  <c:v>0.56757240114894458</c:v>
                </c:pt>
                <c:pt idx="33">
                  <c:v>0.5688479595491851</c:v>
                </c:pt>
                <c:pt idx="34">
                  <c:v>0.57005610156669018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7EEB-4EF4-A6EB-C9E1CFD49178}"/>
            </c:ext>
          </c:extLst>
        </c:ser>
        <c:ser>
          <c:idx val="22"/>
          <c:order val="22"/>
          <c:tx>
            <c:strRef>
              <c:f>'ATB Offshore Wind'!$K$269</c:f>
              <c:strCache>
                <c:ptCount val="1"/>
                <c:pt idx="0">
                  <c:v>TRG 8 - Mid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3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Wind'!$L$269:$AT$269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0.48843708262035535</c:v>
                </c:pt>
                <c:pt idx="2">
                  <c:v>0.48975400420225157</c:v>
                </c:pt>
                <c:pt idx="3">
                  <c:v>0.49104454546046228</c:v>
                </c:pt>
                <c:pt idx="4">
                  <c:v>0.49230870639499386</c:v>
                </c:pt>
                <c:pt idx="5">
                  <c:v>0.49354648700585912</c:v>
                </c:pt>
                <c:pt idx="6">
                  <c:v>0.49475788729303888</c:v>
                </c:pt>
                <c:pt idx="7">
                  <c:v>0.49594290725655865</c:v>
                </c:pt>
                <c:pt idx="8">
                  <c:v>0.4971015468963802</c:v>
                </c:pt>
                <c:pt idx="9">
                  <c:v>0.49823380621254815</c:v>
                </c:pt>
                <c:pt idx="10">
                  <c:v>0.49933968520501781</c:v>
                </c:pt>
                <c:pt idx="11">
                  <c:v>0.50041918387382756</c:v>
                </c:pt>
                <c:pt idx="12">
                  <c:v>0.50147230221895167</c:v>
                </c:pt>
                <c:pt idx="13">
                  <c:v>0.50249904024040959</c:v>
                </c:pt>
                <c:pt idx="14">
                  <c:v>0.50349939793817555</c:v>
                </c:pt>
                <c:pt idx="15">
                  <c:v>0.50447337531228154</c:v>
                </c:pt>
                <c:pt idx="16">
                  <c:v>0.50542097236269568</c:v>
                </c:pt>
                <c:pt idx="17">
                  <c:v>0.50634218908944983</c:v>
                </c:pt>
                <c:pt idx="18">
                  <c:v>0.50723702549251215</c:v>
                </c:pt>
                <c:pt idx="19">
                  <c:v>0.50810548157190172</c:v>
                </c:pt>
                <c:pt idx="20">
                  <c:v>0.50894755732762487</c:v>
                </c:pt>
                <c:pt idx="21">
                  <c:v>0.50976325275965617</c:v>
                </c:pt>
                <c:pt idx="22">
                  <c:v>0.51055256786802761</c:v>
                </c:pt>
                <c:pt idx="23">
                  <c:v>0.51131550265270709</c:v>
                </c:pt>
                <c:pt idx="24">
                  <c:v>0.51205205711372659</c:v>
                </c:pt>
                <c:pt idx="25">
                  <c:v>0.51276223125105413</c:v>
                </c:pt>
                <c:pt idx="26">
                  <c:v>0.51344602506472181</c:v>
                </c:pt>
                <c:pt idx="27">
                  <c:v>0.51410343855469764</c:v>
                </c:pt>
                <c:pt idx="28">
                  <c:v>0.51473447172100706</c:v>
                </c:pt>
                <c:pt idx="29">
                  <c:v>0.51533912456363096</c:v>
                </c:pt>
                <c:pt idx="30">
                  <c:v>0.51591739708258855</c:v>
                </c:pt>
                <c:pt idx="31">
                  <c:v>0.51646928927786062</c:v>
                </c:pt>
                <c:pt idx="32">
                  <c:v>0.51699480114946639</c:v>
                </c:pt>
                <c:pt idx="33">
                  <c:v>0.51749393269738664</c:v>
                </c:pt>
                <c:pt idx="34">
                  <c:v>0.5179666839216277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7EEB-4EF4-A6EB-C9E1CFD49178}"/>
            </c:ext>
          </c:extLst>
        </c:ser>
        <c:ser>
          <c:idx val="23"/>
          <c:order val="23"/>
          <c:tx>
            <c:strRef>
              <c:f>'ATB Offshore Wind'!$K$270</c:f>
              <c:strCache>
                <c:ptCount val="1"/>
                <c:pt idx="0">
                  <c:v>TRG 8 - Constant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6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Wind'!$L$270:$AT$270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0.48709378071479281</c:v>
                </c:pt>
                <c:pt idx="2">
                  <c:v>0.48709378071479281</c:v>
                </c:pt>
                <c:pt idx="3">
                  <c:v>0.48709378071479281</c:v>
                </c:pt>
                <c:pt idx="4">
                  <c:v>0.48709378071479281</c:v>
                </c:pt>
                <c:pt idx="5">
                  <c:v>0.48709378071479281</c:v>
                </c:pt>
                <c:pt idx="6">
                  <c:v>0.48709378071479281</c:v>
                </c:pt>
                <c:pt idx="7">
                  <c:v>0.48709378071479281</c:v>
                </c:pt>
                <c:pt idx="8">
                  <c:v>0.48709378071479281</c:v>
                </c:pt>
                <c:pt idx="9">
                  <c:v>0.48709378071479281</c:v>
                </c:pt>
                <c:pt idx="10">
                  <c:v>0.48709378071479281</c:v>
                </c:pt>
                <c:pt idx="11">
                  <c:v>0.48709378071479281</c:v>
                </c:pt>
                <c:pt idx="12">
                  <c:v>0.48709378071479281</c:v>
                </c:pt>
                <c:pt idx="13">
                  <c:v>0.48709378071479281</c:v>
                </c:pt>
                <c:pt idx="14">
                  <c:v>0.48709378071479281</c:v>
                </c:pt>
                <c:pt idx="15">
                  <c:v>0.48709378071479281</c:v>
                </c:pt>
                <c:pt idx="16">
                  <c:v>0.48709378071479281</c:v>
                </c:pt>
                <c:pt idx="17">
                  <c:v>0.48709378071479281</c:v>
                </c:pt>
                <c:pt idx="18">
                  <c:v>0.48709378071479281</c:v>
                </c:pt>
                <c:pt idx="19">
                  <c:v>0.48709378071479281</c:v>
                </c:pt>
                <c:pt idx="20">
                  <c:v>0.48709378071479281</c:v>
                </c:pt>
                <c:pt idx="21">
                  <c:v>0.48709378071479281</c:v>
                </c:pt>
                <c:pt idx="22">
                  <c:v>0.48709378071479281</c:v>
                </c:pt>
                <c:pt idx="23">
                  <c:v>0.48709378071479281</c:v>
                </c:pt>
                <c:pt idx="24">
                  <c:v>0.48709378071479281</c:v>
                </c:pt>
                <c:pt idx="25">
                  <c:v>0.48709378071479281</c:v>
                </c:pt>
                <c:pt idx="26">
                  <c:v>0.48709378071479281</c:v>
                </c:pt>
                <c:pt idx="27">
                  <c:v>0.48709378071479281</c:v>
                </c:pt>
                <c:pt idx="28">
                  <c:v>0.48709378071479281</c:v>
                </c:pt>
                <c:pt idx="29">
                  <c:v>0.48709378071479281</c:v>
                </c:pt>
                <c:pt idx="30">
                  <c:v>0.48709378071479281</c:v>
                </c:pt>
                <c:pt idx="31">
                  <c:v>0.48709378071479281</c:v>
                </c:pt>
                <c:pt idx="32">
                  <c:v>0.48709378071479281</c:v>
                </c:pt>
                <c:pt idx="33">
                  <c:v>0.48709378071479281</c:v>
                </c:pt>
                <c:pt idx="34">
                  <c:v>0.48709378071479281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7EEB-4EF4-A6EB-C9E1CFD49178}"/>
            </c:ext>
          </c:extLst>
        </c:ser>
        <c:ser>
          <c:idx val="24"/>
          <c:order val="24"/>
          <c:tx>
            <c:strRef>
              <c:f>'ATB Offshore Wind'!$K$271</c:f>
              <c:strCache>
                <c:ptCount val="1"/>
                <c:pt idx="0">
                  <c:v>TRG 9 - Low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9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Wind'!$L$271:$AT$271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0.48294928016575611</c:v>
                </c:pt>
                <c:pt idx="2">
                  <c:v>0.48631474643060202</c:v>
                </c:pt>
                <c:pt idx="3">
                  <c:v>0.48961279631269605</c:v>
                </c:pt>
                <c:pt idx="4">
                  <c:v>0.49284342981205453</c:v>
                </c:pt>
                <c:pt idx="5">
                  <c:v>0.49600664692871022</c:v>
                </c:pt>
                <c:pt idx="6">
                  <c:v>0.49910244766261402</c:v>
                </c:pt>
                <c:pt idx="7">
                  <c:v>0.50213083201383124</c:v>
                </c:pt>
                <c:pt idx="8">
                  <c:v>0.50509179998226406</c:v>
                </c:pt>
                <c:pt idx="9">
                  <c:v>0.5079853515680266</c:v>
                </c:pt>
                <c:pt idx="10">
                  <c:v>0.51081148677100463</c:v>
                </c:pt>
                <c:pt idx="11">
                  <c:v>0.51357020559129607</c:v>
                </c:pt>
                <c:pt idx="12">
                  <c:v>0.51626150802883575</c:v>
                </c:pt>
                <c:pt idx="13">
                  <c:v>0.51888539408367251</c:v>
                </c:pt>
                <c:pt idx="14">
                  <c:v>0.52144186375574109</c:v>
                </c:pt>
                <c:pt idx="15">
                  <c:v>0.52393091704512318</c:v>
                </c:pt>
                <c:pt idx="16">
                  <c:v>0.52635255395173697</c:v>
                </c:pt>
                <c:pt idx="17">
                  <c:v>0.52870677447566439</c:v>
                </c:pt>
                <c:pt idx="18">
                  <c:v>0.5309935786168235</c:v>
                </c:pt>
                <c:pt idx="19">
                  <c:v>0.5332129663752635</c:v>
                </c:pt>
                <c:pt idx="20">
                  <c:v>0.53536493775100058</c:v>
                </c:pt>
                <c:pt idx="21">
                  <c:v>0.53744949274396947</c:v>
                </c:pt>
                <c:pt idx="22">
                  <c:v>0.53946663135425177</c:v>
                </c:pt>
                <c:pt idx="23">
                  <c:v>0.54141635358176599</c:v>
                </c:pt>
                <c:pt idx="24">
                  <c:v>0.54329865942659361</c:v>
                </c:pt>
                <c:pt idx="25">
                  <c:v>0.54511354888865315</c:v>
                </c:pt>
                <c:pt idx="26">
                  <c:v>0.54686102196802611</c:v>
                </c:pt>
                <c:pt idx="27">
                  <c:v>0.54854107866463075</c:v>
                </c:pt>
                <c:pt idx="28">
                  <c:v>0.55015371897853271</c:v>
                </c:pt>
                <c:pt idx="29">
                  <c:v>0.55169894290968269</c:v>
                </c:pt>
                <c:pt idx="30">
                  <c:v>0.55317675045812986</c:v>
                </c:pt>
                <c:pt idx="31">
                  <c:v>0.55458714162382516</c:v>
                </c:pt>
                <c:pt idx="32">
                  <c:v>0.55593011640681766</c:v>
                </c:pt>
                <c:pt idx="33">
                  <c:v>0.55720567480705818</c:v>
                </c:pt>
                <c:pt idx="34">
                  <c:v>0.55841381682456326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7EEB-4EF4-A6EB-C9E1CFD49178}"/>
            </c:ext>
          </c:extLst>
        </c:ser>
        <c:ser>
          <c:idx val="25"/>
          <c:order val="25"/>
          <c:tx>
            <c:strRef>
              <c:f>'ATB Offshore Wind'!$K$272</c:f>
              <c:strCache>
                <c:ptCount val="1"/>
                <c:pt idx="0">
                  <c:v>TRG 9 - Mid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C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Wind'!$L$272:$AT$272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0.47679479787822843</c:v>
                </c:pt>
                <c:pt idx="2">
                  <c:v>0.47811171946012465</c:v>
                </c:pt>
                <c:pt idx="3">
                  <c:v>0.47940226071833536</c:v>
                </c:pt>
                <c:pt idx="4">
                  <c:v>0.48066642165286694</c:v>
                </c:pt>
                <c:pt idx="5">
                  <c:v>0.48190420226373221</c:v>
                </c:pt>
                <c:pt idx="6">
                  <c:v>0.48311560255091196</c:v>
                </c:pt>
                <c:pt idx="7">
                  <c:v>0.48430062251443173</c:v>
                </c:pt>
                <c:pt idx="8">
                  <c:v>0.48545926215425328</c:v>
                </c:pt>
                <c:pt idx="9">
                  <c:v>0.48659152147042123</c:v>
                </c:pt>
                <c:pt idx="10">
                  <c:v>0.4876974004628909</c:v>
                </c:pt>
                <c:pt idx="11">
                  <c:v>0.48877689913170058</c:v>
                </c:pt>
                <c:pt idx="12">
                  <c:v>0.48983001747682481</c:v>
                </c:pt>
                <c:pt idx="13">
                  <c:v>0.49085675549828267</c:v>
                </c:pt>
                <c:pt idx="14">
                  <c:v>0.49185711319604863</c:v>
                </c:pt>
                <c:pt idx="15">
                  <c:v>0.49283109057015467</c:v>
                </c:pt>
                <c:pt idx="16">
                  <c:v>0.49377868762056876</c:v>
                </c:pt>
                <c:pt idx="17">
                  <c:v>0.49469990434732297</c:v>
                </c:pt>
                <c:pt idx="18">
                  <c:v>0.49559474075038523</c:v>
                </c:pt>
                <c:pt idx="19">
                  <c:v>0.4964631968297748</c:v>
                </c:pt>
                <c:pt idx="20">
                  <c:v>0.497305272585498</c:v>
                </c:pt>
                <c:pt idx="21">
                  <c:v>0.49812096801752931</c:v>
                </c:pt>
                <c:pt idx="22">
                  <c:v>0.49891028312590069</c:v>
                </c:pt>
                <c:pt idx="23">
                  <c:v>0.49967321791058011</c:v>
                </c:pt>
                <c:pt idx="24">
                  <c:v>0.50040977237159967</c:v>
                </c:pt>
                <c:pt idx="25">
                  <c:v>0.50111994650892722</c:v>
                </c:pt>
                <c:pt idx="26">
                  <c:v>0.50180374032259489</c:v>
                </c:pt>
                <c:pt idx="27">
                  <c:v>0.50246115381257073</c:v>
                </c:pt>
                <c:pt idx="28">
                  <c:v>0.50309218697888014</c:v>
                </c:pt>
                <c:pt idx="29">
                  <c:v>0.50369683982150404</c:v>
                </c:pt>
                <c:pt idx="30">
                  <c:v>0.50427511234046163</c:v>
                </c:pt>
                <c:pt idx="31">
                  <c:v>0.5048270045357337</c:v>
                </c:pt>
                <c:pt idx="32">
                  <c:v>0.50535251640733947</c:v>
                </c:pt>
                <c:pt idx="33">
                  <c:v>0.50585164795525972</c:v>
                </c:pt>
                <c:pt idx="34">
                  <c:v>0.50632439917950078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7EEB-4EF4-A6EB-C9E1CFD49178}"/>
            </c:ext>
          </c:extLst>
        </c:ser>
        <c:ser>
          <c:idx val="26"/>
          <c:order val="26"/>
          <c:tx>
            <c:strRef>
              <c:f>'ATB Offshore Wind'!$K$273</c:f>
              <c:strCache>
                <c:ptCount val="1"/>
                <c:pt idx="0">
                  <c:v>TRG 9 - Constant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F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Wind'!$L$273:$AT$273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0.47545149597266589</c:v>
                </c:pt>
                <c:pt idx="2">
                  <c:v>0.47545149597266589</c:v>
                </c:pt>
                <c:pt idx="3">
                  <c:v>0.47545149597266589</c:v>
                </c:pt>
                <c:pt idx="4">
                  <c:v>0.47545149597266589</c:v>
                </c:pt>
                <c:pt idx="5">
                  <c:v>0.47545149597266589</c:v>
                </c:pt>
                <c:pt idx="6">
                  <c:v>0.47545149597266589</c:v>
                </c:pt>
                <c:pt idx="7">
                  <c:v>0.47545149597266589</c:v>
                </c:pt>
                <c:pt idx="8">
                  <c:v>0.47545149597266589</c:v>
                </c:pt>
                <c:pt idx="9">
                  <c:v>0.47545149597266589</c:v>
                </c:pt>
                <c:pt idx="10">
                  <c:v>0.47545149597266589</c:v>
                </c:pt>
                <c:pt idx="11">
                  <c:v>0.47545149597266589</c:v>
                </c:pt>
                <c:pt idx="12">
                  <c:v>0.47545149597266589</c:v>
                </c:pt>
                <c:pt idx="13">
                  <c:v>0.47545149597266589</c:v>
                </c:pt>
                <c:pt idx="14">
                  <c:v>0.47545149597266589</c:v>
                </c:pt>
                <c:pt idx="15">
                  <c:v>0.47545149597266589</c:v>
                </c:pt>
                <c:pt idx="16">
                  <c:v>0.47545149597266589</c:v>
                </c:pt>
                <c:pt idx="17">
                  <c:v>0.47545149597266589</c:v>
                </c:pt>
                <c:pt idx="18">
                  <c:v>0.47545149597266589</c:v>
                </c:pt>
                <c:pt idx="19">
                  <c:v>0.47545149597266589</c:v>
                </c:pt>
                <c:pt idx="20">
                  <c:v>0.47545149597266589</c:v>
                </c:pt>
                <c:pt idx="21">
                  <c:v>0.47545149597266589</c:v>
                </c:pt>
                <c:pt idx="22">
                  <c:v>0.47545149597266589</c:v>
                </c:pt>
                <c:pt idx="23">
                  <c:v>0.47545149597266589</c:v>
                </c:pt>
                <c:pt idx="24">
                  <c:v>0.47545149597266589</c:v>
                </c:pt>
                <c:pt idx="25">
                  <c:v>0.47545149597266589</c:v>
                </c:pt>
                <c:pt idx="26">
                  <c:v>0.47545149597266589</c:v>
                </c:pt>
                <c:pt idx="27">
                  <c:v>0.47545149597266589</c:v>
                </c:pt>
                <c:pt idx="28">
                  <c:v>0.47545149597266589</c:v>
                </c:pt>
                <c:pt idx="29">
                  <c:v>0.47545149597266589</c:v>
                </c:pt>
                <c:pt idx="30">
                  <c:v>0.47545149597266589</c:v>
                </c:pt>
                <c:pt idx="31">
                  <c:v>0.47545149597266589</c:v>
                </c:pt>
                <c:pt idx="32">
                  <c:v>0.47545149597266589</c:v>
                </c:pt>
                <c:pt idx="33">
                  <c:v>0.47545149597266589</c:v>
                </c:pt>
                <c:pt idx="34">
                  <c:v>0.47545149597266589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7EEB-4EF4-A6EB-C9E1CFD49178}"/>
            </c:ext>
          </c:extLst>
        </c:ser>
        <c:ser>
          <c:idx val="27"/>
          <c:order val="27"/>
          <c:tx>
            <c:strRef>
              <c:f>'ATB Offshore Wind'!$K$274</c:f>
              <c:strCache>
                <c:ptCount val="1"/>
                <c:pt idx="0">
                  <c:v>TRG 10 - Low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2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Wind'!$L$274:$AT$274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0.45614211901077389</c:v>
                </c:pt>
                <c:pt idx="2">
                  <c:v>0.4595075852756198</c:v>
                </c:pt>
                <c:pt idx="3">
                  <c:v>0.46280563515771383</c:v>
                </c:pt>
                <c:pt idx="4">
                  <c:v>0.46603626865707232</c:v>
                </c:pt>
                <c:pt idx="5">
                  <c:v>0.469199485773728</c:v>
                </c:pt>
                <c:pt idx="6">
                  <c:v>0.47229528650763181</c:v>
                </c:pt>
                <c:pt idx="7">
                  <c:v>0.47532367085884908</c:v>
                </c:pt>
                <c:pt idx="8">
                  <c:v>0.47828463882728178</c:v>
                </c:pt>
                <c:pt idx="9">
                  <c:v>0.48117819041304433</c:v>
                </c:pt>
                <c:pt idx="10">
                  <c:v>0.48400432561602236</c:v>
                </c:pt>
                <c:pt idx="11">
                  <c:v>0.48676304443631385</c:v>
                </c:pt>
                <c:pt idx="12">
                  <c:v>0.48945434687385347</c:v>
                </c:pt>
                <c:pt idx="13">
                  <c:v>0.4920782329286903</c:v>
                </c:pt>
                <c:pt idx="14">
                  <c:v>0.49463470260075887</c:v>
                </c:pt>
                <c:pt idx="15">
                  <c:v>0.49712375589014091</c:v>
                </c:pt>
                <c:pt idx="16">
                  <c:v>0.49954539279675481</c:v>
                </c:pt>
                <c:pt idx="17">
                  <c:v>0.50189961332068211</c:v>
                </c:pt>
                <c:pt idx="18">
                  <c:v>0.50418641746184123</c:v>
                </c:pt>
                <c:pt idx="19">
                  <c:v>0.50640580522028122</c:v>
                </c:pt>
                <c:pt idx="20">
                  <c:v>0.50855777659601831</c:v>
                </c:pt>
                <c:pt idx="21">
                  <c:v>0.5106423315889872</c:v>
                </c:pt>
                <c:pt idx="22">
                  <c:v>0.51265947019926961</c:v>
                </c:pt>
                <c:pt idx="23">
                  <c:v>0.51460919242678382</c:v>
                </c:pt>
                <c:pt idx="24">
                  <c:v>0.51649149827161145</c:v>
                </c:pt>
                <c:pt idx="25">
                  <c:v>0.51830638773367088</c:v>
                </c:pt>
                <c:pt idx="26">
                  <c:v>0.52005386081304383</c:v>
                </c:pt>
                <c:pt idx="27">
                  <c:v>0.52173391750964859</c:v>
                </c:pt>
                <c:pt idx="28">
                  <c:v>0.52334655782355055</c:v>
                </c:pt>
                <c:pt idx="29">
                  <c:v>0.52489178175470053</c:v>
                </c:pt>
                <c:pt idx="30">
                  <c:v>0.5263695893031477</c:v>
                </c:pt>
                <c:pt idx="31">
                  <c:v>0.527779980468843</c:v>
                </c:pt>
                <c:pt idx="32">
                  <c:v>0.5291229552518355</c:v>
                </c:pt>
                <c:pt idx="33">
                  <c:v>0.53039851365207602</c:v>
                </c:pt>
                <c:pt idx="34">
                  <c:v>0.5316066556695811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7EEB-4EF4-A6EB-C9E1CFD49178}"/>
            </c:ext>
          </c:extLst>
        </c:ser>
        <c:ser>
          <c:idx val="28"/>
          <c:order val="28"/>
          <c:tx>
            <c:strRef>
              <c:f>'ATB Offshore Wind'!$K$275</c:f>
              <c:strCache>
                <c:ptCount val="1"/>
                <c:pt idx="0">
                  <c:v>TRG 10 - Mid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5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Wind'!$L$275:$AT$275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0.44998763672324621</c:v>
                </c:pt>
                <c:pt idx="2">
                  <c:v>0.45130455830514243</c:v>
                </c:pt>
                <c:pt idx="3">
                  <c:v>0.45259509956335314</c:v>
                </c:pt>
                <c:pt idx="4">
                  <c:v>0.45385926049788472</c:v>
                </c:pt>
                <c:pt idx="5">
                  <c:v>0.45509704110874999</c:v>
                </c:pt>
                <c:pt idx="6">
                  <c:v>0.45630844139592974</c:v>
                </c:pt>
                <c:pt idx="7">
                  <c:v>0.45749346135944952</c:v>
                </c:pt>
                <c:pt idx="8">
                  <c:v>0.45865210099927106</c:v>
                </c:pt>
                <c:pt idx="9">
                  <c:v>0.45978436031543901</c:v>
                </c:pt>
                <c:pt idx="10">
                  <c:v>0.46089023930790868</c:v>
                </c:pt>
                <c:pt idx="11">
                  <c:v>0.46196973797671836</c:v>
                </c:pt>
                <c:pt idx="12">
                  <c:v>0.46302285632184259</c:v>
                </c:pt>
                <c:pt idx="13">
                  <c:v>0.46404959434330045</c:v>
                </c:pt>
                <c:pt idx="14">
                  <c:v>0.46504995204106642</c:v>
                </c:pt>
                <c:pt idx="15">
                  <c:v>0.46602392941517246</c:v>
                </c:pt>
                <c:pt idx="16">
                  <c:v>0.46697152646558654</c:v>
                </c:pt>
                <c:pt idx="17">
                  <c:v>0.46789274319234075</c:v>
                </c:pt>
                <c:pt idx="18">
                  <c:v>0.46878757959540301</c:v>
                </c:pt>
                <c:pt idx="19">
                  <c:v>0.46965603567479258</c:v>
                </c:pt>
                <c:pt idx="20">
                  <c:v>0.47049811143051579</c:v>
                </c:pt>
                <c:pt idx="21">
                  <c:v>0.47131380686254709</c:v>
                </c:pt>
                <c:pt idx="22">
                  <c:v>0.47210312197091847</c:v>
                </c:pt>
                <c:pt idx="23">
                  <c:v>0.4728660567555979</c:v>
                </c:pt>
                <c:pt idx="24">
                  <c:v>0.47360261121661745</c:v>
                </c:pt>
                <c:pt idx="25">
                  <c:v>0.47431278535394505</c:v>
                </c:pt>
                <c:pt idx="26">
                  <c:v>0.47499657916761273</c:v>
                </c:pt>
                <c:pt idx="27">
                  <c:v>0.47565399265758851</c:v>
                </c:pt>
                <c:pt idx="28">
                  <c:v>0.47628502582389792</c:v>
                </c:pt>
                <c:pt idx="29">
                  <c:v>0.47688967866652182</c:v>
                </c:pt>
                <c:pt idx="30">
                  <c:v>0.47746795118547941</c:v>
                </c:pt>
                <c:pt idx="31">
                  <c:v>0.47801984338075149</c:v>
                </c:pt>
                <c:pt idx="32">
                  <c:v>0.47854535525235725</c:v>
                </c:pt>
                <c:pt idx="33">
                  <c:v>0.4790444868002775</c:v>
                </c:pt>
                <c:pt idx="34">
                  <c:v>0.47951723802451857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7EEB-4EF4-A6EB-C9E1CFD49178}"/>
            </c:ext>
          </c:extLst>
        </c:ser>
        <c:ser>
          <c:idx val="29"/>
          <c:order val="29"/>
          <c:tx>
            <c:strRef>
              <c:f>'ATB Offshore Wind'!$K$276</c:f>
              <c:strCache>
                <c:ptCount val="1"/>
                <c:pt idx="0">
                  <c:v>TRG 10 - Constant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8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Wind'!$L$276:$AT$276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0.44864433481768368</c:v>
                </c:pt>
                <c:pt idx="2">
                  <c:v>0.44864433481768368</c:v>
                </c:pt>
                <c:pt idx="3">
                  <c:v>0.44864433481768368</c:v>
                </c:pt>
                <c:pt idx="4">
                  <c:v>0.44864433481768368</c:v>
                </c:pt>
                <c:pt idx="5">
                  <c:v>0.44864433481768368</c:v>
                </c:pt>
                <c:pt idx="6">
                  <c:v>0.44864433481768368</c:v>
                </c:pt>
                <c:pt idx="7">
                  <c:v>0.44864433481768368</c:v>
                </c:pt>
                <c:pt idx="8">
                  <c:v>0.44864433481768368</c:v>
                </c:pt>
                <c:pt idx="9">
                  <c:v>0.44864433481768368</c:v>
                </c:pt>
                <c:pt idx="10">
                  <c:v>0.44864433481768368</c:v>
                </c:pt>
                <c:pt idx="11">
                  <c:v>0.44864433481768368</c:v>
                </c:pt>
                <c:pt idx="12">
                  <c:v>0.44864433481768368</c:v>
                </c:pt>
                <c:pt idx="13">
                  <c:v>0.44864433481768368</c:v>
                </c:pt>
                <c:pt idx="14">
                  <c:v>0.44864433481768368</c:v>
                </c:pt>
                <c:pt idx="15">
                  <c:v>0.44864433481768368</c:v>
                </c:pt>
                <c:pt idx="16">
                  <c:v>0.44864433481768368</c:v>
                </c:pt>
                <c:pt idx="17">
                  <c:v>0.44864433481768368</c:v>
                </c:pt>
                <c:pt idx="18">
                  <c:v>0.44864433481768368</c:v>
                </c:pt>
                <c:pt idx="19">
                  <c:v>0.44864433481768368</c:v>
                </c:pt>
                <c:pt idx="20">
                  <c:v>0.44864433481768368</c:v>
                </c:pt>
                <c:pt idx="21">
                  <c:v>0.44864433481768368</c:v>
                </c:pt>
                <c:pt idx="22">
                  <c:v>0.44864433481768368</c:v>
                </c:pt>
                <c:pt idx="23">
                  <c:v>0.44864433481768368</c:v>
                </c:pt>
                <c:pt idx="24">
                  <c:v>0.44864433481768368</c:v>
                </c:pt>
                <c:pt idx="25">
                  <c:v>0.44864433481768368</c:v>
                </c:pt>
                <c:pt idx="26">
                  <c:v>0.44864433481768368</c:v>
                </c:pt>
                <c:pt idx="27">
                  <c:v>0.44864433481768368</c:v>
                </c:pt>
                <c:pt idx="28">
                  <c:v>0.44864433481768368</c:v>
                </c:pt>
                <c:pt idx="29">
                  <c:v>0.44864433481768368</c:v>
                </c:pt>
                <c:pt idx="30">
                  <c:v>0.44864433481768368</c:v>
                </c:pt>
                <c:pt idx="31">
                  <c:v>0.44864433481768368</c:v>
                </c:pt>
                <c:pt idx="32">
                  <c:v>0.44864433481768368</c:v>
                </c:pt>
                <c:pt idx="33">
                  <c:v>0.44864433481768368</c:v>
                </c:pt>
                <c:pt idx="34">
                  <c:v>0.44864433481768368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7EEB-4EF4-A6EB-C9E1CFD49178}"/>
            </c:ext>
          </c:extLst>
        </c:ser>
        <c:ser>
          <c:idx val="30"/>
          <c:order val="30"/>
          <c:tx>
            <c:strRef>
              <c:f>'ATB Offshore Wind'!$K$277</c:f>
              <c:strCache>
                <c:ptCount val="1"/>
                <c:pt idx="0">
                  <c:v>TRG 11 - Low</c:v>
                </c:pt>
              </c:strCache>
            </c:strRef>
          </c:tx>
          <c:spPr>
            <a:ln>
              <a:solidFill>
                <a:srgbClr val="B9CDE5"/>
              </a:solidFill>
              <a:prstDash val="sysDot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Wind'!$L$277:$AT$277</c:f>
              <c:numCache>
                <c:formatCode>0%</c:formatCode>
                <c:ptCount val="35"/>
                <c:pt idx="0">
                  <c:v>0.41764684149437831</c:v>
                </c:pt>
                <c:pt idx="1">
                  <c:v>0.42514462568746852</c:v>
                </c:pt>
                <c:pt idx="2">
                  <c:v>0.42851009195231443</c:v>
                </c:pt>
                <c:pt idx="3">
                  <c:v>0.43180814183440847</c:v>
                </c:pt>
                <c:pt idx="4">
                  <c:v>0.43503877533376695</c:v>
                </c:pt>
                <c:pt idx="5">
                  <c:v>0.43820199245042263</c:v>
                </c:pt>
                <c:pt idx="6">
                  <c:v>0.44129779318432644</c:v>
                </c:pt>
                <c:pt idx="7">
                  <c:v>0.44432617753554371</c:v>
                </c:pt>
                <c:pt idx="8">
                  <c:v>0.44728714550397641</c:v>
                </c:pt>
                <c:pt idx="9">
                  <c:v>0.45018069708973896</c:v>
                </c:pt>
                <c:pt idx="10">
                  <c:v>0.45300683229271699</c:v>
                </c:pt>
                <c:pt idx="11">
                  <c:v>0.45576555111300848</c:v>
                </c:pt>
                <c:pt idx="12">
                  <c:v>0.4584568535505481</c:v>
                </c:pt>
                <c:pt idx="13">
                  <c:v>0.46108073960538493</c:v>
                </c:pt>
                <c:pt idx="14">
                  <c:v>0.4636372092774535</c:v>
                </c:pt>
                <c:pt idx="15">
                  <c:v>0.46612626256683554</c:v>
                </c:pt>
                <c:pt idx="16">
                  <c:v>0.46854789947344944</c:v>
                </c:pt>
                <c:pt idx="17">
                  <c:v>0.47090211999737674</c:v>
                </c:pt>
                <c:pt idx="18">
                  <c:v>0.47318892413853592</c:v>
                </c:pt>
                <c:pt idx="19">
                  <c:v>0.47540831189697585</c:v>
                </c:pt>
                <c:pt idx="20">
                  <c:v>0.47756028327271294</c:v>
                </c:pt>
                <c:pt idx="21">
                  <c:v>0.47964483826568183</c:v>
                </c:pt>
                <c:pt idx="22">
                  <c:v>0.48166197687596424</c:v>
                </c:pt>
                <c:pt idx="23">
                  <c:v>0.4836116991034784</c:v>
                </c:pt>
                <c:pt idx="24">
                  <c:v>0.48549400494830608</c:v>
                </c:pt>
                <c:pt idx="25">
                  <c:v>0.48730889441036551</c:v>
                </c:pt>
                <c:pt idx="26">
                  <c:v>0.48905636748973846</c:v>
                </c:pt>
                <c:pt idx="27">
                  <c:v>0.49073642418634322</c:v>
                </c:pt>
                <c:pt idx="28">
                  <c:v>0.49234906450024513</c:v>
                </c:pt>
                <c:pt idx="29">
                  <c:v>0.49389428843139516</c:v>
                </c:pt>
                <c:pt idx="30">
                  <c:v>0.49537209597984233</c:v>
                </c:pt>
                <c:pt idx="31">
                  <c:v>0.49678248714553763</c:v>
                </c:pt>
                <c:pt idx="32">
                  <c:v>0.49812546192853008</c:v>
                </c:pt>
                <c:pt idx="33">
                  <c:v>0.49940102032877065</c:v>
                </c:pt>
                <c:pt idx="34">
                  <c:v>0.50060916234627573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7EEB-4EF4-A6EB-C9E1CFD49178}"/>
            </c:ext>
          </c:extLst>
        </c:ser>
        <c:ser>
          <c:idx val="31"/>
          <c:order val="31"/>
          <c:tx>
            <c:strRef>
              <c:f>'ATB Offshore Wind'!$K$278</c:f>
              <c:strCache>
                <c:ptCount val="1"/>
                <c:pt idx="0">
                  <c:v>TRG 11 - Mid</c:v>
                </c:pt>
              </c:strCache>
            </c:strRef>
          </c:tx>
          <c:spPr>
            <a:ln>
              <a:solidFill>
                <a:srgbClr val="B9CDE5"/>
              </a:solidFill>
              <a:prstDash val="solid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Wind'!$L$278:$AT$278</c:f>
              <c:numCache>
                <c:formatCode>0%</c:formatCode>
                <c:ptCount val="35"/>
                <c:pt idx="0">
                  <c:v>0.41764684149437831</c:v>
                </c:pt>
                <c:pt idx="1">
                  <c:v>0.41899014339994084</c:v>
                </c:pt>
                <c:pt idx="2">
                  <c:v>0.42030706498183706</c:v>
                </c:pt>
                <c:pt idx="3">
                  <c:v>0.42159760624004777</c:v>
                </c:pt>
                <c:pt idx="4">
                  <c:v>0.42286176717457935</c:v>
                </c:pt>
                <c:pt idx="5">
                  <c:v>0.42409954778544462</c:v>
                </c:pt>
                <c:pt idx="6">
                  <c:v>0.42531094807262437</c:v>
                </c:pt>
                <c:pt idx="7">
                  <c:v>0.42649596803614415</c:v>
                </c:pt>
                <c:pt idx="8">
                  <c:v>0.42765460767596569</c:v>
                </c:pt>
                <c:pt idx="9">
                  <c:v>0.42878686699213364</c:v>
                </c:pt>
                <c:pt idx="10">
                  <c:v>0.42989274598460331</c:v>
                </c:pt>
                <c:pt idx="11">
                  <c:v>0.43097224465341299</c:v>
                </c:pt>
                <c:pt idx="12">
                  <c:v>0.43202536299853722</c:v>
                </c:pt>
                <c:pt idx="13">
                  <c:v>0.43305210101999508</c:v>
                </c:pt>
                <c:pt idx="14">
                  <c:v>0.43405245871776105</c:v>
                </c:pt>
                <c:pt idx="15">
                  <c:v>0.43502643609186709</c:v>
                </c:pt>
                <c:pt idx="16">
                  <c:v>0.43597403314228117</c:v>
                </c:pt>
                <c:pt idx="17">
                  <c:v>0.43689524986903538</c:v>
                </c:pt>
                <c:pt idx="18">
                  <c:v>0.43779008627209764</c:v>
                </c:pt>
                <c:pt idx="19">
                  <c:v>0.43865854235148721</c:v>
                </c:pt>
                <c:pt idx="20">
                  <c:v>0.43950061810721042</c:v>
                </c:pt>
                <c:pt idx="21">
                  <c:v>0.44031631353924172</c:v>
                </c:pt>
                <c:pt idx="22">
                  <c:v>0.4411056286476131</c:v>
                </c:pt>
                <c:pt idx="23">
                  <c:v>0.44186856343229253</c:v>
                </c:pt>
                <c:pt idx="24">
                  <c:v>0.44260511789331208</c:v>
                </c:pt>
                <c:pt idx="25">
                  <c:v>0.44331529203063968</c:v>
                </c:pt>
                <c:pt idx="26">
                  <c:v>0.44399908584430736</c:v>
                </c:pt>
                <c:pt idx="27">
                  <c:v>0.44465649933428314</c:v>
                </c:pt>
                <c:pt idx="28">
                  <c:v>0.44528753250059255</c:v>
                </c:pt>
                <c:pt idx="29">
                  <c:v>0.44589218534321645</c:v>
                </c:pt>
                <c:pt idx="30">
                  <c:v>0.44647045786217404</c:v>
                </c:pt>
                <c:pt idx="31">
                  <c:v>0.44702235005744612</c:v>
                </c:pt>
                <c:pt idx="32">
                  <c:v>0.44754786192905188</c:v>
                </c:pt>
                <c:pt idx="33">
                  <c:v>0.44804699347697213</c:v>
                </c:pt>
                <c:pt idx="34">
                  <c:v>0.4485197447012132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7EEB-4EF4-A6EB-C9E1CFD49178}"/>
            </c:ext>
          </c:extLst>
        </c:ser>
        <c:ser>
          <c:idx val="32"/>
          <c:order val="32"/>
          <c:tx>
            <c:strRef>
              <c:f>'ATB Offshore Wind'!$K$279</c:f>
              <c:strCache>
                <c:ptCount val="1"/>
                <c:pt idx="0">
                  <c:v>TRG 11 - Constant</c:v>
                </c:pt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4F81BD">
                    <a:lumMod val="40000"/>
                    <a:lumOff val="60000"/>
                  </a:srgbClr>
                </a:solidFill>
                <a:ln>
                  <a:solidFill>
                    <a:srgbClr val="4F81B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Wind'!$L$279:$AT$279</c:f>
              <c:numCache>
                <c:formatCode>0%</c:formatCode>
                <c:ptCount val="35"/>
                <c:pt idx="0">
                  <c:v>0.41764684149437831</c:v>
                </c:pt>
                <c:pt idx="1">
                  <c:v>0.41764684149437831</c:v>
                </c:pt>
                <c:pt idx="2">
                  <c:v>0.41764684149437831</c:v>
                </c:pt>
                <c:pt idx="3">
                  <c:v>0.41764684149437831</c:v>
                </c:pt>
                <c:pt idx="4">
                  <c:v>0.41764684149437831</c:v>
                </c:pt>
                <c:pt idx="5">
                  <c:v>0.41764684149437831</c:v>
                </c:pt>
                <c:pt idx="6">
                  <c:v>0.41764684149437831</c:v>
                </c:pt>
                <c:pt idx="7">
                  <c:v>0.41764684149437831</c:v>
                </c:pt>
                <c:pt idx="8">
                  <c:v>0.41764684149437831</c:v>
                </c:pt>
                <c:pt idx="9">
                  <c:v>0.41764684149437831</c:v>
                </c:pt>
                <c:pt idx="10">
                  <c:v>0.41764684149437831</c:v>
                </c:pt>
                <c:pt idx="11">
                  <c:v>0.41764684149437831</c:v>
                </c:pt>
                <c:pt idx="12">
                  <c:v>0.41764684149437831</c:v>
                </c:pt>
                <c:pt idx="13">
                  <c:v>0.41764684149437831</c:v>
                </c:pt>
                <c:pt idx="14">
                  <c:v>0.41764684149437831</c:v>
                </c:pt>
                <c:pt idx="15">
                  <c:v>0.41764684149437831</c:v>
                </c:pt>
                <c:pt idx="16">
                  <c:v>0.41764684149437831</c:v>
                </c:pt>
                <c:pt idx="17">
                  <c:v>0.41764684149437831</c:v>
                </c:pt>
                <c:pt idx="18">
                  <c:v>0.41764684149437831</c:v>
                </c:pt>
                <c:pt idx="19">
                  <c:v>0.41764684149437831</c:v>
                </c:pt>
                <c:pt idx="20">
                  <c:v>0.41764684149437831</c:v>
                </c:pt>
                <c:pt idx="21">
                  <c:v>0.41764684149437831</c:v>
                </c:pt>
                <c:pt idx="22">
                  <c:v>0.41764684149437831</c:v>
                </c:pt>
                <c:pt idx="23">
                  <c:v>0.41764684149437831</c:v>
                </c:pt>
                <c:pt idx="24">
                  <c:v>0.41764684149437831</c:v>
                </c:pt>
                <c:pt idx="25">
                  <c:v>0.41764684149437831</c:v>
                </c:pt>
                <c:pt idx="26">
                  <c:v>0.41764684149437831</c:v>
                </c:pt>
                <c:pt idx="27">
                  <c:v>0.41764684149437831</c:v>
                </c:pt>
                <c:pt idx="28">
                  <c:v>0.41764684149437831</c:v>
                </c:pt>
                <c:pt idx="29">
                  <c:v>0.41764684149437831</c:v>
                </c:pt>
                <c:pt idx="30">
                  <c:v>0.41764684149437831</c:v>
                </c:pt>
                <c:pt idx="31">
                  <c:v>0.41764684149437831</c:v>
                </c:pt>
                <c:pt idx="32">
                  <c:v>0.41764684149437831</c:v>
                </c:pt>
                <c:pt idx="33">
                  <c:v>0.41764684149437831</c:v>
                </c:pt>
                <c:pt idx="34">
                  <c:v>0.41764684149437831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7EEB-4EF4-A6EB-C9E1CFD49178}"/>
            </c:ext>
          </c:extLst>
        </c:ser>
        <c:ser>
          <c:idx val="33"/>
          <c:order val="33"/>
          <c:tx>
            <c:strRef>
              <c:f>'ATB Offshore Wind'!$K$280</c:f>
              <c:strCache>
                <c:ptCount val="1"/>
                <c:pt idx="0">
                  <c:v>TRG 12 - Low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Wind'!$L$280:$AT$280</c:f>
              <c:numCache>
                <c:formatCode>0%</c:formatCode>
                <c:ptCount val="35"/>
                <c:pt idx="0">
                  <c:v>0.37467882663815744</c:v>
                </c:pt>
                <c:pt idx="1">
                  <c:v>0.38217661083124765</c:v>
                </c:pt>
                <c:pt idx="2">
                  <c:v>0.38554207709609356</c:v>
                </c:pt>
                <c:pt idx="3">
                  <c:v>0.38884012697818759</c:v>
                </c:pt>
                <c:pt idx="4">
                  <c:v>0.39207076047754608</c:v>
                </c:pt>
                <c:pt idx="5">
                  <c:v>0.39523397759420176</c:v>
                </c:pt>
                <c:pt idx="6">
                  <c:v>0.39832977832810557</c:v>
                </c:pt>
                <c:pt idx="7">
                  <c:v>0.40135816267932284</c:v>
                </c:pt>
                <c:pt idx="8">
                  <c:v>0.40431913064775554</c:v>
                </c:pt>
                <c:pt idx="9">
                  <c:v>0.40721268223351814</c:v>
                </c:pt>
                <c:pt idx="10">
                  <c:v>0.41003881743649612</c:v>
                </c:pt>
                <c:pt idx="11">
                  <c:v>0.41279753625678761</c:v>
                </c:pt>
                <c:pt idx="12">
                  <c:v>0.41548883869432729</c:v>
                </c:pt>
                <c:pt idx="13">
                  <c:v>0.41811272474916406</c:v>
                </c:pt>
                <c:pt idx="14">
                  <c:v>0.42066919442123263</c:v>
                </c:pt>
                <c:pt idx="15">
                  <c:v>0.42315824771061472</c:v>
                </c:pt>
                <c:pt idx="16">
                  <c:v>0.42557988461722857</c:v>
                </c:pt>
                <c:pt idx="17">
                  <c:v>0.42793410514115593</c:v>
                </c:pt>
                <c:pt idx="18">
                  <c:v>0.43022090928231504</c:v>
                </c:pt>
                <c:pt idx="19">
                  <c:v>0.43244029704075498</c:v>
                </c:pt>
                <c:pt idx="20">
                  <c:v>0.43459226841649212</c:v>
                </c:pt>
                <c:pt idx="21">
                  <c:v>0.43667682340946101</c:v>
                </c:pt>
                <c:pt idx="22">
                  <c:v>0.43869396201974337</c:v>
                </c:pt>
                <c:pt idx="23">
                  <c:v>0.44064368424725753</c:v>
                </c:pt>
                <c:pt idx="24">
                  <c:v>0.44252599009208521</c:v>
                </c:pt>
                <c:pt idx="25">
                  <c:v>0.4443408795541447</c:v>
                </c:pt>
                <c:pt idx="26">
                  <c:v>0.44608835263351765</c:v>
                </c:pt>
                <c:pt idx="27">
                  <c:v>0.44776840933012235</c:v>
                </c:pt>
                <c:pt idx="28">
                  <c:v>0.44938104964402426</c:v>
                </c:pt>
                <c:pt idx="29">
                  <c:v>0.45092627357517429</c:v>
                </c:pt>
                <c:pt idx="30">
                  <c:v>0.45240408112362146</c:v>
                </c:pt>
                <c:pt idx="31">
                  <c:v>0.45381447228931676</c:v>
                </c:pt>
                <c:pt idx="32">
                  <c:v>0.45515744707230921</c:v>
                </c:pt>
                <c:pt idx="33">
                  <c:v>0.45643300547254978</c:v>
                </c:pt>
                <c:pt idx="34">
                  <c:v>0.45764114749005486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7EEB-4EF4-A6EB-C9E1CFD49178}"/>
            </c:ext>
          </c:extLst>
        </c:ser>
        <c:ser>
          <c:idx val="34"/>
          <c:order val="34"/>
          <c:tx>
            <c:strRef>
              <c:f>'ATB Offshore Wind'!$K$281</c:f>
              <c:strCache>
                <c:ptCount val="1"/>
                <c:pt idx="0">
                  <c:v>TRG 12 - Mid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Wind'!$L$281:$AT$281</c:f>
              <c:numCache>
                <c:formatCode>0%</c:formatCode>
                <c:ptCount val="35"/>
                <c:pt idx="0">
                  <c:v>0.37467882663815744</c:v>
                </c:pt>
                <c:pt idx="1">
                  <c:v>0.37602212854371997</c:v>
                </c:pt>
                <c:pt idx="2">
                  <c:v>0.37733905012561619</c:v>
                </c:pt>
                <c:pt idx="3">
                  <c:v>0.3786295913838269</c:v>
                </c:pt>
                <c:pt idx="4">
                  <c:v>0.37989375231835848</c:v>
                </c:pt>
                <c:pt idx="5">
                  <c:v>0.38113153292922375</c:v>
                </c:pt>
                <c:pt idx="6">
                  <c:v>0.3823429332164035</c:v>
                </c:pt>
                <c:pt idx="7">
                  <c:v>0.38352795317992328</c:v>
                </c:pt>
                <c:pt idx="8">
                  <c:v>0.38468659281974482</c:v>
                </c:pt>
                <c:pt idx="9">
                  <c:v>0.38581885213591277</c:v>
                </c:pt>
                <c:pt idx="10">
                  <c:v>0.38692473112838244</c:v>
                </c:pt>
                <c:pt idx="11">
                  <c:v>0.38800422979719212</c:v>
                </c:pt>
                <c:pt idx="12">
                  <c:v>0.38905734814231635</c:v>
                </c:pt>
                <c:pt idx="13">
                  <c:v>0.39008408616377421</c:v>
                </c:pt>
                <c:pt idx="14">
                  <c:v>0.39108444386154018</c:v>
                </c:pt>
                <c:pt idx="15">
                  <c:v>0.39205842123564622</c:v>
                </c:pt>
                <c:pt idx="16">
                  <c:v>0.3930060182860603</c:v>
                </c:pt>
                <c:pt idx="17">
                  <c:v>0.39392723501281451</c:v>
                </c:pt>
                <c:pt idx="18">
                  <c:v>0.39482207141587677</c:v>
                </c:pt>
                <c:pt idx="19">
                  <c:v>0.39569052749526634</c:v>
                </c:pt>
                <c:pt idx="20">
                  <c:v>0.39653260325098955</c:v>
                </c:pt>
                <c:pt idx="21">
                  <c:v>0.39734829868302085</c:v>
                </c:pt>
                <c:pt idx="22">
                  <c:v>0.39813761379139223</c:v>
                </c:pt>
                <c:pt idx="23">
                  <c:v>0.39890054857607166</c:v>
                </c:pt>
                <c:pt idx="24">
                  <c:v>0.39963710303709121</c:v>
                </c:pt>
                <c:pt idx="25">
                  <c:v>0.40034727717441881</c:v>
                </c:pt>
                <c:pt idx="26">
                  <c:v>0.40103107098808649</c:v>
                </c:pt>
                <c:pt idx="27">
                  <c:v>0.40168848447806227</c:v>
                </c:pt>
                <c:pt idx="28">
                  <c:v>0.40231951764437168</c:v>
                </c:pt>
                <c:pt idx="29">
                  <c:v>0.40292417048699558</c:v>
                </c:pt>
                <c:pt idx="30">
                  <c:v>0.40350244300595317</c:v>
                </c:pt>
                <c:pt idx="31">
                  <c:v>0.40405433520122525</c:v>
                </c:pt>
                <c:pt idx="32">
                  <c:v>0.40457984707283101</c:v>
                </c:pt>
                <c:pt idx="33">
                  <c:v>0.40507897862075126</c:v>
                </c:pt>
                <c:pt idx="34">
                  <c:v>0.40555172984499233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7EEB-4EF4-A6EB-C9E1CFD49178}"/>
            </c:ext>
          </c:extLst>
        </c:ser>
        <c:ser>
          <c:idx val="35"/>
          <c:order val="35"/>
          <c:tx>
            <c:strRef>
              <c:f>'ATB Offshore Wind'!$K$282</c:f>
              <c:strCache>
                <c:ptCount val="1"/>
                <c:pt idx="0">
                  <c:v>TRG 12 - Constant</c:v>
                </c:pt>
              </c:strCache>
            </c:strRef>
          </c:tx>
          <c:spPr>
            <a:ln>
              <a:solidFill>
                <a:srgbClr val="E6E0EC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8064A2">
                    <a:lumMod val="20000"/>
                    <a:lumOff val="80000"/>
                  </a:srgbClr>
                </a:solidFill>
                <a:ln>
                  <a:solidFill>
                    <a:srgbClr val="E6E0EC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Wind'!$L$282:$AT$282</c:f>
              <c:numCache>
                <c:formatCode>0%</c:formatCode>
                <c:ptCount val="35"/>
                <c:pt idx="0">
                  <c:v>0.37467882663815744</c:v>
                </c:pt>
                <c:pt idx="1">
                  <c:v>0.37467882663815744</c:v>
                </c:pt>
                <c:pt idx="2">
                  <c:v>0.37467882663815744</c:v>
                </c:pt>
                <c:pt idx="3">
                  <c:v>0.37467882663815744</c:v>
                </c:pt>
                <c:pt idx="4">
                  <c:v>0.37467882663815744</c:v>
                </c:pt>
                <c:pt idx="5">
                  <c:v>0.37467882663815744</c:v>
                </c:pt>
                <c:pt idx="6">
                  <c:v>0.37467882663815744</c:v>
                </c:pt>
                <c:pt idx="7">
                  <c:v>0.37467882663815744</c:v>
                </c:pt>
                <c:pt idx="8">
                  <c:v>0.37467882663815744</c:v>
                </c:pt>
                <c:pt idx="9">
                  <c:v>0.37467882663815744</c:v>
                </c:pt>
                <c:pt idx="10">
                  <c:v>0.37467882663815744</c:v>
                </c:pt>
                <c:pt idx="11">
                  <c:v>0.37467882663815744</c:v>
                </c:pt>
                <c:pt idx="12">
                  <c:v>0.37467882663815744</c:v>
                </c:pt>
                <c:pt idx="13">
                  <c:v>0.37467882663815744</c:v>
                </c:pt>
                <c:pt idx="14">
                  <c:v>0.37467882663815744</c:v>
                </c:pt>
                <c:pt idx="15">
                  <c:v>0.37467882663815744</c:v>
                </c:pt>
                <c:pt idx="16">
                  <c:v>0.37467882663815744</c:v>
                </c:pt>
                <c:pt idx="17">
                  <c:v>0.37467882663815744</c:v>
                </c:pt>
                <c:pt idx="18">
                  <c:v>0.37467882663815744</c:v>
                </c:pt>
                <c:pt idx="19">
                  <c:v>0.37467882663815744</c:v>
                </c:pt>
                <c:pt idx="20">
                  <c:v>0.37467882663815744</c:v>
                </c:pt>
                <c:pt idx="21">
                  <c:v>0.37467882663815744</c:v>
                </c:pt>
                <c:pt idx="22">
                  <c:v>0.37467882663815744</c:v>
                </c:pt>
                <c:pt idx="23">
                  <c:v>0.37467882663815744</c:v>
                </c:pt>
                <c:pt idx="24">
                  <c:v>0.37467882663815744</c:v>
                </c:pt>
                <c:pt idx="25">
                  <c:v>0.37467882663815744</c:v>
                </c:pt>
                <c:pt idx="26">
                  <c:v>0.37467882663815744</c:v>
                </c:pt>
                <c:pt idx="27">
                  <c:v>0.37467882663815744</c:v>
                </c:pt>
                <c:pt idx="28">
                  <c:v>0.37467882663815744</c:v>
                </c:pt>
                <c:pt idx="29">
                  <c:v>0.37467882663815744</c:v>
                </c:pt>
                <c:pt idx="30">
                  <c:v>0.37467882663815744</c:v>
                </c:pt>
                <c:pt idx="31">
                  <c:v>0.37467882663815744</c:v>
                </c:pt>
                <c:pt idx="32">
                  <c:v>0.37467882663815744</c:v>
                </c:pt>
                <c:pt idx="33">
                  <c:v>0.37467882663815744</c:v>
                </c:pt>
                <c:pt idx="34">
                  <c:v>0.37467882663815744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7EEB-4EF4-A6EB-C9E1CFD49178}"/>
            </c:ext>
          </c:extLst>
        </c:ser>
        <c:ser>
          <c:idx val="36"/>
          <c:order val="36"/>
          <c:tx>
            <c:strRef>
              <c:f>'ATB Offshore Wind'!$K$283</c:f>
              <c:strCache>
                <c:ptCount val="1"/>
                <c:pt idx="0">
                  <c:v>TRG 13 - Low</c:v>
                </c:pt>
              </c:strCache>
            </c:strRef>
          </c:tx>
          <c:spPr>
            <a:ln>
              <a:solidFill>
                <a:srgbClr val="D7E4BD"/>
              </a:solidFill>
              <a:prstDash val="sysDot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Wind'!$L$283:$AT$283</c:f>
              <c:numCache>
                <c:formatCode>0%</c:formatCode>
                <c:ptCount val="35"/>
                <c:pt idx="0">
                  <c:v>0.35356857605294006</c:v>
                </c:pt>
                <c:pt idx="1">
                  <c:v>0.36106636024603028</c:v>
                </c:pt>
                <c:pt idx="2">
                  <c:v>0.36443182651087619</c:v>
                </c:pt>
                <c:pt idx="3">
                  <c:v>0.36772987639297022</c:v>
                </c:pt>
                <c:pt idx="4">
                  <c:v>0.3709605098923287</c:v>
                </c:pt>
                <c:pt idx="5">
                  <c:v>0.37412372700898439</c:v>
                </c:pt>
                <c:pt idx="6">
                  <c:v>0.37721952774288819</c:v>
                </c:pt>
                <c:pt idx="7">
                  <c:v>0.38024791209410547</c:v>
                </c:pt>
                <c:pt idx="8">
                  <c:v>0.38320888006253817</c:v>
                </c:pt>
                <c:pt idx="9">
                  <c:v>0.38610243164830071</c:v>
                </c:pt>
                <c:pt idx="10">
                  <c:v>0.38892856685127875</c:v>
                </c:pt>
                <c:pt idx="11">
                  <c:v>0.39168728567157024</c:v>
                </c:pt>
                <c:pt idx="12">
                  <c:v>0.39437858810910986</c:v>
                </c:pt>
                <c:pt idx="13">
                  <c:v>0.39700247416394668</c:v>
                </c:pt>
                <c:pt idx="14">
                  <c:v>0.39955894383601526</c:v>
                </c:pt>
                <c:pt idx="15">
                  <c:v>0.40204799712539729</c:v>
                </c:pt>
                <c:pt idx="16">
                  <c:v>0.40446963403201119</c:v>
                </c:pt>
                <c:pt idx="17">
                  <c:v>0.4068238545559385</c:v>
                </c:pt>
                <c:pt idx="18">
                  <c:v>0.40911065869709767</c:v>
                </c:pt>
                <c:pt idx="19">
                  <c:v>0.41133004645553761</c:v>
                </c:pt>
                <c:pt idx="20">
                  <c:v>0.4134820178312747</c:v>
                </c:pt>
                <c:pt idx="21">
                  <c:v>0.41556657282424359</c:v>
                </c:pt>
                <c:pt idx="22">
                  <c:v>0.41758371143452599</c:v>
                </c:pt>
                <c:pt idx="23">
                  <c:v>0.41953343366204016</c:v>
                </c:pt>
                <c:pt idx="24">
                  <c:v>0.42141573950686784</c:v>
                </c:pt>
                <c:pt idx="25">
                  <c:v>0.42323062896892727</c:v>
                </c:pt>
                <c:pt idx="26">
                  <c:v>0.42497810204830022</c:v>
                </c:pt>
                <c:pt idx="27">
                  <c:v>0.42665815874490498</c:v>
                </c:pt>
                <c:pt idx="28">
                  <c:v>0.42827079905880688</c:v>
                </c:pt>
                <c:pt idx="29">
                  <c:v>0.42981602298995691</c:v>
                </c:pt>
                <c:pt idx="30">
                  <c:v>0.43129383053840409</c:v>
                </c:pt>
                <c:pt idx="31">
                  <c:v>0.43270422170409939</c:v>
                </c:pt>
                <c:pt idx="32">
                  <c:v>0.43404719648709184</c:v>
                </c:pt>
                <c:pt idx="33">
                  <c:v>0.43532275488733241</c:v>
                </c:pt>
                <c:pt idx="34">
                  <c:v>0.43653089690483748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7EEB-4EF4-A6EB-C9E1CFD49178}"/>
            </c:ext>
          </c:extLst>
        </c:ser>
        <c:ser>
          <c:idx val="37"/>
          <c:order val="37"/>
          <c:tx>
            <c:strRef>
              <c:f>'ATB Offshore Wind'!$K$284</c:f>
              <c:strCache>
                <c:ptCount val="1"/>
                <c:pt idx="0">
                  <c:v>TRG 13 - Mid</c:v>
                </c:pt>
              </c:strCache>
            </c:strRef>
          </c:tx>
          <c:spPr>
            <a:ln>
              <a:solidFill>
                <a:srgbClr val="9BBB59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Wind'!$L$284:$AT$284</c:f>
              <c:numCache>
                <c:formatCode>0%</c:formatCode>
                <c:ptCount val="35"/>
                <c:pt idx="0">
                  <c:v>0.35356857605294006</c:v>
                </c:pt>
                <c:pt idx="1">
                  <c:v>0.3549118779585026</c:v>
                </c:pt>
                <c:pt idx="2">
                  <c:v>0.35622879954039882</c:v>
                </c:pt>
                <c:pt idx="3">
                  <c:v>0.35751934079860953</c:v>
                </c:pt>
                <c:pt idx="4">
                  <c:v>0.35878350173314111</c:v>
                </c:pt>
                <c:pt idx="5">
                  <c:v>0.36002128234400638</c:v>
                </c:pt>
                <c:pt idx="6">
                  <c:v>0.36123268263118613</c:v>
                </c:pt>
                <c:pt idx="7">
                  <c:v>0.3624177025947059</c:v>
                </c:pt>
                <c:pt idx="8">
                  <c:v>0.36357634223452745</c:v>
                </c:pt>
                <c:pt idx="9">
                  <c:v>0.3647086015506954</c:v>
                </c:pt>
                <c:pt idx="10">
                  <c:v>0.36581448054316507</c:v>
                </c:pt>
                <c:pt idx="11">
                  <c:v>0.36689397921197475</c:v>
                </c:pt>
                <c:pt idx="12">
                  <c:v>0.36794709755709898</c:v>
                </c:pt>
                <c:pt idx="13">
                  <c:v>0.36897383557855684</c:v>
                </c:pt>
                <c:pt idx="14">
                  <c:v>0.3699741932763228</c:v>
                </c:pt>
                <c:pt idx="15">
                  <c:v>0.37094817065042884</c:v>
                </c:pt>
                <c:pt idx="16">
                  <c:v>0.37189576770084293</c:v>
                </c:pt>
                <c:pt idx="17">
                  <c:v>0.37281698442759714</c:v>
                </c:pt>
                <c:pt idx="18">
                  <c:v>0.3737118208306594</c:v>
                </c:pt>
                <c:pt idx="19">
                  <c:v>0.37458027691004897</c:v>
                </c:pt>
                <c:pt idx="20">
                  <c:v>0.37542235266577217</c:v>
                </c:pt>
                <c:pt idx="21">
                  <c:v>0.37623804809780348</c:v>
                </c:pt>
                <c:pt idx="22">
                  <c:v>0.37702736320617486</c:v>
                </c:pt>
                <c:pt idx="23">
                  <c:v>0.37779029799085428</c:v>
                </c:pt>
                <c:pt idx="24">
                  <c:v>0.37852685245187384</c:v>
                </c:pt>
                <c:pt idx="25">
                  <c:v>0.37923702658920144</c:v>
                </c:pt>
                <c:pt idx="26">
                  <c:v>0.37992082040286912</c:v>
                </c:pt>
                <c:pt idx="27">
                  <c:v>0.3805782338928449</c:v>
                </c:pt>
                <c:pt idx="28">
                  <c:v>0.38120926705915431</c:v>
                </c:pt>
                <c:pt idx="29">
                  <c:v>0.38181391990177821</c:v>
                </c:pt>
                <c:pt idx="30">
                  <c:v>0.3823921924207358</c:v>
                </c:pt>
                <c:pt idx="31">
                  <c:v>0.38294408461600787</c:v>
                </c:pt>
                <c:pt idx="32">
                  <c:v>0.38346959648761364</c:v>
                </c:pt>
                <c:pt idx="33">
                  <c:v>0.38396872803553389</c:v>
                </c:pt>
                <c:pt idx="34">
                  <c:v>0.38444147925977495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7EEB-4EF4-A6EB-C9E1CFD49178}"/>
            </c:ext>
          </c:extLst>
        </c:ser>
        <c:ser>
          <c:idx val="38"/>
          <c:order val="38"/>
          <c:tx>
            <c:strRef>
              <c:f>'ATB Offshore Wind'!$K$285</c:f>
              <c:strCache>
                <c:ptCount val="1"/>
                <c:pt idx="0">
                  <c:v>TRG 13 - Constant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64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Wind'!$L$285:$AT$285</c:f>
              <c:numCache>
                <c:formatCode>0%</c:formatCode>
                <c:ptCount val="35"/>
                <c:pt idx="0">
                  <c:v>0.35356857605294006</c:v>
                </c:pt>
                <c:pt idx="1">
                  <c:v>0.35356857605294006</c:v>
                </c:pt>
                <c:pt idx="2">
                  <c:v>0.35356857605294006</c:v>
                </c:pt>
                <c:pt idx="3">
                  <c:v>0.35356857605294006</c:v>
                </c:pt>
                <c:pt idx="4">
                  <c:v>0.35356857605294006</c:v>
                </c:pt>
                <c:pt idx="5">
                  <c:v>0.35356857605294006</c:v>
                </c:pt>
                <c:pt idx="6">
                  <c:v>0.35356857605294006</c:v>
                </c:pt>
                <c:pt idx="7">
                  <c:v>0.35356857605294006</c:v>
                </c:pt>
                <c:pt idx="8">
                  <c:v>0.35356857605294006</c:v>
                </c:pt>
                <c:pt idx="9">
                  <c:v>0.35356857605294006</c:v>
                </c:pt>
                <c:pt idx="10">
                  <c:v>0.35356857605294006</c:v>
                </c:pt>
                <c:pt idx="11">
                  <c:v>0.35356857605294006</c:v>
                </c:pt>
                <c:pt idx="12">
                  <c:v>0.35356857605294006</c:v>
                </c:pt>
                <c:pt idx="13">
                  <c:v>0.35356857605294006</c:v>
                </c:pt>
                <c:pt idx="14">
                  <c:v>0.35356857605294006</c:v>
                </c:pt>
                <c:pt idx="15">
                  <c:v>0.35356857605294006</c:v>
                </c:pt>
                <c:pt idx="16">
                  <c:v>0.35356857605294006</c:v>
                </c:pt>
                <c:pt idx="17">
                  <c:v>0.35356857605294006</c:v>
                </c:pt>
                <c:pt idx="18">
                  <c:v>0.35356857605294006</c:v>
                </c:pt>
                <c:pt idx="19">
                  <c:v>0.35356857605294006</c:v>
                </c:pt>
                <c:pt idx="20">
                  <c:v>0.35356857605294006</c:v>
                </c:pt>
                <c:pt idx="21">
                  <c:v>0.35356857605294006</c:v>
                </c:pt>
                <c:pt idx="22">
                  <c:v>0.35356857605294006</c:v>
                </c:pt>
                <c:pt idx="23">
                  <c:v>0.35356857605294006</c:v>
                </c:pt>
                <c:pt idx="24">
                  <c:v>0.35356857605294006</c:v>
                </c:pt>
                <c:pt idx="25">
                  <c:v>0.35356857605294006</c:v>
                </c:pt>
                <c:pt idx="26">
                  <c:v>0.35356857605294006</c:v>
                </c:pt>
                <c:pt idx="27">
                  <c:v>0.35356857605294006</c:v>
                </c:pt>
                <c:pt idx="28">
                  <c:v>0.35356857605294006</c:v>
                </c:pt>
                <c:pt idx="29">
                  <c:v>0.35356857605294006</c:v>
                </c:pt>
                <c:pt idx="30">
                  <c:v>0.35356857605294006</c:v>
                </c:pt>
                <c:pt idx="31">
                  <c:v>0.35356857605294006</c:v>
                </c:pt>
                <c:pt idx="32">
                  <c:v>0.35356857605294006</c:v>
                </c:pt>
                <c:pt idx="33">
                  <c:v>0.35356857605294006</c:v>
                </c:pt>
                <c:pt idx="34">
                  <c:v>0.35356857605294006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7EEB-4EF4-A6EB-C9E1CFD49178}"/>
            </c:ext>
          </c:extLst>
        </c:ser>
        <c:ser>
          <c:idx val="39"/>
          <c:order val="39"/>
          <c:tx>
            <c:strRef>
              <c:f>'ATB Offshore Wind'!$K$286</c:f>
              <c:strCache>
                <c:ptCount val="1"/>
                <c:pt idx="0">
                  <c:v>TRG 14 - Low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Wind'!$L$286:$AT$286</c:f>
              <c:numCache>
                <c:formatCode>0%</c:formatCode>
                <c:ptCount val="35"/>
                <c:pt idx="0">
                  <c:v>0.32555795561512535</c:v>
                </c:pt>
                <c:pt idx="1">
                  <c:v>0.33305573980821557</c:v>
                </c:pt>
                <c:pt idx="2">
                  <c:v>0.33642120607306147</c:v>
                </c:pt>
                <c:pt idx="3">
                  <c:v>0.33971925595515551</c:v>
                </c:pt>
                <c:pt idx="4">
                  <c:v>0.34294988945451399</c:v>
                </c:pt>
                <c:pt idx="5">
                  <c:v>0.34611310657116967</c:v>
                </c:pt>
                <c:pt idx="6">
                  <c:v>0.34920890730507348</c:v>
                </c:pt>
                <c:pt idx="7">
                  <c:v>0.35223729165629075</c:v>
                </c:pt>
                <c:pt idx="8">
                  <c:v>0.35519825962472346</c:v>
                </c:pt>
                <c:pt idx="9">
                  <c:v>0.35809181121048606</c:v>
                </c:pt>
                <c:pt idx="10">
                  <c:v>0.36091794641346403</c:v>
                </c:pt>
                <c:pt idx="11">
                  <c:v>0.36367666523375553</c:v>
                </c:pt>
                <c:pt idx="12">
                  <c:v>0.3663679676712952</c:v>
                </c:pt>
                <c:pt idx="13">
                  <c:v>0.36899185372613197</c:v>
                </c:pt>
                <c:pt idx="14">
                  <c:v>0.37154832339820054</c:v>
                </c:pt>
                <c:pt idx="15">
                  <c:v>0.37403737668758263</c:v>
                </c:pt>
                <c:pt idx="16">
                  <c:v>0.37645901359419648</c:v>
                </c:pt>
                <c:pt idx="17">
                  <c:v>0.37881323411812384</c:v>
                </c:pt>
                <c:pt idx="18">
                  <c:v>0.38110003825928296</c:v>
                </c:pt>
                <c:pt idx="19">
                  <c:v>0.3833194260177229</c:v>
                </c:pt>
                <c:pt idx="20">
                  <c:v>0.38547139739346004</c:v>
                </c:pt>
                <c:pt idx="21">
                  <c:v>0.38755595238642893</c:v>
                </c:pt>
                <c:pt idx="22">
                  <c:v>0.38957309099671128</c:v>
                </c:pt>
                <c:pt idx="23">
                  <c:v>0.39152281322422544</c:v>
                </c:pt>
                <c:pt idx="24">
                  <c:v>0.39340511906905312</c:v>
                </c:pt>
                <c:pt idx="25">
                  <c:v>0.39522000853111261</c:v>
                </c:pt>
                <c:pt idx="26">
                  <c:v>0.39696748161048556</c:v>
                </c:pt>
                <c:pt idx="27">
                  <c:v>0.39864753830709027</c:v>
                </c:pt>
                <c:pt idx="28">
                  <c:v>0.40026017862099217</c:v>
                </c:pt>
                <c:pt idx="29">
                  <c:v>0.4018054025521422</c:v>
                </c:pt>
                <c:pt idx="30">
                  <c:v>0.40328321010058937</c:v>
                </c:pt>
                <c:pt idx="31">
                  <c:v>0.40469360126628467</c:v>
                </c:pt>
                <c:pt idx="32">
                  <c:v>0.40603657604927712</c:v>
                </c:pt>
                <c:pt idx="33">
                  <c:v>0.40731213444951769</c:v>
                </c:pt>
                <c:pt idx="34">
                  <c:v>0.40852027646702277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7EEB-4EF4-A6EB-C9E1CFD49178}"/>
            </c:ext>
          </c:extLst>
        </c:ser>
        <c:ser>
          <c:idx val="40"/>
          <c:order val="40"/>
          <c:tx>
            <c:strRef>
              <c:f>'ATB Offshore Wind'!$K$287</c:f>
              <c:strCache>
                <c:ptCount val="1"/>
                <c:pt idx="0">
                  <c:v>TRG 14 - Mid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Wind'!$L$287:$AT$287</c:f>
              <c:numCache>
                <c:formatCode>0%</c:formatCode>
                <c:ptCount val="35"/>
                <c:pt idx="0">
                  <c:v>0.32555795561512535</c:v>
                </c:pt>
                <c:pt idx="1">
                  <c:v>0.32690125752068788</c:v>
                </c:pt>
                <c:pt idx="2">
                  <c:v>0.32821817910258411</c:v>
                </c:pt>
                <c:pt idx="3">
                  <c:v>0.32950872036079482</c:v>
                </c:pt>
                <c:pt idx="4">
                  <c:v>0.33077288129532639</c:v>
                </c:pt>
                <c:pt idx="5">
                  <c:v>0.33201066190619166</c:v>
                </c:pt>
                <c:pt idx="6">
                  <c:v>0.33322206219337142</c:v>
                </c:pt>
                <c:pt idx="7">
                  <c:v>0.33440708215689119</c:v>
                </c:pt>
                <c:pt idx="8">
                  <c:v>0.33556572179671273</c:v>
                </c:pt>
                <c:pt idx="9">
                  <c:v>0.33669798111288068</c:v>
                </c:pt>
                <c:pt idx="10">
                  <c:v>0.33780386010535035</c:v>
                </c:pt>
                <c:pt idx="11">
                  <c:v>0.33888335877416004</c:v>
                </c:pt>
                <c:pt idx="12">
                  <c:v>0.33993647711928426</c:v>
                </c:pt>
                <c:pt idx="13">
                  <c:v>0.34096321514074213</c:v>
                </c:pt>
                <c:pt idx="14">
                  <c:v>0.34196357283850809</c:v>
                </c:pt>
                <c:pt idx="15">
                  <c:v>0.34293755021261413</c:v>
                </c:pt>
                <c:pt idx="16">
                  <c:v>0.34388514726302821</c:v>
                </c:pt>
                <c:pt idx="17">
                  <c:v>0.34480636398978243</c:v>
                </c:pt>
                <c:pt idx="18">
                  <c:v>0.34570120039284469</c:v>
                </c:pt>
                <c:pt idx="19">
                  <c:v>0.34656965647223426</c:v>
                </c:pt>
                <c:pt idx="20">
                  <c:v>0.34741173222795746</c:v>
                </c:pt>
                <c:pt idx="21">
                  <c:v>0.34822742765998876</c:v>
                </c:pt>
                <c:pt idx="22">
                  <c:v>0.34901674276836014</c:v>
                </c:pt>
                <c:pt idx="23">
                  <c:v>0.34977967755303957</c:v>
                </c:pt>
                <c:pt idx="24">
                  <c:v>0.35051623201405913</c:v>
                </c:pt>
                <c:pt idx="25">
                  <c:v>0.35122640615138673</c:v>
                </c:pt>
                <c:pt idx="26">
                  <c:v>0.3519101999650544</c:v>
                </c:pt>
                <c:pt idx="27">
                  <c:v>0.35256761345503018</c:v>
                </c:pt>
                <c:pt idx="28">
                  <c:v>0.3531986466213396</c:v>
                </c:pt>
                <c:pt idx="29">
                  <c:v>0.35380329946396349</c:v>
                </c:pt>
                <c:pt idx="30">
                  <c:v>0.35438157198292108</c:v>
                </c:pt>
                <c:pt idx="31">
                  <c:v>0.35493346417819316</c:v>
                </c:pt>
                <c:pt idx="32">
                  <c:v>0.35545897604979892</c:v>
                </c:pt>
                <c:pt idx="33">
                  <c:v>0.35595810759771918</c:v>
                </c:pt>
                <c:pt idx="34">
                  <c:v>0.35643085882196024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7EEB-4EF4-A6EB-C9E1CFD49178}"/>
            </c:ext>
          </c:extLst>
        </c:ser>
        <c:ser>
          <c:idx val="41"/>
          <c:order val="41"/>
          <c:tx>
            <c:strRef>
              <c:f>'ATB Offshore Wind'!$K$288</c:f>
              <c:strCache>
                <c:ptCount val="1"/>
                <c:pt idx="0">
                  <c:v>TRG 14 - Constant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F79646">
                    <a:lumMod val="40000"/>
                    <a:lumOff val="60000"/>
                  </a:srgbClr>
                </a:solidFill>
                <a:ln>
                  <a:solidFill>
                    <a:srgbClr val="F79646">
                      <a:lumMod val="40000"/>
                      <a:lumOff val="60000"/>
                    </a:srgb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Wind'!$L$288:$AT$288</c:f>
              <c:numCache>
                <c:formatCode>0%</c:formatCode>
                <c:ptCount val="35"/>
                <c:pt idx="0">
                  <c:v>0.32555795561512535</c:v>
                </c:pt>
                <c:pt idx="1">
                  <c:v>0.32555795561512535</c:v>
                </c:pt>
                <c:pt idx="2">
                  <c:v>0.32555795561512535</c:v>
                </c:pt>
                <c:pt idx="3">
                  <c:v>0.32555795561512535</c:v>
                </c:pt>
                <c:pt idx="4">
                  <c:v>0.32555795561512535</c:v>
                </c:pt>
                <c:pt idx="5">
                  <c:v>0.32555795561512535</c:v>
                </c:pt>
                <c:pt idx="6">
                  <c:v>0.32555795561512535</c:v>
                </c:pt>
                <c:pt idx="7">
                  <c:v>0.32555795561512535</c:v>
                </c:pt>
                <c:pt idx="8">
                  <c:v>0.32555795561512535</c:v>
                </c:pt>
                <c:pt idx="9">
                  <c:v>0.32555795561512535</c:v>
                </c:pt>
                <c:pt idx="10">
                  <c:v>0.32555795561512535</c:v>
                </c:pt>
                <c:pt idx="11">
                  <c:v>0.32555795561512535</c:v>
                </c:pt>
                <c:pt idx="12">
                  <c:v>0.32555795561512535</c:v>
                </c:pt>
                <c:pt idx="13">
                  <c:v>0.32555795561512535</c:v>
                </c:pt>
                <c:pt idx="14">
                  <c:v>0.32555795561512535</c:v>
                </c:pt>
                <c:pt idx="15">
                  <c:v>0.32555795561512535</c:v>
                </c:pt>
                <c:pt idx="16">
                  <c:v>0.32555795561512535</c:v>
                </c:pt>
                <c:pt idx="17">
                  <c:v>0.32555795561512535</c:v>
                </c:pt>
                <c:pt idx="18">
                  <c:v>0.32555795561512535</c:v>
                </c:pt>
                <c:pt idx="19">
                  <c:v>0.32555795561512535</c:v>
                </c:pt>
                <c:pt idx="20">
                  <c:v>0.32555795561512535</c:v>
                </c:pt>
                <c:pt idx="21">
                  <c:v>0.32555795561512535</c:v>
                </c:pt>
                <c:pt idx="22">
                  <c:v>0.32555795561512535</c:v>
                </c:pt>
                <c:pt idx="23">
                  <c:v>0.32555795561512535</c:v>
                </c:pt>
                <c:pt idx="24">
                  <c:v>0.32555795561512535</c:v>
                </c:pt>
                <c:pt idx="25">
                  <c:v>0.32555795561512535</c:v>
                </c:pt>
                <c:pt idx="26">
                  <c:v>0.32555795561512535</c:v>
                </c:pt>
                <c:pt idx="27">
                  <c:v>0.32555795561512535</c:v>
                </c:pt>
                <c:pt idx="28">
                  <c:v>0.32555795561512535</c:v>
                </c:pt>
                <c:pt idx="29">
                  <c:v>0.32555795561512535</c:v>
                </c:pt>
                <c:pt idx="30">
                  <c:v>0.32555795561512535</c:v>
                </c:pt>
                <c:pt idx="31">
                  <c:v>0.32555795561512535</c:v>
                </c:pt>
                <c:pt idx="32">
                  <c:v>0.32555795561512535</c:v>
                </c:pt>
                <c:pt idx="33">
                  <c:v>0.32555795561512535</c:v>
                </c:pt>
                <c:pt idx="34">
                  <c:v>0.32555795561512535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7EEB-4EF4-A6EB-C9E1CFD49178}"/>
            </c:ext>
          </c:extLst>
        </c:ser>
        <c:ser>
          <c:idx val="42"/>
          <c:order val="42"/>
          <c:tx>
            <c:strRef>
              <c:f>'ATB Offshore Wind'!$K$289</c:f>
              <c:strCache>
                <c:ptCount val="1"/>
                <c:pt idx="0">
                  <c:v>TRG 15 - Low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Wind'!$L$289:$AT$289</c:f>
              <c:numCache>
                <c:formatCode>0%</c:formatCode>
                <c:ptCount val="35"/>
                <c:pt idx="0">
                  <c:v>0.31305460966748783</c:v>
                </c:pt>
                <c:pt idx="1">
                  <c:v>0.32055239386057804</c:v>
                </c:pt>
                <c:pt idx="2">
                  <c:v>0.32391786012542395</c:v>
                </c:pt>
                <c:pt idx="3">
                  <c:v>0.32721591000751798</c:v>
                </c:pt>
                <c:pt idx="4">
                  <c:v>0.33044654350687647</c:v>
                </c:pt>
                <c:pt idx="5">
                  <c:v>0.33360976062353215</c:v>
                </c:pt>
                <c:pt idx="6">
                  <c:v>0.33670556135743596</c:v>
                </c:pt>
                <c:pt idx="7">
                  <c:v>0.33973394570865323</c:v>
                </c:pt>
                <c:pt idx="8">
                  <c:v>0.34269491367708593</c:v>
                </c:pt>
                <c:pt idx="9">
                  <c:v>0.34558846526284848</c:v>
                </c:pt>
                <c:pt idx="10">
                  <c:v>0.34841460046582651</c:v>
                </c:pt>
                <c:pt idx="11">
                  <c:v>0.351173319286118</c:v>
                </c:pt>
                <c:pt idx="12">
                  <c:v>0.35386462172365762</c:v>
                </c:pt>
                <c:pt idx="13">
                  <c:v>0.35648850777849445</c:v>
                </c:pt>
                <c:pt idx="14">
                  <c:v>0.35904497745056302</c:v>
                </c:pt>
                <c:pt idx="15">
                  <c:v>0.36153403073994506</c:v>
                </c:pt>
                <c:pt idx="16">
                  <c:v>0.36395566764655896</c:v>
                </c:pt>
                <c:pt idx="17">
                  <c:v>0.36630988817048626</c:v>
                </c:pt>
                <c:pt idx="18">
                  <c:v>0.36859669231164544</c:v>
                </c:pt>
                <c:pt idx="19">
                  <c:v>0.37081608007008537</c:v>
                </c:pt>
                <c:pt idx="20">
                  <c:v>0.37296805144582246</c:v>
                </c:pt>
                <c:pt idx="21">
                  <c:v>0.37505260643879135</c:v>
                </c:pt>
                <c:pt idx="22">
                  <c:v>0.37706974504907376</c:v>
                </c:pt>
                <c:pt idx="23">
                  <c:v>0.37901946727658792</c:v>
                </c:pt>
                <c:pt idx="24">
                  <c:v>0.3809017731214156</c:v>
                </c:pt>
                <c:pt idx="25">
                  <c:v>0.38271666258347503</c:v>
                </c:pt>
                <c:pt idx="26">
                  <c:v>0.38446413566284798</c:v>
                </c:pt>
                <c:pt idx="27">
                  <c:v>0.38614419235945274</c:v>
                </c:pt>
                <c:pt idx="28">
                  <c:v>0.38775683267335465</c:v>
                </c:pt>
                <c:pt idx="29">
                  <c:v>0.38930205660450468</c:v>
                </c:pt>
                <c:pt idx="30">
                  <c:v>0.39077986415295185</c:v>
                </c:pt>
                <c:pt idx="31">
                  <c:v>0.39219025531864715</c:v>
                </c:pt>
                <c:pt idx="32">
                  <c:v>0.3935332301016396</c:v>
                </c:pt>
                <c:pt idx="33">
                  <c:v>0.39480878850188017</c:v>
                </c:pt>
                <c:pt idx="34">
                  <c:v>0.39601693051938525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7EEB-4EF4-A6EB-C9E1CFD49178}"/>
            </c:ext>
          </c:extLst>
        </c:ser>
        <c:ser>
          <c:idx val="43"/>
          <c:order val="43"/>
          <c:tx>
            <c:strRef>
              <c:f>'ATB Offshore Wind'!$K$290</c:f>
              <c:strCache>
                <c:ptCount val="1"/>
                <c:pt idx="0">
                  <c:v>TRG 15 - Mid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Wind'!$L$290:$AT$290</c:f>
              <c:numCache>
                <c:formatCode>0%</c:formatCode>
                <c:ptCount val="35"/>
                <c:pt idx="0">
                  <c:v>0.31305460966748783</c:v>
                </c:pt>
                <c:pt idx="1">
                  <c:v>0.31439791157305036</c:v>
                </c:pt>
                <c:pt idx="2">
                  <c:v>0.31571483315494658</c:v>
                </c:pt>
                <c:pt idx="3">
                  <c:v>0.31700537441315729</c:v>
                </c:pt>
                <c:pt idx="4">
                  <c:v>0.31826953534768887</c:v>
                </c:pt>
                <c:pt idx="5">
                  <c:v>0.31950731595855414</c:v>
                </c:pt>
                <c:pt idx="6">
                  <c:v>0.32071871624573389</c:v>
                </c:pt>
                <c:pt idx="7">
                  <c:v>0.32190373620925367</c:v>
                </c:pt>
                <c:pt idx="8">
                  <c:v>0.32306237584907521</c:v>
                </c:pt>
                <c:pt idx="9">
                  <c:v>0.32419463516524316</c:v>
                </c:pt>
                <c:pt idx="10">
                  <c:v>0.32530051415771283</c:v>
                </c:pt>
                <c:pt idx="11">
                  <c:v>0.32638001282652251</c:v>
                </c:pt>
                <c:pt idx="12">
                  <c:v>0.32743313117164674</c:v>
                </c:pt>
                <c:pt idx="13">
                  <c:v>0.3284598691931046</c:v>
                </c:pt>
                <c:pt idx="14">
                  <c:v>0.32946022689087057</c:v>
                </c:pt>
                <c:pt idx="15">
                  <c:v>0.33043420426497661</c:v>
                </c:pt>
                <c:pt idx="16">
                  <c:v>0.33138180131539069</c:v>
                </c:pt>
                <c:pt idx="17">
                  <c:v>0.3323030180421449</c:v>
                </c:pt>
                <c:pt idx="18">
                  <c:v>0.33319785444520716</c:v>
                </c:pt>
                <c:pt idx="19">
                  <c:v>0.33406631052459673</c:v>
                </c:pt>
                <c:pt idx="20">
                  <c:v>0.33490838628031994</c:v>
                </c:pt>
                <c:pt idx="21">
                  <c:v>0.33572408171235124</c:v>
                </c:pt>
                <c:pt idx="22">
                  <c:v>0.33651339682072262</c:v>
                </c:pt>
                <c:pt idx="23">
                  <c:v>0.33727633160540205</c:v>
                </c:pt>
                <c:pt idx="24">
                  <c:v>0.3380128860664216</c:v>
                </c:pt>
                <c:pt idx="25">
                  <c:v>0.3387230602037492</c:v>
                </c:pt>
                <c:pt idx="26">
                  <c:v>0.33940685401741688</c:v>
                </c:pt>
                <c:pt idx="27">
                  <c:v>0.34006426750739266</c:v>
                </c:pt>
                <c:pt idx="28">
                  <c:v>0.34069530067370207</c:v>
                </c:pt>
                <c:pt idx="29">
                  <c:v>0.34129995351632597</c:v>
                </c:pt>
                <c:pt idx="30">
                  <c:v>0.34187822603528356</c:v>
                </c:pt>
                <c:pt idx="31">
                  <c:v>0.34243011823055564</c:v>
                </c:pt>
                <c:pt idx="32">
                  <c:v>0.3429556301021614</c:v>
                </c:pt>
                <c:pt idx="33">
                  <c:v>0.34345476165008165</c:v>
                </c:pt>
                <c:pt idx="34">
                  <c:v>0.34392751287432272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7EEB-4EF4-A6EB-C9E1CFD49178}"/>
            </c:ext>
          </c:extLst>
        </c:ser>
        <c:ser>
          <c:idx val="44"/>
          <c:order val="44"/>
          <c:tx>
            <c:strRef>
              <c:f>'ATB Offshore Wind'!$K$291</c:f>
              <c:strCache>
                <c:ptCount val="1"/>
                <c:pt idx="0">
                  <c:v>TRG 15 - Constant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C0504D">
                    <a:lumMod val="40000"/>
                    <a:lumOff val="60000"/>
                  </a:srgbClr>
                </a:solidFill>
                <a:ln>
                  <a:solidFill>
                    <a:srgbClr val="C0504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Wind'!$L$291:$AT$291</c:f>
              <c:numCache>
                <c:formatCode>0%</c:formatCode>
                <c:ptCount val="35"/>
                <c:pt idx="0">
                  <c:v>0.31305460966748783</c:v>
                </c:pt>
                <c:pt idx="1">
                  <c:v>0.31305460966748783</c:v>
                </c:pt>
                <c:pt idx="2">
                  <c:v>0.31305460966748783</c:v>
                </c:pt>
                <c:pt idx="3">
                  <c:v>0.31305460966748783</c:v>
                </c:pt>
                <c:pt idx="4">
                  <c:v>0.31305460966748783</c:v>
                </c:pt>
                <c:pt idx="5">
                  <c:v>0.31305460966748783</c:v>
                </c:pt>
                <c:pt idx="6">
                  <c:v>0.31305460966748783</c:v>
                </c:pt>
                <c:pt idx="7">
                  <c:v>0.31305460966748783</c:v>
                </c:pt>
                <c:pt idx="8">
                  <c:v>0.31305460966748783</c:v>
                </c:pt>
                <c:pt idx="9">
                  <c:v>0.31305460966748783</c:v>
                </c:pt>
                <c:pt idx="10">
                  <c:v>0.31305460966748783</c:v>
                </c:pt>
                <c:pt idx="11">
                  <c:v>0.31305460966748783</c:v>
                </c:pt>
                <c:pt idx="12">
                  <c:v>0.31305460966748783</c:v>
                </c:pt>
                <c:pt idx="13">
                  <c:v>0.31305460966748783</c:v>
                </c:pt>
                <c:pt idx="14">
                  <c:v>0.31305460966748783</c:v>
                </c:pt>
                <c:pt idx="15">
                  <c:v>0.31305460966748783</c:v>
                </c:pt>
                <c:pt idx="16">
                  <c:v>0.31305460966748783</c:v>
                </c:pt>
                <c:pt idx="17">
                  <c:v>0.31305460966748783</c:v>
                </c:pt>
                <c:pt idx="18">
                  <c:v>0.31305460966748783</c:v>
                </c:pt>
                <c:pt idx="19">
                  <c:v>0.31305460966748783</c:v>
                </c:pt>
                <c:pt idx="20">
                  <c:v>0.31305460966748783</c:v>
                </c:pt>
                <c:pt idx="21">
                  <c:v>0.31305460966748783</c:v>
                </c:pt>
                <c:pt idx="22">
                  <c:v>0.31305460966748783</c:v>
                </c:pt>
                <c:pt idx="23">
                  <c:v>0.31305460966748783</c:v>
                </c:pt>
                <c:pt idx="24">
                  <c:v>0.31305460966748783</c:v>
                </c:pt>
                <c:pt idx="25">
                  <c:v>0.31305460966748783</c:v>
                </c:pt>
                <c:pt idx="26">
                  <c:v>0.31305460966748783</c:v>
                </c:pt>
                <c:pt idx="27">
                  <c:v>0.31305460966748783</c:v>
                </c:pt>
                <c:pt idx="28">
                  <c:v>0.31305460966748783</c:v>
                </c:pt>
                <c:pt idx="29">
                  <c:v>0.31305460966748783</c:v>
                </c:pt>
                <c:pt idx="30">
                  <c:v>0.31305460966748783</c:v>
                </c:pt>
                <c:pt idx="31">
                  <c:v>0.31305460966748783</c:v>
                </c:pt>
                <c:pt idx="32">
                  <c:v>0.31305460966748783</c:v>
                </c:pt>
                <c:pt idx="33">
                  <c:v>0.31305460966748783</c:v>
                </c:pt>
                <c:pt idx="34">
                  <c:v>0.31305460966748783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7EEB-4EF4-A6EB-C9E1CFD49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51712"/>
        <c:axId val="80853248"/>
      </c:scatterChart>
      <c:valAx>
        <c:axId val="80851712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0853248"/>
        <c:crosses val="autoZero"/>
        <c:crossBetween val="midCat"/>
        <c:majorUnit val="5"/>
        <c:minorUnit val="1"/>
      </c:valAx>
      <c:valAx>
        <c:axId val="80853248"/>
        <c:scaling>
          <c:orientation val="minMax"/>
          <c:max val="0.6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Offshore</a:t>
                </a:r>
                <a:r>
                  <a:rPr lang="en-US" sz="1400" baseline="0"/>
                  <a:t> Wind </a:t>
                </a:r>
                <a:r>
                  <a:rPr lang="en-US" sz="1400"/>
                  <a:t>Net Capacity</a:t>
                </a:r>
                <a:r>
                  <a:rPr lang="en-US" sz="1400" baseline="0"/>
                  <a:t> Factor (%)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4602120364572998E-2"/>
              <c:y val="0.273653732613427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0851712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126859148171497"/>
          <c:y val="0.64105067317452202"/>
          <c:w val="0.494101111089911"/>
          <c:h val="0.1929788222861423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37796808275334"/>
          <c:y val="0.105136316772055"/>
          <c:w val="0.84498956608628195"/>
          <c:h val="0.79400299359360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'ATB Offshore Wind'!$K$341</c:f>
              <c:strCache>
                <c:ptCount val="1"/>
                <c:pt idx="0">
                  <c:v>TRG 1 -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Wind'!$L$341:$AT$341</c:f>
              <c:numCache>
                <c:formatCode>"$"#,##0</c:formatCode>
                <c:ptCount val="35"/>
                <c:pt idx="0">
                  <c:v>3800.145782136753</c:v>
                </c:pt>
                <c:pt idx="1">
                  <c:v>3528.2022307247889</c:v>
                </c:pt>
                <c:pt idx="2">
                  <c:v>3385.7556085566171</c:v>
                </c:pt>
                <c:pt idx="3">
                  <c:v>3238.9924220803191</c:v>
                </c:pt>
                <c:pt idx="4">
                  <c:v>3090.070953449957</c:v>
                </c:pt>
                <c:pt idx="5">
                  <c:v>2996.1856797482073</c:v>
                </c:pt>
                <c:pt idx="6">
                  <c:v>2900.1421238923949</c:v>
                </c:pt>
                <c:pt idx="7">
                  <c:v>2800.8611448054867</c:v>
                </c:pt>
                <c:pt idx="8">
                  <c:v>2700.5010246415477</c:v>
                </c:pt>
                <c:pt idx="9">
                  <c:v>2597.982622323545</c:v>
                </c:pt>
                <c:pt idx="10">
                  <c:v>2492.2267967744474</c:v>
                </c:pt>
                <c:pt idx="11">
                  <c:v>2385.3918301483181</c:v>
                </c:pt>
                <c:pt idx="12">
                  <c:v>2276.3985813681265</c:v>
                </c:pt>
                <c:pt idx="13">
                  <c:v>2165.2470504338712</c:v>
                </c:pt>
                <c:pt idx="14">
                  <c:v>2051.9372373455521</c:v>
                </c:pt>
                <c:pt idx="15">
                  <c:v>2045.4623908833628</c:v>
                </c:pt>
                <c:pt idx="16">
                  <c:v>2038.9875444211732</c:v>
                </c:pt>
                <c:pt idx="17">
                  <c:v>2030.3544158049203</c:v>
                </c:pt>
                <c:pt idx="18">
                  <c:v>2021.7212871886677</c:v>
                </c:pt>
                <c:pt idx="19">
                  <c:v>2013.0881585724148</c:v>
                </c:pt>
                <c:pt idx="20">
                  <c:v>2002.2967478020985</c:v>
                </c:pt>
                <c:pt idx="21">
                  <c:v>1991.5053370317823</c:v>
                </c:pt>
                <c:pt idx="22">
                  <c:v>1980.7139262614667</c:v>
                </c:pt>
                <c:pt idx="23">
                  <c:v>1968.8433744141191</c:v>
                </c:pt>
                <c:pt idx="24">
                  <c:v>1955.8936814897397</c:v>
                </c:pt>
                <c:pt idx="25">
                  <c:v>1941.8648474883287</c:v>
                </c:pt>
                <c:pt idx="26">
                  <c:v>1927.8360134869181</c:v>
                </c:pt>
                <c:pt idx="27">
                  <c:v>1913.8071794855068</c:v>
                </c:pt>
                <c:pt idx="28">
                  <c:v>1898.6992044070644</c:v>
                </c:pt>
                <c:pt idx="29">
                  <c:v>1882.5120882515903</c:v>
                </c:pt>
                <c:pt idx="30">
                  <c:v>1866.3249720961162</c:v>
                </c:pt>
                <c:pt idx="31">
                  <c:v>1849.0587148636107</c:v>
                </c:pt>
                <c:pt idx="32">
                  <c:v>1831.7924576311052</c:v>
                </c:pt>
                <c:pt idx="33">
                  <c:v>1813.4470593215676</c:v>
                </c:pt>
                <c:pt idx="34">
                  <c:v>1795.1016610120305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AD-40F7-A61F-08253E98CAD3}"/>
            </c:ext>
          </c:extLst>
        </c:ser>
        <c:ser>
          <c:idx val="2"/>
          <c:order val="1"/>
          <c:tx>
            <c:strRef>
              <c:f>'ATB Offshore Wind'!$K$342</c:f>
              <c:strCache>
                <c:ptCount val="1"/>
                <c:pt idx="0">
                  <c:v>TRG 1 - Mid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Wind'!$L$342:$AT$342</c:f>
              <c:numCache>
                <c:formatCode>"$"#,##0</c:formatCode>
                <c:ptCount val="35"/>
                <c:pt idx="0">
                  <c:v>3800.145782136753</c:v>
                </c:pt>
                <c:pt idx="1">
                  <c:v>3727.8433299756352</c:v>
                </c:pt>
                <c:pt idx="2">
                  <c:v>3654.4617367374867</c:v>
                </c:pt>
                <c:pt idx="3">
                  <c:v>3580.0010024223061</c:v>
                </c:pt>
                <c:pt idx="4">
                  <c:v>3505.5402681071255</c:v>
                </c:pt>
                <c:pt idx="5">
                  <c:v>3411.6549944053754</c:v>
                </c:pt>
                <c:pt idx="6">
                  <c:v>3316.6905796265942</c:v>
                </c:pt>
                <c:pt idx="7">
                  <c:v>3221.7261648478125</c:v>
                </c:pt>
                <c:pt idx="8">
                  <c:v>3124.6034679149684</c:v>
                </c:pt>
                <c:pt idx="9">
                  <c:v>3027.4807709821239</c:v>
                </c:pt>
                <c:pt idx="10">
                  <c:v>2929.2789329722477</c:v>
                </c:pt>
                <c:pt idx="11">
                  <c:v>2831.077094962372</c:v>
                </c:pt>
                <c:pt idx="12">
                  <c:v>2730.7169747984321</c:v>
                </c:pt>
                <c:pt idx="13">
                  <c:v>2630.3568546344927</c:v>
                </c:pt>
                <c:pt idx="14">
                  <c:v>2529.9967344705542</c:v>
                </c:pt>
                <c:pt idx="15">
                  <c:v>2509.4930540069536</c:v>
                </c:pt>
                <c:pt idx="16">
                  <c:v>2490.0685146203846</c:v>
                </c:pt>
                <c:pt idx="17">
                  <c:v>2469.5648341567839</c:v>
                </c:pt>
                <c:pt idx="18">
                  <c:v>2449.0611536931838</c:v>
                </c:pt>
                <c:pt idx="19">
                  <c:v>2427.478332152551</c:v>
                </c:pt>
                <c:pt idx="20">
                  <c:v>2405.8955106119188</c:v>
                </c:pt>
                <c:pt idx="21">
                  <c:v>2384.312689071287</c:v>
                </c:pt>
                <c:pt idx="22">
                  <c:v>2361.6507264536226</c:v>
                </c:pt>
                <c:pt idx="23">
                  <c:v>2340.0679049129913</c:v>
                </c:pt>
                <c:pt idx="24">
                  <c:v>2317.4059422953273</c:v>
                </c:pt>
                <c:pt idx="25">
                  <c:v>2293.6648386006318</c:v>
                </c:pt>
                <c:pt idx="26">
                  <c:v>2271.0028759829679</c:v>
                </c:pt>
                <c:pt idx="27">
                  <c:v>2247.2617722882728</c:v>
                </c:pt>
                <c:pt idx="28">
                  <c:v>2223.5206685935782</c:v>
                </c:pt>
                <c:pt idx="29">
                  <c:v>2198.7004238218506</c:v>
                </c:pt>
                <c:pt idx="30">
                  <c:v>2174.9593201271559</c:v>
                </c:pt>
                <c:pt idx="31">
                  <c:v>2150.1390753554283</c:v>
                </c:pt>
                <c:pt idx="32">
                  <c:v>2125.318830583702</c:v>
                </c:pt>
                <c:pt idx="33">
                  <c:v>2099.4194447349428</c:v>
                </c:pt>
                <c:pt idx="34">
                  <c:v>2074.5991999632165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AD-40F7-A61F-08253E98CAD3}"/>
            </c:ext>
          </c:extLst>
        </c:ser>
        <c:ser>
          <c:idx val="3"/>
          <c:order val="2"/>
          <c:tx>
            <c:strRef>
              <c:f>'ATB Offshore Wind'!$K$343</c:f>
              <c:strCache>
                <c:ptCount val="1"/>
                <c:pt idx="0">
                  <c:v>TRG 1 -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Wind'!$L$343:$AT$343</c:f>
              <c:numCache>
                <c:formatCode>"$"#,##0</c:formatCode>
                <c:ptCount val="35"/>
                <c:pt idx="0">
                  <c:v>3800.145782136753</c:v>
                </c:pt>
                <c:pt idx="1">
                  <c:v>3946.9089686130519</c:v>
                </c:pt>
                <c:pt idx="2">
                  <c:v>3946.9089686130519</c:v>
                </c:pt>
                <c:pt idx="3">
                  <c:v>3946.9089686130519</c:v>
                </c:pt>
                <c:pt idx="4">
                  <c:v>3946.9089686130519</c:v>
                </c:pt>
                <c:pt idx="5">
                  <c:v>3946.9089686130519</c:v>
                </c:pt>
                <c:pt idx="6">
                  <c:v>3946.9089686130519</c:v>
                </c:pt>
                <c:pt idx="7">
                  <c:v>3946.9089686130519</c:v>
                </c:pt>
                <c:pt idx="8">
                  <c:v>3946.9089686130519</c:v>
                </c:pt>
                <c:pt idx="9">
                  <c:v>3946.9089686130519</c:v>
                </c:pt>
                <c:pt idx="10">
                  <c:v>3946.9089686130519</c:v>
                </c:pt>
                <c:pt idx="11">
                  <c:v>3946.9089686130519</c:v>
                </c:pt>
                <c:pt idx="12">
                  <c:v>3946.9089686130519</c:v>
                </c:pt>
                <c:pt idx="13">
                  <c:v>3946.9089686130519</c:v>
                </c:pt>
                <c:pt idx="14">
                  <c:v>3946.9089686130519</c:v>
                </c:pt>
                <c:pt idx="15">
                  <c:v>3946.9089686130519</c:v>
                </c:pt>
                <c:pt idx="16">
                  <c:v>3946.9089686130519</c:v>
                </c:pt>
                <c:pt idx="17">
                  <c:v>3946.9089686130519</c:v>
                </c:pt>
                <c:pt idx="18">
                  <c:v>3946.9089686130519</c:v>
                </c:pt>
                <c:pt idx="19">
                  <c:v>3946.9089686130519</c:v>
                </c:pt>
                <c:pt idx="20">
                  <c:v>3946.9089686130519</c:v>
                </c:pt>
                <c:pt idx="21">
                  <c:v>3946.9089686130519</c:v>
                </c:pt>
                <c:pt idx="22">
                  <c:v>3946.9089686130519</c:v>
                </c:pt>
                <c:pt idx="23">
                  <c:v>3946.9089686130519</c:v>
                </c:pt>
                <c:pt idx="24">
                  <c:v>3946.9089686130519</c:v>
                </c:pt>
                <c:pt idx="25">
                  <c:v>3946.9089686130519</c:v>
                </c:pt>
                <c:pt idx="26">
                  <c:v>3946.9089686130519</c:v>
                </c:pt>
                <c:pt idx="27">
                  <c:v>3946.9089686130519</c:v>
                </c:pt>
                <c:pt idx="28">
                  <c:v>3946.9089686130519</c:v>
                </c:pt>
                <c:pt idx="29">
                  <c:v>3946.9089686130519</c:v>
                </c:pt>
                <c:pt idx="30">
                  <c:v>3946.9089686130519</c:v>
                </c:pt>
                <c:pt idx="31">
                  <c:v>3946.9089686130519</c:v>
                </c:pt>
                <c:pt idx="32">
                  <c:v>3946.9089686130519</c:v>
                </c:pt>
                <c:pt idx="33">
                  <c:v>3946.9089686130519</c:v>
                </c:pt>
                <c:pt idx="34">
                  <c:v>3946.9089686130519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AD-40F7-A61F-08253E98CAD3}"/>
            </c:ext>
          </c:extLst>
        </c:ser>
        <c:ser>
          <c:idx val="4"/>
          <c:order val="3"/>
          <c:tx>
            <c:strRef>
              <c:f>'ATB Offshore Wind'!$K$344</c:f>
              <c:strCache>
                <c:ptCount val="1"/>
                <c:pt idx="0">
                  <c:v>TRG 2 - Low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Wind'!$L$344:$AT$344</c:f>
              <c:numCache>
                <c:formatCode>"$"#,##0</c:formatCode>
                <c:ptCount val="35"/>
                <c:pt idx="0">
                  <c:v>3889.8668316177955</c:v>
                </c:pt>
                <c:pt idx="1">
                  <c:v>3614.6858569747365</c:v>
                </c:pt>
                <c:pt idx="2">
                  <c:v>3470.0809526525009</c:v>
                </c:pt>
                <c:pt idx="3">
                  <c:v>3321.1594840221396</c:v>
                </c:pt>
                <c:pt idx="4">
                  <c:v>3169.000592160683</c:v>
                </c:pt>
                <c:pt idx="5">
                  <c:v>3074.0361773819022</c:v>
                </c:pt>
                <c:pt idx="6">
                  <c:v>2976.9134804490577</c:v>
                </c:pt>
                <c:pt idx="7">
                  <c:v>2876.5533602851187</c:v>
                </c:pt>
                <c:pt idx="8">
                  <c:v>2774.034957967116</c:v>
                </c:pt>
                <c:pt idx="9">
                  <c:v>2669.3582734950505</c:v>
                </c:pt>
                <c:pt idx="10">
                  <c:v>2562.5233068689213</c:v>
                </c:pt>
                <c:pt idx="11">
                  <c:v>2452.4509170116976</c:v>
                </c:pt>
                <c:pt idx="12">
                  <c:v>2341.2993860774427</c:v>
                </c:pt>
                <c:pt idx="13">
                  <c:v>2227.9895729891236</c:v>
                </c:pt>
                <c:pt idx="14">
                  <c:v>2111.4423366697101</c:v>
                </c:pt>
                <c:pt idx="15">
                  <c:v>2106.0466312845519</c:v>
                </c:pt>
                <c:pt idx="16">
                  <c:v>2099.5717848223626</c:v>
                </c:pt>
                <c:pt idx="17">
                  <c:v>2092.0177972831411</c:v>
                </c:pt>
                <c:pt idx="18">
                  <c:v>2084.4638097439201</c:v>
                </c:pt>
                <c:pt idx="19">
                  <c:v>2074.7515400506354</c:v>
                </c:pt>
                <c:pt idx="20">
                  <c:v>2065.0392703573511</c:v>
                </c:pt>
                <c:pt idx="21">
                  <c:v>2055.3270006640669</c:v>
                </c:pt>
                <c:pt idx="22">
                  <c:v>2043.4564488167191</c:v>
                </c:pt>
                <c:pt idx="23">
                  <c:v>2032.665038046403</c:v>
                </c:pt>
                <c:pt idx="24">
                  <c:v>2019.7153451220238</c:v>
                </c:pt>
                <c:pt idx="25">
                  <c:v>2006.7656521976444</c:v>
                </c:pt>
                <c:pt idx="26">
                  <c:v>1992.7368181962336</c:v>
                </c:pt>
                <c:pt idx="27">
                  <c:v>1977.6288431177909</c:v>
                </c:pt>
                <c:pt idx="28">
                  <c:v>1962.5208680393487</c:v>
                </c:pt>
                <c:pt idx="29">
                  <c:v>1946.3337518838746</c:v>
                </c:pt>
                <c:pt idx="30">
                  <c:v>1930.1466357284005</c:v>
                </c:pt>
                <c:pt idx="31">
                  <c:v>1912.8803784958948</c:v>
                </c:pt>
                <c:pt idx="32">
                  <c:v>1894.5349801863574</c:v>
                </c:pt>
                <c:pt idx="33">
                  <c:v>1876.1895818768201</c:v>
                </c:pt>
                <c:pt idx="34">
                  <c:v>1857.8441835672832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AD-40F7-A61F-08253E98CAD3}"/>
            </c:ext>
          </c:extLst>
        </c:ser>
        <c:ser>
          <c:idx val="6"/>
          <c:order val="4"/>
          <c:tx>
            <c:strRef>
              <c:f>'ATB Offshore Wind'!$K$345</c:f>
              <c:strCache>
                <c:ptCount val="1"/>
                <c:pt idx="0">
                  <c:v>TRG 2 - Mid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Wind'!$L$345:$AT$345</c:f>
              <c:numCache>
                <c:formatCode>"$"#,##0</c:formatCode>
                <c:ptCount val="35"/>
                <c:pt idx="0">
                  <c:v>3889.8668316177955</c:v>
                </c:pt>
                <c:pt idx="1">
                  <c:v>3816.4852383796469</c:v>
                </c:pt>
                <c:pt idx="2">
                  <c:v>3742.0245040644654</c:v>
                </c:pt>
                <c:pt idx="3">
                  <c:v>3666.4846286722532</c:v>
                </c:pt>
                <c:pt idx="4">
                  <c:v>3590.9447532800414</c:v>
                </c:pt>
                <c:pt idx="5">
                  <c:v>3494.9011974242285</c:v>
                </c:pt>
                <c:pt idx="6">
                  <c:v>3397.7785004913835</c:v>
                </c:pt>
                <c:pt idx="7">
                  <c:v>3299.5766624815074</c:v>
                </c:pt>
                <c:pt idx="8">
                  <c:v>3201.3748244716312</c:v>
                </c:pt>
                <c:pt idx="9">
                  <c:v>3102.0938453847239</c:v>
                </c:pt>
                <c:pt idx="10">
                  <c:v>3001.733725220784</c:v>
                </c:pt>
                <c:pt idx="11">
                  <c:v>2900.2944639798138</c:v>
                </c:pt>
                <c:pt idx="12">
                  <c:v>2798.8552027388423</c:v>
                </c:pt>
                <c:pt idx="13">
                  <c:v>2695.2576593438084</c:v>
                </c:pt>
                <c:pt idx="14">
                  <c:v>2591.6601159487741</c:v>
                </c:pt>
                <c:pt idx="15">
                  <c:v>2572.2355765622056</c:v>
                </c:pt>
                <c:pt idx="16">
                  <c:v>2551.7318960986049</c:v>
                </c:pt>
                <c:pt idx="17">
                  <c:v>2531.2282156350043</c:v>
                </c:pt>
                <c:pt idx="18">
                  <c:v>2510.7245351714037</c:v>
                </c:pt>
                <c:pt idx="19">
                  <c:v>2489.1417136307723</c:v>
                </c:pt>
                <c:pt idx="20">
                  <c:v>2467.55889209014</c:v>
                </c:pt>
                <c:pt idx="21">
                  <c:v>2444.8969294724766</c:v>
                </c:pt>
                <c:pt idx="22">
                  <c:v>2422.2349668548122</c:v>
                </c:pt>
                <c:pt idx="23">
                  <c:v>2399.5730042371483</c:v>
                </c:pt>
                <c:pt idx="24">
                  <c:v>2376.9110416194849</c:v>
                </c:pt>
                <c:pt idx="25">
                  <c:v>2353.1699379247898</c:v>
                </c:pt>
                <c:pt idx="26">
                  <c:v>2329.4288342300943</c:v>
                </c:pt>
                <c:pt idx="27">
                  <c:v>2305.6877305353992</c:v>
                </c:pt>
                <c:pt idx="28">
                  <c:v>2281.9466268407036</c:v>
                </c:pt>
                <c:pt idx="29">
                  <c:v>2257.1263820689769</c:v>
                </c:pt>
                <c:pt idx="30">
                  <c:v>2232.3061372972497</c:v>
                </c:pt>
                <c:pt idx="31">
                  <c:v>2206.4067514484914</c:v>
                </c:pt>
                <c:pt idx="32">
                  <c:v>2181.5865066767642</c:v>
                </c:pt>
                <c:pt idx="33">
                  <c:v>2155.6871208280063</c:v>
                </c:pt>
                <c:pt idx="34">
                  <c:v>2129.7877349792475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4AD-40F7-A61F-08253E98CAD3}"/>
            </c:ext>
          </c:extLst>
        </c:ser>
        <c:ser>
          <c:idx val="7"/>
          <c:order val="5"/>
          <c:tx>
            <c:strRef>
              <c:f>'ATB Offshore Wind'!$K$346</c:f>
              <c:strCache>
                <c:ptCount val="1"/>
                <c:pt idx="0">
                  <c:v>TRG 2 - Constant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Wind'!$L$346:$AT$346</c:f>
              <c:numCache>
                <c:formatCode>"$"#,##0</c:formatCode>
                <c:ptCount val="35"/>
                <c:pt idx="0">
                  <c:v>3889.8668316177955</c:v>
                </c:pt>
                <c:pt idx="1">
                  <c:v>4038.7883002481567</c:v>
                </c:pt>
                <c:pt idx="2">
                  <c:v>4038.7883002481567</c:v>
                </c:pt>
                <c:pt idx="3">
                  <c:v>4038.7883002481567</c:v>
                </c:pt>
                <c:pt idx="4">
                  <c:v>4038.7883002481567</c:v>
                </c:pt>
                <c:pt idx="5">
                  <c:v>4038.7883002481567</c:v>
                </c:pt>
                <c:pt idx="6">
                  <c:v>4038.7883002481567</c:v>
                </c:pt>
                <c:pt idx="7">
                  <c:v>4038.7883002481567</c:v>
                </c:pt>
                <c:pt idx="8">
                  <c:v>4038.7883002481567</c:v>
                </c:pt>
                <c:pt idx="9">
                  <c:v>4038.7883002481567</c:v>
                </c:pt>
                <c:pt idx="10">
                  <c:v>4038.7883002481567</c:v>
                </c:pt>
                <c:pt idx="11">
                  <c:v>4038.7883002481567</c:v>
                </c:pt>
                <c:pt idx="12">
                  <c:v>4038.7883002481567</c:v>
                </c:pt>
                <c:pt idx="13">
                  <c:v>4038.7883002481567</c:v>
                </c:pt>
                <c:pt idx="14">
                  <c:v>4038.7883002481567</c:v>
                </c:pt>
                <c:pt idx="15">
                  <c:v>4038.7883002481567</c:v>
                </c:pt>
                <c:pt idx="16">
                  <c:v>4038.7883002481567</c:v>
                </c:pt>
                <c:pt idx="17">
                  <c:v>4038.7883002481567</c:v>
                </c:pt>
                <c:pt idx="18">
                  <c:v>4038.7883002481567</c:v>
                </c:pt>
                <c:pt idx="19">
                  <c:v>4038.7883002481567</c:v>
                </c:pt>
                <c:pt idx="20">
                  <c:v>4038.7883002481567</c:v>
                </c:pt>
                <c:pt idx="21">
                  <c:v>4038.7883002481567</c:v>
                </c:pt>
                <c:pt idx="22">
                  <c:v>4038.7883002481567</c:v>
                </c:pt>
                <c:pt idx="23">
                  <c:v>4038.7883002481567</c:v>
                </c:pt>
                <c:pt idx="24">
                  <c:v>4038.7883002481567</c:v>
                </c:pt>
                <c:pt idx="25">
                  <c:v>4038.7883002481567</c:v>
                </c:pt>
                <c:pt idx="26">
                  <c:v>4038.7883002481567</c:v>
                </c:pt>
                <c:pt idx="27">
                  <c:v>4038.7883002481567</c:v>
                </c:pt>
                <c:pt idx="28">
                  <c:v>4038.7883002481567</c:v>
                </c:pt>
                <c:pt idx="29">
                  <c:v>4038.7883002481567</c:v>
                </c:pt>
                <c:pt idx="30">
                  <c:v>4038.7883002481567</c:v>
                </c:pt>
                <c:pt idx="31">
                  <c:v>4038.7883002481567</c:v>
                </c:pt>
                <c:pt idx="32">
                  <c:v>4038.7883002481567</c:v>
                </c:pt>
                <c:pt idx="33">
                  <c:v>4038.7883002481567</c:v>
                </c:pt>
                <c:pt idx="34">
                  <c:v>4038.7883002481567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4AD-40F7-A61F-08253E98CAD3}"/>
            </c:ext>
          </c:extLst>
        </c:ser>
        <c:ser>
          <c:idx val="9"/>
          <c:order val="6"/>
          <c:tx>
            <c:strRef>
              <c:f>'ATB Offshore Wind'!$K$347</c:f>
              <c:strCache>
                <c:ptCount val="1"/>
                <c:pt idx="0">
                  <c:v>TRG 3 -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Wind'!$L$347:$AT$347</c:f>
              <c:numCache>
                <c:formatCode>"$"#,##0</c:formatCode>
                <c:ptCount val="35"/>
                <c:pt idx="0">
                  <c:v>4026.8732863712999</c:v>
                </c:pt>
                <c:pt idx="1">
                  <c:v>3746.2966063430822</c:v>
                </c:pt>
                <c:pt idx="2">
                  <c:v>3598.4542787897522</c:v>
                </c:pt>
                <c:pt idx="3">
                  <c:v>3446.2953869282965</c:v>
                </c:pt>
                <c:pt idx="4">
                  <c:v>3289.8199307587129</c:v>
                </c:pt>
                <c:pt idx="5">
                  <c:v>3192.6972338258684</c:v>
                </c:pt>
                <c:pt idx="6">
                  <c:v>3092.3371136619298</c:v>
                </c:pt>
                <c:pt idx="7">
                  <c:v>2989.8187113439267</c:v>
                </c:pt>
                <c:pt idx="8">
                  <c:v>2885.1420268718607</c:v>
                </c:pt>
                <c:pt idx="9">
                  <c:v>2777.2279191687007</c:v>
                </c:pt>
                <c:pt idx="10">
                  <c:v>2667.155529311477</c:v>
                </c:pt>
                <c:pt idx="11">
                  <c:v>2554.9248573001901</c:v>
                </c:pt>
                <c:pt idx="12">
                  <c:v>2440.5359031348398</c:v>
                </c:pt>
                <c:pt idx="13">
                  <c:v>2323.9886668154263</c:v>
                </c:pt>
                <c:pt idx="14">
                  <c:v>2204.2040072649183</c:v>
                </c:pt>
                <c:pt idx="15">
                  <c:v>2198.8083018797606</c:v>
                </c:pt>
                <c:pt idx="16">
                  <c:v>2192.3334554175708</c:v>
                </c:pt>
                <c:pt idx="17">
                  <c:v>2184.7794678783494</c:v>
                </c:pt>
                <c:pt idx="18">
                  <c:v>2177.2254803391279</c:v>
                </c:pt>
                <c:pt idx="19">
                  <c:v>2167.5132106458436</c:v>
                </c:pt>
                <c:pt idx="20">
                  <c:v>2157.8009409525598</c:v>
                </c:pt>
                <c:pt idx="21">
                  <c:v>2148.0886712592751</c:v>
                </c:pt>
                <c:pt idx="22">
                  <c:v>2136.2181194119271</c:v>
                </c:pt>
                <c:pt idx="23">
                  <c:v>2124.3475675645795</c:v>
                </c:pt>
                <c:pt idx="24">
                  <c:v>2111.3978746402004</c:v>
                </c:pt>
                <c:pt idx="25">
                  <c:v>2098.4481817158212</c:v>
                </c:pt>
                <c:pt idx="26">
                  <c:v>2083.3402066373787</c:v>
                </c:pt>
                <c:pt idx="27">
                  <c:v>2069.3113726359679</c:v>
                </c:pt>
                <c:pt idx="28">
                  <c:v>2053.1242564804938</c:v>
                </c:pt>
                <c:pt idx="29">
                  <c:v>2036.93714032502</c:v>
                </c:pt>
                <c:pt idx="30">
                  <c:v>2019.670883092514</c:v>
                </c:pt>
                <c:pt idx="31">
                  <c:v>2002.4046258600083</c:v>
                </c:pt>
                <c:pt idx="32">
                  <c:v>1984.0592275504707</c:v>
                </c:pt>
                <c:pt idx="33">
                  <c:v>1964.6346881639024</c:v>
                </c:pt>
                <c:pt idx="34">
                  <c:v>1945.2101487773332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4AD-40F7-A61F-08253E98CAD3}"/>
            </c:ext>
          </c:extLst>
        </c:ser>
        <c:ser>
          <c:idx val="10"/>
          <c:order val="7"/>
          <c:tx>
            <c:strRef>
              <c:f>'ATB Offshore Wind'!$K$348</c:f>
              <c:strCache>
                <c:ptCount val="1"/>
                <c:pt idx="0">
                  <c:v>TRG 3 -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Wind'!$L$348:$AT$348</c:f>
              <c:numCache>
                <c:formatCode>"$"#,##0</c:formatCode>
                <c:ptCount val="35"/>
                <c:pt idx="0">
                  <c:v>4026.8732863712999</c:v>
                </c:pt>
                <c:pt idx="1">
                  <c:v>3951.3334109790871</c:v>
                </c:pt>
                <c:pt idx="2">
                  <c:v>3875.7935355868744</c:v>
                </c:pt>
                <c:pt idx="3">
                  <c:v>3798.0953780405994</c:v>
                </c:pt>
                <c:pt idx="4">
                  <c:v>3720.3972204943238</c:v>
                </c:pt>
                <c:pt idx="5">
                  <c:v>3622.1953824844477</c:v>
                </c:pt>
                <c:pt idx="6">
                  <c:v>3522.9144033975399</c:v>
                </c:pt>
                <c:pt idx="7">
                  <c:v>3422.5542832336009</c:v>
                </c:pt>
                <c:pt idx="8">
                  <c:v>3321.1150219926294</c:v>
                </c:pt>
                <c:pt idx="9">
                  <c:v>3218.5966196746276</c:v>
                </c:pt>
                <c:pt idx="10">
                  <c:v>3116.0782173566245</c:v>
                </c:pt>
                <c:pt idx="11">
                  <c:v>3011.4015328845594</c:v>
                </c:pt>
                <c:pt idx="12">
                  <c:v>2906.7248484124934</c:v>
                </c:pt>
                <c:pt idx="13">
                  <c:v>2800.9690228633967</c:v>
                </c:pt>
                <c:pt idx="14">
                  <c:v>2694.1340562372666</c:v>
                </c:pt>
                <c:pt idx="15">
                  <c:v>2673.6303757736669</c:v>
                </c:pt>
                <c:pt idx="16">
                  <c:v>2653.1266953100662</c:v>
                </c:pt>
                <c:pt idx="17">
                  <c:v>2632.6230148464656</c:v>
                </c:pt>
                <c:pt idx="18">
                  <c:v>2611.0401933058333</c:v>
                </c:pt>
                <c:pt idx="19">
                  <c:v>2589.4573717652011</c:v>
                </c:pt>
                <c:pt idx="20">
                  <c:v>2566.7954091475376</c:v>
                </c:pt>
                <c:pt idx="21">
                  <c:v>2544.1334465298742</c:v>
                </c:pt>
                <c:pt idx="22">
                  <c:v>2521.4714839122103</c:v>
                </c:pt>
                <c:pt idx="23">
                  <c:v>2497.7303802175147</c:v>
                </c:pt>
                <c:pt idx="24">
                  <c:v>2473.9892765228196</c:v>
                </c:pt>
                <c:pt idx="25">
                  <c:v>2450.2481728281246</c:v>
                </c:pt>
                <c:pt idx="26">
                  <c:v>2425.4279280563978</c:v>
                </c:pt>
                <c:pt idx="27">
                  <c:v>2400.6076832846707</c:v>
                </c:pt>
                <c:pt idx="28">
                  <c:v>2375.7874385129439</c:v>
                </c:pt>
                <c:pt idx="29">
                  <c:v>2350.9671937412168</c:v>
                </c:pt>
                <c:pt idx="30">
                  <c:v>2325.0678078924584</c:v>
                </c:pt>
                <c:pt idx="31">
                  <c:v>2299.1684220436996</c:v>
                </c:pt>
                <c:pt idx="32">
                  <c:v>2273.2690361949412</c:v>
                </c:pt>
                <c:pt idx="33">
                  <c:v>2246.2905092691512</c:v>
                </c:pt>
                <c:pt idx="34">
                  <c:v>2219.3119823433608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4AD-40F7-A61F-08253E98CAD3}"/>
            </c:ext>
          </c:extLst>
        </c:ser>
        <c:ser>
          <c:idx val="12"/>
          <c:order val="8"/>
          <c:tx>
            <c:strRef>
              <c:f>'ATB Offshore Wind'!$K$349</c:f>
              <c:strCache>
                <c:ptCount val="1"/>
                <c:pt idx="0">
                  <c:v>TRG 3 -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Wind'!$L$349:$AT$349</c:f>
              <c:numCache>
                <c:formatCode>"$"#,##0</c:formatCode>
                <c:ptCount val="35"/>
                <c:pt idx="0">
                  <c:v>4026.8732863712999</c:v>
                </c:pt>
                <c:pt idx="1">
                  <c:v>4180.1113193097872</c:v>
                </c:pt>
                <c:pt idx="2">
                  <c:v>4180.1113193097872</c:v>
                </c:pt>
                <c:pt idx="3">
                  <c:v>4180.1113193097872</c:v>
                </c:pt>
                <c:pt idx="4">
                  <c:v>4180.1113193097872</c:v>
                </c:pt>
                <c:pt idx="5">
                  <c:v>4180.1113193097872</c:v>
                </c:pt>
                <c:pt idx="6">
                  <c:v>4180.1113193097872</c:v>
                </c:pt>
                <c:pt idx="7">
                  <c:v>4180.1113193097872</c:v>
                </c:pt>
                <c:pt idx="8">
                  <c:v>4180.1113193097872</c:v>
                </c:pt>
                <c:pt idx="9">
                  <c:v>4180.1113193097872</c:v>
                </c:pt>
                <c:pt idx="10">
                  <c:v>4180.1113193097872</c:v>
                </c:pt>
                <c:pt idx="11">
                  <c:v>4180.1113193097872</c:v>
                </c:pt>
                <c:pt idx="12">
                  <c:v>4180.1113193097872</c:v>
                </c:pt>
                <c:pt idx="13">
                  <c:v>4180.1113193097872</c:v>
                </c:pt>
                <c:pt idx="14">
                  <c:v>4180.1113193097872</c:v>
                </c:pt>
                <c:pt idx="15">
                  <c:v>4180.1113193097872</c:v>
                </c:pt>
                <c:pt idx="16">
                  <c:v>4180.1113193097872</c:v>
                </c:pt>
                <c:pt idx="17">
                  <c:v>4180.1113193097872</c:v>
                </c:pt>
                <c:pt idx="18">
                  <c:v>4180.1113193097872</c:v>
                </c:pt>
                <c:pt idx="19">
                  <c:v>4180.1113193097872</c:v>
                </c:pt>
                <c:pt idx="20">
                  <c:v>4180.1113193097872</c:v>
                </c:pt>
                <c:pt idx="21">
                  <c:v>4180.1113193097872</c:v>
                </c:pt>
                <c:pt idx="22">
                  <c:v>4180.1113193097872</c:v>
                </c:pt>
                <c:pt idx="23">
                  <c:v>4180.1113193097872</c:v>
                </c:pt>
                <c:pt idx="24">
                  <c:v>4180.1113193097872</c:v>
                </c:pt>
                <c:pt idx="25">
                  <c:v>4180.1113193097872</c:v>
                </c:pt>
                <c:pt idx="26">
                  <c:v>4180.1113193097872</c:v>
                </c:pt>
                <c:pt idx="27">
                  <c:v>4180.1113193097872</c:v>
                </c:pt>
                <c:pt idx="28">
                  <c:v>4180.1113193097872</c:v>
                </c:pt>
                <c:pt idx="29">
                  <c:v>4180.1113193097872</c:v>
                </c:pt>
                <c:pt idx="30">
                  <c:v>4180.1113193097872</c:v>
                </c:pt>
                <c:pt idx="31">
                  <c:v>4180.1113193097872</c:v>
                </c:pt>
                <c:pt idx="32">
                  <c:v>4180.1113193097872</c:v>
                </c:pt>
                <c:pt idx="33">
                  <c:v>4180.1113193097872</c:v>
                </c:pt>
                <c:pt idx="34">
                  <c:v>4180.1113193097872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4AD-40F7-A61F-08253E98CAD3}"/>
            </c:ext>
          </c:extLst>
        </c:ser>
        <c:ser>
          <c:idx val="13"/>
          <c:order val="9"/>
          <c:tx>
            <c:strRef>
              <c:f>'ATB Offshore Wind'!$K$350</c:f>
              <c:strCache>
                <c:ptCount val="1"/>
                <c:pt idx="0">
                  <c:v>TRG 4 -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C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Wind'!$L$350:$AT$350</c:f>
              <c:numCache>
                <c:formatCode>"$"#,##0</c:formatCode>
                <c:ptCount val="35"/>
                <c:pt idx="0">
                  <c:v>4555.7940065472467</c:v>
                </c:pt>
                <c:pt idx="1">
                  <c:v>4247.1596585162088</c:v>
                </c:pt>
                <c:pt idx="2">
                  <c:v>4084.2093558844354</c:v>
                </c:pt>
                <c:pt idx="3">
                  <c:v>3915.8633478675056</c:v>
                </c:pt>
                <c:pt idx="4">
                  <c:v>3744.2799166194795</c:v>
                </c:pt>
                <c:pt idx="5">
                  <c:v>3636.3658089163196</c:v>
                </c:pt>
                <c:pt idx="6">
                  <c:v>3526.2934190590959</c:v>
                </c:pt>
                <c:pt idx="7">
                  <c:v>3412.9836059707773</c:v>
                </c:pt>
                <c:pt idx="8">
                  <c:v>3297.5155107283958</c:v>
                </c:pt>
                <c:pt idx="9">
                  <c:v>3177.7308511778874</c:v>
                </c:pt>
                <c:pt idx="10">
                  <c:v>3055.7879094733162</c:v>
                </c:pt>
                <c:pt idx="11">
                  <c:v>2931.6866856146812</c:v>
                </c:pt>
                <c:pt idx="12">
                  <c:v>2804.3480385249513</c:v>
                </c:pt>
                <c:pt idx="13">
                  <c:v>2674.8511092811591</c:v>
                </c:pt>
                <c:pt idx="14">
                  <c:v>2542.116756806272</c:v>
                </c:pt>
                <c:pt idx="15">
                  <c:v>2536.7210514211133</c:v>
                </c:pt>
                <c:pt idx="16">
                  <c:v>2529.1670638818928</c:v>
                </c:pt>
                <c:pt idx="17">
                  <c:v>2521.6130763426713</c:v>
                </c:pt>
                <c:pt idx="18">
                  <c:v>2512.9799477264182</c:v>
                </c:pt>
                <c:pt idx="19">
                  <c:v>2502.1885369561023</c:v>
                </c:pt>
                <c:pt idx="20">
                  <c:v>2491.3971261857864</c:v>
                </c:pt>
                <c:pt idx="21">
                  <c:v>2480.6057154154701</c:v>
                </c:pt>
                <c:pt idx="22">
                  <c:v>2467.6560224910909</c:v>
                </c:pt>
                <c:pt idx="23">
                  <c:v>2453.6271884896801</c:v>
                </c:pt>
                <c:pt idx="24">
                  <c:v>2439.5983544882688</c:v>
                </c:pt>
                <c:pt idx="25">
                  <c:v>2424.4903794098263</c:v>
                </c:pt>
                <c:pt idx="26">
                  <c:v>2408.3032632543523</c:v>
                </c:pt>
                <c:pt idx="27">
                  <c:v>2392.1161470988786</c:v>
                </c:pt>
                <c:pt idx="28">
                  <c:v>2374.8498898663729</c:v>
                </c:pt>
                <c:pt idx="29">
                  <c:v>2355.4253504798039</c:v>
                </c:pt>
                <c:pt idx="30">
                  <c:v>2337.0799521702666</c:v>
                </c:pt>
                <c:pt idx="31">
                  <c:v>2316.5762717066664</c:v>
                </c:pt>
                <c:pt idx="32">
                  <c:v>2296.0725912430657</c:v>
                </c:pt>
                <c:pt idx="33">
                  <c:v>2274.4897697024335</c:v>
                </c:pt>
                <c:pt idx="34">
                  <c:v>2252.9069481618012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4AD-40F7-A61F-08253E98CAD3}"/>
            </c:ext>
          </c:extLst>
        </c:ser>
        <c:ser>
          <c:idx val="1"/>
          <c:order val="10"/>
          <c:tx>
            <c:strRef>
              <c:f>'ATB Offshore Wind'!$K$351</c:f>
              <c:strCache>
                <c:ptCount val="1"/>
                <c:pt idx="0">
                  <c:v>TRG 4 -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F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Wind'!$L$351:$AT$351</c:f>
              <c:numCache>
                <c:formatCode>"$"#,##0</c:formatCode>
                <c:ptCount val="35"/>
                <c:pt idx="0">
                  <c:v>4555.7940065472467</c:v>
                </c:pt>
                <c:pt idx="1">
                  <c:v>4472.7001436158134</c:v>
                </c:pt>
                <c:pt idx="2">
                  <c:v>4388.5271396073485</c:v>
                </c:pt>
                <c:pt idx="3">
                  <c:v>4304.3541355988837</c:v>
                </c:pt>
                <c:pt idx="4">
                  <c:v>4218.0228494363546</c:v>
                </c:pt>
                <c:pt idx="5">
                  <c:v>4109.0296006561621</c:v>
                </c:pt>
                <c:pt idx="6">
                  <c:v>3998.9572107989393</c:v>
                </c:pt>
                <c:pt idx="7">
                  <c:v>3887.805679864684</c:v>
                </c:pt>
                <c:pt idx="8">
                  <c:v>3775.575007853397</c:v>
                </c:pt>
                <c:pt idx="9">
                  <c:v>3663.3443358421096</c:v>
                </c:pt>
                <c:pt idx="10">
                  <c:v>3548.9553816767598</c:v>
                </c:pt>
                <c:pt idx="11">
                  <c:v>3433.4872864343783</c:v>
                </c:pt>
                <c:pt idx="12">
                  <c:v>3316.9400501149648</c:v>
                </c:pt>
                <c:pt idx="13">
                  <c:v>3200.3928137955513</c:v>
                </c:pt>
                <c:pt idx="14">
                  <c:v>3081.6872953220741</c:v>
                </c:pt>
                <c:pt idx="15">
                  <c:v>3059.0253327044106</c:v>
                </c:pt>
                <c:pt idx="16">
                  <c:v>3036.3633700867467</c:v>
                </c:pt>
                <c:pt idx="17">
                  <c:v>3013.7014074690833</c:v>
                </c:pt>
                <c:pt idx="18">
                  <c:v>2989.9603037743882</c:v>
                </c:pt>
                <c:pt idx="19">
                  <c:v>2965.140059002661</c:v>
                </c:pt>
                <c:pt idx="20">
                  <c:v>2940.3198142309338</c:v>
                </c:pt>
                <c:pt idx="21">
                  <c:v>2915.4995694592071</c:v>
                </c:pt>
                <c:pt idx="22">
                  <c:v>2890.6793246874799</c:v>
                </c:pt>
                <c:pt idx="23">
                  <c:v>2864.779938838722</c:v>
                </c:pt>
                <c:pt idx="24">
                  <c:v>2837.8014119129321</c:v>
                </c:pt>
                <c:pt idx="25">
                  <c:v>2811.9020260641723</c:v>
                </c:pt>
                <c:pt idx="26">
                  <c:v>2783.8443580613512</c:v>
                </c:pt>
                <c:pt idx="27">
                  <c:v>2756.8658311355612</c:v>
                </c:pt>
                <c:pt idx="28">
                  <c:v>2728.8081631327395</c:v>
                </c:pt>
                <c:pt idx="29">
                  <c:v>2700.7504951299179</c:v>
                </c:pt>
                <c:pt idx="30">
                  <c:v>2672.6928271270958</c:v>
                </c:pt>
                <c:pt idx="31">
                  <c:v>2643.5560180472421</c:v>
                </c:pt>
                <c:pt idx="32">
                  <c:v>2614.4192089673893</c:v>
                </c:pt>
                <c:pt idx="33">
                  <c:v>2584.2032588105039</c:v>
                </c:pt>
                <c:pt idx="34">
                  <c:v>2555.0664497306507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4AD-40F7-A61F-08253E98CAD3}"/>
            </c:ext>
          </c:extLst>
        </c:ser>
        <c:ser>
          <c:idx val="5"/>
          <c:order val="11"/>
          <c:tx>
            <c:strRef>
              <c:f>'ATB Offshore Wind'!$K$352</c:f>
              <c:strCache>
                <c:ptCount val="1"/>
                <c:pt idx="0">
                  <c:v>TRG 4 -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2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Wind'!$L$352:$AT$352</c:f>
              <c:numCache>
                <c:formatCode>"$"#,##0</c:formatCode>
                <c:ptCount val="35"/>
                <c:pt idx="0">
                  <c:v>4555.7940065472467</c:v>
                </c:pt>
                <c:pt idx="1">
                  <c:v>4724.1400145641774</c:v>
                </c:pt>
                <c:pt idx="2">
                  <c:v>4724.1400145641774</c:v>
                </c:pt>
                <c:pt idx="3">
                  <c:v>4724.1400145641774</c:v>
                </c:pt>
                <c:pt idx="4">
                  <c:v>4724.1400145641774</c:v>
                </c:pt>
                <c:pt idx="5">
                  <c:v>4724.1400145641774</c:v>
                </c:pt>
                <c:pt idx="6">
                  <c:v>4724.1400145641774</c:v>
                </c:pt>
                <c:pt idx="7">
                  <c:v>4724.1400145641774</c:v>
                </c:pt>
                <c:pt idx="8">
                  <c:v>4724.1400145641774</c:v>
                </c:pt>
                <c:pt idx="9">
                  <c:v>4724.1400145641774</c:v>
                </c:pt>
                <c:pt idx="10">
                  <c:v>4724.1400145641774</c:v>
                </c:pt>
                <c:pt idx="11">
                  <c:v>4724.1400145641774</c:v>
                </c:pt>
                <c:pt idx="12">
                  <c:v>4724.1400145641774</c:v>
                </c:pt>
                <c:pt idx="13">
                  <c:v>4724.1400145641774</c:v>
                </c:pt>
                <c:pt idx="14">
                  <c:v>4724.1400145641774</c:v>
                </c:pt>
                <c:pt idx="15">
                  <c:v>4724.1400145641774</c:v>
                </c:pt>
                <c:pt idx="16">
                  <c:v>4724.1400145641774</c:v>
                </c:pt>
                <c:pt idx="17">
                  <c:v>4724.1400145641774</c:v>
                </c:pt>
                <c:pt idx="18">
                  <c:v>4724.1400145641774</c:v>
                </c:pt>
                <c:pt idx="19">
                  <c:v>4724.1400145641774</c:v>
                </c:pt>
                <c:pt idx="20">
                  <c:v>4724.1400145641774</c:v>
                </c:pt>
                <c:pt idx="21">
                  <c:v>4724.1400145641774</c:v>
                </c:pt>
                <c:pt idx="22">
                  <c:v>4724.1400145641774</c:v>
                </c:pt>
                <c:pt idx="23">
                  <c:v>4724.1400145641774</c:v>
                </c:pt>
                <c:pt idx="24">
                  <c:v>4724.1400145641774</c:v>
                </c:pt>
                <c:pt idx="25">
                  <c:v>4724.1400145641774</c:v>
                </c:pt>
                <c:pt idx="26">
                  <c:v>4724.1400145641774</c:v>
                </c:pt>
                <c:pt idx="27">
                  <c:v>4724.1400145641774</c:v>
                </c:pt>
                <c:pt idx="28">
                  <c:v>4724.1400145641774</c:v>
                </c:pt>
                <c:pt idx="29">
                  <c:v>4724.1400145641774</c:v>
                </c:pt>
                <c:pt idx="30">
                  <c:v>4724.1400145641774</c:v>
                </c:pt>
                <c:pt idx="31">
                  <c:v>4724.1400145641774</c:v>
                </c:pt>
                <c:pt idx="32">
                  <c:v>4724.1400145641774</c:v>
                </c:pt>
                <c:pt idx="33">
                  <c:v>4724.1400145641774</c:v>
                </c:pt>
                <c:pt idx="34">
                  <c:v>4724.1400145641774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4AD-40F7-A61F-08253E98CAD3}"/>
            </c:ext>
          </c:extLst>
        </c:ser>
        <c:ser>
          <c:idx val="8"/>
          <c:order val="12"/>
          <c:tx>
            <c:strRef>
              <c:f>'ATB Offshore Wind'!$K$353</c:f>
              <c:strCache>
                <c:ptCount val="1"/>
                <c:pt idx="0">
                  <c:v>TRG 5 -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5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Wind'!$L$353:$AT$353</c:f>
              <c:numCache>
                <c:formatCode>"$"#,##0</c:formatCode>
                <c:ptCount val="35"/>
                <c:pt idx="0">
                  <c:v>5332.8353143389122</c:v>
                </c:pt>
                <c:pt idx="1">
                  <c:v>4992.9058750739559</c:v>
                </c:pt>
                <c:pt idx="2">
                  <c:v>4811.6101741326456</c:v>
                </c:pt>
                <c:pt idx="3">
                  <c:v>4623.8396267291464</c:v>
                </c:pt>
                <c:pt idx="4">
                  <c:v>4430.6733739404899</c:v>
                </c:pt>
                <c:pt idx="5">
                  <c:v>4311.9678554670127</c:v>
                </c:pt>
                <c:pt idx="6">
                  <c:v>4188.9457726854107</c:v>
                </c:pt>
                <c:pt idx="7">
                  <c:v>4062.686266672712</c:v>
                </c:pt>
                <c:pt idx="8">
                  <c:v>3932.1101963518877</c:v>
                </c:pt>
                <c:pt idx="9">
                  <c:v>3798.2967027999689</c:v>
                </c:pt>
                <c:pt idx="10">
                  <c:v>3661.2457860169548</c:v>
                </c:pt>
                <c:pt idx="11">
                  <c:v>3519.8783049258145</c:v>
                </c:pt>
                <c:pt idx="12">
                  <c:v>3376.352541680611</c:v>
                </c:pt>
                <c:pt idx="13">
                  <c:v>3228.510214127281</c:v>
                </c:pt>
                <c:pt idx="14">
                  <c:v>3078.5096044198881</c:v>
                </c:pt>
                <c:pt idx="15">
                  <c:v>3073.1138990347299</c:v>
                </c:pt>
                <c:pt idx="16">
                  <c:v>3066.6390525725405</c:v>
                </c:pt>
                <c:pt idx="17">
                  <c:v>3059.0850650333191</c:v>
                </c:pt>
                <c:pt idx="18">
                  <c:v>3049.3727953400344</c:v>
                </c:pt>
                <c:pt idx="19">
                  <c:v>3039.6605256467501</c:v>
                </c:pt>
                <c:pt idx="20">
                  <c:v>3027.7899737994026</c:v>
                </c:pt>
                <c:pt idx="21">
                  <c:v>3015.919421952055</c:v>
                </c:pt>
                <c:pt idx="22">
                  <c:v>3001.8905879506442</c:v>
                </c:pt>
                <c:pt idx="23">
                  <c:v>2986.7826128722018</c:v>
                </c:pt>
                <c:pt idx="24">
                  <c:v>2971.6746377937588</c:v>
                </c:pt>
                <c:pt idx="25">
                  <c:v>2954.4083805612536</c:v>
                </c:pt>
                <c:pt idx="26">
                  <c:v>2937.1421233287474</c:v>
                </c:pt>
                <c:pt idx="27">
                  <c:v>2917.7175839421789</c:v>
                </c:pt>
                <c:pt idx="28">
                  <c:v>2898.2930445556099</c:v>
                </c:pt>
                <c:pt idx="29">
                  <c:v>2876.7102230149776</c:v>
                </c:pt>
                <c:pt idx="30">
                  <c:v>2855.1274014743453</c:v>
                </c:pt>
                <c:pt idx="31">
                  <c:v>2832.4654388566819</c:v>
                </c:pt>
                <c:pt idx="32">
                  <c:v>2808.7243351619868</c:v>
                </c:pt>
                <c:pt idx="33">
                  <c:v>2783.9040903902596</c:v>
                </c:pt>
                <c:pt idx="34">
                  <c:v>2759.0838456185334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4AD-40F7-A61F-08253E98CAD3}"/>
            </c:ext>
          </c:extLst>
        </c:ser>
        <c:ser>
          <c:idx val="11"/>
          <c:order val="13"/>
          <c:tx>
            <c:strRef>
              <c:f>'ATB Offshore Wind'!$K$354</c:f>
              <c:strCache>
                <c:ptCount val="1"/>
                <c:pt idx="0">
                  <c:v>TRG 5 -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8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Wind'!$L$354:$AT$354</c:f>
              <c:numCache>
                <c:formatCode>"$"#,##0</c:formatCode>
                <c:ptCount val="35"/>
                <c:pt idx="0">
                  <c:v>5332.8353143389122</c:v>
                </c:pt>
                <c:pt idx="1">
                  <c:v>5241.1083227912241</c:v>
                </c:pt>
                <c:pt idx="2">
                  <c:v>5147.2230490894754</c:v>
                </c:pt>
                <c:pt idx="3">
                  <c:v>5052.2586343106941</c:v>
                </c:pt>
                <c:pt idx="4">
                  <c:v>4955.1359373778496</c:v>
                </c:pt>
                <c:pt idx="5">
                  <c:v>4833.1929956732774</c:v>
                </c:pt>
                <c:pt idx="6">
                  <c:v>4709.0917718146438</c:v>
                </c:pt>
                <c:pt idx="7">
                  <c:v>4583.9114068789777</c:v>
                </c:pt>
                <c:pt idx="8">
                  <c:v>4457.6519008662799</c:v>
                </c:pt>
                <c:pt idx="9">
                  <c:v>4329.2341126995179</c:v>
                </c:pt>
                <c:pt idx="10">
                  <c:v>4200.8163245327569</c:v>
                </c:pt>
                <c:pt idx="11">
                  <c:v>4070.240254211933</c:v>
                </c:pt>
                <c:pt idx="12">
                  <c:v>3938.585042814077</c:v>
                </c:pt>
                <c:pt idx="13">
                  <c:v>3805.8506903391899</c:v>
                </c:pt>
                <c:pt idx="14">
                  <c:v>3670.958055710239</c:v>
                </c:pt>
                <c:pt idx="15">
                  <c:v>3646.1378109385128</c:v>
                </c:pt>
                <c:pt idx="16">
                  <c:v>3621.3175661667856</c:v>
                </c:pt>
                <c:pt idx="17">
                  <c:v>3595.4181803180272</c:v>
                </c:pt>
                <c:pt idx="18">
                  <c:v>3568.4396533922368</c:v>
                </c:pt>
                <c:pt idx="19">
                  <c:v>3541.4611264664468</c:v>
                </c:pt>
                <c:pt idx="20">
                  <c:v>3514.4825995406563</c:v>
                </c:pt>
                <c:pt idx="21">
                  <c:v>3486.4249315378343</c:v>
                </c:pt>
                <c:pt idx="22">
                  <c:v>3457.2881224579814</c:v>
                </c:pt>
                <c:pt idx="23">
                  <c:v>3428.1513133781277</c:v>
                </c:pt>
                <c:pt idx="24">
                  <c:v>3399.0145042982749</c:v>
                </c:pt>
                <c:pt idx="25">
                  <c:v>3368.79855414139</c:v>
                </c:pt>
                <c:pt idx="26">
                  <c:v>3338.5826039845051</c:v>
                </c:pt>
                <c:pt idx="27">
                  <c:v>3307.2875127505877</c:v>
                </c:pt>
                <c:pt idx="28">
                  <c:v>3275.9924215166716</c:v>
                </c:pt>
                <c:pt idx="29">
                  <c:v>3243.6181892057234</c:v>
                </c:pt>
                <c:pt idx="30">
                  <c:v>3211.2439568947748</c:v>
                </c:pt>
                <c:pt idx="31">
                  <c:v>3177.7905835067954</c:v>
                </c:pt>
                <c:pt idx="32">
                  <c:v>3144.3372101188161</c:v>
                </c:pt>
                <c:pt idx="33">
                  <c:v>3110.8838367308367</c:v>
                </c:pt>
                <c:pt idx="34">
                  <c:v>3077.4304633428569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4AD-40F7-A61F-08253E98CAD3}"/>
            </c:ext>
          </c:extLst>
        </c:ser>
        <c:ser>
          <c:idx val="14"/>
          <c:order val="14"/>
          <c:tx>
            <c:strRef>
              <c:f>'ATB Offshore Wind'!$K$355</c:f>
              <c:strCache>
                <c:ptCount val="1"/>
                <c:pt idx="0">
                  <c:v>TRG 5 -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B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Wind'!$L$355:$AT$355</c:f>
              <c:numCache>
                <c:formatCode>"$"#,##0</c:formatCode>
                <c:ptCount val="35"/>
                <c:pt idx="0">
                  <c:v>5332.8353143389122</c:v>
                </c:pt>
                <c:pt idx="1">
                  <c:v>5520.6058617424114</c:v>
                </c:pt>
                <c:pt idx="2">
                  <c:v>5520.6058617424114</c:v>
                </c:pt>
                <c:pt idx="3">
                  <c:v>5520.6058617424114</c:v>
                </c:pt>
                <c:pt idx="4">
                  <c:v>5520.6058617424114</c:v>
                </c:pt>
                <c:pt idx="5">
                  <c:v>5520.6058617424114</c:v>
                </c:pt>
                <c:pt idx="6">
                  <c:v>5520.6058617424114</c:v>
                </c:pt>
                <c:pt idx="7">
                  <c:v>5520.6058617424114</c:v>
                </c:pt>
                <c:pt idx="8">
                  <c:v>5520.6058617424114</c:v>
                </c:pt>
                <c:pt idx="9">
                  <c:v>5520.6058617424114</c:v>
                </c:pt>
                <c:pt idx="10">
                  <c:v>5520.6058617424114</c:v>
                </c:pt>
                <c:pt idx="11">
                  <c:v>5520.6058617424114</c:v>
                </c:pt>
                <c:pt idx="12">
                  <c:v>5520.6058617424114</c:v>
                </c:pt>
                <c:pt idx="13">
                  <c:v>5520.6058617424114</c:v>
                </c:pt>
                <c:pt idx="14">
                  <c:v>5520.6058617424114</c:v>
                </c:pt>
                <c:pt idx="15">
                  <c:v>5520.6058617424114</c:v>
                </c:pt>
                <c:pt idx="16">
                  <c:v>5520.6058617424114</c:v>
                </c:pt>
                <c:pt idx="17">
                  <c:v>5520.6058617424114</c:v>
                </c:pt>
                <c:pt idx="18">
                  <c:v>5520.6058617424114</c:v>
                </c:pt>
                <c:pt idx="19">
                  <c:v>5520.6058617424114</c:v>
                </c:pt>
                <c:pt idx="20">
                  <c:v>5520.6058617424114</c:v>
                </c:pt>
                <c:pt idx="21">
                  <c:v>5520.6058617424114</c:v>
                </c:pt>
                <c:pt idx="22">
                  <c:v>5520.6058617424114</c:v>
                </c:pt>
                <c:pt idx="23">
                  <c:v>5520.6058617424114</c:v>
                </c:pt>
                <c:pt idx="24">
                  <c:v>5520.6058617424114</c:v>
                </c:pt>
                <c:pt idx="25">
                  <c:v>5520.6058617424114</c:v>
                </c:pt>
                <c:pt idx="26">
                  <c:v>5520.6058617424114</c:v>
                </c:pt>
                <c:pt idx="27">
                  <c:v>5520.6058617424114</c:v>
                </c:pt>
                <c:pt idx="28">
                  <c:v>5520.6058617424114</c:v>
                </c:pt>
                <c:pt idx="29">
                  <c:v>5520.6058617424114</c:v>
                </c:pt>
                <c:pt idx="30">
                  <c:v>5520.6058617424114</c:v>
                </c:pt>
                <c:pt idx="31">
                  <c:v>5520.6058617424114</c:v>
                </c:pt>
                <c:pt idx="32">
                  <c:v>5520.6058617424114</c:v>
                </c:pt>
                <c:pt idx="33">
                  <c:v>5520.6058617424114</c:v>
                </c:pt>
                <c:pt idx="34">
                  <c:v>5520.6058617424114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4AD-40F7-A61F-08253E98CAD3}"/>
            </c:ext>
          </c:extLst>
        </c:ser>
        <c:ser>
          <c:idx val="15"/>
          <c:order val="15"/>
          <c:tx>
            <c:strRef>
              <c:f>'ATB Offshore Wind'!$K$356</c:f>
              <c:strCache>
                <c:ptCount val="1"/>
                <c:pt idx="0">
                  <c:v>TRG 6 - Low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E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Wind'!$L$356:$AT$356</c:f>
              <c:numCache>
                <c:formatCode>"$"#,##0</c:formatCode>
                <c:ptCount val="35"/>
                <c:pt idx="0">
                  <c:v>5961.0077478154053</c:v>
                </c:pt>
                <c:pt idx="1">
                  <c:v>5577.9126654691854</c:v>
                </c:pt>
                <c:pt idx="2">
                  <c:v>5377.1924251413066</c:v>
                </c:pt>
                <c:pt idx="3">
                  <c:v>5172.1556205053012</c:v>
                </c:pt>
                <c:pt idx="4">
                  <c:v>4963.8813926382018</c:v>
                </c:pt>
                <c:pt idx="5">
                  <c:v>4830.0678990862825</c:v>
                </c:pt>
                <c:pt idx="6">
                  <c:v>4694.0961233803</c:v>
                </c:pt>
                <c:pt idx="7">
                  <c:v>4554.8869244432226</c:v>
                </c:pt>
                <c:pt idx="8">
                  <c:v>4412.4403022750512</c:v>
                </c:pt>
                <c:pt idx="9">
                  <c:v>4267.8353979528165</c:v>
                </c:pt>
                <c:pt idx="10">
                  <c:v>4121.0722114765176</c:v>
                </c:pt>
                <c:pt idx="11">
                  <c:v>3971.0716017691252</c:v>
                </c:pt>
                <c:pt idx="12">
                  <c:v>3818.9127099076686</c:v>
                </c:pt>
                <c:pt idx="13">
                  <c:v>3664.5955358921492</c:v>
                </c:pt>
                <c:pt idx="14">
                  <c:v>3508.1200797225665</c:v>
                </c:pt>
                <c:pt idx="15">
                  <c:v>3493.0121046441236</c:v>
                </c:pt>
                <c:pt idx="16">
                  <c:v>3477.9041295656816</c:v>
                </c:pt>
                <c:pt idx="17">
                  <c:v>3461.7170134102075</c:v>
                </c:pt>
                <c:pt idx="18">
                  <c:v>3444.4507561777018</c:v>
                </c:pt>
                <c:pt idx="19">
                  <c:v>3426.1053578681644</c:v>
                </c:pt>
                <c:pt idx="20">
                  <c:v>3407.7599595586271</c:v>
                </c:pt>
                <c:pt idx="21">
                  <c:v>3388.3354201720581</c:v>
                </c:pt>
                <c:pt idx="22">
                  <c:v>3367.8317397084579</c:v>
                </c:pt>
                <c:pt idx="23">
                  <c:v>3346.2489181678257</c:v>
                </c:pt>
                <c:pt idx="24">
                  <c:v>3324.6660966271934</c:v>
                </c:pt>
                <c:pt idx="25">
                  <c:v>3300.9249929324983</c:v>
                </c:pt>
                <c:pt idx="26">
                  <c:v>3278.2630303148339</c:v>
                </c:pt>
                <c:pt idx="27">
                  <c:v>3253.4427855431077</c:v>
                </c:pt>
                <c:pt idx="28">
                  <c:v>3228.6225407713805</c:v>
                </c:pt>
                <c:pt idx="29">
                  <c:v>3202.7231549226221</c:v>
                </c:pt>
                <c:pt idx="30">
                  <c:v>3175.7446279968322</c:v>
                </c:pt>
                <c:pt idx="31">
                  <c:v>3148.7661010710417</c:v>
                </c:pt>
                <c:pt idx="32">
                  <c:v>3120.7084330682201</c:v>
                </c:pt>
                <c:pt idx="33">
                  <c:v>3092.6507650653984</c:v>
                </c:pt>
                <c:pt idx="34">
                  <c:v>3063.5139559855456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4AD-40F7-A61F-08253E98CAD3}"/>
            </c:ext>
          </c:extLst>
        </c:ser>
        <c:ser>
          <c:idx val="16"/>
          <c:order val="16"/>
          <c:tx>
            <c:strRef>
              <c:f>'ATB Offshore Wind'!$K$357</c:f>
              <c:strCache>
                <c:ptCount val="1"/>
                <c:pt idx="0">
                  <c:v>TRG 6 - Mid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1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Wind'!$L$357:$AT$357</c:f>
              <c:numCache>
                <c:formatCode>"$"#,##0</c:formatCode>
                <c:ptCount val="35"/>
                <c:pt idx="0">
                  <c:v>5961.0077478154053</c:v>
                </c:pt>
                <c:pt idx="1">
                  <c:v>5859.5684865744333</c:v>
                </c:pt>
                <c:pt idx="2">
                  <c:v>5757.0500842564306</c:v>
                </c:pt>
                <c:pt idx="3">
                  <c:v>5653.4525408613981</c:v>
                </c:pt>
                <c:pt idx="4">
                  <c:v>5549.8549974663638</c:v>
                </c:pt>
                <c:pt idx="5">
                  <c:v>5419.2789271455395</c:v>
                </c:pt>
                <c:pt idx="6">
                  <c:v>5288.7028568247151</c:v>
                </c:pt>
                <c:pt idx="7">
                  <c:v>5157.0476454268583</c:v>
                </c:pt>
                <c:pt idx="8">
                  <c:v>5023.2341518749399</c:v>
                </c:pt>
                <c:pt idx="9">
                  <c:v>4889.4206583230207</c:v>
                </c:pt>
                <c:pt idx="10">
                  <c:v>4754.5280236940689</c:v>
                </c:pt>
                <c:pt idx="11">
                  <c:v>4618.5562479880882</c:v>
                </c:pt>
                <c:pt idx="12">
                  <c:v>4482.5844722821057</c:v>
                </c:pt>
                <c:pt idx="13">
                  <c:v>4344.4544144220599</c:v>
                </c:pt>
                <c:pt idx="14">
                  <c:v>4206.3243565620151</c:v>
                </c:pt>
                <c:pt idx="15">
                  <c:v>4176.1084064051302</c:v>
                </c:pt>
                <c:pt idx="16">
                  <c:v>4146.9715973252769</c:v>
                </c:pt>
                <c:pt idx="17">
                  <c:v>4116.755647168392</c:v>
                </c:pt>
                <c:pt idx="18">
                  <c:v>4085.460555934475</c:v>
                </c:pt>
                <c:pt idx="19">
                  <c:v>4055.2446057775901</c:v>
                </c:pt>
                <c:pt idx="20">
                  <c:v>4022.8703734666419</c:v>
                </c:pt>
                <c:pt idx="21">
                  <c:v>3991.5752822327254</c:v>
                </c:pt>
                <c:pt idx="22">
                  <c:v>3959.2010499217772</c:v>
                </c:pt>
                <c:pt idx="23">
                  <c:v>3926.826817610829</c:v>
                </c:pt>
                <c:pt idx="24">
                  <c:v>3893.3734442228497</c:v>
                </c:pt>
                <c:pt idx="25">
                  <c:v>3860.9992119119011</c:v>
                </c:pt>
                <c:pt idx="26">
                  <c:v>3826.4666974468901</c:v>
                </c:pt>
                <c:pt idx="27">
                  <c:v>3793.0133240589103</c:v>
                </c:pt>
                <c:pt idx="28">
                  <c:v>3758.4808095938988</c:v>
                </c:pt>
                <c:pt idx="29">
                  <c:v>3723.9482951288878</c:v>
                </c:pt>
                <c:pt idx="30">
                  <c:v>3688.3366395868447</c:v>
                </c:pt>
                <c:pt idx="31">
                  <c:v>3653.8041251218328</c:v>
                </c:pt>
                <c:pt idx="32">
                  <c:v>3618.1924695797902</c:v>
                </c:pt>
                <c:pt idx="33">
                  <c:v>3581.5016729607155</c:v>
                </c:pt>
                <c:pt idx="34">
                  <c:v>3545.8900174186729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54AD-40F7-A61F-08253E98CAD3}"/>
            </c:ext>
          </c:extLst>
        </c:ser>
        <c:ser>
          <c:idx val="17"/>
          <c:order val="17"/>
          <c:tx>
            <c:strRef>
              <c:f>'ATB Offshore Wind'!$K$358</c:f>
              <c:strCache>
                <c:ptCount val="1"/>
                <c:pt idx="0">
                  <c:v>TRG 6 - Constant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4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Wind'!$L$358:$AT$358</c:f>
              <c:numCache>
                <c:formatCode>"$"#,##0</c:formatCode>
                <c:ptCount val="35"/>
                <c:pt idx="0">
                  <c:v>5961.0077478154053</c:v>
                </c:pt>
                <c:pt idx="1">
                  <c:v>6164.9654113743782</c:v>
                </c:pt>
                <c:pt idx="2">
                  <c:v>6164.9654113743782</c:v>
                </c:pt>
                <c:pt idx="3">
                  <c:v>6164.9654113743782</c:v>
                </c:pt>
                <c:pt idx="4">
                  <c:v>6164.9654113743782</c:v>
                </c:pt>
                <c:pt idx="5">
                  <c:v>6164.9654113743782</c:v>
                </c:pt>
                <c:pt idx="6">
                  <c:v>6164.9654113743782</c:v>
                </c:pt>
                <c:pt idx="7">
                  <c:v>6164.9654113743782</c:v>
                </c:pt>
                <c:pt idx="8">
                  <c:v>6164.9654113743782</c:v>
                </c:pt>
                <c:pt idx="9">
                  <c:v>6164.9654113743782</c:v>
                </c:pt>
                <c:pt idx="10">
                  <c:v>6164.9654113743782</c:v>
                </c:pt>
                <c:pt idx="11">
                  <c:v>6164.9654113743782</c:v>
                </c:pt>
                <c:pt idx="12">
                  <c:v>6164.9654113743782</c:v>
                </c:pt>
                <c:pt idx="13">
                  <c:v>6164.9654113743782</c:v>
                </c:pt>
                <c:pt idx="14">
                  <c:v>6164.9654113743782</c:v>
                </c:pt>
                <c:pt idx="15">
                  <c:v>6164.9654113743782</c:v>
                </c:pt>
                <c:pt idx="16">
                  <c:v>6164.9654113743782</c:v>
                </c:pt>
                <c:pt idx="17">
                  <c:v>6164.9654113743782</c:v>
                </c:pt>
                <c:pt idx="18">
                  <c:v>6164.9654113743782</c:v>
                </c:pt>
                <c:pt idx="19">
                  <c:v>6164.9654113743782</c:v>
                </c:pt>
                <c:pt idx="20">
                  <c:v>6164.9654113743782</c:v>
                </c:pt>
                <c:pt idx="21">
                  <c:v>6164.9654113743782</c:v>
                </c:pt>
                <c:pt idx="22">
                  <c:v>6164.9654113743782</c:v>
                </c:pt>
                <c:pt idx="23">
                  <c:v>6164.9654113743782</c:v>
                </c:pt>
                <c:pt idx="24">
                  <c:v>6164.9654113743782</c:v>
                </c:pt>
                <c:pt idx="25">
                  <c:v>6164.9654113743782</c:v>
                </c:pt>
                <c:pt idx="26">
                  <c:v>6164.9654113743782</c:v>
                </c:pt>
                <c:pt idx="27">
                  <c:v>6164.9654113743782</c:v>
                </c:pt>
                <c:pt idx="28">
                  <c:v>6164.9654113743782</c:v>
                </c:pt>
                <c:pt idx="29">
                  <c:v>6164.9654113743782</c:v>
                </c:pt>
                <c:pt idx="30">
                  <c:v>6164.9654113743782</c:v>
                </c:pt>
                <c:pt idx="31">
                  <c:v>6164.9654113743782</c:v>
                </c:pt>
                <c:pt idx="32">
                  <c:v>6164.9654113743782</c:v>
                </c:pt>
                <c:pt idx="33">
                  <c:v>6164.9654113743782</c:v>
                </c:pt>
                <c:pt idx="34">
                  <c:v>6164.9654113743782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54AD-40F7-A61F-08253E98CAD3}"/>
            </c:ext>
          </c:extLst>
        </c:ser>
        <c:ser>
          <c:idx val="18"/>
          <c:order val="18"/>
          <c:tx>
            <c:strRef>
              <c:f>'ATB Offshore Wind'!$K$359</c:f>
              <c:strCache>
                <c:ptCount val="1"/>
                <c:pt idx="0">
                  <c:v>TRG 7 - Low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7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Wind'!$L$359:$AT$359</c:f>
              <c:numCache>
                <c:formatCode>"$"#,##0</c:formatCode>
                <c:ptCount val="35"/>
                <c:pt idx="0">
                  <c:v>6217.2265206971779</c:v>
                </c:pt>
                <c:pt idx="1">
                  <c:v>5821.1817454265783</c:v>
                </c:pt>
                <c:pt idx="2">
                  <c:v>5612.9075175594789</c:v>
                </c:pt>
                <c:pt idx="3">
                  <c:v>5400.3167253842521</c:v>
                </c:pt>
                <c:pt idx="4">
                  <c:v>5184.4885099779303</c:v>
                </c:pt>
                <c:pt idx="5">
                  <c:v>5045.2793110408538</c:v>
                </c:pt>
                <c:pt idx="6">
                  <c:v>4903.9118299497131</c:v>
                </c:pt>
                <c:pt idx="7">
                  <c:v>4759.3069256274784</c:v>
                </c:pt>
                <c:pt idx="8">
                  <c:v>4612.5437391511805</c:v>
                </c:pt>
                <c:pt idx="9">
                  <c:v>4462.5431294437858</c:v>
                </c:pt>
                <c:pt idx="10">
                  <c:v>4309.3050965052989</c:v>
                </c:pt>
                <c:pt idx="11">
                  <c:v>4153.9087814127479</c:v>
                </c:pt>
                <c:pt idx="12">
                  <c:v>3996.3541841661336</c:v>
                </c:pt>
                <c:pt idx="13">
                  <c:v>3835.5621636884243</c:v>
                </c:pt>
                <c:pt idx="14">
                  <c:v>3672.6118610566518</c:v>
                </c:pt>
                <c:pt idx="15">
                  <c:v>3657.5038859782094</c:v>
                </c:pt>
                <c:pt idx="16">
                  <c:v>3641.3167698227353</c:v>
                </c:pt>
                <c:pt idx="17">
                  <c:v>3625.1296536672612</c:v>
                </c:pt>
                <c:pt idx="18">
                  <c:v>3607.8633964347555</c:v>
                </c:pt>
                <c:pt idx="19">
                  <c:v>3588.4388570481869</c:v>
                </c:pt>
                <c:pt idx="20">
                  <c:v>3569.014317661618</c:v>
                </c:pt>
                <c:pt idx="21">
                  <c:v>3548.5106371980178</c:v>
                </c:pt>
                <c:pt idx="22">
                  <c:v>3528.0069567344167</c:v>
                </c:pt>
                <c:pt idx="23">
                  <c:v>3505.3449941167523</c:v>
                </c:pt>
                <c:pt idx="24">
                  <c:v>3482.6830314990898</c:v>
                </c:pt>
                <c:pt idx="25">
                  <c:v>3458.9419278043938</c:v>
                </c:pt>
                <c:pt idx="26">
                  <c:v>3434.1216830326675</c:v>
                </c:pt>
                <c:pt idx="27">
                  <c:v>3409.3014382609399</c:v>
                </c:pt>
                <c:pt idx="28">
                  <c:v>3383.4020524121815</c:v>
                </c:pt>
                <c:pt idx="29">
                  <c:v>3356.4235254863916</c:v>
                </c:pt>
                <c:pt idx="30">
                  <c:v>3328.3658574835695</c:v>
                </c:pt>
                <c:pt idx="31">
                  <c:v>3300.3081894807478</c:v>
                </c:pt>
                <c:pt idx="32">
                  <c:v>3271.1713804008946</c:v>
                </c:pt>
                <c:pt idx="33">
                  <c:v>3240.9554302440101</c:v>
                </c:pt>
                <c:pt idx="34">
                  <c:v>3210.7394800871252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54AD-40F7-A61F-08253E98CAD3}"/>
            </c:ext>
          </c:extLst>
        </c:ser>
        <c:ser>
          <c:idx val="19"/>
          <c:order val="19"/>
          <c:tx>
            <c:strRef>
              <c:f>'ATB Offshore Wind'!$K$360</c:f>
              <c:strCache>
                <c:ptCount val="1"/>
                <c:pt idx="0">
                  <c:v>TRG 7 - Mid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A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Wind'!$L$360:$AT$360</c:f>
              <c:numCache>
                <c:formatCode>"$"#,##0</c:formatCode>
                <c:ptCount val="35"/>
                <c:pt idx="0">
                  <c:v>6217.2265206971779</c:v>
                </c:pt>
                <c:pt idx="1">
                  <c:v>6112.5498362251119</c:v>
                </c:pt>
                <c:pt idx="2">
                  <c:v>6006.7940106760143</c:v>
                </c:pt>
                <c:pt idx="3">
                  <c:v>5899.9590440498851</c:v>
                </c:pt>
                <c:pt idx="4">
                  <c:v>5790.9657952696934</c:v>
                </c:pt>
                <c:pt idx="5">
                  <c:v>5656.0731606407426</c:v>
                </c:pt>
                <c:pt idx="6">
                  <c:v>5520.1013849347601</c:v>
                </c:pt>
                <c:pt idx="7">
                  <c:v>5383.0504681517459</c:v>
                </c:pt>
                <c:pt idx="8">
                  <c:v>5244.9204102917001</c:v>
                </c:pt>
                <c:pt idx="9">
                  <c:v>5105.7112113546245</c:v>
                </c:pt>
                <c:pt idx="10">
                  <c:v>4966.5020124175471</c:v>
                </c:pt>
                <c:pt idx="11">
                  <c:v>4825.1345313264073</c:v>
                </c:pt>
                <c:pt idx="12">
                  <c:v>4682.687909158235</c:v>
                </c:pt>
                <c:pt idx="13">
                  <c:v>4540.2412869900627</c:v>
                </c:pt>
                <c:pt idx="14">
                  <c:v>4395.6363826678271</c:v>
                </c:pt>
                <c:pt idx="15">
                  <c:v>4365.4204325109422</c:v>
                </c:pt>
                <c:pt idx="16">
                  <c:v>4334.1253412770257</c:v>
                </c:pt>
                <c:pt idx="17">
                  <c:v>4302.83025004311</c:v>
                </c:pt>
                <c:pt idx="18">
                  <c:v>4271.5351588091926</c:v>
                </c:pt>
                <c:pt idx="19">
                  <c:v>4239.1609264982444</c:v>
                </c:pt>
                <c:pt idx="20">
                  <c:v>4206.7866941872962</c:v>
                </c:pt>
                <c:pt idx="21">
                  <c:v>4173.3333207993164</c:v>
                </c:pt>
                <c:pt idx="22">
                  <c:v>4139.8799474113366</c:v>
                </c:pt>
                <c:pt idx="23">
                  <c:v>4106.4265740233568</c:v>
                </c:pt>
                <c:pt idx="24">
                  <c:v>4071.8940595583458</c:v>
                </c:pt>
                <c:pt idx="25">
                  <c:v>4037.3615450933344</c:v>
                </c:pt>
                <c:pt idx="26">
                  <c:v>4002.8290306283234</c:v>
                </c:pt>
                <c:pt idx="27">
                  <c:v>3967.2173750862803</c:v>
                </c:pt>
                <c:pt idx="28">
                  <c:v>3931.6057195442368</c:v>
                </c:pt>
                <c:pt idx="29">
                  <c:v>3894.9149229251625</c:v>
                </c:pt>
                <c:pt idx="30">
                  <c:v>3859.3032673831199</c:v>
                </c:pt>
                <c:pt idx="31">
                  <c:v>3822.6124707640452</c:v>
                </c:pt>
                <c:pt idx="32">
                  <c:v>3784.8425330679383</c:v>
                </c:pt>
                <c:pt idx="33">
                  <c:v>3748.1517364488641</c:v>
                </c:pt>
                <c:pt idx="34">
                  <c:v>3710.3817987527582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54AD-40F7-A61F-08253E98CAD3}"/>
            </c:ext>
          </c:extLst>
        </c:ser>
        <c:ser>
          <c:idx val="20"/>
          <c:order val="20"/>
          <c:tx>
            <c:strRef>
              <c:f>'ATB Offshore Wind'!$K$361</c:f>
              <c:strCache>
                <c:ptCount val="1"/>
                <c:pt idx="0">
                  <c:v>TRG 7 - Constant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D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Wind'!$L$361:$AT$361</c:f>
              <c:numCache>
                <c:formatCode>"$"#,##0</c:formatCode>
                <c:ptCount val="35"/>
                <c:pt idx="0">
                  <c:v>6217.2265206971779</c:v>
                </c:pt>
                <c:pt idx="1">
                  <c:v>6428.7381717953731</c:v>
                </c:pt>
                <c:pt idx="2">
                  <c:v>6428.7381717953731</c:v>
                </c:pt>
                <c:pt idx="3">
                  <c:v>6428.7381717953731</c:v>
                </c:pt>
                <c:pt idx="4">
                  <c:v>6428.7381717953731</c:v>
                </c:pt>
                <c:pt idx="5">
                  <c:v>6428.7381717953731</c:v>
                </c:pt>
                <c:pt idx="6">
                  <c:v>6428.7381717953731</c:v>
                </c:pt>
                <c:pt idx="7">
                  <c:v>6428.7381717953731</c:v>
                </c:pt>
                <c:pt idx="8">
                  <c:v>6428.7381717953731</c:v>
                </c:pt>
                <c:pt idx="9">
                  <c:v>6428.7381717953731</c:v>
                </c:pt>
                <c:pt idx="10">
                  <c:v>6428.7381717953731</c:v>
                </c:pt>
                <c:pt idx="11">
                  <c:v>6428.7381717953731</c:v>
                </c:pt>
                <c:pt idx="12">
                  <c:v>6428.7381717953731</c:v>
                </c:pt>
                <c:pt idx="13">
                  <c:v>6428.7381717953731</c:v>
                </c:pt>
                <c:pt idx="14">
                  <c:v>6428.7381717953731</c:v>
                </c:pt>
                <c:pt idx="15">
                  <c:v>6428.7381717953731</c:v>
                </c:pt>
                <c:pt idx="16">
                  <c:v>6428.7381717953731</c:v>
                </c:pt>
                <c:pt idx="17">
                  <c:v>6428.7381717953731</c:v>
                </c:pt>
                <c:pt idx="18">
                  <c:v>6428.7381717953731</c:v>
                </c:pt>
                <c:pt idx="19">
                  <c:v>6428.7381717953731</c:v>
                </c:pt>
                <c:pt idx="20">
                  <c:v>6428.7381717953731</c:v>
                </c:pt>
                <c:pt idx="21">
                  <c:v>6428.7381717953731</c:v>
                </c:pt>
                <c:pt idx="22">
                  <c:v>6428.7381717953731</c:v>
                </c:pt>
                <c:pt idx="23">
                  <c:v>6428.7381717953731</c:v>
                </c:pt>
                <c:pt idx="24">
                  <c:v>6428.7381717953731</c:v>
                </c:pt>
                <c:pt idx="25">
                  <c:v>6428.7381717953731</c:v>
                </c:pt>
                <c:pt idx="26">
                  <c:v>6428.7381717953731</c:v>
                </c:pt>
                <c:pt idx="27">
                  <c:v>6428.7381717953731</c:v>
                </c:pt>
                <c:pt idx="28">
                  <c:v>6428.7381717953731</c:v>
                </c:pt>
                <c:pt idx="29">
                  <c:v>6428.7381717953731</c:v>
                </c:pt>
                <c:pt idx="30">
                  <c:v>6428.7381717953731</c:v>
                </c:pt>
                <c:pt idx="31">
                  <c:v>6428.7381717953731</c:v>
                </c:pt>
                <c:pt idx="32">
                  <c:v>6428.7381717953731</c:v>
                </c:pt>
                <c:pt idx="33">
                  <c:v>6428.7381717953731</c:v>
                </c:pt>
                <c:pt idx="34">
                  <c:v>6428.7381717953731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54AD-40F7-A61F-08253E98CAD3}"/>
            </c:ext>
          </c:extLst>
        </c:ser>
        <c:ser>
          <c:idx val="21"/>
          <c:order val="21"/>
          <c:tx>
            <c:strRef>
              <c:f>'ATB Offshore Wind'!$K$362</c:f>
              <c:strCache>
                <c:ptCount val="1"/>
                <c:pt idx="0">
                  <c:v>TRG 8 - Low</c:v>
                </c:pt>
              </c:strCache>
            </c:strRef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0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Wind'!$L$362:$AT$362</c:f>
              <c:numCache>
                <c:formatCode>"$"#,##0</c:formatCode>
                <c:ptCount val="35"/>
                <c:pt idx="0">
                  <c:v>6377.0929302378017</c:v>
                </c:pt>
                <c:pt idx="1">
                  <c:v>5972.4150263509509</c:v>
                </c:pt>
                <c:pt idx="2">
                  <c:v>5759.8242341757241</c:v>
                </c:pt>
                <c:pt idx="3">
                  <c:v>5542.9168776923707</c:v>
                </c:pt>
                <c:pt idx="4">
                  <c:v>5321.6929569008926</c:v>
                </c:pt>
                <c:pt idx="5">
                  <c:v>5180.3254758097537</c:v>
                </c:pt>
                <c:pt idx="6">
                  <c:v>5035.7205714875172</c:v>
                </c:pt>
                <c:pt idx="7">
                  <c:v>4887.8782439341867</c:v>
                </c:pt>
                <c:pt idx="8">
                  <c:v>4736.7984931497622</c:v>
                </c:pt>
                <c:pt idx="9">
                  <c:v>4583.5604602112744</c:v>
                </c:pt>
                <c:pt idx="10">
                  <c:v>4427.0850040416908</c:v>
                </c:pt>
                <c:pt idx="11">
                  <c:v>4267.3721246410141</c:v>
                </c:pt>
                <c:pt idx="12">
                  <c:v>4105.5009630862733</c:v>
                </c:pt>
                <c:pt idx="13">
                  <c:v>3940.392378300437</c:v>
                </c:pt>
                <c:pt idx="14">
                  <c:v>3773.1255113605384</c:v>
                </c:pt>
                <c:pt idx="15">
                  <c:v>3759.0966773591276</c:v>
                </c:pt>
                <c:pt idx="16">
                  <c:v>3742.9095612036535</c:v>
                </c:pt>
                <c:pt idx="17">
                  <c:v>3725.6433039711478</c:v>
                </c:pt>
                <c:pt idx="18">
                  <c:v>3708.3770467386421</c:v>
                </c:pt>
                <c:pt idx="19">
                  <c:v>3690.0316484291047</c:v>
                </c:pt>
                <c:pt idx="20">
                  <c:v>3669.5279679655046</c:v>
                </c:pt>
                <c:pt idx="21">
                  <c:v>3649.0242875019039</c:v>
                </c:pt>
                <c:pt idx="22">
                  <c:v>3627.4414659612712</c:v>
                </c:pt>
                <c:pt idx="23">
                  <c:v>3605.8586444206403</c:v>
                </c:pt>
                <c:pt idx="24">
                  <c:v>3582.1175407259443</c:v>
                </c:pt>
                <c:pt idx="25">
                  <c:v>3558.3764370312492</c:v>
                </c:pt>
                <c:pt idx="26">
                  <c:v>3533.5561922595225</c:v>
                </c:pt>
                <c:pt idx="27">
                  <c:v>3507.6568064107637</c:v>
                </c:pt>
                <c:pt idx="28">
                  <c:v>3480.6782794849732</c:v>
                </c:pt>
                <c:pt idx="29">
                  <c:v>3453.6997525591833</c:v>
                </c:pt>
                <c:pt idx="30">
                  <c:v>3424.5629434793304</c:v>
                </c:pt>
                <c:pt idx="31">
                  <c:v>3396.5052754765088</c:v>
                </c:pt>
                <c:pt idx="32">
                  <c:v>3366.289325319623</c:v>
                </c:pt>
                <c:pt idx="33">
                  <c:v>3336.0733751627381</c:v>
                </c:pt>
                <c:pt idx="34">
                  <c:v>3304.7782839288216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54AD-40F7-A61F-08253E98CAD3}"/>
            </c:ext>
          </c:extLst>
        </c:ser>
        <c:ser>
          <c:idx val="22"/>
          <c:order val="22"/>
          <c:tx>
            <c:strRef>
              <c:f>'ATB Offshore Wind'!$K$363</c:f>
              <c:strCache>
                <c:ptCount val="1"/>
                <c:pt idx="0">
                  <c:v>TRG 8 - Mid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3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Wind'!$L$363:$AT$363</c:f>
              <c:numCache>
                <c:formatCode>"$"#,##0</c:formatCode>
                <c:ptCount val="35"/>
                <c:pt idx="0">
                  <c:v>6377.0929302378017</c:v>
                </c:pt>
                <c:pt idx="1">
                  <c:v>6270.2579636116734</c:v>
                </c:pt>
                <c:pt idx="2">
                  <c:v>6161.26471483148</c:v>
                </c:pt>
                <c:pt idx="3">
                  <c:v>6052.2714660512884</c:v>
                </c:pt>
                <c:pt idx="4">
                  <c:v>5941.1199351170326</c:v>
                </c:pt>
                <c:pt idx="5">
                  <c:v>5802.9898772569886</c:v>
                </c:pt>
                <c:pt idx="6">
                  <c:v>5663.7806783199121</c:v>
                </c:pt>
                <c:pt idx="7">
                  <c:v>5523.4923383058031</c:v>
                </c:pt>
                <c:pt idx="8">
                  <c:v>5382.1248572146615</c:v>
                </c:pt>
                <c:pt idx="9">
                  <c:v>5239.67823504649</c:v>
                </c:pt>
                <c:pt idx="10">
                  <c:v>5095.0733307242554</c:v>
                </c:pt>
                <c:pt idx="11">
                  <c:v>4950.4684264020198</c:v>
                </c:pt>
                <c:pt idx="12">
                  <c:v>4804.7843810027534</c:v>
                </c:pt>
                <c:pt idx="13">
                  <c:v>4658.0211945264555</c:v>
                </c:pt>
                <c:pt idx="14">
                  <c:v>4511.2580080501566</c:v>
                </c:pt>
                <c:pt idx="15">
                  <c:v>4479.9629168162401</c:v>
                </c:pt>
                <c:pt idx="16">
                  <c:v>4448.6678255823235</c:v>
                </c:pt>
                <c:pt idx="17">
                  <c:v>4416.2935932713744</c:v>
                </c:pt>
                <c:pt idx="18">
                  <c:v>4383.9193609604263</c:v>
                </c:pt>
                <c:pt idx="19">
                  <c:v>4350.4659875724483</c:v>
                </c:pt>
                <c:pt idx="20">
                  <c:v>4317.0126141844676</c:v>
                </c:pt>
                <c:pt idx="21">
                  <c:v>4283.5592407964887</c:v>
                </c:pt>
                <c:pt idx="22">
                  <c:v>4249.0267263314763</c:v>
                </c:pt>
                <c:pt idx="23">
                  <c:v>4214.4942118664649</c:v>
                </c:pt>
                <c:pt idx="24">
                  <c:v>4179.9616974014534</c:v>
                </c:pt>
                <c:pt idx="25">
                  <c:v>4144.3500418594103</c:v>
                </c:pt>
                <c:pt idx="26">
                  <c:v>4108.7383863173673</c:v>
                </c:pt>
                <c:pt idx="27">
                  <c:v>4072.0475896982935</c:v>
                </c:pt>
                <c:pt idx="28">
                  <c:v>4036.4359341562504</c:v>
                </c:pt>
                <c:pt idx="29">
                  <c:v>3998.6659964601436</c:v>
                </c:pt>
                <c:pt idx="30">
                  <c:v>3961.9751998410698</c:v>
                </c:pt>
                <c:pt idx="31">
                  <c:v>3924.2052621449629</c:v>
                </c:pt>
                <c:pt idx="32">
                  <c:v>3886.4353244488566</c:v>
                </c:pt>
                <c:pt idx="33">
                  <c:v>3847.5862456757195</c:v>
                </c:pt>
                <c:pt idx="34">
                  <c:v>3808.7371669025815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54AD-40F7-A61F-08253E98CAD3}"/>
            </c:ext>
          </c:extLst>
        </c:ser>
        <c:ser>
          <c:idx val="23"/>
          <c:order val="23"/>
          <c:tx>
            <c:strRef>
              <c:f>'ATB Offshore Wind'!$K$364</c:f>
              <c:strCache>
                <c:ptCount val="1"/>
                <c:pt idx="0">
                  <c:v>TRG 8 - Constant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6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Wind'!$L$364:$AT$364</c:f>
              <c:numCache>
                <c:formatCode>"$"#,##0</c:formatCode>
                <c:ptCount val="35"/>
                <c:pt idx="0">
                  <c:v>6377.0929302378017</c:v>
                </c:pt>
                <c:pt idx="1">
                  <c:v>6594.0002867211551</c:v>
                </c:pt>
                <c:pt idx="2">
                  <c:v>6594.0002867211551</c:v>
                </c:pt>
                <c:pt idx="3">
                  <c:v>6594.0002867211551</c:v>
                </c:pt>
                <c:pt idx="4">
                  <c:v>6594.0002867211551</c:v>
                </c:pt>
                <c:pt idx="5">
                  <c:v>6594.0002867211551</c:v>
                </c:pt>
                <c:pt idx="6">
                  <c:v>6594.0002867211551</c:v>
                </c:pt>
                <c:pt idx="7">
                  <c:v>6594.0002867211551</c:v>
                </c:pt>
                <c:pt idx="8">
                  <c:v>6594.0002867211551</c:v>
                </c:pt>
                <c:pt idx="9">
                  <c:v>6594.0002867211551</c:v>
                </c:pt>
                <c:pt idx="10">
                  <c:v>6594.0002867211551</c:v>
                </c:pt>
                <c:pt idx="11">
                  <c:v>6594.0002867211551</c:v>
                </c:pt>
                <c:pt idx="12">
                  <c:v>6594.0002867211551</c:v>
                </c:pt>
                <c:pt idx="13">
                  <c:v>6594.0002867211551</c:v>
                </c:pt>
                <c:pt idx="14">
                  <c:v>6594.0002867211551</c:v>
                </c:pt>
                <c:pt idx="15">
                  <c:v>6594.0002867211551</c:v>
                </c:pt>
                <c:pt idx="16">
                  <c:v>6594.0002867211551</c:v>
                </c:pt>
                <c:pt idx="17">
                  <c:v>6594.0002867211551</c:v>
                </c:pt>
                <c:pt idx="18">
                  <c:v>6594.0002867211551</c:v>
                </c:pt>
                <c:pt idx="19">
                  <c:v>6594.0002867211551</c:v>
                </c:pt>
                <c:pt idx="20">
                  <c:v>6594.0002867211551</c:v>
                </c:pt>
                <c:pt idx="21">
                  <c:v>6594.0002867211551</c:v>
                </c:pt>
                <c:pt idx="22">
                  <c:v>6594.0002867211551</c:v>
                </c:pt>
                <c:pt idx="23">
                  <c:v>6594.0002867211551</c:v>
                </c:pt>
                <c:pt idx="24">
                  <c:v>6594.0002867211551</c:v>
                </c:pt>
                <c:pt idx="25">
                  <c:v>6594.0002867211551</c:v>
                </c:pt>
                <c:pt idx="26">
                  <c:v>6594.0002867211551</c:v>
                </c:pt>
                <c:pt idx="27">
                  <c:v>6594.0002867211551</c:v>
                </c:pt>
                <c:pt idx="28">
                  <c:v>6594.0002867211551</c:v>
                </c:pt>
                <c:pt idx="29">
                  <c:v>6594.0002867211551</c:v>
                </c:pt>
                <c:pt idx="30">
                  <c:v>6594.0002867211551</c:v>
                </c:pt>
                <c:pt idx="31">
                  <c:v>6594.0002867211551</c:v>
                </c:pt>
                <c:pt idx="32">
                  <c:v>6594.0002867211551</c:v>
                </c:pt>
                <c:pt idx="33">
                  <c:v>6594.0002867211551</c:v>
                </c:pt>
                <c:pt idx="34">
                  <c:v>6594.0002867211551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54AD-40F7-A61F-08253E98CAD3}"/>
            </c:ext>
          </c:extLst>
        </c:ser>
        <c:ser>
          <c:idx val="24"/>
          <c:order val="24"/>
          <c:tx>
            <c:strRef>
              <c:f>'ATB Offshore Wind'!$K$365</c:f>
              <c:strCache>
                <c:ptCount val="1"/>
                <c:pt idx="0">
                  <c:v>TRG 9 - Low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9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Wind'!$L$365:$AT$365</c:f>
              <c:numCache>
                <c:formatCode>"$"#,##0</c:formatCode>
                <c:ptCount val="35"/>
                <c:pt idx="0">
                  <c:v>6687.1210636148071</c:v>
                </c:pt>
                <c:pt idx="1">
                  <c:v>6261.9394792643552</c:v>
                </c:pt>
                <c:pt idx="2">
                  <c:v>6038.557276318812</c:v>
                </c:pt>
                <c:pt idx="3">
                  <c:v>5810.8585090651432</c:v>
                </c:pt>
                <c:pt idx="4">
                  <c:v>5577.7640364263161</c:v>
                </c:pt>
                <c:pt idx="5">
                  <c:v>5429.9217088729865</c:v>
                </c:pt>
                <c:pt idx="6">
                  <c:v>5277.7628170115313</c:v>
                </c:pt>
                <c:pt idx="7">
                  <c:v>5122.3665019189802</c:v>
                </c:pt>
                <c:pt idx="8">
                  <c:v>4963.7327635953343</c:v>
                </c:pt>
                <c:pt idx="9">
                  <c:v>4802.9407431176251</c:v>
                </c:pt>
                <c:pt idx="10">
                  <c:v>4637.8321583317893</c:v>
                </c:pt>
                <c:pt idx="11">
                  <c:v>4470.5652913918902</c:v>
                </c:pt>
                <c:pt idx="12">
                  <c:v>4300.0610012208963</c:v>
                </c:pt>
                <c:pt idx="13">
                  <c:v>4126.3192878188083</c:v>
                </c:pt>
                <c:pt idx="14">
                  <c:v>3949.340151185625</c:v>
                </c:pt>
                <c:pt idx="15">
                  <c:v>3935.3113171842137</c:v>
                </c:pt>
                <c:pt idx="16">
                  <c:v>3919.1242010287397</c:v>
                </c:pt>
                <c:pt idx="17">
                  <c:v>3901.8579437962344</c:v>
                </c:pt>
                <c:pt idx="18">
                  <c:v>3883.5125454866975</c:v>
                </c:pt>
                <c:pt idx="19">
                  <c:v>3865.1671471771592</c:v>
                </c:pt>
                <c:pt idx="20">
                  <c:v>3844.6634667135595</c:v>
                </c:pt>
                <c:pt idx="21">
                  <c:v>3823.0806451729277</c:v>
                </c:pt>
                <c:pt idx="22">
                  <c:v>3801.4978236322945</c:v>
                </c:pt>
                <c:pt idx="23">
                  <c:v>3777.7567199376003</c:v>
                </c:pt>
                <c:pt idx="24">
                  <c:v>3754.0156162429043</c:v>
                </c:pt>
                <c:pt idx="25">
                  <c:v>3729.1953714711781</c:v>
                </c:pt>
                <c:pt idx="26">
                  <c:v>3703.2959856224184</c:v>
                </c:pt>
                <c:pt idx="27">
                  <c:v>3676.3174586966293</c:v>
                </c:pt>
                <c:pt idx="28">
                  <c:v>3648.2597906938067</c:v>
                </c:pt>
                <c:pt idx="29">
                  <c:v>3620.202122690986</c:v>
                </c:pt>
                <c:pt idx="30">
                  <c:v>3591.0653136111318</c:v>
                </c:pt>
                <c:pt idx="31">
                  <c:v>3560.8493634542474</c:v>
                </c:pt>
                <c:pt idx="32">
                  <c:v>3529.5542722203304</c:v>
                </c:pt>
                <c:pt idx="33">
                  <c:v>3497.1800399093822</c:v>
                </c:pt>
                <c:pt idx="34">
                  <c:v>3464.8058075984341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54AD-40F7-A61F-08253E98CAD3}"/>
            </c:ext>
          </c:extLst>
        </c:ser>
        <c:ser>
          <c:idx val="25"/>
          <c:order val="25"/>
          <c:tx>
            <c:strRef>
              <c:f>'ATB Offshore Wind'!$K$366</c:f>
              <c:strCache>
                <c:ptCount val="1"/>
                <c:pt idx="0">
                  <c:v>TRG 9 - Mid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C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Wind'!$L$366:$AT$366</c:f>
              <c:numCache>
                <c:formatCode>"$"#,##0</c:formatCode>
                <c:ptCount val="35"/>
                <c:pt idx="0">
                  <c:v>6687.1210636148071</c:v>
                </c:pt>
                <c:pt idx="1">
                  <c:v>6573.811250526488</c:v>
                </c:pt>
                <c:pt idx="2">
                  <c:v>6460.5014374381699</c:v>
                </c:pt>
                <c:pt idx="3">
                  <c:v>6345.0333421957885</c:v>
                </c:pt>
                <c:pt idx="4">
                  <c:v>6228.4861058763745</c:v>
                </c:pt>
                <c:pt idx="5">
                  <c:v>6082.8020604771082</c:v>
                </c:pt>
                <c:pt idx="6">
                  <c:v>5936.0388740008084</c:v>
                </c:pt>
                <c:pt idx="7">
                  <c:v>5788.1965464474797</c:v>
                </c:pt>
                <c:pt idx="8">
                  <c:v>5639.2750778171176</c:v>
                </c:pt>
                <c:pt idx="9">
                  <c:v>5489.2744681097256</c:v>
                </c:pt>
                <c:pt idx="10">
                  <c:v>5337.1155762482695</c:v>
                </c:pt>
                <c:pt idx="11">
                  <c:v>5184.9566843868133</c:v>
                </c:pt>
                <c:pt idx="12">
                  <c:v>5031.7186514483246</c:v>
                </c:pt>
                <c:pt idx="13">
                  <c:v>4876.3223363557745</c:v>
                </c:pt>
                <c:pt idx="14">
                  <c:v>4720.9260212632234</c:v>
                </c:pt>
                <c:pt idx="15">
                  <c:v>4688.5517889522753</c:v>
                </c:pt>
                <c:pt idx="16">
                  <c:v>4655.0984155642946</c:v>
                </c:pt>
                <c:pt idx="17">
                  <c:v>4621.6450421763147</c:v>
                </c:pt>
                <c:pt idx="18">
                  <c:v>4588.1916687883358</c:v>
                </c:pt>
                <c:pt idx="19">
                  <c:v>4553.6591543233244</c:v>
                </c:pt>
                <c:pt idx="20">
                  <c:v>4519.126639858312</c:v>
                </c:pt>
                <c:pt idx="21">
                  <c:v>4483.514984316269</c:v>
                </c:pt>
                <c:pt idx="22">
                  <c:v>4447.9033287742268</c:v>
                </c:pt>
                <c:pt idx="23">
                  <c:v>4411.2125321551521</c:v>
                </c:pt>
                <c:pt idx="24">
                  <c:v>4374.5217355360774</c:v>
                </c:pt>
                <c:pt idx="25">
                  <c:v>4336.7517978399719</c:v>
                </c:pt>
                <c:pt idx="26">
                  <c:v>4300.0610012208963</c:v>
                </c:pt>
                <c:pt idx="27">
                  <c:v>4261.2119224477592</c:v>
                </c:pt>
                <c:pt idx="28">
                  <c:v>4223.4419847516529</c:v>
                </c:pt>
                <c:pt idx="29">
                  <c:v>4184.5929059785149</c:v>
                </c:pt>
                <c:pt idx="30">
                  <c:v>4145.7438272053778</c:v>
                </c:pt>
                <c:pt idx="31">
                  <c:v>4105.8156073552072</c:v>
                </c:pt>
                <c:pt idx="32">
                  <c:v>4065.8873875050381</c:v>
                </c:pt>
                <c:pt idx="33">
                  <c:v>4024.8800265778377</c:v>
                </c:pt>
                <c:pt idx="34">
                  <c:v>3984.9518067276676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54AD-40F7-A61F-08253E98CAD3}"/>
            </c:ext>
          </c:extLst>
        </c:ser>
        <c:ser>
          <c:idx val="26"/>
          <c:order val="26"/>
          <c:tx>
            <c:strRef>
              <c:f>'ATB Offshore Wind'!$K$367</c:f>
              <c:strCache>
                <c:ptCount val="1"/>
                <c:pt idx="0">
                  <c:v>TRG 9 - Constant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F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Wind'!$L$367:$AT$367</c:f>
              <c:numCache>
                <c:formatCode>"$"#,##0</c:formatCode>
                <c:ptCount val="35"/>
                <c:pt idx="0">
                  <c:v>6687.1210636148071</c:v>
                </c:pt>
                <c:pt idx="1">
                  <c:v>6913.7406897914443</c:v>
                </c:pt>
                <c:pt idx="2">
                  <c:v>6913.7406897914443</c:v>
                </c:pt>
                <c:pt idx="3">
                  <c:v>6913.7406897914443</c:v>
                </c:pt>
                <c:pt idx="4">
                  <c:v>6913.7406897914443</c:v>
                </c:pt>
                <c:pt idx="5">
                  <c:v>6913.7406897914443</c:v>
                </c:pt>
                <c:pt idx="6">
                  <c:v>6913.7406897914443</c:v>
                </c:pt>
                <c:pt idx="7">
                  <c:v>6913.7406897914443</c:v>
                </c:pt>
                <c:pt idx="8">
                  <c:v>6913.7406897914443</c:v>
                </c:pt>
                <c:pt idx="9">
                  <c:v>6913.7406897914443</c:v>
                </c:pt>
                <c:pt idx="10">
                  <c:v>6913.7406897914443</c:v>
                </c:pt>
                <c:pt idx="11">
                  <c:v>6913.7406897914443</c:v>
                </c:pt>
                <c:pt idx="12">
                  <c:v>6913.7406897914443</c:v>
                </c:pt>
                <c:pt idx="13">
                  <c:v>6913.7406897914443</c:v>
                </c:pt>
                <c:pt idx="14">
                  <c:v>6913.7406897914443</c:v>
                </c:pt>
                <c:pt idx="15">
                  <c:v>6913.7406897914443</c:v>
                </c:pt>
                <c:pt idx="16">
                  <c:v>6913.7406897914443</c:v>
                </c:pt>
                <c:pt idx="17">
                  <c:v>6913.7406897914443</c:v>
                </c:pt>
                <c:pt idx="18">
                  <c:v>6913.7406897914443</c:v>
                </c:pt>
                <c:pt idx="19">
                  <c:v>6913.7406897914443</c:v>
                </c:pt>
                <c:pt idx="20">
                  <c:v>6913.7406897914443</c:v>
                </c:pt>
                <c:pt idx="21">
                  <c:v>6913.7406897914443</c:v>
                </c:pt>
                <c:pt idx="22">
                  <c:v>6913.7406897914443</c:v>
                </c:pt>
                <c:pt idx="23">
                  <c:v>6913.7406897914443</c:v>
                </c:pt>
                <c:pt idx="24">
                  <c:v>6913.7406897914443</c:v>
                </c:pt>
                <c:pt idx="25">
                  <c:v>6913.7406897914443</c:v>
                </c:pt>
                <c:pt idx="26">
                  <c:v>6913.7406897914443</c:v>
                </c:pt>
                <c:pt idx="27">
                  <c:v>6913.7406897914443</c:v>
                </c:pt>
                <c:pt idx="28">
                  <c:v>6913.7406897914443</c:v>
                </c:pt>
                <c:pt idx="29">
                  <c:v>6913.7406897914443</c:v>
                </c:pt>
                <c:pt idx="30">
                  <c:v>6913.7406897914443</c:v>
                </c:pt>
                <c:pt idx="31">
                  <c:v>6913.7406897914443</c:v>
                </c:pt>
                <c:pt idx="32">
                  <c:v>6913.7406897914443</c:v>
                </c:pt>
                <c:pt idx="33">
                  <c:v>6913.7406897914443</c:v>
                </c:pt>
                <c:pt idx="34">
                  <c:v>6913.7406897914443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54AD-40F7-A61F-08253E98CAD3}"/>
            </c:ext>
          </c:extLst>
        </c:ser>
        <c:ser>
          <c:idx val="27"/>
          <c:order val="27"/>
          <c:tx>
            <c:strRef>
              <c:f>'ATB Offshore Wind'!$K$368</c:f>
              <c:strCache>
                <c:ptCount val="1"/>
                <c:pt idx="0">
                  <c:v>TRG 10 - Low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2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Wind'!$L$368:$AT$368</c:f>
              <c:numCache>
                <c:formatCode>"$"#,##0</c:formatCode>
                <c:ptCount val="35"/>
                <c:pt idx="0">
                  <c:v>6931.3774533430778</c:v>
                </c:pt>
                <c:pt idx="1">
                  <c:v>6497.5627403763729</c:v>
                </c:pt>
                <c:pt idx="2">
                  <c:v>6267.7056909686398</c:v>
                </c:pt>
                <c:pt idx="3">
                  <c:v>6033.5320772527812</c:v>
                </c:pt>
                <c:pt idx="4">
                  <c:v>5793.9627581517661</c:v>
                </c:pt>
                <c:pt idx="5">
                  <c:v>5641.8038662903082</c:v>
                </c:pt>
                <c:pt idx="6">
                  <c:v>5486.407551197758</c:v>
                </c:pt>
                <c:pt idx="7">
                  <c:v>5326.6946717970804</c:v>
                </c:pt>
                <c:pt idx="8">
                  <c:v>5163.7443691653079</c:v>
                </c:pt>
                <c:pt idx="9">
                  <c:v>4997.5566433024396</c:v>
                </c:pt>
                <c:pt idx="10">
                  <c:v>4828.1314942084782</c:v>
                </c:pt>
                <c:pt idx="11">
                  <c:v>4654.3897808063903</c:v>
                </c:pt>
                <c:pt idx="12">
                  <c:v>4478.489785250239</c:v>
                </c:pt>
                <c:pt idx="13">
                  <c:v>4298.2732253859604</c:v>
                </c:pt>
                <c:pt idx="14">
                  <c:v>4115.8983833676193</c:v>
                </c:pt>
                <c:pt idx="15">
                  <c:v>4101.869549366208</c:v>
                </c:pt>
                <c:pt idx="16">
                  <c:v>4086.7615742877651</c:v>
                </c:pt>
                <c:pt idx="17">
                  <c:v>4069.4953170552594</c:v>
                </c:pt>
                <c:pt idx="18">
                  <c:v>4052.2290598227542</c:v>
                </c:pt>
                <c:pt idx="19">
                  <c:v>4033.8836615132159</c:v>
                </c:pt>
                <c:pt idx="20">
                  <c:v>4013.3799810496162</c:v>
                </c:pt>
                <c:pt idx="21">
                  <c:v>3992.8763005860155</c:v>
                </c:pt>
                <c:pt idx="22">
                  <c:v>3970.2143379683521</c:v>
                </c:pt>
                <c:pt idx="23">
                  <c:v>3947.5523753506886</c:v>
                </c:pt>
                <c:pt idx="24">
                  <c:v>3922.7321305789619</c:v>
                </c:pt>
                <c:pt idx="25">
                  <c:v>3897.9118858072347</c:v>
                </c:pt>
                <c:pt idx="26">
                  <c:v>3872.0124999584759</c:v>
                </c:pt>
                <c:pt idx="27">
                  <c:v>3843.9548319556543</c:v>
                </c:pt>
                <c:pt idx="28">
                  <c:v>3815.8971639528327</c:v>
                </c:pt>
                <c:pt idx="29">
                  <c:v>3786.7603548729785</c:v>
                </c:pt>
                <c:pt idx="30">
                  <c:v>3756.544404716094</c:v>
                </c:pt>
                <c:pt idx="31">
                  <c:v>3725.2493134821775</c:v>
                </c:pt>
                <c:pt idx="32">
                  <c:v>3693.9542222482605</c:v>
                </c:pt>
                <c:pt idx="33">
                  <c:v>3661.5799899373123</c:v>
                </c:pt>
                <c:pt idx="34">
                  <c:v>3627.0474754723014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54AD-40F7-A61F-08253E98CAD3}"/>
            </c:ext>
          </c:extLst>
        </c:ser>
        <c:ser>
          <c:idx val="28"/>
          <c:order val="28"/>
          <c:tx>
            <c:strRef>
              <c:f>'ATB Offshore Wind'!$K$369</c:f>
              <c:strCache>
                <c:ptCount val="1"/>
                <c:pt idx="0">
                  <c:v>TRG 10 - Mid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5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Wind'!$L$369:$AT$369</c:f>
              <c:numCache>
                <c:formatCode>"$"#,##0</c:formatCode>
                <c:ptCount val="35"/>
                <c:pt idx="0">
                  <c:v>6931.3774533430778</c:v>
                </c:pt>
                <c:pt idx="1">
                  <c:v>6814.8302170236639</c:v>
                </c:pt>
                <c:pt idx="2">
                  <c:v>6698.2829807042508</c:v>
                </c:pt>
                <c:pt idx="3">
                  <c:v>6579.5774622307736</c:v>
                </c:pt>
                <c:pt idx="4">
                  <c:v>6459.7928026802656</c:v>
                </c:pt>
                <c:pt idx="5">
                  <c:v>6309.7921929728727</c:v>
                </c:pt>
                <c:pt idx="6">
                  <c:v>6158.7124421884473</c:v>
                </c:pt>
                <c:pt idx="7">
                  <c:v>6005.4744092499595</c:v>
                </c:pt>
                <c:pt idx="8">
                  <c:v>5851.1572352344401</c:v>
                </c:pt>
                <c:pt idx="9">
                  <c:v>5695.7609201418891</c:v>
                </c:pt>
                <c:pt idx="10">
                  <c:v>5539.2854639723055</c:v>
                </c:pt>
                <c:pt idx="11">
                  <c:v>5381.7308667256912</c:v>
                </c:pt>
                <c:pt idx="12">
                  <c:v>5222.0179873250145</c:v>
                </c:pt>
                <c:pt idx="13">
                  <c:v>5062.3051079243369</c:v>
                </c:pt>
                <c:pt idx="14">
                  <c:v>4900.433946369596</c:v>
                </c:pt>
                <c:pt idx="15">
                  <c:v>4868.0597140586478</c:v>
                </c:pt>
                <c:pt idx="16">
                  <c:v>4833.5271995936373</c:v>
                </c:pt>
                <c:pt idx="17">
                  <c:v>4800.0738262056566</c:v>
                </c:pt>
                <c:pt idx="18">
                  <c:v>4765.5413117406451</c:v>
                </c:pt>
                <c:pt idx="19">
                  <c:v>4729.9296561986021</c:v>
                </c:pt>
                <c:pt idx="20">
                  <c:v>4694.318000656559</c:v>
                </c:pt>
                <c:pt idx="21">
                  <c:v>4657.6272040374843</c:v>
                </c:pt>
                <c:pt idx="22">
                  <c:v>4620.9364074184095</c:v>
                </c:pt>
                <c:pt idx="23">
                  <c:v>4584.2456107993357</c:v>
                </c:pt>
                <c:pt idx="24">
                  <c:v>4546.4756731032285</c:v>
                </c:pt>
                <c:pt idx="25">
                  <c:v>4507.6265943300914</c:v>
                </c:pt>
                <c:pt idx="26">
                  <c:v>4468.7775155569534</c:v>
                </c:pt>
                <c:pt idx="27">
                  <c:v>4429.9284367838163</c:v>
                </c:pt>
                <c:pt idx="28">
                  <c:v>4390.0002169336467</c:v>
                </c:pt>
                <c:pt idx="29">
                  <c:v>4350.0719970834771</c:v>
                </c:pt>
                <c:pt idx="30">
                  <c:v>4310.1437772333074</c:v>
                </c:pt>
                <c:pt idx="31">
                  <c:v>4269.1364163061071</c:v>
                </c:pt>
                <c:pt idx="32">
                  <c:v>4227.0499143018742</c:v>
                </c:pt>
                <c:pt idx="33">
                  <c:v>4186.0425533746738</c:v>
                </c:pt>
                <c:pt idx="34">
                  <c:v>4143.9560513704409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54AD-40F7-A61F-08253E98CAD3}"/>
            </c:ext>
          </c:extLst>
        </c:ser>
        <c:ser>
          <c:idx val="29"/>
          <c:order val="29"/>
          <c:tx>
            <c:strRef>
              <c:f>'ATB Offshore Wind'!$K$370</c:f>
              <c:strCache>
                <c:ptCount val="1"/>
                <c:pt idx="0">
                  <c:v>TRG 10 - Constant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8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Wind'!$L$370:$AT$370</c:f>
              <c:numCache>
                <c:formatCode>"$"#,##0</c:formatCode>
                <c:ptCount val="35"/>
                <c:pt idx="0">
                  <c:v>6931.3774533430778</c:v>
                </c:pt>
                <c:pt idx="1">
                  <c:v>7164.471925981904</c:v>
                </c:pt>
                <c:pt idx="2">
                  <c:v>7164.471925981904</c:v>
                </c:pt>
                <c:pt idx="3">
                  <c:v>7164.471925981904</c:v>
                </c:pt>
                <c:pt idx="4">
                  <c:v>7164.471925981904</c:v>
                </c:pt>
                <c:pt idx="5">
                  <c:v>7164.471925981904</c:v>
                </c:pt>
                <c:pt idx="6">
                  <c:v>7164.471925981904</c:v>
                </c:pt>
                <c:pt idx="7">
                  <c:v>7164.471925981904</c:v>
                </c:pt>
                <c:pt idx="8">
                  <c:v>7164.471925981904</c:v>
                </c:pt>
                <c:pt idx="9">
                  <c:v>7164.471925981904</c:v>
                </c:pt>
                <c:pt idx="10">
                  <c:v>7164.471925981904</c:v>
                </c:pt>
                <c:pt idx="11">
                  <c:v>7164.471925981904</c:v>
                </c:pt>
                <c:pt idx="12">
                  <c:v>7164.471925981904</c:v>
                </c:pt>
                <c:pt idx="13">
                  <c:v>7164.471925981904</c:v>
                </c:pt>
                <c:pt idx="14">
                  <c:v>7164.471925981904</c:v>
                </c:pt>
                <c:pt idx="15">
                  <c:v>7164.471925981904</c:v>
                </c:pt>
                <c:pt idx="16">
                  <c:v>7164.471925981904</c:v>
                </c:pt>
                <c:pt idx="17">
                  <c:v>7164.471925981904</c:v>
                </c:pt>
                <c:pt idx="18">
                  <c:v>7164.471925981904</c:v>
                </c:pt>
                <c:pt idx="19">
                  <c:v>7164.471925981904</c:v>
                </c:pt>
                <c:pt idx="20">
                  <c:v>7164.471925981904</c:v>
                </c:pt>
                <c:pt idx="21">
                  <c:v>7164.471925981904</c:v>
                </c:pt>
                <c:pt idx="22">
                  <c:v>7164.471925981904</c:v>
                </c:pt>
                <c:pt idx="23">
                  <c:v>7164.471925981904</c:v>
                </c:pt>
                <c:pt idx="24">
                  <c:v>7164.471925981904</c:v>
                </c:pt>
                <c:pt idx="25">
                  <c:v>7164.471925981904</c:v>
                </c:pt>
                <c:pt idx="26">
                  <c:v>7164.471925981904</c:v>
                </c:pt>
                <c:pt idx="27">
                  <c:v>7164.471925981904</c:v>
                </c:pt>
                <c:pt idx="28">
                  <c:v>7164.471925981904</c:v>
                </c:pt>
                <c:pt idx="29">
                  <c:v>7164.471925981904</c:v>
                </c:pt>
                <c:pt idx="30">
                  <c:v>7164.471925981904</c:v>
                </c:pt>
                <c:pt idx="31">
                  <c:v>7164.471925981904</c:v>
                </c:pt>
                <c:pt idx="32">
                  <c:v>7164.471925981904</c:v>
                </c:pt>
                <c:pt idx="33">
                  <c:v>7164.471925981904</c:v>
                </c:pt>
                <c:pt idx="34">
                  <c:v>7164.471925981904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54AD-40F7-A61F-08253E98CAD3}"/>
            </c:ext>
          </c:extLst>
        </c:ser>
        <c:ser>
          <c:idx val="30"/>
          <c:order val="30"/>
          <c:tx>
            <c:strRef>
              <c:f>'ATB Offshore Wind'!$K$371</c:f>
              <c:strCache>
                <c:ptCount val="1"/>
                <c:pt idx="0">
                  <c:v>TRG 11 - Low</c:v>
                </c:pt>
              </c:strCache>
            </c:strRef>
          </c:tx>
          <c:spPr>
            <a:ln>
              <a:solidFill>
                <a:srgbClr val="B9CDE5"/>
              </a:solidFill>
              <a:prstDash val="sysDot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Wind'!$L$371:$AT$371</c:f>
              <c:numCache>
                <c:formatCode>"$"#,##0</c:formatCode>
                <c:ptCount val="35"/>
                <c:pt idx="0">
                  <c:v>7211.1060788296136</c:v>
                </c:pt>
                <c:pt idx="1">
                  <c:v>6769.7373783236853</c:v>
                </c:pt>
                <c:pt idx="2">
                  <c:v>6535.5637646078267</c:v>
                </c:pt>
                <c:pt idx="3">
                  <c:v>6295.9944455068116</c:v>
                </c:pt>
                <c:pt idx="4">
                  <c:v>6049.9502799436059</c:v>
                </c:pt>
                <c:pt idx="5">
                  <c:v>5894.5539648510539</c:v>
                </c:pt>
                <c:pt idx="6">
                  <c:v>5735.920226527408</c:v>
                </c:pt>
                <c:pt idx="7">
                  <c:v>5571.8907828186047</c:v>
                </c:pt>
                <c:pt idx="8">
                  <c:v>5404.6239158787066</c:v>
                </c:pt>
                <c:pt idx="9">
                  <c:v>5234.1196257077127</c:v>
                </c:pt>
                <c:pt idx="10">
                  <c:v>5059.2987712285922</c:v>
                </c:pt>
                <c:pt idx="11">
                  <c:v>4880.161352441346</c:v>
                </c:pt>
                <c:pt idx="12">
                  <c:v>4697.786510423005</c:v>
                </c:pt>
                <c:pt idx="13">
                  <c:v>4512.1742451735681</c:v>
                </c:pt>
                <c:pt idx="14">
                  <c:v>4323.3245566930382</c:v>
                </c:pt>
                <c:pt idx="15">
                  <c:v>4310.3748637686585</c:v>
                </c:pt>
                <c:pt idx="16">
                  <c:v>4296.3460297672482</c:v>
                </c:pt>
                <c:pt idx="17">
                  <c:v>4280.1589136117736</c:v>
                </c:pt>
                <c:pt idx="18">
                  <c:v>4262.8926563792675</c:v>
                </c:pt>
                <c:pt idx="19">
                  <c:v>4244.5472580697306</c:v>
                </c:pt>
                <c:pt idx="20">
                  <c:v>4225.1227186831611</c:v>
                </c:pt>
                <c:pt idx="21">
                  <c:v>4204.6190382195609</c:v>
                </c:pt>
                <c:pt idx="22">
                  <c:v>4183.0362166789291</c:v>
                </c:pt>
                <c:pt idx="23">
                  <c:v>4160.3742540612648</c:v>
                </c:pt>
                <c:pt idx="24">
                  <c:v>4135.554009289538</c:v>
                </c:pt>
                <c:pt idx="25">
                  <c:v>4110.7337645178113</c:v>
                </c:pt>
                <c:pt idx="26">
                  <c:v>4083.7552375920213</c:v>
                </c:pt>
                <c:pt idx="27">
                  <c:v>4055.6975695891992</c:v>
                </c:pt>
                <c:pt idx="28">
                  <c:v>4027.6399015863776</c:v>
                </c:pt>
                <c:pt idx="29">
                  <c:v>3997.4239514294927</c:v>
                </c:pt>
                <c:pt idx="30">
                  <c:v>3967.2080012726078</c:v>
                </c:pt>
                <c:pt idx="31">
                  <c:v>3934.8337689616596</c:v>
                </c:pt>
                <c:pt idx="32">
                  <c:v>3902.4595366507115</c:v>
                </c:pt>
                <c:pt idx="33">
                  <c:v>3867.9270221857</c:v>
                </c:pt>
                <c:pt idx="34">
                  <c:v>3833.3945077206886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54AD-40F7-A61F-08253E98CAD3}"/>
            </c:ext>
          </c:extLst>
        </c:ser>
        <c:ser>
          <c:idx val="31"/>
          <c:order val="31"/>
          <c:tx>
            <c:strRef>
              <c:f>'ATB Offshore Wind'!$K$372</c:f>
              <c:strCache>
                <c:ptCount val="1"/>
                <c:pt idx="0">
                  <c:v>TRG 11 - Mid</c:v>
                </c:pt>
              </c:strCache>
            </c:strRef>
          </c:tx>
          <c:spPr>
            <a:ln>
              <a:solidFill>
                <a:srgbClr val="B9CDE5"/>
              </a:solidFill>
              <a:prstDash val="solid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Wind'!$L$372:$AT$372</c:f>
              <c:numCache>
                <c:formatCode>"$"#,##0</c:formatCode>
                <c:ptCount val="35"/>
                <c:pt idx="0">
                  <c:v>7211.1060788296136</c:v>
                </c:pt>
                <c:pt idx="1">
                  <c:v>7093.479701433168</c:v>
                </c:pt>
                <c:pt idx="2">
                  <c:v>6972.6159008056284</c:v>
                </c:pt>
                <c:pt idx="3">
                  <c:v>6851.7521001780888</c:v>
                </c:pt>
                <c:pt idx="4">
                  <c:v>6728.7300173964859</c:v>
                </c:pt>
                <c:pt idx="5">
                  <c:v>6574.4128433809656</c:v>
                </c:pt>
                <c:pt idx="6">
                  <c:v>6417.9373872113829</c:v>
                </c:pt>
                <c:pt idx="7">
                  <c:v>6260.3827899647695</c:v>
                </c:pt>
                <c:pt idx="8">
                  <c:v>6100.6699105640919</c:v>
                </c:pt>
                <c:pt idx="9">
                  <c:v>5940.9570311634134</c:v>
                </c:pt>
                <c:pt idx="10">
                  <c:v>5779.0858696086734</c:v>
                </c:pt>
                <c:pt idx="11">
                  <c:v>5615.0564258998693</c:v>
                </c:pt>
                <c:pt idx="12">
                  <c:v>5451.0269821910651</c:v>
                </c:pt>
                <c:pt idx="13">
                  <c:v>5284.8392563281977</c:v>
                </c:pt>
                <c:pt idx="14">
                  <c:v>5117.5723893882987</c:v>
                </c:pt>
                <c:pt idx="15">
                  <c:v>5084.1190160003198</c:v>
                </c:pt>
                <c:pt idx="16">
                  <c:v>5049.5865015353083</c:v>
                </c:pt>
                <c:pt idx="17">
                  <c:v>5015.0539870702969</c:v>
                </c:pt>
                <c:pt idx="18">
                  <c:v>4979.4423315282529</c:v>
                </c:pt>
                <c:pt idx="19">
                  <c:v>4943.8306759862107</c:v>
                </c:pt>
                <c:pt idx="20">
                  <c:v>4907.139879367136</c:v>
                </c:pt>
                <c:pt idx="21">
                  <c:v>4870.4490827480613</c:v>
                </c:pt>
                <c:pt idx="22">
                  <c:v>4832.6791450519549</c:v>
                </c:pt>
                <c:pt idx="23">
                  <c:v>4793.8300662788179</c:v>
                </c:pt>
                <c:pt idx="24">
                  <c:v>4754.980987505679</c:v>
                </c:pt>
                <c:pt idx="25">
                  <c:v>4716.1319087325419</c:v>
                </c:pt>
                <c:pt idx="26">
                  <c:v>4676.2036888823714</c:v>
                </c:pt>
                <c:pt idx="27">
                  <c:v>4636.2754690322026</c:v>
                </c:pt>
                <c:pt idx="28">
                  <c:v>4595.2681081050023</c:v>
                </c:pt>
                <c:pt idx="29">
                  <c:v>4554.2607471778019</c:v>
                </c:pt>
                <c:pt idx="30">
                  <c:v>4512.1742451735681</c:v>
                </c:pt>
                <c:pt idx="31">
                  <c:v>4470.0877431693361</c:v>
                </c:pt>
                <c:pt idx="32">
                  <c:v>4426.9221000880716</c:v>
                </c:pt>
                <c:pt idx="33">
                  <c:v>4383.7564570068071</c:v>
                </c:pt>
                <c:pt idx="34">
                  <c:v>4339.5116728485127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54AD-40F7-A61F-08253E98CAD3}"/>
            </c:ext>
          </c:extLst>
        </c:ser>
        <c:ser>
          <c:idx val="32"/>
          <c:order val="32"/>
          <c:tx>
            <c:strRef>
              <c:f>'ATB Offshore Wind'!$K$373</c:f>
              <c:strCache>
                <c:ptCount val="1"/>
                <c:pt idx="0">
                  <c:v>TRG 11 - Constant</c:v>
                </c:pt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4F81BD">
                    <a:lumMod val="40000"/>
                    <a:lumOff val="60000"/>
                  </a:srgbClr>
                </a:solidFill>
                <a:ln>
                  <a:solidFill>
                    <a:srgbClr val="4F81B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Wind'!$L$373:$AT$373</c:f>
              <c:numCache>
                <c:formatCode>"$"#,##0</c:formatCode>
                <c:ptCount val="35"/>
                <c:pt idx="0">
                  <c:v>7211.1060788296136</c:v>
                </c:pt>
                <c:pt idx="1">
                  <c:v>7450.6753979306286</c:v>
                </c:pt>
                <c:pt idx="2">
                  <c:v>7450.6753979306286</c:v>
                </c:pt>
                <c:pt idx="3">
                  <c:v>7450.6753979306286</c:v>
                </c:pt>
                <c:pt idx="4">
                  <c:v>7450.6753979306286</c:v>
                </c:pt>
                <c:pt idx="5">
                  <c:v>7450.6753979306286</c:v>
                </c:pt>
                <c:pt idx="6">
                  <c:v>7450.6753979306286</c:v>
                </c:pt>
                <c:pt idx="7">
                  <c:v>7450.6753979306286</c:v>
                </c:pt>
                <c:pt idx="8">
                  <c:v>7450.6753979306286</c:v>
                </c:pt>
                <c:pt idx="9">
                  <c:v>7450.6753979306286</c:v>
                </c:pt>
                <c:pt idx="10">
                  <c:v>7450.6753979306286</c:v>
                </c:pt>
                <c:pt idx="11">
                  <c:v>7450.6753979306286</c:v>
                </c:pt>
                <c:pt idx="12">
                  <c:v>7450.6753979306286</c:v>
                </c:pt>
                <c:pt idx="13">
                  <c:v>7450.6753979306286</c:v>
                </c:pt>
                <c:pt idx="14">
                  <c:v>7450.6753979306286</c:v>
                </c:pt>
                <c:pt idx="15">
                  <c:v>7450.6753979306286</c:v>
                </c:pt>
                <c:pt idx="16">
                  <c:v>7450.6753979306286</c:v>
                </c:pt>
                <c:pt idx="17">
                  <c:v>7450.6753979306286</c:v>
                </c:pt>
                <c:pt idx="18">
                  <c:v>7450.6753979306286</c:v>
                </c:pt>
                <c:pt idx="19">
                  <c:v>7450.6753979306286</c:v>
                </c:pt>
                <c:pt idx="20">
                  <c:v>7450.6753979306286</c:v>
                </c:pt>
                <c:pt idx="21">
                  <c:v>7450.6753979306286</c:v>
                </c:pt>
                <c:pt idx="22">
                  <c:v>7450.6753979306286</c:v>
                </c:pt>
                <c:pt idx="23">
                  <c:v>7450.6753979306286</c:v>
                </c:pt>
                <c:pt idx="24">
                  <c:v>7450.6753979306286</c:v>
                </c:pt>
                <c:pt idx="25">
                  <c:v>7450.6753979306286</c:v>
                </c:pt>
                <c:pt idx="26">
                  <c:v>7450.6753979306286</c:v>
                </c:pt>
                <c:pt idx="27">
                  <c:v>7450.6753979306286</c:v>
                </c:pt>
                <c:pt idx="28">
                  <c:v>7450.6753979306286</c:v>
                </c:pt>
                <c:pt idx="29">
                  <c:v>7450.6753979306286</c:v>
                </c:pt>
                <c:pt idx="30">
                  <c:v>7450.6753979306286</c:v>
                </c:pt>
                <c:pt idx="31">
                  <c:v>7450.6753979306286</c:v>
                </c:pt>
                <c:pt idx="32">
                  <c:v>7450.6753979306286</c:v>
                </c:pt>
                <c:pt idx="33">
                  <c:v>7450.6753979306286</c:v>
                </c:pt>
                <c:pt idx="34">
                  <c:v>7450.6753979306286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54AD-40F7-A61F-08253E98CAD3}"/>
            </c:ext>
          </c:extLst>
        </c:ser>
        <c:ser>
          <c:idx val="33"/>
          <c:order val="33"/>
          <c:tx>
            <c:strRef>
              <c:f>'ATB Offshore Wind'!$K$374</c:f>
              <c:strCache>
                <c:ptCount val="1"/>
                <c:pt idx="0">
                  <c:v>TRG 12 - Low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Wind'!$L$374:$AT$374</c:f>
              <c:numCache>
                <c:formatCode>"$"#,##0</c:formatCode>
                <c:ptCount val="35"/>
                <c:pt idx="0">
                  <c:v>7223.8244641519332</c:v>
                </c:pt>
                <c:pt idx="1">
                  <c:v>6797.5637387244506</c:v>
                </c:pt>
                <c:pt idx="2">
                  <c:v>6568.7858303937501</c:v>
                </c:pt>
                <c:pt idx="3">
                  <c:v>6334.6122166778914</c:v>
                </c:pt>
                <c:pt idx="4">
                  <c:v>6092.8846154228122</c:v>
                </c:pt>
                <c:pt idx="5">
                  <c:v>5941.804864638385</c:v>
                </c:pt>
                <c:pt idx="6">
                  <c:v>5787.4876906228665</c:v>
                </c:pt>
                <c:pt idx="7">
                  <c:v>5627.774811222188</c:v>
                </c:pt>
                <c:pt idx="8">
                  <c:v>5463.7453675133847</c:v>
                </c:pt>
                <c:pt idx="9">
                  <c:v>5295.399359496455</c:v>
                </c:pt>
                <c:pt idx="10">
                  <c:v>5122.7367871713986</c:v>
                </c:pt>
                <c:pt idx="11">
                  <c:v>4945.7576505382149</c:v>
                </c:pt>
                <c:pt idx="12">
                  <c:v>4764.4619495969055</c:v>
                </c:pt>
                <c:pt idx="13">
                  <c:v>4579.9288254245002</c:v>
                </c:pt>
                <c:pt idx="14">
                  <c:v>4391.0791369439694</c:v>
                </c:pt>
                <c:pt idx="15">
                  <c:v>4381.3668672506856</c:v>
                </c:pt>
                <c:pt idx="16">
                  <c:v>4369.4963154033367</c:v>
                </c:pt>
                <c:pt idx="17">
                  <c:v>4356.5466224789579</c:v>
                </c:pt>
                <c:pt idx="18">
                  <c:v>4342.5177884775467</c:v>
                </c:pt>
                <c:pt idx="19">
                  <c:v>4326.330672322073</c:v>
                </c:pt>
                <c:pt idx="20">
                  <c:v>4309.0644150895678</c:v>
                </c:pt>
                <c:pt idx="21">
                  <c:v>4289.6398757029992</c:v>
                </c:pt>
                <c:pt idx="22">
                  <c:v>4270.2153363164298</c:v>
                </c:pt>
                <c:pt idx="23">
                  <c:v>4248.6325147757971</c:v>
                </c:pt>
                <c:pt idx="24">
                  <c:v>4225.9705521581336</c:v>
                </c:pt>
                <c:pt idx="25">
                  <c:v>4202.2294484634385</c:v>
                </c:pt>
                <c:pt idx="26">
                  <c:v>4176.3300626146802</c:v>
                </c:pt>
                <c:pt idx="27">
                  <c:v>4150.4306767659218</c:v>
                </c:pt>
                <c:pt idx="28">
                  <c:v>4122.3730087630993</c:v>
                </c:pt>
                <c:pt idx="29">
                  <c:v>4094.3153407602781</c:v>
                </c:pt>
                <c:pt idx="30">
                  <c:v>4064.0993906033932</c:v>
                </c:pt>
                <c:pt idx="31">
                  <c:v>4032.8042993694762</c:v>
                </c:pt>
                <c:pt idx="32">
                  <c:v>4000.430067058528</c:v>
                </c:pt>
                <c:pt idx="33">
                  <c:v>3966.9766936705487</c:v>
                </c:pt>
                <c:pt idx="34">
                  <c:v>3932.4441792055372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54AD-40F7-A61F-08253E98CAD3}"/>
            </c:ext>
          </c:extLst>
        </c:ser>
        <c:ser>
          <c:idx val="34"/>
          <c:order val="34"/>
          <c:tx>
            <c:strRef>
              <c:f>'ATB Offshore Wind'!$K$375</c:f>
              <c:strCache>
                <c:ptCount val="1"/>
                <c:pt idx="0">
                  <c:v>TRG 12 - Mid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Wind'!$L$375:$AT$375</c:f>
              <c:numCache>
                <c:formatCode>"$"#,##0</c:formatCode>
                <c:ptCount val="35"/>
                <c:pt idx="0">
                  <c:v>7223.8244641519332</c:v>
                </c:pt>
                <c:pt idx="1">
                  <c:v>7108.3563689095517</c:v>
                </c:pt>
                <c:pt idx="2">
                  <c:v>6990.7299915131071</c:v>
                </c:pt>
                <c:pt idx="3">
                  <c:v>6870.9453319625982</c:v>
                </c:pt>
                <c:pt idx="4">
                  <c:v>6751.1606724120884</c:v>
                </c:pt>
                <c:pt idx="5">
                  <c:v>6597.9226394736024</c:v>
                </c:pt>
                <c:pt idx="6">
                  <c:v>6443.6054654580821</c:v>
                </c:pt>
                <c:pt idx="7">
                  <c:v>6288.209150365532</c:v>
                </c:pt>
                <c:pt idx="8">
                  <c:v>6130.6545531189167</c:v>
                </c:pt>
                <c:pt idx="9">
                  <c:v>5970.9416737182401</c:v>
                </c:pt>
                <c:pt idx="10">
                  <c:v>5810.1496532405308</c:v>
                </c:pt>
                <c:pt idx="11">
                  <c:v>5647.1993506087574</c:v>
                </c:pt>
                <c:pt idx="12">
                  <c:v>5483.1699068999533</c:v>
                </c:pt>
                <c:pt idx="13">
                  <c:v>5318.0613221141184</c:v>
                </c:pt>
                <c:pt idx="14">
                  <c:v>5151.873596251251</c:v>
                </c:pt>
                <c:pt idx="15">
                  <c:v>5119.4993639403037</c:v>
                </c:pt>
                <c:pt idx="16">
                  <c:v>5086.0459905523239</c:v>
                </c:pt>
                <c:pt idx="17">
                  <c:v>5052.5926171643432</c:v>
                </c:pt>
                <c:pt idx="18">
                  <c:v>5019.1392437763643</c:v>
                </c:pt>
                <c:pt idx="19">
                  <c:v>4983.5275882343212</c:v>
                </c:pt>
                <c:pt idx="20">
                  <c:v>4947.9159326922772</c:v>
                </c:pt>
                <c:pt idx="21">
                  <c:v>4912.3042771502351</c:v>
                </c:pt>
                <c:pt idx="22">
                  <c:v>4875.6134805311603</c:v>
                </c:pt>
                <c:pt idx="23">
                  <c:v>4837.843542835054</c:v>
                </c:pt>
                <c:pt idx="24">
                  <c:v>4800.0736051389476</c:v>
                </c:pt>
                <c:pt idx="25">
                  <c:v>4761.2245263658106</c:v>
                </c:pt>
                <c:pt idx="26">
                  <c:v>4722.3754475926726</c:v>
                </c:pt>
                <c:pt idx="27">
                  <c:v>4682.4472277425029</c:v>
                </c:pt>
                <c:pt idx="28">
                  <c:v>4641.4398668153017</c:v>
                </c:pt>
                <c:pt idx="29">
                  <c:v>4600.4325058881013</c:v>
                </c:pt>
                <c:pt idx="30">
                  <c:v>4559.4251449609001</c:v>
                </c:pt>
                <c:pt idx="31">
                  <c:v>4517.3386429566672</c:v>
                </c:pt>
                <c:pt idx="32">
                  <c:v>4475.2521409524352</c:v>
                </c:pt>
                <c:pt idx="33">
                  <c:v>4432.0864978711706</c:v>
                </c:pt>
                <c:pt idx="34">
                  <c:v>4388.9208547899061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54AD-40F7-A61F-08253E98CAD3}"/>
            </c:ext>
          </c:extLst>
        </c:ser>
        <c:ser>
          <c:idx val="35"/>
          <c:order val="35"/>
          <c:tx>
            <c:strRef>
              <c:f>'ATB Offshore Wind'!$K$376</c:f>
              <c:strCache>
                <c:ptCount val="1"/>
                <c:pt idx="0">
                  <c:v>TRG 12 - Constant</c:v>
                </c:pt>
              </c:strCache>
            </c:strRef>
          </c:tx>
          <c:spPr>
            <a:ln>
              <a:solidFill>
                <a:srgbClr val="E6E0EC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8064A2">
                    <a:lumMod val="20000"/>
                    <a:lumOff val="80000"/>
                  </a:srgbClr>
                </a:solidFill>
                <a:ln>
                  <a:solidFill>
                    <a:srgbClr val="E6E0EC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Wind'!$L$376:$AT$376</c:f>
              <c:numCache>
                <c:formatCode>"$"#,##0</c:formatCode>
                <c:ptCount val="35"/>
                <c:pt idx="0">
                  <c:v>7223.8244641519332</c:v>
                </c:pt>
                <c:pt idx="1">
                  <c:v>7456.9189367907611</c:v>
                </c:pt>
                <c:pt idx="2">
                  <c:v>7456.9189367907611</c:v>
                </c:pt>
                <c:pt idx="3">
                  <c:v>7456.9189367907611</c:v>
                </c:pt>
                <c:pt idx="4">
                  <c:v>7456.9189367907611</c:v>
                </c:pt>
                <c:pt idx="5">
                  <c:v>7456.9189367907611</c:v>
                </c:pt>
                <c:pt idx="6">
                  <c:v>7456.9189367907611</c:v>
                </c:pt>
                <c:pt idx="7">
                  <c:v>7456.9189367907611</c:v>
                </c:pt>
                <c:pt idx="8">
                  <c:v>7456.9189367907611</c:v>
                </c:pt>
                <c:pt idx="9">
                  <c:v>7456.9189367907611</c:v>
                </c:pt>
                <c:pt idx="10">
                  <c:v>7456.9189367907611</c:v>
                </c:pt>
                <c:pt idx="11">
                  <c:v>7456.9189367907611</c:v>
                </c:pt>
                <c:pt idx="12">
                  <c:v>7456.9189367907611</c:v>
                </c:pt>
                <c:pt idx="13">
                  <c:v>7456.9189367907611</c:v>
                </c:pt>
                <c:pt idx="14">
                  <c:v>7456.9189367907611</c:v>
                </c:pt>
                <c:pt idx="15">
                  <c:v>7456.9189367907611</c:v>
                </c:pt>
                <c:pt idx="16">
                  <c:v>7456.9189367907611</c:v>
                </c:pt>
                <c:pt idx="17">
                  <c:v>7456.9189367907611</c:v>
                </c:pt>
                <c:pt idx="18">
                  <c:v>7456.9189367907611</c:v>
                </c:pt>
                <c:pt idx="19">
                  <c:v>7456.9189367907611</c:v>
                </c:pt>
                <c:pt idx="20">
                  <c:v>7456.9189367907611</c:v>
                </c:pt>
                <c:pt idx="21">
                  <c:v>7456.9189367907611</c:v>
                </c:pt>
                <c:pt idx="22">
                  <c:v>7456.9189367907611</c:v>
                </c:pt>
                <c:pt idx="23">
                  <c:v>7456.9189367907611</c:v>
                </c:pt>
                <c:pt idx="24">
                  <c:v>7456.9189367907611</c:v>
                </c:pt>
                <c:pt idx="25">
                  <c:v>7456.9189367907611</c:v>
                </c:pt>
                <c:pt idx="26">
                  <c:v>7456.9189367907611</c:v>
                </c:pt>
                <c:pt idx="27">
                  <c:v>7456.9189367907611</c:v>
                </c:pt>
                <c:pt idx="28">
                  <c:v>7456.9189367907611</c:v>
                </c:pt>
                <c:pt idx="29">
                  <c:v>7456.9189367907611</c:v>
                </c:pt>
                <c:pt idx="30">
                  <c:v>7456.9189367907611</c:v>
                </c:pt>
                <c:pt idx="31">
                  <c:v>7456.9189367907611</c:v>
                </c:pt>
                <c:pt idx="32">
                  <c:v>7456.9189367907611</c:v>
                </c:pt>
                <c:pt idx="33">
                  <c:v>7456.9189367907611</c:v>
                </c:pt>
                <c:pt idx="34">
                  <c:v>7456.9189367907611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54AD-40F7-A61F-08253E98CAD3}"/>
            </c:ext>
          </c:extLst>
        </c:ser>
        <c:ser>
          <c:idx val="36"/>
          <c:order val="36"/>
          <c:tx>
            <c:strRef>
              <c:f>'ATB Offshore Wind'!$K$377</c:f>
              <c:strCache>
                <c:ptCount val="1"/>
                <c:pt idx="0">
                  <c:v>TRG 13 - Low</c:v>
                </c:pt>
              </c:strCache>
            </c:strRef>
          </c:tx>
          <c:spPr>
            <a:ln>
              <a:solidFill>
                <a:srgbClr val="D7E4BD"/>
              </a:solidFill>
              <a:prstDash val="sysDot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Wind'!$L$377:$AT$377</c:f>
              <c:numCache>
                <c:formatCode>"$"#,##0</c:formatCode>
                <c:ptCount val="35"/>
                <c:pt idx="0">
                  <c:v>7410.5153092169749</c:v>
                </c:pt>
                <c:pt idx="1">
                  <c:v>6985.333724866523</c:v>
                </c:pt>
                <c:pt idx="2">
                  <c:v>6755.4766754587909</c:v>
                </c:pt>
                <c:pt idx="3">
                  <c:v>6518.0656385118382</c:v>
                </c:pt>
                <c:pt idx="4">
                  <c:v>6274.1797551026948</c:v>
                </c:pt>
                <c:pt idx="5">
                  <c:v>6123.1000043182703</c:v>
                </c:pt>
                <c:pt idx="6">
                  <c:v>5966.6245481486885</c:v>
                </c:pt>
                <c:pt idx="7">
                  <c:v>5805.8325276709784</c:v>
                </c:pt>
                <c:pt idx="8">
                  <c:v>5640.7239428851426</c:v>
                </c:pt>
                <c:pt idx="9">
                  <c:v>5470.2196527141487</c:v>
                </c:pt>
                <c:pt idx="10">
                  <c:v>5294.3196571579974</c:v>
                </c:pt>
                <c:pt idx="11">
                  <c:v>5115.1822383707513</c:v>
                </c:pt>
                <c:pt idx="12">
                  <c:v>4930.6491141983461</c:v>
                </c:pt>
                <c:pt idx="13">
                  <c:v>4742.8785667948468</c:v>
                </c:pt>
                <c:pt idx="14">
                  <c:v>4550.791455083222</c:v>
                </c:pt>
                <c:pt idx="15">
                  <c:v>4542.158326466968</c:v>
                </c:pt>
                <c:pt idx="16">
                  <c:v>4531.3669156966525</c:v>
                </c:pt>
                <c:pt idx="17">
                  <c:v>4519.4963638493045</c:v>
                </c:pt>
                <c:pt idx="18">
                  <c:v>4506.5466709249258</c:v>
                </c:pt>
                <c:pt idx="19">
                  <c:v>4491.4386958464829</c:v>
                </c:pt>
                <c:pt idx="20">
                  <c:v>4474.1724386139776</c:v>
                </c:pt>
                <c:pt idx="21">
                  <c:v>4456.9061813814724</c:v>
                </c:pt>
                <c:pt idx="22">
                  <c:v>4437.4816419949029</c:v>
                </c:pt>
                <c:pt idx="23">
                  <c:v>4415.8988204542711</c:v>
                </c:pt>
                <c:pt idx="24">
                  <c:v>4393.2368578366068</c:v>
                </c:pt>
                <c:pt idx="25">
                  <c:v>4369.4957541419126</c:v>
                </c:pt>
                <c:pt idx="26">
                  <c:v>4344.6755093701859</c:v>
                </c:pt>
                <c:pt idx="27">
                  <c:v>4318.7761235214257</c:v>
                </c:pt>
                <c:pt idx="28">
                  <c:v>4290.7184555186041</c:v>
                </c:pt>
                <c:pt idx="29">
                  <c:v>4261.5816464387517</c:v>
                </c:pt>
                <c:pt idx="30">
                  <c:v>4231.3656962818668</c:v>
                </c:pt>
                <c:pt idx="31">
                  <c:v>4200.0706050479503</c:v>
                </c:pt>
                <c:pt idx="32">
                  <c:v>4166.6172316599705</c:v>
                </c:pt>
                <c:pt idx="33">
                  <c:v>4133.1638582719897</c:v>
                </c:pt>
                <c:pt idx="34">
                  <c:v>4097.5522027299476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54AD-40F7-A61F-08253E98CAD3}"/>
            </c:ext>
          </c:extLst>
        </c:ser>
        <c:ser>
          <c:idx val="37"/>
          <c:order val="37"/>
          <c:tx>
            <c:strRef>
              <c:f>'ATB Offshore Wind'!$K$378</c:f>
              <c:strCache>
                <c:ptCount val="1"/>
                <c:pt idx="0">
                  <c:v>TRG 13 - Mid</c:v>
                </c:pt>
              </c:strCache>
            </c:strRef>
          </c:tx>
          <c:spPr>
            <a:ln>
              <a:solidFill>
                <a:srgbClr val="9BBB59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Wind'!$L$378:$AT$378</c:f>
              <c:numCache>
                <c:formatCode>"$"#,##0</c:formatCode>
                <c:ptCount val="35"/>
                <c:pt idx="0">
                  <c:v>7410.5153092169749</c:v>
                </c:pt>
                <c:pt idx="1">
                  <c:v>7293.9680728975627</c:v>
                </c:pt>
                <c:pt idx="2">
                  <c:v>7176.3416955011162</c:v>
                </c:pt>
                <c:pt idx="3">
                  <c:v>7055.4778948735775</c:v>
                </c:pt>
                <c:pt idx="4">
                  <c:v>6933.5349531690063</c:v>
                </c:pt>
                <c:pt idx="5">
                  <c:v>6779.2177791534859</c:v>
                </c:pt>
                <c:pt idx="6">
                  <c:v>6622.7423229839033</c:v>
                </c:pt>
                <c:pt idx="7">
                  <c:v>6464.1085846602573</c:v>
                </c:pt>
                <c:pt idx="8">
                  <c:v>6304.3957052595797</c:v>
                </c:pt>
                <c:pt idx="9">
                  <c:v>6141.4454026278063</c:v>
                </c:pt>
                <c:pt idx="10">
                  <c:v>5978.4950999960347</c:v>
                </c:pt>
                <c:pt idx="11">
                  <c:v>5813.3865152101998</c:v>
                </c:pt>
                <c:pt idx="12">
                  <c:v>5646.1196482703017</c:v>
                </c:pt>
                <c:pt idx="13">
                  <c:v>5477.7736402533701</c:v>
                </c:pt>
                <c:pt idx="14">
                  <c:v>5307.2693500823761</c:v>
                </c:pt>
                <c:pt idx="15">
                  <c:v>5274.895117771428</c:v>
                </c:pt>
                <c:pt idx="16">
                  <c:v>5242.5208854604807</c:v>
                </c:pt>
                <c:pt idx="17">
                  <c:v>5209.0675120725</c:v>
                </c:pt>
                <c:pt idx="18">
                  <c:v>5174.5349976074895</c:v>
                </c:pt>
                <c:pt idx="19">
                  <c:v>5138.9233420654455</c:v>
                </c:pt>
                <c:pt idx="20">
                  <c:v>5103.3116865234033</c:v>
                </c:pt>
                <c:pt idx="21">
                  <c:v>5067.7000309813602</c:v>
                </c:pt>
                <c:pt idx="22">
                  <c:v>5029.9300932852548</c:v>
                </c:pt>
                <c:pt idx="23">
                  <c:v>4992.1601555891475</c:v>
                </c:pt>
                <c:pt idx="24">
                  <c:v>4954.3902178930421</c:v>
                </c:pt>
                <c:pt idx="25">
                  <c:v>4914.4619980428724</c:v>
                </c:pt>
                <c:pt idx="26">
                  <c:v>4875.6129192697354</c:v>
                </c:pt>
                <c:pt idx="27">
                  <c:v>4834.6055583425341</c:v>
                </c:pt>
                <c:pt idx="28">
                  <c:v>4793.5981974153328</c:v>
                </c:pt>
                <c:pt idx="29">
                  <c:v>4752.5908364881316</c:v>
                </c:pt>
                <c:pt idx="30">
                  <c:v>4710.5043344838987</c:v>
                </c:pt>
                <c:pt idx="31">
                  <c:v>4667.338691402636</c:v>
                </c:pt>
                <c:pt idx="32">
                  <c:v>4624.1730483213705</c:v>
                </c:pt>
                <c:pt idx="33">
                  <c:v>4579.9282641630743</c:v>
                </c:pt>
                <c:pt idx="34">
                  <c:v>4535.6834800047791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54AD-40F7-A61F-08253E98CAD3}"/>
            </c:ext>
          </c:extLst>
        </c:ser>
        <c:ser>
          <c:idx val="38"/>
          <c:order val="38"/>
          <c:tx>
            <c:strRef>
              <c:f>'ATB Offshore Wind'!$K$379</c:f>
              <c:strCache>
                <c:ptCount val="1"/>
                <c:pt idx="0">
                  <c:v>TRG 13 - Constant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64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Wind'!$L$379:$AT$379</c:f>
              <c:numCache>
                <c:formatCode>"$"#,##0</c:formatCode>
                <c:ptCount val="35"/>
                <c:pt idx="0">
                  <c:v>7410.5153092169749</c:v>
                </c:pt>
                <c:pt idx="1">
                  <c:v>7645.7680640098661</c:v>
                </c:pt>
                <c:pt idx="2">
                  <c:v>7645.7680640098661</c:v>
                </c:pt>
                <c:pt idx="3">
                  <c:v>7645.7680640098661</c:v>
                </c:pt>
                <c:pt idx="4">
                  <c:v>7645.7680640098661</c:v>
                </c:pt>
                <c:pt idx="5">
                  <c:v>7645.7680640098661</c:v>
                </c:pt>
                <c:pt idx="6">
                  <c:v>7645.7680640098661</c:v>
                </c:pt>
                <c:pt idx="7">
                  <c:v>7645.7680640098661</c:v>
                </c:pt>
                <c:pt idx="8">
                  <c:v>7645.7680640098661</c:v>
                </c:pt>
                <c:pt idx="9">
                  <c:v>7645.7680640098661</c:v>
                </c:pt>
                <c:pt idx="10">
                  <c:v>7645.7680640098661</c:v>
                </c:pt>
                <c:pt idx="11">
                  <c:v>7645.7680640098661</c:v>
                </c:pt>
                <c:pt idx="12">
                  <c:v>7645.7680640098661</c:v>
                </c:pt>
                <c:pt idx="13">
                  <c:v>7645.7680640098661</c:v>
                </c:pt>
                <c:pt idx="14">
                  <c:v>7645.7680640098661</c:v>
                </c:pt>
                <c:pt idx="15">
                  <c:v>7645.7680640098661</c:v>
                </c:pt>
                <c:pt idx="16">
                  <c:v>7645.7680640098661</c:v>
                </c:pt>
                <c:pt idx="17">
                  <c:v>7645.7680640098661</c:v>
                </c:pt>
                <c:pt idx="18">
                  <c:v>7645.7680640098661</c:v>
                </c:pt>
                <c:pt idx="19">
                  <c:v>7645.7680640098661</c:v>
                </c:pt>
                <c:pt idx="20">
                  <c:v>7645.7680640098661</c:v>
                </c:pt>
                <c:pt idx="21">
                  <c:v>7645.7680640098661</c:v>
                </c:pt>
                <c:pt idx="22">
                  <c:v>7645.7680640098661</c:v>
                </c:pt>
                <c:pt idx="23">
                  <c:v>7645.7680640098661</c:v>
                </c:pt>
                <c:pt idx="24">
                  <c:v>7645.7680640098661</c:v>
                </c:pt>
                <c:pt idx="25">
                  <c:v>7645.7680640098661</c:v>
                </c:pt>
                <c:pt idx="26">
                  <c:v>7645.7680640098661</c:v>
                </c:pt>
                <c:pt idx="27">
                  <c:v>7645.7680640098661</c:v>
                </c:pt>
                <c:pt idx="28">
                  <c:v>7645.7680640098661</c:v>
                </c:pt>
                <c:pt idx="29">
                  <c:v>7645.7680640098661</c:v>
                </c:pt>
                <c:pt idx="30">
                  <c:v>7645.7680640098661</c:v>
                </c:pt>
                <c:pt idx="31">
                  <c:v>7645.7680640098661</c:v>
                </c:pt>
                <c:pt idx="32">
                  <c:v>7645.7680640098661</c:v>
                </c:pt>
                <c:pt idx="33">
                  <c:v>7645.7680640098661</c:v>
                </c:pt>
                <c:pt idx="34">
                  <c:v>7645.7680640098661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54AD-40F7-A61F-08253E98CAD3}"/>
            </c:ext>
          </c:extLst>
        </c:ser>
        <c:ser>
          <c:idx val="39"/>
          <c:order val="39"/>
          <c:tx>
            <c:strRef>
              <c:f>'ATB Offshore Wind'!$K$380</c:f>
              <c:strCache>
                <c:ptCount val="1"/>
                <c:pt idx="0">
                  <c:v>TRG 14 - Low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Wind'!$L$380:$AT$380</c:f>
              <c:numCache>
                <c:formatCode>"$"#,##0</c:formatCode>
                <c:ptCount val="35"/>
                <c:pt idx="0">
                  <c:v>7606.1109436180504</c:v>
                </c:pt>
                <c:pt idx="1">
                  <c:v>7188.4833468068182</c:v>
                </c:pt>
                <c:pt idx="2">
                  <c:v>6960.7845795531503</c:v>
                </c:pt>
                <c:pt idx="3">
                  <c:v>6724.4526836832292</c:v>
                </c:pt>
                <c:pt idx="4">
                  <c:v>6480.5668002740858</c:v>
                </c:pt>
                <c:pt idx="5">
                  <c:v>6331.6453316437246</c:v>
                </c:pt>
                <c:pt idx="6">
                  <c:v>6177.3281576282052</c:v>
                </c:pt>
                <c:pt idx="7">
                  <c:v>6016.536137150496</c:v>
                </c:pt>
                <c:pt idx="8">
                  <c:v>5851.4275523646602</c:v>
                </c:pt>
                <c:pt idx="9">
                  <c:v>5680.9232621936653</c:v>
                </c:pt>
                <c:pt idx="10">
                  <c:v>5505.0232666375132</c:v>
                </c:pt>
                <c:pt idx="11">
                  <c:v>5324.8067067732363</c:v>
                </c:pt>
                <c:pt idx="12">
                  <c:v>5139.1944415238004</c:v>
                </c:pt>
                <c:pt idx="13">
                  <c:v>4948.1864708892062</c:v>
                </c:pt>
                <c:pt idx="14">
                  <c:v>4753.9410770235163</c:v>
                </c:pt>
                <c:pt idx="15">
                  <c:v>4747.4662305613274</c:v>
                </c:pt>
                <c:pt idx="16">
                  <c:v>4738.8331019450734</c:v>
                </c:pt>
                <c:pt idx="17">
                  <c:v>4729.1208322517905</c:v>
                </c:pt>
                <c:pt idx="18">
                  <c:v>4717.2502804044416</c:v>
                </c:pt>
                <c:pt idx="19">
                  <c:v>4703.2214464030312</c:v>
                </c:pt>
                <c:pt idx="20">
                  <c:v>4688.1134713245883</c:v>
                </c:pt>
                <c:pt idx="21">
                  <c:v>4671.9263551691147</c:v>
                </c:pt>
                <c:pt idx="22">
                  <c:v>4653.5809568595778</c:v>
                </c:pt>
                <c:pt idx="23">
                  <c:v>4633.0772763959767</c:v>
                </c:pt>
                <c:pt idx="24">
                  <c:v>4611.4944548553449</c:v>
                </c:pt>
                <c:pt idx="25">
                  <c:v>4588.8324922376814</c:v>
                </c:pt>
                <c:pt idx="26">
                  <c:v>4564.0122474659538</c:v>
                </c:pt>
                <c:pt idx="27">
                  <c:v>4538.1128616171964</c:v>
                </c:pt>
                <c:pt idx="28">
                  <c:v>4510.0551936143738</c:v>
                </c:pt>
                <c:pt idx="29">
                  <c:v>4480.9183845345206</c:v>
                </c:pt>
                <c:pt idx="30">
                  <c:v>4450.7024343776347</c:v>
                </c:pt>
                <c:pt idx="31">
                  <c:v>4419.4073431437191</c:v>
                </c:pt>
                <c:pt idx="32">
                  <c:v>4385.9539697557393</c:v>
                </c:pt>
                <c:pt idx="33">
                  <c:v>4351.4214552907279</c:v>
                </c:pt>
                <c:pt idx="34">
                  <c:v>4315.8097997486848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54AD-40F7-A61F-08253E98CAD3}"/>
            </c:ext>
          </c:extLst>
        </c:ser>
        <c:ser>
          <c:idx val="40"/>
          <c:order val="40"/>
          <c:tx>
            <c:strRef>
              <c:f>'ATB Offshore Wind'!$K$381</c:f>
              <c:strCache>
                <c:ptCount val="1"/>
                <c:pt idx="0">
                  <c:v>TRG 14 - Mid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Wind'!$L$381:$AT$381</c:f>
              <c:numCache>
                <c:formatCode>"$"#,##0</c:formatCode>
                <c:ptCount val="35"/>
                <c:pt idx="0">
                  <c:v>7606.1109436180504</c:v>
                </c:pt>
                <c:pt idx="1">
                  <c:v>7490.6428483756681</c:v>
                </c:pt>
                <c:pt idx="2">
                  <c:v>7373.0164709792225</c:v>
                </c:pt>
                <c:pt idx="3">
                  <c:v>7253.2318114287145</c:v>
                </c:pt>
                <c:pt idx="4">
                  <c:v>7131.2888697241433</c:v>
                </c:pt>
                <c:pt idx="5">
                  <c:v>6976.9716957086239</c:v>
                </c:pt>
                <c:pt idx="6">
                  <c:v>6819.4170984620105</c:v>
                </c:pt>
                <c:pt idx="7">
                  <c:v>6659.7042190613329</c:v>
                </c:pt>
                <c:pt idx="8">
                  <c:v>6498.9121985836236</c:v>
                </c:pt>
                <c:pt idx="9">
                  <c:v>6335.9618959518511</c:v>
                </c:pt>
                <c:pt idx="10">
                  <c:v>6170.8533111660154</c:v>
                </c:pt>
                <c:pt idx="11">
                  <c:v>6003.5864442261163</c:v>
                </c:pt>
                <c:pt idx="12">
                  <c:v>5835.2404362091847</c:v>
                </c:pt>
                <c:pt idx="13">
                  <c:v>5664.7361460381926</c:v>
                </c:pt>
                <c:pt idx="14">
                  <c:v>5492.0735737131345</c:v>
                </c:pt>
                <c:pt idx="15">
                  <c:v>5460.7784824792179</c:v>
                </c:pt>
                <c:pt idx="16">
                  <c:v>5428.4042501682698</c:v>
                </c:pt>
                <c:pt idx="17">
                  <c:v>5396.0300178573225</c:v>
                </c:pt>
                <c:pt idx="18">
                  <c:v>5361.4975033923101</c:v>
                </c:pt>
                <c:pt idx="19">
                  <c:v>5326.9649889272987</c:v>
                </c:pt>
                <c:pt idx="20">
                  <c:v>5291.3533333852556</c:v>
                </c:pt>
                <c:pt idx="21">
                  <c:v>5255.7416778432134</c:v>
                </c:pt>
                <c:pt idx="22">
                  <c:v>5217.9717401471071</c:v>
                </c:pt>
                <c:pt idx="23">
                  <c:v>5180.2018024510007</c:v>
                </c:pt>
                <c:pt idx="24">
                  <c:v>5142.4318647548944</c:v>
                </c:pt>
                <c:pt idx="25">
                  <c:v>5102.5036449047248</c:v>
                </c:pt>
                <c:pt idx="26">
                  <c:v>5062.5754250545551</c:v>
                </c:pt>
                <c:pt idx="27">
                  <c:v>5022.6472052043864</c:v>
                </c:pt>
                <c:pt idx="28">
                  <c:v>4981.6398442771851</c:v>
                </c:pt>
                <c:pt idx="29">
                  <c:v>4939.5533422729522</c:v>
                </c:pt>
                <c:pt idx="30">
                  <c:v>4896.3876991916886</c:v>
                </c:pt>
                <c:pt idx="31">
                  <c:v>4853.2220561104241</c:v>
                </c:pt>
                <c:pt idx="32">
                  <c:v>4810.0564130291605</c:v>
                </c:pt>
                <c:pt idx="33">
                  <c:v>4764.7324877938327</c:v>
                </c:pt>
                <c:pt idx="34">
                  <c:v>4720.4877036355356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54AD-40F7-A61F-08253E98CAD3}"/>
            </c:ext>
          </c:extLst>
        </c:ser>
        <c:ser>
          <c:idx val="41"/>
          <c:order val="41"/>
          <c:tx>
            <c:strRef>
              <c:f>'ATB Offshore Wind'!$K$382</c:f>
              <c:strCache>
                <c:ptCount val="1"/>
                <c:pt idx="0">
                  <c:v>TRG 14 - Constant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F79646">
                    <a:lumMod val="40000"/>
                    <a:lumOff val="60000"/>
                  </a:srgbClr>
                </a:solidFill>
                <a:ln>
                  <a:solidFill>
                    <a:srgbClr val="F79646">
                      <a:lumMod val="40000"/>
                      <a:lumOff val="60000"/>
                    </a:srgb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Wind'!$L$382:$AT$382</c:f>
              <c:numCache>
                <c:formatCode>"$"#,##0</c:formatCode>
                <c:ptCount val="35"/>
                <c:pt idx="0">
                  <c:v>7606.1109436180504</c:v>
                </c:pt>
                <c:pt idx="1">
                  <c:v>7839.2054162568757</c:v>
                </c:pt>
                <c:pt idx="2">
                  <c:v>7839.2054162568757</c:v>
                </c:pt>
                <c:pt idx="3">
                  <c:v>7839.2054162568757</c:v>
                </c:pt>
                <c:pt idx="4">
                  <c:v>7839.2054162568757</c:v>
                </c:pt>
                <c:pt idx="5">
                  <c:v>7839.2054162568757</c:v>
                </c:pt>
                <c:pt idx="6">
                  <c:v>7839.2054162568757</c:v>
                </c:pt>
                <c:pt idx="7">
                  <c:v>7839.2054162568757</c:v>
                </c:pt>
                <c:pt idx="8">
                  <c:v>7839.2054162568757</c:v>
                </c:pt>
                <c:pt idx="9">
                  <c:v>7839.2054162568757</c:v>
                </c:pt>
                <c:pt idx="10">
                  <c:v>7839.2054162568757</c:v>
                </c:pt>
                <c:pt idx="11">
                  <c:v>7839.2054162568757</c:v>
                </c:pt>
                <c:pt idx="12">
                  <c:v>7839.2054162568757</c:v>
                </c:pt>
                <c:pt idx="13">
                  <c:v>7839.2054162568757</c:v>
                </c:pt>
                <c:pt idx="14">
                  <c:v>7839.2054162568757</c:v>
                </c:pt>
                <c:pt idx="15">
                  <c:v>7839.2054162568757</c:v>
                </c:pt>
                <c:pt idx="16">
                  <c:v>7839.2054162568757</c:v>
                </c:pt>
                <c:pt idx="17">
                  <c:v>7839.2054162568757</c:v>
                </c:pt>
                <c:pt idx="18">
                  <c:v>7839.2054162568757</c:v>
                </c:pt>
                <c:pt idx="19">
                  <c:v>7839.2054162568757</c:v>
                </c:pt>
                <c:pt idx="20">
                  <c:v>7839.2054162568757</c:v>
                </c:pt>
                <c:pt idx="21">
                  <c:v>7839.2054162568757</c:v>
                </c:pt>
                <c:pt idx="22">
                  <c:v>7839.2054162568757</c:v>
                </c:pt>
                <c:pt idx="23">
                  <c:v>7839.2054162568757</c:v>
                </c:pt>
                <c:pt idx="24">
                  <c:v>7839.2054162568757</c:v>
                </c:pt>
                <c:pt idx="25">
                  <c:v>7839.2054162568757</c:v>
                </c:pt>
                <c:pt idx="26">
                  <c:v>7839.2054162568757</c:v>
                </c:pt>
                <c:pt idx="27">
                  <c:v>7839.2054162568757</c:v>
                </c:pt>
                <c:pt idx="28">
                  <c:v>7839.2054162568757</c:v>
                </c:pt>
                <c:pt idx="29">
                  <c:v>7839.2054162568757</c:v>
                </c:pt>
                <c:pt idx="30">
                  <c:v>7839.2054162568757</c:v>
                </c:pt>
                <c:pt idx="31">
                  <c:v>7839.2054162568757</c:v>
                </c:pt>
                <c:pt idx="32">
                  <c:v>7839.2054162568757</c:v>
                </c:pt>
                <c:pt idx="33">
                  <c:v>7839.2054162568757</c:v>
                </c:pt>
                <c:pt idx="34">
                  <c:v>7839.2054162568757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54AD-40F7-A61F-08253E98CAD3}"/>
            </c:ext>
          </c:extLst>
        </c:ser>
        <c:ser>
          <c:idx val="42"/>
          <c:order val="42"/>
          <c:tx>
            <c:strRef>
              <c:f>'ATB Offshore Wind'!$K$383</c:f>
              <c:strCache>
                <c:ptCount val="1"/>
                <c:pt idx="0">
                  <c:v>TRG 15 - Low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Wind'!$L$383:$AT$383</c:f>
              <c:numCache>
                <c:formatCode>"$"#,##0</c:formatCode>
                <c:ptCount val="35"/>
                <c:pt idx="0">
                  <c:v>8203.6249347077264</c:v>
                </c:pt>
                <c:pt idx="1">
                  <c:v>7762.2562342017991</c:v>
                </c:pt>
                <c:pt idx="2">
                  <c:v>7520.5286329467199</c:v>
                </c:pt>
                <c:pt idx="3">
                  <c:v>7270.1679030753876</c:v>
                </c:pt>
                <c:pt idx="4">
                  <c:v>7011.1740445878013</c:v>
                </c:pt>
                <c:pt idx="5">
                  <c:v>6853.6194473411879</c:v>
                </c:pt>
                <c:pt idx="6">
                  <c:v>6689.5900036323828</c:v>
                </c:pt>
                <c:pt idx="7">
                  <c:v>6519.0857134613898</c:v>
                </c:pt>
                <c:pt idx="8">
                  <c:v>6343.1857179052377</c:v>
                </c:pt>
                <c:pt idx="9">
                  <c:v>6160.8108758868975</c:v>
                </c:pt>
                <c:pt idx="10">
                  <c:v>5973.0403284833974</c:v>
                </c:pt>
                <c:pt idx="11">
                  <c:v>5779.8740756947409</c:v>
                </c:pt>
                <c:pt idx="12">
                  <c:v>5582.391258597956</c:v>
                </c:pt>
                <c:pt idx="13">
                  <c:v>5378.4335950389832</c:v>
                </c:pt>
                <c:pt idx="14">
                  <c:v>5169.0802260948512</c:v>
                </c:pt>
                <c:pt idx="15">
                  <c:v>5163.6845207096931</c:v>
                </c:pt>
                <c:pt idx="16">
                  <c:v>5156.1305331704725</c:v>
                </c:pt>
                <c:pt idx="17">
                  <c:v>5146.4182634771878</c:v>
                </c:pt>
                <c:pt idx="18">
                  <c:v>5134.5477116298398</c:v>
                </c:pt>
                <c:pt idx="19">
                  <c:v>5121.5980187054611</c:v>
                </c:pt>
                <c:pt idx="20">
                  <c:v>5105.4109025499874</c:v>
                </c:pt>
                <c:pt idx="21">
                  <c:v>5088.1446453174813</c:v>
                </c:pt>
                <c:pt idx="22">
                  <c:v>5069.7992470079434</c:v>
                </c:pt>
                <c:pt idx="23">
                  <c:v>5048.2164254673116</c:v>
                </c:pt>
                <c:pt idx="24">
                  <c:v>5026.6336039266789</c:v>
                </c:pt>
                <c:pt idx="25">
                  <c:v>5001.8133591549531</c:v>
                </c:pt>
                <c:pt idx="26">
                  <c:v>4975.9139733061938</c:v>
                </c:pt>
                <c:pt idx="27">
                  <c:v>4947.8563053033722</c:v>
                </c:pt>
                <c:pt idx="28">
                  <c:v>4918.7194962235189</c:v>
                </c:pt>
                <c:pt idx="29">
                  <c:v>4888.503546066634</c:v>
                </c:pt>
                <c:pt idx="30">
                  <c:v>4856.1293137556859</c:v>
                </c:pt>
                <c:pt idx="31">
                  <c:v>4821.5967992906753</c:v>
                </c:pt>
                <c:pt idx="32">
                  <c:v>4787.0642848256639</c:v>
                </c:pt>
                <c:pt idx="33">
                  <c:v>4750.3734882065892</c:v>
                </c:pt>
                <c:pt idx="34">
                  <c:v>4711.5244094334503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54AD-40F7-A61F-08253E98CAD3}"/>
            </c:ext>
          </c:extLst>
        </c:ser>
        <c:ser>
          <c:idx val="43"/>
          <c:order val="43"/>
          <c:tx>
            <c:strRef>
              <c:f>'ATB Offshore Wind'!$K$384</c:f>
              <c:strCache>
                <c:ptCount val="1"/>
                <c:pt idx="0">
                  <c:v>TRG 15 - Mid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Wind'!$L$384:$AT$384</c:f>
              <c:numCache>
                <c:formatCode>"$"#,##0</c:formatCode>
                <c:ptCount val="35"/>
                <c:pt idx="0">
                  <c:v>8203.6249347077264</c:v>
                </c:pt>
                <c:pt idx="1">
                  <c:v>8080.6028519261217</c:v>
                </c:pt>
                <c:pt idx="2">
                  <c:v>7956.5016280674881</c:v>
                </c:pt>
                <c:pt idx="3">
                  <c:v>7829.1629809777587</c:v>
                </c:pt>
                <c:pt idx="4">
                  <c:v>7699.666051733966</c:v>
                </c:pt>
                <c:pt idx="5">
                  <c:v>7533.4783258710995</c:v>
                </c:pt>
                <c:pt idx="6">
                  <c:v>7366.2114589312014</c:v>
                </c:pt>
                <c:pt idx="7">
                  <c:v>7195.7071687602065</c:v>
                </c:pt>
                <c:pt idx="8">
                  <c:v>7023.0445964351502</c:v>
                </c:pt>
                <c:pt idx="9">
                  <c:v>6849.3028830330604</c:v>
                </c:pt>
                <c:pt idx="10">
                  <c:v>6672.3237463998776</c:v>
                </c:pt>
                <c:pt idx="11">
                  <c:v>6493.1863276126323</c:v>
                </c:pt>
                <c:pt idx="12">
                  <c:v>6312.9697677483546</c:v>
                </c:pt>
                <c:pt idx="13">
                  <c:v>6130.5949257300126</c:v>
                </c:pt>
                <c:pt idx="14">
                  <c:v>5946.0618015576074</c:v>
                </c:pt>
                <c:pt idx="15">
                  <c:v>5912.6084281696267</c:v>
                </c:pt>
                <c:pt idx="16">
                  <c:v>5878.0759137046171</c:v>
                </c:pt>
                <c:pt idx="17">
                  <c:v>5843.5433992396056</c:v>
                </c:pt>
                <c:pt idx="18">
                  <c:v>5807.9317436975625</c:v>
                </c:pt>
                <c:pt idx="19">
                  <c:v>5771.2409470784878</c:v>
                </c:pt>
                <c:pt idx="20">
                  <c:v>5733.4710093823815</c:v>
                </c:pt>
                <c:pt idx="21">
                  <c:v>5694.6219306092426</c:v>
                </c:pt>
                <c:pt idx="22">
                  <c:v>5655.7728518361064</c:v>
                </c:pt>
                <c:pt idx="23">
                  <c:v>5615.8446319859358</c:v>
                </c:pt>
                <c:pt idx="24">
                  <c:v>5574.8372710587355</c:v>
                </c:pt>
                <c:pt idx="25">
                  <c:v>5532.7507690545026</c:v>
                </c:pt>
                <c:pt idx="26">
                  <c:v>5489.5851259732381</c:v>
                </c:pt>
                <c:pt idx="27">
                  <c:v>5446.4194828919744</c:v>
                </c:pt>
                <c:pt idx="28">
                  <c:v>5402.1746987336783</c:v>
                </c:pt>
                <c:pt idx="29">
                  <c:v>5357.9299145753821</c:v>
                </c:pt>
                <c:pt idx="30">
                  <c:v>5312.6059893400552</c:v>
                </c:pt>
                <c:pt idx="31">
                  <c:v>5266.2029230276958</c:v>
                </c:pt>
                <c:pt idx="32">
                  <c:v>5218.7207156383056</c:v>
                </c:pt>
                <c:pt idx="33">
                  <c:v>5171.2385082489145</c:v>
                </c:pt>
                <c:pt idx="34">
                  <c:v>5122.6771597824927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54AD-40F7-A61F-08253E98CAD3}"/>
            </c:ext>
          </c:extLst>
        </c:ser>
        <c:ser>
          <c:idx val="44"/>
          <c:order val="44"/>
          <c:tx>
            <c:strRef>
              <c:f>'ATB Offshore Wind'!$K$385</c:f>
              <c:strCache>
                <c:ptCount val="1"/>
                <c:pt idx="0">
                  <c:v>TRG 15 - Constant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C0504D">
                    <a:lumMod val="40000"/>
                    <a:lumOff val="60000"/>
                  </a:srgbClr>
                </a:solidFill>
                <a:ln>
                  <a:solidFill>
                    <a:srgbClr val="C0504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Wind'!$L$385:$AT$385</c:f>
              <c:numCache>
                <c:formatCode>"$"#,##0</c:formatCode>
                <c:ptCount val="35"/>
                <c:pt idx="0">
                  <c:v>8203.6249347077264</c:v>
                </c:pt>
                <c:pt idx="1">
                  <c:v>8450.7482413479629</c:v>
                </c:pt>
                <c:pt idx="2">
                  <c:v>8450.7482413479629</c:v>
                </c:pt>
                <c:pt idx="3">
                  <c:v>8450.7482413479629</c:v>
                </c:pt>
                <c:pt idx="4">
                  <c:v>8450.7482413479629</c:v>
                </c:pt>
                <c:pt idx="5">
                  <c:v>8450.7482413479629</c:v>
                </c:pt>
                <c:pt idx="6">
                  <c:v>8450.7482413479629</c:v>
                </c:pt>
                <c:pt idx="7">
                  <c:v>8450.7482413479629</c:v>
                </c:pt>
                <c:pt idx="8">
                  <c:v>8450.7482413479629</c:v>
                </c:pt>
                <c:pt idx="9">
                  <c:v>8450.7482413479629</c:v>
                </c:pt>
                <c:pt idx="10">
                  <c:v>8450.7482413479629</c:v>
                </c:pt>
                <c:pt idx="11">
                  <c:v>8450.7482413479629</c:v>
                </c:pt>
                <c:pt idx="12">
                  <c:v>8450.7482413479629</c:v>
                </c:pt>
                <c:pt idx="13">
                  <c:v>8450.7482413479629</c:v>
                </c:pt>
                <c:pt idx="14">
                  <c:v>8450.7482413479629</c:v>
                </c:pt>
                <c:pt idx="15">
                  <c:v>8450.7482413479629</c:v>
                </c:pt>
                <c:pt idx="16">
                  <c:v>8450.7482413479629</c:v>
                </c:pt>
                <c:pt idx="17">
                  <c:v>8450.7482413479629</c:v>
                </c:pt>
                <c:pt idx="18">
                  <c:v>8450.7482413479629</c:v>
                </c:pt>
                <c:pt idx="19">
                  <c:v>8450.7482413479629</c:v>
                </c:pt>
                <c:pt idx="20">
                  <c:v>8450.7482413479629</c:v>
                </c:pt>
                <c:pt idx="21">
                  <c:v>8450.7482413479629</c:v>
                </c:pt>
                <c:pt idx="22">
                  <c:v>8450.7482413479629</c:v>
                </c:pt>
                <c:pt idx="23">
                  <c:v>8450.7482413479629</c:v>
                </c:pt>
                <c:pt idx="24">
                  <c:v>8450.7482413479629</c:v>
                </c:pt>
                <c:pt idx="25">
                  <c:v>8450.7482413479629</c:v>
                </c:pt>
                <c:pt idx="26">
                  <c:v>8450.7482413479629</c:v>
                </c:pt>
                <c:pt idx="27">
                  <c:v>8450.7482413479629</c:v>
                </c:pt>
                <c:pt idx="28">
                  <c:v>8450.7482413479629</c:v>
                </c:pt>
                <c:pt idx="29">
                  <c:v>8450.7482413479629</c:v>
                </c:pt>
                <c:pt idx="30">
                  <c:v>8450.7482413479629</c:v>
                </c:pt>
                <c:pt idx="31">
                  <c:v>8450.7482413479629</c:v>
                </c:pt>
                <c:pt idx="32">
                  <c:v>8450.7482413479629</c:v>
                </c:pt>
                <c:pt idx="33">
                  <c:v>8450.7482413479629</c:v>
                </c:pt>
                <c:pt idx="34">
                  <c:v>8450.7482413479629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54AD-40F7-A61F-08253E98C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93792"/>
        <c:axId val="82207872"/>
      </c:scatterChart>
      <c:valAx>
        <c:axId val="82193792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07872"/>
        <c:crosses val="autoZero"/>
        <c:crossBetween val="midCat"/>
        <c:majorUnit val="5"/>
        <c:minorUnit val="1"/>
      </c:valAx>
      <c:valAx>
        <c:axId val="82207872"/>
        <c:scaling>
          <c:orientation val="minMax"/>
          <c:max val="1200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Offshore Wind CAPEX</a:t>
                </a:r>
                <a:r>
                  <a:rPr lang="en-US" sz="1400" baseline="0"/>
                  <a:t> ($/kW)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4602120364572998E-2"/>
              <c:y val="0.273653732613427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193792"/>
        <c:crosses val="autoZero"/>
        <c:crossBetween val="midCat"/>
        <c:majorUnit val="1000"/>
        <c:minorUnit val="2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531086323400797"/>
          <c:y val="8.2940037284667895E-2"/>
          <c:w val="0.494101111089911"/>
          <c:h val="0.1817526324767375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37796808275334"/>
          <c:y val="0.105136316772055"/>
          <c:w val="0.84498956608628195"/>
          <c:h val="0.79400299359360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'ATB Offshore Wind'!$K$482</c:f>
              <c:strCache>
                <c:ptCount val="1"/>
                <c:pt idx="0">
                  <c:v>TRG 1 -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Wind'!$L$482:$AT$482</c:f>
              <c:numCache>
                <c:formatCode>"$"#,##0_);\("$"#,##0\)</c:formatCode>
                <c:ptCount val="35"/>
                <c:pt idx="0">
                  <c:v>137.16147681738988</c:v>
                </c:pt>
                <c:pt idx="1">
                  <c:v>136.19928463928647</c:v>
                </c:pt>
                <c:pt idx="2">
                  <c:v>135.57091423725979</c:v>
                </c:pt>
                <c:pt idx="3">
                  <c:v>134.94254383523312</c:v>
                </c:pt>
                <c:pt idx="4">
                  <c:v>134.31417343320643</c:v>
                </c:pt>
                <c:pt idx="5">
                  <c:v>133.68580303117972</c:v>
                </c:pt>
                <c:pt idx="6">
                  <c:v>133.05743262915303</c:v>
                </c:pt>
                <c:pt idx="7">
                  <c:v>132.42906222712634</c:v>
                </c:pt>
                <c:pt idx="8">
                  <c:v>131.80069182509962</c:v>
                </c:pt>
                <c:pt idx="9">
                  <c:v>131.17232142307293</c:v>
                </c:pt>
                <c:pt idx="10">
                  <c:v>130.54395102104624</c:v>
                </c:pt>
                <c:pt idx="11">
                  <c:v>129.91558061901955</c:v>
                </c:pt>
                <c:pt idx="12">
                  <c:v>129.28721021699286</c:v>
                </c:pt>
                <c:pt idx="13">
                  <c:v>128.65883981496617</c:v>
                </c:pt>
                <c:pt idx="14">
                  <c:v>128.03046941293945</c:v>
                </c:pt>
                <c:pt idx="15">
                  <c:v>127.40209901091276</c:v>
                </c:pt>
                <c:pt idx="16">
                  <c:v>126.77372860888607</c:v>
                </c:pt>
                <c:pt idx="17">
                  <c:v>126.14535820685938</c:v>
                </c:pt>
                <c:pt idx="18">
                  <c:v>125.51698780483268</c:v>
                </c:pt>
                <c:pt idx="19">
                  <c:v>124.88861740280598</c:v>
                </c:pt>
                <c:pt idx="20">
                  <c:v>124.26024700077929</c:v>
                </c:pt>
                <c:pt idx="21">
                  <c:v>123.6318765987526</c:v>
                </c:pt>
                <c:pt idx="22">
                  <c:v>123.00350619672591</c:v>
                </c:pt>
                <c:pt idx="23">
                  <c:v>122.3751357946992</c:v>
                </c:pt>
                <c:pt idx="24">
                  <c:v>121.74676539267251</c:v>
                </c:pt>
                <c:pt idx="25">
                  <c:v>121.11839499064581</c:v>
                </c:pt>
                <c:pt idx="26">
                  <c:v>120.49002458861912</c:v>
                </c:pt>
                <c:pt idx="27">
                  <c:v>119.86165418659243</c:v>
                </c:pt>
                <c:pt idx="28">
                  <c:v>119.23328378456573</c:v>
                </c:pt>
                <c:pt idx="29">
                  <c:v>118.60491338253904</c:v>
                </c:pt>
                <c:pt idx="30">
                  <c:v>117.97654298051233</c:v>
                </c:pt>
                <c:pt idx="31">
                  <c:v>117.34817257848566</c:v>
                </c:pt>
                <c:pt idx="32">
                  <c:v>116.71980217645896</c:v>
                </c:pt>
                <c:pt idx="33">
                  <c:v>116.09143177443225</c:v>
                </c:pt>
                <c:pt idx="34">
                  <c:v>115.46306137240556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6-4167-B59C-76D568A721EB}"/>
            </c:ext>
          </c:extLst>
        </c:ser>
        <c:ser>
          <c:idx val="2"/>
          <c:order val="1"/>
          <c:tx>
            <c:strRef>
              <c:f>'ATB Offshore Wind'!$K$483</c:f>
              <c:strCache>
                <c:ptCount val="1"/>
                <c:pt idx="0">
                  <c:v>TRG 1 - Mid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Wind'!$L$483:$AT$483</c:f>
              <c:numCache>
                <c:formatCode>"$"#,##0_);\("$"#,##0\)</c:formatCode>
                <c:ptCount val="35"/>
                <c:pt idx="0">
                  <c:v>137.16147681738988</c:v>
                </c:pt>
                <c:pt idx="1">
                  <c:v>136.86692819143985</c:v>
                </c:pt>
                <c:pt idx="2">
                  <c:v>136.57237956548985</c:v>
                </c:pt>
                <c:pt idx="3">
                  <c:v>136.27783093953985</c:v>
                </c:pt>
                <c:pt idx="4">
                  <c:v>135.98328231358983</c:v>
                </c:pt>
                <c:pt idx="5">
                  <c:v>135.68873368763983</c:v>
                </c:pt>
                <c:pt idx="6">
                  <c:v>135.39418506168983</c:v>
                </c:pt>
                <c:pt idx="7">
                  <c:v>135.0996364357398</c:v>
                </c:pt>
                <c:pt idx="8">
                  <c:v>134.8050878097898</c:v>
                </c:pt>
                <c:pt idx="9">
                  <c:v>134.5105391838398</c:v>
                </c:pt>
                <c:pt idx="10">
                  <c:v>134.21599055788977</c:v>
                </c:pt>
                <c:pt idx="11">
                  <c:v>133.92144193193977</c:v>
                </c:pt>
                <c:pt idx="12">
                  <c:v>133.62689330598974</c:v>
                </c:pt>
                <c:pt idx="13">
                  <c:v>133.33234468003974</c:v>
                </c:pt>
                <c:pt idx="14">
                  <c:v>133.03779605408974</c:v>
                </c:pt>
                <c:pt idx="15">
                  <c:v>132.74324742813971</c:v>
                </c:pt>
                <c:pt idx="16">
                  <c:v>132.44869880218971</c:v>
                </c:pt>
                <c:pt idx="17">
                  <c:v>132.15415017623971</c:v>
                </c:pt>
                <c:pt idx="18">
                  <c:v>131.85960155028968</c:v>
                </c:pt>
                <c:pt idx="19">
                  <c:v>131.56505292433968</c:v>
                </c:pt>
                <c:pt idx="20">
                  <c:v>131.27050429838968</c:v>
                </c:pt>
                <c:pt idx="21">
                  <c:v>130.97595567243965</c:v>
                </c:pt>
                <c:pt idx="22">
                  <c:v>130.68140704648965</c:v>
                </c:pt>
                <c:pt idx="23">
                  <c:v>130.38685842053965</c:v>
                </c:pt>
                <c:pt idx="24">
                  <c:v>130.09230979458962</c:v>
                </c:pt>
                <c:pt idx="25">
                  <c:v>129.79776116863962</c:v>
                </c:pt>
                <c:pt idx="26">
                  <c:v>129.50321254268962</c:v>
                </c:pt>
                <c:pt idx="27">
                  <c:v>129.20866391673962</c:v>
                </c:pt>
                <c:pt idx="28">
                  <c:v>128.9141152907896</c:v>
                </c:pt>
                <c:pt idx="29">
                  <c:v>128.6195666648396</c:v>
                </c:pt>
                <c:pt idx="30">
                  <c:v>128.3250180388896</c:v>
                </c:pt>
                <c:pt idx="31">
                  <c:v>128.03046941293957</c:v>
                </c:pt>
                <c:pt idx="32">
                  <c:v>127.73592078698957</c:v>
                </c:pt>
                <c:pt idx="33">
                  <c:v>127.44137216103955</c:v>
                </c:pt>
                <c:pt idx="34">
                  <c:v>127.14682353508954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06-4167-B59C-76D568A721EB}"/>
            </c:ext>
          </c:extLst>
        </c:ser>
        <c:ser>
          <c:idx val="3"/>
          <c:order val="2"/>
          <c:tx>
            <c:strRef>
              <c:f>'ATB Offshore Wind'!$K$484</c:f>
              <c:strCache>
                <c:ptCount val="1"/>
                <c:pt idx="0">
                  <c:v>TRG 1 -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Wind'!$L$484:$AT$484</c:f>
              <c:numCache>
                <c:formatCode>"$"#,##0_);\("$"#,##0\)</c:formatCode>
                <c:ptCount val="35"/>
                <c:pt idx="0">
                  <c:v>137.16147681738988</c:v>
                </c:pt>
                <c:pt idx="1">
                  <c:v>139.21007235501304</c:v>
                </c:pt>
                <c:pt idx="2">
                  <c:v>139.21007235501304</c:v>
                </c:pt>
                <c:pt idx="3">
                  <c:v>139.21007235501304</c:v>
                </c:pt>
                <c:pt idx="4">
                  <c:v>139.21007235501304</c:v>
                </c:pt>
                <c:pt idx="5">
                  <c:v>139.21007235501304</c:v>
                </c:pt>
                <c:pt idx="6">
                  <c:v>139.21007235501304</c:v>
                </c:pt>
                <c:pt idx="7">
                  <c:v>139.21007235501304</c:v>
                </c:pt>
                <c:pt idx="8">
                  <c:v>139.21007235501304</c:v>
                </c:pt>
                <c:pt idx="9">
                  <c:v>139.21007235501304</c:v>
                </c:pt>
                <c:pt idx="10">
                  <c:v>139.21007235501304</c:v>
                </c:pt>
                <c:pt idx="11">
                  <c:v>139.21007235501304</c:v>
                </c:pt>
                <c:pt idx="12">
                  <c:v>139.21007235501304</c:v>
                </c:pt>
                <c:pt idx="13">
                  <c:v>139.21007235501304</c:v>
                </c:pt>
                <c:pt idx="14">
                  <c:v>139.21007235501304</c:v>
                </c:pt>
                <c:pt idx="15">
                  <c:v>139.21007235501304</c:v>
                </c:pt>
                <c:pt idx="16">
                  <c:v>139.21007235501304</c:v>
                </c:pt>
                <c:pt idx="17">
                  <c:v>139.21007235501304</c:v>
                </c:pt>
                <c:pt idx="18">
                  <c:v>139.21007235501304</c:v>
                </c:pt>
                <c:pt idx="19">
                  <c:v>139.21007235501304</c:v>
                </c:pt>
                <c:pt idx="20">
                  <c:v>139.21007235501304</c:v>
                </c:pt>
                <c:pt idx="21">
                  <c:v>139.21007235501304</c:v>
                </c:pt>
                <c:pt idx="22">
                  <c:v>139.21007235501304</c:v>
                </c:pt>
                <c:pt idx="23">
                  <c:v>139.21007235501304</c:v>
                </c:pt>
                <c:pt idx="24">
                  <c:v>139.21007235501304</c:v>
                </c:pt>
                <c:pt idx="25">
                  <c:v>139.21007235501304</c:v>
                </c:pt>
                <c:pt idx="26">
                  <c:v>139.21007235501304</c:v>
                </c:pt>
                <c:pt idx="27">
                  <c:v>139.21007235501304</c:v>
                </c:pt>
                <c:pt idx="28">
                  <c:v>139.21007235501304</c:v>
                </c:pt>
                <c:pt idx="29">
                  <c:v>139.21007235501304</c:v>
                </c:pt>
                <c:pt idx="30">
                  <c:v>139.21007235501304</c:v>
                </c:pt>
                <c:pt idx="31">
                  <c:v>139.21007235501304</c:v>
                </c:pt>
                <c:pt idx="32">
                  <c:v>139.21007235501304</c:v>
                </c:pt>
                <c:pt idx="33">
                  <c:v>139.21007235501304</c:v>
                </c:pt>
                <c:pt idx="34">
                  <c:v>139.21007235501304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06-4167-B59C-76D568A721EB}"/>
            </c:ext>
          </c:extLst>
        </c:ser>
        <c:ser>
          <c:idx val="4"/>
          <c:order val="3"/>
          <c:tx>
            <c:strRef>
              <c:f>'ATB Offshore Wind'!$K$485</c:f>
              <c:strCache>
                <c:ptCount val="1"/>
                <c:pt idx="0">
                  <c:v>TRG 2 - Low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Wind'!$L$485:$AT$485</c:f>
              <c:numCache>
                <c:formatCode>"$"#,##0_);\("$"#,##0\)</c:formatCode>
                <c:ptCount val="35"/>
                <c:pt idx="0">
                  <c:v>142.64831372256214</c:v>
                </c:pt>
                <c:pt idx="1">
                  <c:v>141.64763120682761</c:v>
                </c:pt>
                <c:pt idx="2">
                  <c:v>140.99412425777652</c:v>
                </c:pt>
                <c:pt idx="3">
                  <c:v>140.34061730872543</c:v>
                </c:pt>
                <c:pt idx="4">
                  <c:v>139.68711035967431</c:v>
                </c:pt>
                <c:pt idx="5">
                  <c:v>139.03360341062321</c:v>
                </c:pt>
                <c:pt idx="6">
                  <c:v>138.38009646157209</c:v>
                </c:pt>
                <c:pt idx="7">
                  <c:v>137.726589512521</c:v>
                </c:pt>
                <c:pt idx="8">
                  <c:v>137.07308256346988</c:v>
                </c:pt>
                <c:pt idx="9">
                  <c:v>136.41957561441879</c:v>
                </c:pt>
                <c:pt idx="10">
                  <c:v>135.76606866536764</c:v>
                </c:pt>
                <c:pt idx="11">
                  <c:v>135.11256171631655</c:v>
                </c:pt>
                <c:pt idx="12">
                  <c:v>134.45905476726543</c:v>
                </c:pt>
                <c:pt idx="13">
                  <c:v>133.80554781821434</c:v>
                </c:pt>
                <c:pt idx="14">
                  <c:v>133.15204086916324</c:v>
                </c:pt>
                <c:pt idx="15">
                  <c:v>132.49853392011212</c:v>
                </c:pt>
                <c:pt idx="16">
                  <c:v>131.84502697106103</c:v>
                </c:pt>
                <c:pt idx="17">
                  <c:v>131.19152002200991</c:v>
                </c:pt>
                <c:pt idx="18">
                  <c:v>130.53801307295882</c:v>
                </c:pt>
                <c:pt idx="19">
                  <c:v>129.8845061239077</c:v>
                </c:pt>
                <c:pt idx="20">
                  <c:v>129.23099917485661</c:v>
                </c:pt>
                <c:pt idx="21">
                  <c:v>128.57749222580549</c:v>
                </c:pt>
                <c:pt idx="22">
                  <c:v>127.92398527675439</c:v>
                </c:pt>
                <c:pt idx="23">
                  <c:v>127.27047832770329</c:v>
                </c:pt>
                <c:pt idx="24">
                  <c:v>126.61697137865218</c:v>
                </c:pt>
                <c:pt idx="25">
                  <c:v>125.96346442960107</c:v>
                </c:pt>
                <c:pt idx="26">
                  <c:v>125.30995748054995</c:v>
                </c:pt>
                <c:pt idx="27">
                  <c:v>124.65645053149886</c:v>
                </c:pt>
                <c:pt idx="28">
                  <c:v>124.00294358244776</c:v>
                </c:pt>
                <c:pt idx="29">
                  <c:v>123.34943663339665</c:v>
                </c:pt>
                <c:pt idx="30">
                  <c:v>122.69592968434554</c:v>
                </c:pt>
                <c:pt idx="31">
                  <c:v>122.04242273529444</c:v>
                </c:pt>
                <c:pt idx="32">
                  <c:v>121.38891578624333</c:v>
                </c:pt>
                <c:pt idx="33">
                  <c:v>120.73540883719222</c:v>
                </c:pt>
                <c:pt idx="34">
                  <c:v>120.08190188814112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06-4167-B59C-76D568A721EB}"/>
            </c:ext>
          </c:extLst>
        </c:ser>
        <c:ser>
          <c:idx val="6"/>
          <c:order val="4"/>
          <c:tx>
            <c:strRef>
              <c:f>'ATB Offshore Wind'!$K$486</c:f>
              <c:strCache>
                <c:ptCount val="1"/>
                <c:pt idx="0">
                  <c:v>TRG 2 - Mid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Wind'!$L$486:$AT$486</c:f>
              <c:numCache>
                <c:formatCode>"$"#,##0_);\("$"#,##0\)</c:formatCode>
                <c:ptCount val="35"/>
                <c:pt idx="0">
                  <c:v>142.64831372256214</c:v>
                </c:pt>
                <c:pt idx="1">
                  <c:v>142.34198234019445</c:v>
                </c:pt>
                <c:pt idx="2">
                  <c:v>142.03565095782673</c:v>
                </c:pt>
                <c:pt idx="3">
                  <c:v>141.72931957545902</c:v>
                </c:pt>
                <c:pt idx="4">
                  <c:v>141.4229881930913</c:v>
                </c:pt>
                <c:pt idx="5">
                  <c:v>141.11665681072361</c:v>
                </c:pt>
                <c:pt idx="6">
                  <c:v>140.81032542835592</c:v>
                </c:pt>
                <c:pt idx="7">
                  <c:v>140.50399404598821</c:v>
                </c:pt>
                <c:pt idx="8">
                  <c:v>140.19766266362052</c:v>
                </c:pt>
                <c:pt idx="9">
                  <c:v>139.8913312812528</c:v>
                </c:pt>
                <c:pt idx="10">
                  <c:v>139.58499989888509</c:v>
                </c:pt>
                <c:pt idx="11">
                  <c:v>139.2786685165174</c:v>
                </c:pt>
                <c:pt idx="12">
                  <c:v>138.97233713414971</c:v>
                </c:pt>
                <c:pt idx="13">
                  <c:v>138.666005751782</c:v>
                </c:pt>
                <c:pt idx="14">
                  <c:v>138.35967436941431</c:v>
                </c:pt>
                <c:pt idx="15">
                  <c:v>138.05334298704659</c:v>
                </c:pt>
                <c:pt idx="16">
                  <c:v>137.74701160467887</c:v>
                </c:pt>
                <c:pt idx="17">
                  <c:v>137.44068022231119</c:v>
                </c:pt>
                <c:pt idx="18">
                  <c:v>137.13434883994347</c:v>
                </c:pt>
                <c:pt idx="19">
                  <c:v>136.82801745757578</c:v>
                </c:pt>
                <c:pt idx="20">
                  <c:v>136.52168607520809</c:v>
                </c:pt>
                <c:pt idx="21">
                  <c:v>136.21535469284038</c:v>
                </c:pt>
                <c:pt idx="22">
                  <c:v>135.90902331047269</c:v>
                </c:pt>
                <c:pt idx="23">
                  <c:v>135.60269192810497</c:v>
                </c:pt>
                <c:pt idx="24">
                  <c:v>135.29636054573726</c:v>
                </c:pt>
                <c:pt idx="25">
                  <c:v>134.99002916336957</c:v>
                </c:pt>
                <c:pt idx="26">
                  <c:v>134.68369778100185</c:v>
                </c:pt>
                <c:pt idx="27">
                  <c:v>134.37736639863417</c:v>
                </c:pt>
                <c:pt idx="28">
                  <c:v>134.07103501626648</c:v>
                </c:pt>
                <c:pt idx="29">
                  <c:v>133.76470363389873</c:v>
                </c:pt>
                <c:pt idx="30">
                  <c:v>133.45837225153105</c:v>
                </c:pt>
                <c:pt idx="31">
                  <c:v>133.15204086916336</c:v>
                </c:pt>
                <c:pt idx="32">
                  <c:v>132.84570948679564</c:v>
                </c:pt>
                <c:pt idx="33">
                  <c:v>132.53937810442795</c:v>
                </c:pt>
                <c:pt idx="34">
                  <c:v>132.23304672206027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06-4167-B59C-76D568A721EB}"/>
            </c:ext>
          </c:extLst>
        </c:ser>
        <c:ser>
          <c:idx val="7"/>
          <c:order val="5"/>
          <c:tx>
            <c:strRef>
              <c:f>'ATB Offshore Wind'!$K$487</c:f>
              <c:strCache>
                <c:ptCount val="1"/>
                <c:pt idx="0">
                  <c:v>TRG 2 - Constant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Wind'!$L$487:$AT$487</c:f>
              <c:numCache>
                <c:formatCode>"$"#,##0_);\("$"#,##0\)</c:formatCode>
                <c:ptCount val="35"/>
                <c:pt idx="0">
                  <c:v>142.64831372256214</c:v>
                </c:pt>
                <c:pt idx="1">
                  <c:v>144.77885872486308</c:v>
                </c:pt>
                <c:pt idx="2">
                  <c:v>144.77885872486308</c:v>
                </c:pt>
                <c:pt idx="3">
                  <c:v>144.77885872486308</c:v>
                </c:pt>
                <c:pt idx="4">
                  <c:v>144.77885872486308</c:v>
                </c:pt>
                <c:pt idx="5">
                  <c:v>144.77885872486308</c:v>
                </c:pt>
                <c:pt idx="6">
                  <c:v>144.77885872486308</c:v>
                </c:pt>
                <c:pt idx="7">
                  <c:v>144.77885872486308</c:v>
                </c:pt>
                <c:pt idx="8">
                  <c:v>144.77885872486308</c:v>
                </c:pt>
                <c:pt idx="9">
                  <c:v>144.77885872486308</c:v>
                </c:pt>
                <c:pt idx="10">
                  <c:v>144.77885872486308</c:v>
                </c:pt>
                <c:pt idx="11">
                  <c:v>144.77885872486308</c:v>
                </c:pt>
                <c:pt idx="12">
                  <c:v>144.77885872486308</c:v>
                </c:pt>
                <c:pt idx="13">
                  <c:v>144.77885872486308</c:v>
                </c:pt>
                <c:pt idx="14">
                  <c:v>144.77885872486308</c:v>
                </c:pt>
                <c:pt idx="15">
                  <c:v>144.77885872486308</c:v>
                </c:pt>
                <c:pt idx="16">
                  <c:v>144.77885872486308</c:v>
                </c:pt>
                <c:pt idx="17">
                  <c:v>144.77885872486308</c:v>
                </c:pt>
                <c:pt idx="18">
                  <c:v>144.77885872486308</c:v>
                </c:pt>
                <c:pt idx="19">
                  <c:v>144.77885872486308</c:v>
                </c:pt>
                <c:pt idx="20">
                  <c:v>144.77885872486308</c:v>
                </c:pt>
                <c:pt idx="21">
                  <c:v>144.77885872486308</c:v>
                </c:pt>
                <c:pt idx="22">
                  <c:v>144.77885872486308</c:v>
                </c:pt>
                <c:pt idx="23">
                  <c:v>144.77885872486308</c:v>
                </c:pt>
                <c:pt idx="24">
                  <c:v>144.77885872486308</c:v>
                </c:pt>
                <c:pt idx="25">
                  <c:v>144.77885872486308</c:v>
                </c:pt>
                <c:pt idx="26">
                  <c:v>144.77885872486308</c:v>
                </c:pt>
                <c:pt idx="27">
                  <c:v>144.77885872486308</c:v>
                </c:pt>
                <c:pt idx="28">
                  <c:v>144.77885872486308</c:v>
                </c:pt>
                <c:pt idx="29">
                  <c:v>144.77885872486308</c:v>
                </c:pt>
                <c:pt idx="30">
                  <c:v>144.77885872486308</c:v>
                </c:pt>
                <c:pt idx="31">
                  <c:v>144.77885872486308</c:v>
                </c:pt>
                <c:pt idx="32">
                  <c:v>144.77885872486308</c:v>
                </c:pt>
                <c:pt idx="33">
                  <c:v>144.77885872486308</c:v>
                </c:pt>
                <c:pt idx="34">
                  <c:v>144.77885872486308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06-4167-B59C-76D568A721EB}"/>
            </c:ext>
          </c:extLst>
        </c:ser>
        <c:ser>
          <c:idx val="9"/>
          <c:order val="6"/>
          <c:tx>
            <c:strRef>
              <c:f>'ATB Offshore Wind'!$K$488</c:f>
              <c:strCache>
                <c:ptCount val="1"/>
                <c:pt idx="0">
                  <c:v>TRG 3 -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Wind'!$L$488:$AT$488</c:f>
              <c:numCache>
                <c:formatCode>"$"#,##0_);\("$"#,##0\)</c:formatCode>
                <c:ptCount val="35"/>
                <c:pt idx="0">
                  <c:v>144.76833792847685</c:v>
                </c:pt>
                <c:pt idx="1">
                  <c:v>143.75278337464789</c:v>
                </c:pt>
                <c:pt idx="2">
                  <c:v>143.08956407418816</c:v>
                </c:pt>
                <c:pt idx="3">
                  <c:v>142.4263447737284</c:v>
                </c:pt>
                <c:pt idx="4">
                  <c:v>141.76312547326867</c:v>
                </c:pt>
                <c:pt idx="5">
                  <c:v>141.09990617280894</c:v>
                </c:pt>
                <c:pt idx="6">
                  <c:v>140.43668687234921</c:v>
                </c:pt>
                <c:pt idx="7">
                  <c:v>139.77346757188948</c:v>
                </c:pt>
                <c:pt idx="8">
                  <c:v>139.11024827142973</c:v>
                </c:pt>
                <c:pt idx="9">
                  <c:v>138.44702897097</c:v>
                </c:pt>
                <c:pt idx="10">
                  <c:v>137.78380967051027</c:v>
                </c:pt>
                <c:pt idx="11">
                  <c:v>137.12059037005054</c:v>
                </c:pt>
                <c:pt idx="12">
                  <c:v>136.45737106959081</c:v>
                </c:pt>
                <c:pt idx="13">
                  <c:v>135.79415176913105</c:v>
                </c:pt>
                <c:pt idx="14">
                  <c:v>135.13093246867135</c:v>
                </c:pt>
                <c:pt idx="15">
                  <c:v>134.46771316821159</c:v>
                </c:pt>
                <c:pt idx="16">
                  <c:v>133.80449386775186</c:v>
                </c:pt>
                <c:pt idx="17">
                  <c:v>133.14127456729213</c:v>
                </c:pt>
                <c:pt idx="18">
                  <c:v>132.4780552668324</c:v>
                </c:pt>
                <c:pt idx="19">
                  <c:v>131.81483596637267</c:v>
                </c:pt>
                <c:pt idx="20">
                  <c:v>131.15161666591291</c:v>
                </c:pt>
                <c:pt idx="21">
                  <c:v>130.48839736545318</c:v>
                </c:pt>
                <c:pt idx="22">
                  <c:v>129.82517806499348</c:v>
                </c:pt>
                <c:pt idx="23">
                  <c:v>129.16195876453372</c:v>
                </c:pt>
                <c:pt idx="24">
                  <c:v>128.49873946407396</c:v>
                </c:pt>
                <c:pt idx="25">
                  <c:v>127.83552016361425</c:v>
                </c:pt>
                <c:pt idx="26">
                  <c:v>127.17230086315452</c:v>
                </c:pt>
                <c:pt idx="27">
                  <c:v>126.50908156269477</c:v>
                </c:pt>
                <c:pt idx="28">
                  <c:v>125.84586226223504</c:v>
                </c:pt>
                <c:pt idx="29">
                  <c:v>125.1826429617753</c:v>
                </c:pt>
                <c:pt idx="30">
                  <c:v>124.51942366131557</c:v>
                </c:pt>
                <c:pt idx="31">
                  <c:v>123.85620436085584</c:v>
                </c:pt>
                <c:pt idx="32">
                  <c:v>123.19298506039611</c:v>
                </c:pt>
                <c:pt idx="33">
                  <c:v>122.52976575993637</c:v>
                </c:pt>
                <c:pt idx="34">
                  <c:v>121.86654645947664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406-4167-B59C-76D568A721EB}"/>
            </c:ext>
          </c:extLst>
        </c:ser>
        <c:ser>
          <c:idx val="10"/>
          <c:order val="7"/>
          <c:tx>
            <c:strRef>
              <c:f>'ATB Offshore Wind'!$K$489</c:f>
              <c:strCache>
                <c:ptCount val="1"/>
                <c:pt idx="0">
                  <c:v>TRG 3 -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Wind'!$L$489:$AT$489</c:f>
              <c:numCache>
                <c:formatCode>"$"#,##0_);\("$"#,##0\)</c:formatCode>
                <c:ptCount val="35"/>
                <c:pt idx="0">
                  <c:v>144.76833792847685</c:v>
                </c:pt>
                <c:pt idx="1">
                  <c:v>144.45745388138636</c:v>
                </c:pt>
                <c:pt idx="2">
                  <c:v>144.14656983429586</c:v>
                </c:pt>
                <c:pt idx="3">
                  <c:v>143.83568578720536</c:v>
                </c:pt>
                <c:pt idx="4">
                  <c:v>143.52480174011487</c:v>
                </c:pt>
                <c:pt idx="5">
                  <c:v>143.21391769302437</c:v>
                </c:pt>
                <c:pt idx="6">
                  <c:v>142.90303364593387</c:v>
                </c:pt>
                <c:pt idx="7">
                  <c:v>142.59214959884338</c:v>
                </c:pt>
                <c:pt idx="8">
                  <c:v>142.28126555175288</c:v>
                </c:pt>
                <c:pt idx="9">
                  <c:v>141.97038150466236</c:v>
                </c:pt>
                <c:pt idx="10">
                  <c:v>141.65949745757189</c:v>
                </c:pt>
                <c:pt idx="11">
                  <c:v>141.34861341048139</c:v>
                </c:pt>
                <c:pt idx="12">
                  <c:v>141.03772936339087</c:v>
                </c:pt>
                <c:pt idx="13">
                  <c:v>140.7268453163004</c:v>
                </c:pt>
                <c:pt idx="14">
                  <c:v>140.4159612692099</c:v>
                </c:pt>
                <c:pt idx="15">
                  <c:v>140.10507722211938</c:v>
                </c:pt>
                <c:pt idx="16">
                  <c:v>139.79419317502891</c:v>
                </c:pt>
                <c:pt idx="17">
                  <c:v>139.48330912793841</c:v>
                </c:pt>
                <c:pt idx="18">
                  <c:v>139.17242508084789</c:v>
                </c:pt>
                <c:pt idx="19">
                  <c:v>138.86154103375742</c:v>
                </c:pt>
                <c:pt idx="20">
                  <c:v>138.55065698666692</c:v>
                </c:pt>
                <c:pt idx="21">
                  <c:v>138.2397729395764</c:v>
                </c:pt>
                <c:pt idx="22">
                  <c:v>137.92888889248593</c:v>
                </c:pt>
                <c:pt idx="23">
                  <c:v>137.61800484539543</c:v>
                </c:pt>
                <c:pt idx="24">
                  <c:v>137.30712079830491</c:v>
                </c:pt>
                <c:pt idx="25">
                  <c:v>136.99623675121444</c:v>
                </c:pt>
                <c:pt idx="26">
                  <c:v>136.68535270412391</c:v>
                </c:pt>
                <c:pt idx="27">
                  <c:v>136.37446865703342</c:v>
                </c:pt>
                <c:pt idx="28">
                  <c:v>136.06358460994295</c:v>
                </c:pt>
                <c:pt idx="29">
                  <c:v>135.75270056285243</c:v>
                </c:pt>
                <c:pt idx="30">
                  <c:v>135.44181651576193</c:v>
                </c:pt>
                <c:pt idx="31">
                  <c:v>135.13093246867146</c:v>
                </c:pt>
                <c:pt idx="32">
                  <c:v>134.82004842158094</c:v>
                </c:pt>
                <c:pt idx="33">
                  <c:v>134.50916437449044</c:v>
                </c:pt>
                <c:pt idx="34">
                  <c:v>134.19828032739997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406-4167-B59C-76D568A721EB}"/>
            </c:ext>
          </c:extLst>
        </c:ser>
        <c:ser>
          <c:idx val="12"/>
          <c:order val="8"/>
          <c:tx>
            <c:strRef>
              <c:f>'ATB Offshore Wind'!$K$490</c:f>
              <c:strCache>
                <c:ptCount val="1"/>
                <c:pt idx="0">
                  <c:v>TRG 3 -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Wind'!$L$490:$AT$490</c:f>
              <c:numCache>
                <c:formatCode>"$"#,##0_);\("$"#,##0\)</c:formatCode>
                <c:ptCount val="35"/>
                <c:pt idx="0">
                  <c:v>144.76833792847685</c:v>
                </c:pt>
                <c:pt idx="1">
                  <c:v>146.93054686607994</c:v>
                </c:pt>
                <c:pt idx="2">
                  <c:v>146.93054686607994</c:v>
                </c:pt>
                <c:pt idx="3">
                  <c:v>146.93054686607994</c:v>
                </c:pt>
                <c:pt idx="4">
                  <c:v>146.93054686607994</c:v>
                </c:pt>
                <c:pt idx="5">
                  <c:v>146.93054686607994</c:v>
                </c:pt>
                <c:pt idx="6">
                  <c:v>146.93054686607994</c:v>
                </c:pt>
                <c:pt idx="7">
                  <c:v>146.93054686607994</c:v>
                </c:pt>
                <c:pt idx="8">
                  <c:v>146.93054686607994</c:v>
                </c:pt>
                <c:pt idx="9">
                  <c:v>146.93054686607994</c:v>
                </c:pt>
                <c:pt idx="10">
                  <c:v>146.93054686607994</c:v>
                </c:pt>
                <c:pt idx="11">
                  <c:v>146.93054686607994</c:v>
                </c:pt>
                <c:pt idx="12">
                  <c:v>146.93054686607994</c:v>
                </c:pt>
                <c:pt idx="13">
                  <c:v>146.93054686607994</c:v>
                </c:pt>
                <c:pt idx="14">
                  <c:v>146.93054686607994</c:v>
                </c:pt>
                <c:pt idx="15">
                  <c:v>146.93054686607994</c:v>
                </c:pt>
                <c:pt idx="16">
                  <c:v>146.93054686607994</c:v>
                </c:pt>
                <c:pt idx="17">
                  <c:v>146.93054686607994</c:v>
                </c:pt>
                <c:pt idx="18">
                  <c:v>146.93054686607994</c:v>
                </c:pt>
                <c:pt idx="19">
                  <c:v>146.93054686607994</c:v>
                </c:pt>
                <c:pt idx="20">
                  <c:v>146.93054686607994</c:v>
                </c:pt>
                <c:pt idx="21">
                  <c:v>146.93054686607994</c:v>
                </c:pt>
                <c:pt idx="22">
                  <c:v>146.93054686607994</c:v>
                </c:pt>
                <c:pt idx="23">
                  <c:v>146.93054686607994</c:v>
                </c:pt>
                <c:pt idx="24">
                  <c:v>146.93054686607994</c:v>
                </c:pt>
                <c:pt idx="25">
                  <c:v>146.93054686607994</c:v>
                </c:pt>
                <c:pt idx="26">
                  <c:v>146.93054686607994</c:v>
                </c:pt>
                <c:pt idx="27">
                  <c:v>146.93054686607994</c:v>
                </c:pt>
                <c:pt idx="28">
                  <c:v>146.93054686607994</c:v>
                </c:pt>
                <c:pt idx="29">
                  <c:v>146.93054686607994</c:v>
                </c:pt>
                <c:pt idx="30">
                  <c:v>146.93054686607994</c:v>
                </c:pt>
                <c:pt idx="31">
                  <c:v>146.93054686607994</c:v>
                </c:pt>
                <c:pt idx="32">
                  <c:v>146.93054686607994</c:v>
                </c:pt>
                <c:pt idx="33">
                  <c:v>146.93054686607994</c:v>
                </c:pt>
                <c:pt idx="34">
                  <c:v>146.93054686607994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406-4167-B59C-76D568A721EB}"/>
            </c:ext>
          </c:extLst>
        </c:ser>
        <c:ser>
          <c:idx val="13"/>
          <c:order val="9"/>
          <c:tx>
            <c:strRef>
              <c:f>'ATB Offshore Wind'!$K$491</c:f>
              <c:strCache>
                <c:ptCount val="1"/>
                <c:pt idx="0">
                  <c:v>TRG 4 -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C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Wind'!$L$491:$AT$491</c:f>
              <c:numCache>
                <c:formatCode>"$"#,##0_);\("$"#,##0\)</c:formatCode>
                <c:ptCount val="35"/>
                <c:pt idx="0">
                  <c:v>151.6499493595401</c:v>
                </c:pt>
                <c:pt idx="1">
                  <c:v>150.58612007985255</c:v>
                </c:pt>
                <c:pt idx="2">
                  <c:v>149.89137442781171</c:v>
                </c:pt>
                <c:pt idx="3">
                  <c:v>149.19662877577088</c:v>
                </c:pt>
                <c:pt idx="4">
                  <c:v>148.50188312373004</c:v>
                </c:pt>
                <c:pt idx="5">
                  <c:v>147.8071374716892</c:v>
                </c:pt>
                <c:pt idx="6">
                  <c:v>147.11239181964837</c:v>
                </c:pt>
                <c:pt idx="7">
                  <c:v>146.41764616760753</c:v>
                </c:pt>
                <c:pt idx="8">
                  <c:v>145.72290051556666</c:v>
                </c:pt>
                <c:pt idx="9">
                  <c:v>145.02815486352583</c:v>
                </c:pt>
                <c:pt idx="10">
                  <c:v>144.33340921148499</c:v>
                </c:pt>
                <c:pt idx="11">
                  <c:v>143.63866355944415</c:v>
                </c:pt>
                <c:pt idx="12">
                  <c:v>142.94391790740332</c:v>
                </c:pt>
                <c:pt idx="13">
                  <c:v>142.24917225536248</c:v>
                </c:pt>
                <c:pt idx="14">
                  <c:v>141.55442660332164</c:v>
                </c:pt>
                <c:pt idx="15">
                  <c:v>140.85968095128078</c:v>
                </c:pt>
                <c:pt idx="16">
                  <c:v>140.16493529923994</c:v>
                </c:pt>
                <c:pt idx="17">
                  <c:v>139.47018964719911</c:v>
                </c:pt>
                <c:pt idx="18">
                  <c:v>138.77544399515827</c:v>
                </c:pt>
                <c:pt idx="19">
                  <c:v>138.08069834311743</c:v>
                </c:pt>
                <c:pt idx="20">
                  <c:v>137.3859526910766</c:v>
                </c:pt>
                <c:pt idx="21">
                  <c:v>136.69120703903576</c:v>
                </c:pt>
                <c:pt idx="22">
                  <c:v>135.99646138699489</c:v>
                </c:pt>
                <c:pt idx="23">
                  <c:v>135.30171573495406</c:v>
                </c:pt>
                <c:pt idx="24">
                  <c:v>134.60697008291322</c:v>
                </c:pt>
                <c:pt idx="25">
                  <c:v>133.91222443087239</c:v>
                </c:pt>
                <c:pt idx="26">
                  <c:v>133.21747877883155</c:v>
                </c:pt>
                <c:pt idx="27">
                  <c:v>132.52273312679071</c:v>
                </c:pt>
                <c:pt idx="28">
                  <c:v>131.82798747474988</c:v>
                </c:pt>
                <c:pt idx="29">
                  <c:v>131.13324182270901</c:v>
                </c:pt>
                <c:pt idx="30">
                  <c:v>130.43849617066817</c:v>
                </c:pt>
                <c:pt idx="31">
                  <c:v>129.74375051862734</c:v>
                </c:pt>
                <c:pt idx="32">
                  <c:v>129.0490048665865</c:v>
                </c:pt>
                <c:pt idx="33">
                  <c:v>128.35425921454566</c:v>
                </c:pt>
                <c:pt idx="34">
                  <c:v>127.65951356250483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406-4167-B59C-76D568A721EB}"/>
            </c:ext>
          </c:extLst>
        </c:ser>
        <c:ser>
          <c:idx val="1"/>
          <c:order val="10"/>
          <c:tx>
            <c:strRef>
              <c:f>'ATB Offshore Wind'!$K$492</c:f>
              <c:strCache>
                <c:ptCount val="1"/>
                <c:pt idx="0">
                  <c:v>TRG 4 -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F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Wind'!$L$492:$AT$492</c:f>
              <c:numCache>
                <c:formatCode>"$"#,##0_);\("$"#,##0\)</c:formatCode>
                <c:ptCount val="35"/>
                <c:pt idx="0">
                  <c:v>151.6499493595401</c:v>
                </c:pt>
                <c:pt idx="1">
                  <c:v>151.32428733514595</c:v>
                </c:pt>
                <c:pt idx="2">
                  <c:v>150.99862531075181</c:v>
                </c:pt>
                <c:pt idx="3">
                  <c:v>150.67296328635769</c:v>
                </c:pt>
                <c:pt idx="4">
                  <c:v>150.34730126196354</c:v>
                </c:pt>
                <c:pt idx="5">
                  <c:v>150.02163923756939</c:v>
                </c:pt>
                <c:pt idx="6">
                  <c:v>149.69597721317527</c:v>
                </c:pt>
                <c:pt idx="7">
                  <c:v>149.37031518878112</c:v>
                </c:pt>
                <c:pt idx="8">
                  <c:v>149.04465316438697</c:v>
                </c:pt>
                <c:pt idx="9">
                  <c:v>148.71899113999282</c:v>
                </c:pt>
                <c:pt idx="10">
                  <c:v>148.3933291155987</c:v>
                </c:pt>
                <c:pt idx="11">
                  <c:v>148.06766709120456</c:v>
                </c:pt>
                <c:pt idx="12">
                  <c:v>147.74200506681041</c:v>
                </c:pt>
                <c:pt idx="13">
                  <c:v>147.41634304241629</c:v>
                </c:pt>
                <c:pt idx="14">
                  <c:v>147.09068101802214</c:v>
                </c:pt>
                <c:pt idx="15">
                  <c:v>146.76501899362799</c:v>
                </c:pt>
                <c:pt idx="16">
                  <c:v>146.43935696923384</c:v>
                </c:pt>
                <c:pt idx="17">
                  <c:v>146.11369494483972</c:v>
                </c:pt>
                <c:pt idx="18">
                  <c:v>145.78803292044557</c:v>
                </c:pt>
                <c:pt idx="19">
                  <c:v>145.46237089605143</c:v>
                </c:pt>
                <c:pt idx="20">
                  <c:v>145.13670887165731</c:v>
                </c:pt>
                <c:pt idx="21">
                  <c:v>144.81104684726316</c:v>
                </c:pt>
                <c:pt idx="22">
                  <c:v>144.48538482286901</c:v>
                </c:pt>
                <c:pt idx="23">
                  <c:v>144.15972279847486</c:v>
                </c:pt>
                <c:pt idx="24">
                  <c:v>143.83406077408074</c:v>
                </c:pt>
                <c:pt idx="25">
                  <c:v>143.50839874968659</c:v>
                </c:pt>
                <c:pt idx="26">
                  <c:v>143.18273672529244</c:v>
                </c:pt>
                <c:pt idx="27">
                  <c:v>142.85707470089832</c:v>
                </c:pt>
                <c:pt idx="28">
                  <c:v>142.53141267650417</c:v>
                </c:pt>
                <c:pt idx="29">
                  <c:v>142.20575065211003</c:v>
                </c:pt>
                <c:pt idx="30">
                  <c:v>141.88008862771588</c:v>
                </c:pt>
                <c:pt idx="31">
                  <c:v>141.55442660332176</c:v>
                </c:pt>
                <c:pt idx="32">
                  <c:v>141.22876457892761</c:v>
                </c:pt>
                <c:pt idx="33">
                  <c:v>140.90310255453346</c:v>
                </c:pt>
                <c:pt idx="34">
                  <c:v>140.57744053013931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406-4167-B59C-76D568A721EB}"/>
            </c:ext>
          </c:extLst>
        </c:ser>
        <c:ser>
          <c:idx val="5"/>
          <c:order val="11"/>
          <c:tx>
            <c:strRef>
              <c:f>'ATB Offshore Wind'!$K$493</c:f>
              <c:strCache>
                <c:ptCount val="1"/>
                <c:pt idx="0">
                  <c:v>TRG 4 -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2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Wind'!$L$493:$AT$493</c:f>
              <c:numCache>
                <c:formatCode>"$"#,##0_);\("$"#,##0\)</c:formatCode>
                <c:ptCount val="35"/>
                <c:pt idx="0">
                  <c:v>151.6499493595401</c:v>
                </c:pt>
                <c:pt idx="1">
                  <c:v>153.9149396231864</c:v>
                </c:pt>
                <c:pt idx="2">
                  <c:v>153.9149396231864</c:v>
                </c:pt>
                <c:pt idx="3">
                  <c:v>153.9149396231864</c:v>
                </c:pt>
                <c:pt idx="4">
                  <c:v>153.9149396231864</c:v>
                </c:pt>
                <c:pt idx="5">
                  <c:v>153.9149396231864</c:v>
                </c:pt>
                <c:pt idx="6">
                  <c:v>153.9149396231864</c:v>
                </c:pt>
                <c:pt idx="7">
                  <c:v>153.9149396231864</c:v>
                </c:pt>
                <c:pt idx="8">
                  <c:v>153.9149396231864</c:v>
                </c:pt>
                <c:pt idx="9">
                  <c:v>153.9149396231864</c:v>
                </c:pt>
                <c:pt idx="10">
                  <c:v>153.9149396231864</c:v>
                </c:pt>
                <c:pt idx="11">
                  <c:v>153.9149396231864</c:v>
                </c:pt>
                <c:pt idx="12">
                  <c:v>153.9149396231864</c:v>
                </c:pt>
                <c:pt idx="13">
                  <c:v>153.9149396231864</c:v>
                </c:pt>
                <c:pt idx="14">
                  <c:v>153.9149396231864</c:v>
                </c:pt>
                <c:pt idx="15">
                  <c:v>153.9149396231864</c:v>
                </c:pt>
                <c:pt idx="16">
                  <c:v>153.9149396231864</c:v>
                </c:pt>
                <c:pt idx="17">
                  <c:v>153.9149396231864</c:v>
                </c:pt>
                <c:pt idx="18">
                  <c:v>153.9149396231864</c:v>
                </c:pt>
                <c:pt idx="19">
                  <c:v>153.9149396231864</c:v>
                </c:pt>
                <c:pt idx="20">
                  <c:v>153.9149396231864</c:v>
                </c:pt>
                <c:pt idx="21">
                  <c:v>153.9149396231864</c:v>
                </c:pt>
                <c:pt idx="22">
                  <c:v>153.9149396231864</c:v>
                </c:pt>
                <c:pt idx="23">
                  <c:v>153.9149396231864</c:v>
                </c:pt>
                <c:pt idx="24">
                  <c:v>153.9149396231864</c:v>
                </c:pt>
                <c:pt idx="25">
                  <c:v>153.9149396231864</c:v>
                </c:pt>
                <c:pt idx="26">
                  <c:v>153.9149396231864</c:v>
                </c:pt>
                <c:pt idx="27">
                  <c:v>153.9149396231864</c:v>
                </c:pt>
                <c:pt idx="28">
                  <c:v>153.9149396231864</c:v>
                </c:pt>
                <c:pt idx="29">
                  <c:v>153.9149396231864</c:v>
                </c:pt>
                <c:pt idx="30">
                  <c:v>153.9149396231864</c:v>
                </c:pt>
                <c:pt idx="31">
                  <c:v>153.9149396231864</c:v>
                </c:pt>
                <c:pt idx="32">
                  <c:v>153.9149396231864</c:v>
                </c:pt>
                <c:pt idx="33">
                  <c:v>153.9149396231864</c:v>
                </c:pt>
                <c:pt idx="34">
                  <c:v>153.9149396231864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406-4167-B59C-76D568A721EB}"/>
            </c:ext>
          </c:extLst>
        </c:ser>
        <c:ser>
          <c:idx val="8"/>
          <c:order val="12"/>
          <c:tx>
            <c:strRef>
              <c:f>'ATB Offshore Wind'!$K$494</c:f>
              <c:strCache>
                <c:ptCount val="1"/>
                <c:pt idx="0">
                  <c:v>TRG 5 -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5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Wind'!$L$494:$AT$494</c:f>
              <c:numCache>
                <c:formatCode>"$"#,##0_);\("$"#,##0\)</c:formatCode>
                <c:ptCount val="35"/>
                <c:pt idx="0">
                  <c:v>159.13642045293659</c:v>
                </c:pt>
                <c:pt idx="1">
                  <c:v>158.02007333737555</c:v>
                </c:pt>
                <c:pt idx="2">
                  <c:v>157.29103032313159</c:v>
                </c:pt>
                <c:pt idx="3">
                  <c:v>156.56198730888764</c:v>
                </c:pt>
                <c:pt idx="4">
                  <c:v>155.83294429464371</c:v>
                </c:pt>
                <c:pt idx="5">
                  <c:v>155.10390128039978</c:v>
                </c:pt>
                <c:pt idx="6">
                  <c:v>154.37485826615583</c:v>
                </c:pt>
                <c:pt idx="7">
                  <c:v>153.64581525191187</c:v>
                </c:pt>
                <c:pt idx="8">
                  <c:v>152.91677223766791</c:v>
                </c:pt>
                <c:pt idx="9">
                  <c:v>152.18772922342399</c:v>
                </c:pt>
                <c:pt idx="10">
                  <c:v>151.45868620918006</c:v>
                </c:pt>
                <c:pt idx="11">
                  <c:v>150.72964319493607</c:v>
                </c:pt>
                <c:pt idx="12">
                  <c:v>150.00060018069215</c:v>
                </c:pt>
                <c:pt idx="13">
                  <c:v>149.27155716644819</c:v>
                </c:pt>
                <c:pt idx="14">
                  <c:v>148.54251415220426</c:v>
                </c:pt>
                <c:pt idx="15">
                  <c:v>147.81347113796033</c:v>
                </c:pt>
                <c:pt idx="16">
                  <c:v>147.08442812371635</c:v>
                </c:pt>
                <c:pt idx="17">
                  <c:v>146.35538510947242</c:v>
                </c:pt>
                <c:pt idx="18">
                  <c:v>145.62634209522849</c:v>
                </c:pt>
                <c:pt idx="19">
                  <c:v>144.89729908098454</c:v>
                </c:pt>
                <c:pt idx="20">
                  <c:v>144.16825606674058</c:v>
                </c:pt>
                <c:pt idx="21">
                  <c:v>143.43921305249663</c:v>
                </c:pt>
                <c:pt idx="22">
                  <c:v>142.7101700382527</c:v>
                </c:pt>
                <c:pt idx="23">
                  <c:v>141.98112702400877</c:v>
                </c:pt>
                <c:pt idx="24">
                  <c:v>141.25208400976479</c:v>
                </c:pt>
                <c:pt idx="25">
                  <c:v>140.52304099552086</c:v>
                </c:pt>
                <c:pt idx="26">
                  <c:v>139.7939979812769</c:v>
                </c:pt>
                <c:pt idx="27">
                  <c:v>139.06495496703297</c:v>
                </c:pt>
                <c:pt idx="28">
                  <c:v>138.33591195278905</c:v>
                </c:pt>
                <c:pt idx="29">
                  <c:v>137.60686893854506</c:v>
                </c:pt>
                <c:pt idx="30">
                  <c:v>136.87782592430113</c:v>
                </c:pt>
                <c:pt idx="31">
                  <c:v>136.14878291005718</c:v>
                </c:pt>
                <c:pt idx="32">
                  <c:v>135.41973989581325</c:v>
                </c:pt>
                <c:pt idx="33">
                  <c:v>134.69069688156929</c:v>
                </c:pt>
                <c:pt idx="34">
                  <c:v>133.96165386732534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406-4167-B59C-76D568A721EB}"/>
            </c:ext>
          </c:extLst>
        </c:ser>
        <c:ser>
          <c:idx val="11"/>
          <c:order val="13"/>
          <c:tx>
            <c:strRef>
              <c:f>'ATB Offshore Wind'!$K$495</c:f>
              <c:strCache>
                <c:ptCount val="1"/>
                <c:pt idx="0">
                  <c:v>TRG 5 -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8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Wind'!$L$495:$AT$495</c:f>
              <c:numCache>
                <c:formatCode>"$"#,##0_);\("$"#,##0\)</c:formatCode>
                <c:ptCount val="35"/>
                <c:pt idx="0">
                  <c:v>159.13642045293659</c:v>
                </c:pt>
                <c:pt idx="1">
                  <c:v>158.79468154000975</c:v>
                </c:pt>
                <c:pt idx="2">
                  <c:v>158.4529426270829</c:v>
                </c:pt>
                <c:pt idx="3">
                  <c:v>158.11120371415606</c:v>
                </c:pt>
                <c:pt idx="4">
                  <c:v>157.76946480122922</c:v>
                </c:pt>
                <c:pt idx="5">
                  <c:v>157.42772588830235</c:v>
                </c:pt>
                <c:pt idx="6">
                  <c:v>157.08598697537553</c:v>
                </c:pt>
                <c:pt idx="7">
                  <c:v>156.74424806244866</c:v>
                </c:pt>
                <c:pt idx="8">
                  <c:v>156.40250914952185</c:v>
                </c:pt>
                <c:pt idx="9">
                  <c:v>156.06077023659498</c:v>
                </c:pt>
                <c:pt idx="10">
                  <c:v>155.71903132366813</c:v>
                </c:pt>
                <c:pt idx="11">
                  <c:v>155.37729241074129</c:v>
                </c:pt>
                <c:pt idx="12">
                  <c:v>155.03555349781445</c:v>
                </c:pt>
                <c:pt idx="13">
                  <c:v>154.6938145848876</c:v>
                </c:pt>
                <c:pt idx="14">
                  <c:v>154.35207567196076</c:v>
                </c:pt>
                <c:pt idx="15">
                  <c:v>154.01033675903389</c:v>
                </c:pt>
                <c:pt idx="16">
                  <c:v>153.66859784610708</c:v>
                </c:pt>
                <c:pt idx="17">
                  <c:v>153.3268589331802</c:v>
                </c:pt>
                <c:pt idx="18">
                  <c:v>152.98512002025339</c:v>
                </c:pt>
                <c:pt idx="19">
                  <c:v>152.64338110732652</c:v>
                </c:pt>
                <c:pt idx="20">
                  <c:v>152.30164219439968</c:v>
                </c:pt>
                <c:pt idx="21">
                  <c:v>151.95990328147283</c:v>
                </c:pt>
                <c:pt idx="22">
                  <c:v>151.61816436854599</c:v>
                </c:pt>
                <c:pt idx="23">
                  <c:v>151.27642545561915</c:v>
                </c:pt>
                <c:pt idx="24">
                  <c:v>150.9346865426923</c:v>
                </c:pt>
                <c:pt idx="25">
                  <c:v>150.59294762976543</c:v>
                </c:pt>
                <c:pt idx="26">
                  <c:v>150.25120871683862</c:v>
                </c:pt>
                <c:pt idx="27">
                  <c:v>149.90946980391175</c:v>
                </c:pt>
                <c:pt idx="28">
                  <c:v>149.56773089098493</c:v>
                </c:pt>
                <c:pt idx="29">
                  <c:v>149.22599197805806</c:v>
                </c:pt>
                <c:pt idx="30">
                  <c:v>148.88425306513122</c:v>
                </c:pt>
                <c:pt idx="31">
                  <c:v>148.54251415220438</c:v>
                </c:pt>
                <c:pt idx="32">
                  <c:v>148.20077523927753</c:v>
                </c:pt>
                <c:pt idx="33">
                  <c:v>147.85903632635069</c:v>
                </c:pt>
                <c:pt idx="34">
                  <c:v>147.51729741342385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406-4167-B59C-76D568A721EB}"/>
            </c:ext>
          </c:extLst>
        </c:ser>
        <c:ser>
          <c:idx val="14"/>
          <c:order val="14"/>
          <c:tx>
            <c:strRef>
              <c:f>'ATB Offshore Wind'!$K$496</c:f>
              <c:strCache>
                <c:ptCount val="1"/>
                <c:pt idx="0">
                  <c:v>TRG 5 -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B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Wind'!$L$496:$AT$496</c:f>
              <c:numCache>
                <c:formatCode>"$"#,##0_);\("$"#,##0\)</c:formatCode>
                <c:ptCount val="35"/>
                <c:pt idx="0">
                  <c:v>159.13642045293659</c:v>
                </c:pt>
                <c:pt idx="1">
                  <c:v>161.51322601363523</c:v>
                </c:pt>
                <c:pt idx="2">
                  <c:v>161.51322601363523</c:v>
                </c:pt>
                <c:pt idx="3">
                  <c:v>161.51322601363523</c:v>
                </c:pt>
                <c:pt idx="4">
                  <c:v>161.51322601363523</c:v>
                </c:pt>
                <c:pt idx="5">
                  <c:v>161.51322601363523</c:v>
                </c:pt>
                <c:pt idx="6">
                  <c:v>161.51322601363523</c:v>
                </c:pt>
                <c:pt idx="7">
                  <c:v>161.51322601363523</c:v>
                </c:pt>
                <c:pt idx="8">
                  <c:v>161.51322601363523</c:v>
                </c:pt>
                <c:pt idx="9">
                  <c:v>161.51322601363523</c:v>
                </c:pt>
                <c:pt idx="10">
                  <c:v>161.51322601363523</c:v>
                </c:pt>
                <c:pt idx="11">
                  <c:v>161.51322601363523</c:v>
                </c:pt>
                <c:pt idx="12">
                  <c:v>161.51322601363523</c:v>
                </c:pt>
                <c:pt idx="13">
                  <c:v>161.51322601363523</c:v>
                </c:pt>
                <c:pt idx="14">
                  <c:v>161.51322601363523</c:v>
                </c:pt>
                <c:pt idx="15">
                  <c:v>161.51322601363523</c:v>
                </c:pt>
                <c:pt idx="16">
                  <c:v>161.51322601363523</c:v>
                </c:pt>
                <c:pt idx="17">
                  <c:v>161.51322601363523</c:v>
                </c:pt>
                <c:pt idx="18">
                  <c:v>161.51322601363523</c:v>
                </c:pt>
                <c:pt idx="19">
                  <c:v>161.51322601363523</c:v>
                </c:pt>
                <c:pt idx="20">
                  <c:v>161.51322601363523</c:v>
                </c:pt>
                <c:pt idx="21">
                  <c:v>161.51322601363523</c:v>
                </c:pt>
                <c:pt idx="22">
                  <c:v>161.51322601363523</c:v>
                </c:pt>
                <c:pt idx="23">
                  <c:v>161.51322601363523</c:v>
                </c:pt>
                <c:pt idx="24">
                  <c:v>161.51322601363523</c:v>
                </c:pt>
                <c:pt idx="25">
                  <c:v>161.51322601363523</c:v>
                </c:pt>
                <c:pt idx="26">
                  <c:v>161.51322601363523</c:v>
                </c:pt>
                <c:pt idx="27">
                  <c:v>161.51322601363523</c:v>
                </c:pt>
                <c:pt idx="28">
                  <c:v>161.51322601363523</c:v>
                </c:pt>
                <c:pt idx="29">
                  <c:v>161.51322601363523</c:v>
                </c:pt>
                <c:pt idx="30">
                  <c:v>161.51322601363523</c:v>
                </c:pt>
                <c:pt idx="31">
                  <c:v>161.51322601363523</c:v>
                </c:pt>
                <c:pt idx="32">
                  <c:v>161.51322601363523</c:v>
                </c:pt>
                <c:pt idx="33">
                  <c:v>161.51322601363523</c:v>
                </c:pt>
                <c:pt idx="34">
                  <c:v>161.51322601363523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C406-4167-B59C-76D568A721EB}"/>
            </c:ext>
          </c:extLst>
        </c:ser>
        <c:ser>
          <c:idx val="15"/>
          <c:order val="15"/>
          <c:tx>
            <c:strRef>
              <c:f>'ATB Offshore Wind'!$K$497</c:f>
              <c:strCache>
                <c:ptCount val="1"/>
                <c:pt idx="0">
                  <c:v>TRG 6 - Low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E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Wind'!$L$497:$AT$497</c:f>
              <c:numCache>
                <c:formatCode>"$"#,##0_);\("$"#,##0\)</c:formatCode>
                <c:ptCount val="35"/>
                <c:pt idx="0">
                  <c:v>105.6258373069841</c:v>
                </c:pt>
                <c:pt idx="1">
                  <c:v>104.88486865586854</c:v>
                </c:pt>
                <c:pt idx="2">
                  <c:v>104.40097076126246</c:v>
                </c:pt>
                <c:pt idx="3">
                  <c:v>103.91707286665637</c:v>
                </c:pt>
                <c:pt idx="4">
                  <c:v>103.4331749720503</c:v>
                </c:pt>
                <c:pt idx="5">
                  <c:v>102.94927707744421</c:v>
                </c:pt>
                <c:pt idx="6">
                  <c:v>102.46537918283812</c:v>
                </c:pt>
                <c:pt idx="7">
                  <c:v>101.98148128823205</c:v>
                </c:pt>
                <c:pt idx="8">
                  <c:v>101.49758339362596</c:v>
                </c:pt>
                <c:pt idx="9">
                  <c:v>101.01368549901987</c:v>
                </c:pt>
                <c:pt idx="10">
                  <c:v>100.5297876044138</c:v>
                </c:pt>
                <c:pt idx="11">
                  <c:v>100.04588970980771</c:v>
                </c:pt>
                <c:pt idx="12">
                  <c:v>99.561991815201623</c:v>
                </c:pt>
                <c:pt idx="13">
                  <c:v>99.078093920595549</c:v>
                </c:pt>
                <c:pt idx="14">
                  <c:v>98.594196025989476</c:v>
                </c:pt>
                <c:pt idx="15">
                  <c:v>98.110298131383388</c:v>
                </c:pt>
                <c:pt idx="16">
                  <c:v>97.626400236777314</c:v>
                </c:pt>
                <c:pt idx="17">
                  <c:v>97.142502342171227</c:v>
                </c:pt>
                <c:pt idx="18">
                  <c:v>96.658604447565139</c:v>
                </c:pt>
                <c:pt idx="19">
                  <c:v>96.174706552959066</c:v>
                </c:pt>
                <c:pt idx="20">
                  <c:v>95.690808658352978</c:v>
                </c:pt>
                <c:pt idx="21">
                  <c:v>95.20691076374689</c:v>
                </c:pt>
                <c:pt idx="22">
                  <c:v>94.723012869140817</c:v>
                </c:pt>
                <c:pt idx="23">
                  <c:v>94.239114974534729</c:v>
                </c:pt>
                <c:pt idx="24">
                  <c:v>93.755217079928642</c:v>
                </c:pt>
                <c:pt idx="25">
                  <c:v>93.271319185322568</c:v>
                </c:pt>
                <c:pt idx="26">
                  <c:v>92.78742129071648</c:v>
                </c:pt>
                <c:pt idx="27">
                  <c:v>92.303523396110393</c:v>
                </c:pt>
                <c:pt idx="28">
                  <c:v>91.819625501504319</c:v>
                </c:pt>
                <c:pt idx="29">
                  <c:v>91.335727606898246</c:v>
                </c:pt>
                <c:pt idx="30">
                  <c:v>90.851829712292158</c:v>
                </c:pt>
                <c:pt idx="31">
                  <c:v>90.367931817686085</c:v>
                </c:pt>
                <c:pt idx="32">
                  <c:v>89.884033923079997</c:v>
                </c:pt>
                <c:pt idx="33">
                  <c:v>89.400136028473909</c:v>
                </c:pt>
                <c:pt idx="34">
                  <c:v>88.916238133867836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C406-4167-B59C-76D568A721EB}"/>
            </c:ext>
          </c:extLst>
        </c:ser>
        <c:ser>
          <c:idx val="16"/>
          <c:order val="16"/>
          <c:tx>
            <c:strRef>
              <c:f>'ATB Offshore Wind'!$K$498</c:f>
              <c:strCache>
                <c:ptCount val="1"/>
                <c:pt idx="0">
                  <c:v>TRG 6 - Mid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1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Wind'!$L$498:$AT$498</c:f>
              <c:numCache>
                <c:formatCode>"$"#,##0_);\("$"#,##0\)</c:formatCode>
                <c:ptCount val="35"/>
                <c:pt idx="0">
                  <c:v>105.6258373069841</c:v>
                </c:pt>
                <c:pt idx="1">
                  <c:v>105.3990101688875</c:v>
                </c:pt>
                <c:pt idx="2">
                  <c:v>105.1721830307909</c:v>
                </c:pt>
                <c:pt idx="3">
                  <c:v>104.94535589269431</c:v>
                </c:pt>
                <c:pt idx="4">
                  <c:v>104.7185287545977</c:v>
                </c:pt>
                <c:pt idx="5">
                  <c:v>104.4917016165011</c:v>
                </c:pt>
                <c:pt idx="6">
                  <c:v>104.26487447840451</c:v>
                </c:pt>
                <c:pt idx="7">
                  <c:v>104.03804734030791</c:v>
                </c:pt>
                <c:pt idx="8">
                  <c:v>103.81122020221132</c:v>
                </c:pt>
                <c:pt idx="9">
                  <c:v>103.58439306411471</c:v>
                </c:pt>
                <c:pt idx="10">
                  <c:v>103.35756592601811</c:v>
                </c:pt>
                <c:pt idx="11">
                  <c:v>103.13073878792152</c:v>
                </c:pt>
                <c:pt idx="12">
                  <c:v>102.90391164982492</c:v>
                </c:pt>
                <c:pt idx="13">
                  <c:v>102.67708451172831</c:v>
                </c:pt>
                <c:pt idx="14">
                  <c:v>102.45025737363171</c:v>
                </c:pt>
                <c:pt idx="15">
                  <c:v>102.22343023553512</c:v>
                </c:pt>
                <c:pt idx="16">
                  <c:v>101.99660309743852</c:v>
                </c:pt>
                <c:pt idx="17">
                  <c:v>101.76977595934193</c:v>
                </c:pt>
                <c:pt idx="18">
                  <c:v>101.54294882124532</c:v>
                </c:pt>
                <c:pt idx="19">
                  <c:v>101.31612168314872</c:v>
                </c:pt>
                <c:pt idx="20">
                  <c:v>101.08929454505213</c:v>
                </c:pt>
                <c:pt idx="21">
                  <c:v>100.86246740695555</c:v>
                </c:pt>
                <c:pt idx="22">
                  <c:v>100.63564026885895</c:v>
                </c:pt>
                <c:pt idx="23">
                  <c:v>100.40881313076234</c:v>
                </c:pt>
                <c:pt idx="24">
                  <c:v>100.18198599266574</c:v>
                </c:pt>
                <c:pt idx="25">
                  <c:v>99.955158854569149</c:v>
                </c:pt>
                <c:pt idx="26">
                  <c:v>99.728331716472553</c:v>
                </c:pt>
                <c:pt idx="27">
                  <c:v>99.501504578375943</c:v>
                </c:pt>
                <c:pt idx="28">
                  <c:v>99.274677440279348</c:v>
                </c:pt>
                <c:pt idx="29">
                  <c:v>99.047850302182752</c:v>
                </c:pt>
                <c:pt idx="30">
                  <c:v>98.821023164086156</c:v>
                </c:pt>
                <c:pt idx="31">
                  <c:v>98.594196025989561</c:v>
                </c:pt>
                <c:pt idx="32">
                  <c:v>98.367368887892951</c:v>
                </c:pt>
                <c:pt idx="33">
                  <c:v>98.140541749796355</c:v>
                </c:pt>
                <c:pt idx="34">
                  <c:v>97.91371461169976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C406-4167-B59C-76D568A721EB}"/>
            </c:ext>
          </c:extLst>
        </c:ser>
        <c:ser>
          <c:idx val="17"/>
          <c:order val="17"/>
          <c:tx>
            <c:strRef>
              <c:f>'ATB Offshore Wind'!$K$499</c:f>
              <c:strCache>
                <c:ptCount val="1"/>
                <c:pt idx="0">
                  <c:v>TRG 6 - Constant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4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Wind'!$L$499:$AT$499</c:f>
              <c:numCache>
                <c:formatCode>"$"#,##0_);\("$"#,##0\)</c:formatCode>
                <c:ptCount val="35"/>
                <c:pt idx="0">
                  <c:v>105.6258373069841</c:v>
                </c:pt>
                <c:pt idx="1">
                  <c:v>107.20342763325978</c:v>
                </c:pt>
                <c:pt idx="2">
                  <c:v>107.20342763325978</c:v>
                </c:pt>
                <c:pt idx="3">
                  <c:v>107.20342763325978</c:v>
                </c:pt>
                <c:pt idx="4">
                  <c:v>107.20342763325978</c:v>
                </c:pt>
                <c:pt idx="5">
                  <c:v>107.20342763325978</c:v>
                </c:pt>
                <c:pt idx="6">
                  <c:v>107.20342763325978</c:v>
                </c:pt>
                <c:pt idx="7">
                  <c:v>107.20342763325978</c:v>
                </c:pt>
                <c:pt idx="8">
                  <c:v>107.20342763325978</c:v>
                </c:pt>
                <c:pt idx="9">
                  <c:v>107.20342763325978</c:v>
                </c:pt>
                <c:pt idx="10">
                  <c:v>107.20342763325978</c:v>
                </c:pt>
                <c:pt idx="11">
                  <c:v>107.20342763325978</c:v>
                </c:pt>
                <c:pt idx="12">
                  <c:v>107.20342763325978</c:v>
                </c:pt>
                <c:pt idx="13">
                  <c:v>107.20342763325978</c:v>
                </c:pt>
                <c:pt idx="14">
                  <c:v>107.20342763325978</c:v>
                </c:pt>
                <c:pt idx="15">
                  <c:v>107.20342763325978</c:v>
                </c:pt>
                <c:pt idx="16">
                  <c:v>107.20342763325978</c:v>
                </c:pt>
                <c:pt idx="17">
                  <c:v>107.20342763325978</c:v>
                </c:pt>
                <c:pt idx="18">
                  <c:v>107.20342763325978</c:v>
                </c:pt>
                <c:pt idx="19">
                  <c:v>107.20342763325978</c:v>
                </c:pt>
                <c:pt idx="20">
                  <c:v>107.20342763325978</c:v>
                </c:pt>
                <c:pt idx="21">
                  <c:v>107.20342763325978</c:v>
                </c:pt>
                <c:pt idx="22">
                  <c:v>107.20342763325978</c:v>
                </c:pt>
                <c:pt idx="23">
                  <c:v>107.20342763325978</c:v>
                </c:pt>
                <c:pt idx="24">
                  <c:v>107.20342763325978</c:v>
                </c:pt>
                <c:pt idx="25">
                  <c:v>107.20342763325978</c:v>
                </c:pt>
                <c:pt idx="26">
                  <c:v>107.20342763325978</c:v>
                </c:pt>
                <c:pt idx="27">
                  <c:v>107.20342763325978</c:v>
                </c:pt>
                <c:pt idx="28">
                  <c:v>107.20342763325978</c:v>
                </c:pt>
                <c:pt idx="29">
                  <c:v>107.20342763325978</c:v>
                </c:pt>
                <c:pt idx="30">
                  <c:v>107.20342763325978</c:v>
                </c:pt>
                <c:pt idx="31">
                  <c:v>107.20342763325978</c:v>
                </c:pt>
                <c:pt idx="32">
                  <c:v>107.20342763325978</c:v>
                </c:pt>
                <c:pt idx="33">
                  <c:v>107.20342763325978</c:v>
                </c:pt>
                <c:pt idx="34">
                  <c:v>107.20342763325978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C406-4167-B59C-76D568A721EB}"/>
            </c:ext>
          </c:extLst>
        </c:ser>
        <c:ser>
          <c:idx val="18"/>
          <c:order val="18"/>
          <c:tx>
            <c:strRef>
              <c:f>'ATB Offshore Wind'!$K$500</c:f>
              <c:strCache>
                <c:ptCount val="1"/>
                <c:pt idx="0">
                  <c:v>TRG 7 - Low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7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Wind'!$L$500:$AT$500</c:f>
              <c:numCache>
                <c:formatCode>"$"#,##0_);\("$"#,##0\)</c:formatCode>
                <c:ptCount val="35"/>
                <c:pt idx="0">
                  <c:v>107.55871736933008</c:v>
                </c:pt>
                <c:pt idx="1">
                  <c:v>106.80418950231545</c:v>
                </c:pt>
                <c:pt idx="2">
                  <c:v>106.31143660957122</c:v>
                </c:pt>
                <c:pt idx="3">
                  <c:v>105.81868371682697</c:v>
                </c:pt>
                <c:pt idx="4">
                  <c:v>105.32593082408273</c:v>
                </c:pt>
                <c:pt idx="5">
                  <c:v>104.83317793133847</c:v>
                </c:pt>
                <c:pt idx="6">
                  <c:v>104.34042503859423</c:v>
                </c:pt>
                <c:pt idx="7">
                  <c:v>103.84767214585</c:v>
                </c:pt>
                <c:pt idx="8">
                  <c:v>103.35491925310575</c:v>
                </c:pt>
                <c:pt idx="9">
                  <c:v>102.8621663603615</c:v>
                </c:pt>
                <c:pt idx="10">
                  <c:v>102.36941346761725</c:v>
                </c:pt>
                <c:pt idx="11">
                  <c:v>101.87666057487301</c:v>
                </c:pt>
                <c:pt idx="12">
                  <c:v>101.38390768212875</c:v>
                </c:pt>
                <c:pt idx="13">
                  <c:v>100.89115478938452</c:v>
                </c:pt>
                <c:pt idx="14">
                  <c:v>100.39840189664028</c:v>
                </c:pt>
                <c:pt idx="15">
                  <c:v>99.905649003896031</c:v>
                </c:pt>
                <c:pt idx="16">
                  <c:v>99.412896111151781</c:v>
                </c:pt>
                <c:pt idx="17">
                  <c:v>98.920143218407532</c:v>
                </c:pt>
                <c:pt idx="18">
                  <c:v>98.427390325663296</c:v>
                </c:pt>
                <c:pt idx="19">
                  <c:v>97.934637432919047</c:v>
                </c:pt>
                <c:pt idx="20">
                  <c:v>97.441884540174797</c:v>
                </c:pt>
                <c:pt idx="21">
                  <c:v>96.949131647430548</c:v>
                </c:pt>
                <c:pt idx="22">
                  <c:v>96.456378754686313</c:v>
                </c:pt>
                <c:pt idx="23">
                  <c:v>95.963625861942063</c:v>
                </c:pt>
                <c:pt idx="24">
                  <c:v>95.470872969197814</c:v>
                </c:pt>
                <c:pt idx="25">
                  <c:v>94.978120076453578</c:v>
                </c:pt>
                <c:pt idx="26">
                  <c:v>94.485367183709329</c:v>
                </c:pt>
                <c:pt idx="27">
                  <c:v>93.992614290965079</c:v>
                </c:pt>
                <c:pt idx="28">
                  <c:v>93.49986139822083</c:v>
                </c:pt>
                <c:pt idx="29">
                  <c:v>93.007108505476594</c:v>
                </c:pt>
                <c:pt idx="30">
                  <c:v>92.514355612732345</c:v>
                </c:pt>
                <c:pt idx="31">
                  <c:v>92.021602719988095</c:v>
                </c:pt>
                <c:pt idx="32">
                  <c:v>91.52884982724386</c:v>
                </c:pt>
                <c:pt idx="33">
                  <c:v>91.036096934499611</c:v>
                </c:pt>
                <c:pt idx="34">
                  <c:v>90.543344041755361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C406-4167-B59C-76D568A721EB}"/>
            </c:ext>
          </c:extLst>
        </c:ser>
        <c:ser>
          <c:idx val="19"/>
          <c:order val="19"/>
          <c:tx>
            <c:strRef>
              <c:f>'ATB Offshore Wind'!$K$501</c:f>
              <c:strCache>
                <c:ptCount val="1"/>
                <c:pt idx="0">
                  <c:v>TRG 7 - Mid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A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Wind'!$L$501:$AT$501</c:f>
              <c:numCache>
                <c:formatCode>"$"#,##0_);\("$"#,##0\)</c:formatCode>
                <c:ptCount val="35"/>
                <c:pt idx="0">
                  <c:v>107.55871736933008</c:v>
                </c:pt>
                <c:pt idx="1">
                  <c:v>107.32773945085621</c:v>
                </c:pt>
                <c:pt idx="2">
                  <c:v>107.09676153238237</c:v>
                </c:pt>
                <c:pt idx="3">
                  <c:v>106.8657836139085</c:v>
                </c:pt>
                <c:pt idx="4">
                  <c:v>106.63480569543464</c:v>
                </c:pt>
                <c:pt idx="5">
                  <c:v>106.40382777696077</c:v>
                </c:pt>
                <c:pt idx="6">
                  <c:v>106.17284985848693</c:v>
                </c:pt>
                <c:pt idx="7">
                  <c:v>105.94187194001306</c:v>
                </c:pt>
                <c:pt idx="8">
                  <c:v>105.71089402153919</c:v>
                </c:pt>
                <c:pt idx="9">
                  <c:v>105.47991610306532</c:v>
                </c:pt>
                <c:pt idx="10">
                  <c:v>105.24893818459147</c:v>
                </c:pt>
                <c:pt idx="11">
                  <c:v>105.01796026611761</c:v>
                </c:pt>
                <c:pt idx="12">
                  <c:v>104.78698234764374</c:v>
                </c:pt>
                <c:pt idx="13">
                  <c:v>104.55600442916987</c:v>
                </c:pt>
                <c:pt idx="14">
                  <c:v>104.32502651069601</c:v>
                </c:pt>
                <c:pt idx="15">
                  <c:v>104.09404859222217</c:v>
                </c:pt>
                <c:pt idx="16">
                  <c:v>103.8630706737483</c:v>
                </c:pt>
                <c:pt idx="17">
                  <c:v>103.63209275527443</c:v>
                </c:pt>
                <c:pt idx="18">
                  <c:v>103.40111483680056</c:v>
                </c:pt>
                <c:pt idx="19">
                  <c:v>103.1701369183267</c:v>
                </c:pt>
                <c:pt idx="20">
                  <c:v>102.93915899985285</c:v>
                </c:pt>
                <c:pt idx="21">
                  <c:v>102.70818108137898</c:v>
                </c:pt>
                <c:pt idx="22">
                  <c:v>102.47720316290511</c:v>
                </c:pt>
                <c:pt idx="23">
                  <c:v>102.24622524443124</c:v>
                </c:pt>
                <c:pt idx="24">
                  <c:v>102.01524732595739</c:v>
                </c:pt>
                <c:pt idx="25">
                  <c:v>101.78426940748354</c:v>
                </c:pt>
                <c:pt idx="26">
                  <c:v>101.55329148900967</c:v>
                </c:pt>
                <c:pt idx="27">
                  <c:v>101.3223135705358</c:v>
                </c:pt>
                <c:pt idx="28">
                  <c:v>101.09133565206194</c:v>
                </c:pt>
                <c:pt idx="29">
                  <c:v>100.86035773358809</c:v>
                </c:pt>
                <c:pt idx="30">
                  <c:v>100.62937981511422</c:v>
                </c:pt>
                <c:pt idx="31">
                  <c:v>100.39840189664035</c:v>
                </c:pt>
                <c:pt idx="32">
                  <c:v>100.1674239781665</c:v>
                </c:pt>
                <c:pt idx="33">
                  <c:v>99.936446059692628</c:v>
                </c:pt>
                <c:pt idx="34">
                  <c:v>99.705468141218773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C406-4167-B59C-76D568A721EB}"/>
            </c:ext>
          </c:extLst>
        </c:ser>
        <c:ser>
          <c:idx val="20"/>
          <c:order val="20"/>
          <c:tx>
            <c:strRef>
              <c:f>'ATB Offshore Wind'!$K$502</c:f>
              <c:strCache>
                <c:ptCount val="1"/>
                <c:pt idx="0">
                  <c:v>TRG 7 - Constant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D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Wind'!$L$502:$AT$502</c:f>
              <c:numCache>
                <c:formatCode>"$"#,##0_);\("$"#,##0\)</c:formatCode>
                <c:ptCount val="35"/>
                <c:pt idx="0">
                  <c:v>107.55871736933008</c:v>
                </c:pt>
                <c:pt idx="1">
                  <c:v>109.1651765118533</c:v>
                </c:pt>
                <c:pt idx="2">
                  <c:v>109.1651765118533</c:v>
                </c:pt>
                <c:pt idx="3">
                  <c:v>109.1651765118533</c:v>
                </c:pt>
                <c:pt idx="4">
                  <c:v>109.1651765118533</c:v>
                </c:pt>
                <c:pt idx="5">
                  <c:v>109.1651765118533</c:v>
                </c:pt>
                <c:pt idx="6">
                  <c:v>109.1651765118533</c:v>
                </c:pt>
                <c:pt idx="7">
                  <c:v>109.1651765118533</c:v>
                </c:pt>
                <c:pt idx="8">
                  <c:v>109.1651765118533</c:v>
                </c:pt>
                <c:pt idx="9">
                  <c:v>109.1651765118533</c:v>
                </c:pt>
                <c:pt idx="10">
                  <c:v>109.1651765118533</c:v>
                </c:pt>
                <c:pt idx="11">
                  <c:v>109.1651765118533</c:v>
                </c:pt>
                <c:pt idx="12">
                  <c:v>109.1651765118533</c:v>
                </c:pt>
                <c:pt idx="13">
                  <c:v>109.1651765118533</c:v>
                </c:pt>
                <c:pt idx="14">
                  <c:v>109.1651765118533</c:v>
                </c:pt>
                <c:pt idx="15">
                  <c:v>109.1651765118533</c:v>
                </c:pt>
                <c:pt idx="16">
                  <c:v>109.1651765118533</c:v>
                </c:pt>
                <c:pt idx="17">
                  <c:v>109.1651765118533</c:v>
                </c:pt>
                <c:pt idx="18">
                  <c:v>109.1651765118533</c:v>
                </c:pt>
                <c:pt idx="19">
                  <c:v>109.1651765118533</c:v>
                </c:pt>
                <c:pt idx="20">
                  <c:v>109.1651765118533</c:v>
                </c:pt>
                <c:pt idx="21">
                  <c:v>109.1651765118533</c:v>
                </c:pt>
                <c:pt idx="22">
                  <c:v>109.1651765118533</c:v>
                </c:pt>
                <c:pt idx="23">
                  <c:v>109.1651765118533</c:v>
                </c:pt>
                <c:pt idx="24">
                  <c:v>109.1651765118533</c:v>
                </c:pt>
                <c:pt idx="25">
                  <c:v>109.1651765118533</c:v>
                </c:pt>
                <c:pt idx="26">
                  <c:v>109.1651765118533</c:v>
                </c:pt>
                <c:pt idx="27">
                  <c:v>109.1651765118533</c:v>
                </c:pt>
                <c:pt idx="28">
                  <c:v>109.1651765118533</c:v>
                </c:pt>
                <c:pt idx="29">
                  <c:v>109.1651765118533</c:v>
                </c:pt>
                <c:pt idx="30">
                  <c:v>109.1651765118533</c:v>
                </c:pt>
                <c:pt idx="31">
                  <c:v>109.1651765118533</c:v>
                </c:pt>
                <c:pt idx="32">
                  <c:v>109.1651765118533</c:v>
                </c:pt>
                <c:pt idx="33">
                  <c:v>109.1651765118533</c:v>
                </c:pt>
                <c:pt idx="34">
                  <c:v>109.1651765118533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C406-4167-B59C-76D568A721EB}"/>
            </c:ext>
          </c:extLst>
        </c:ser>
        <c:ser>
          <c:idx val="21"/>
          <c:order val="21"/>
          <c:tx>
            <c:strRef>
              <c:f>'ATB Offshore Wind'!$K$503</c:f>
              <c:strCache>
                <c:ptCount val="1"/>
                <c:pt idx="0">
                  <c:v>TRG 8 - Low</c:v>
                </c:pt>
              </c:strCache>
            </c:strRef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0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Wind'!$L$503:$AT$503</c:f>
              <c:numCache>
                <c:formatCode>"$"#,##0_);\("$"#,##0\)</c:formatCode>
                <c:ptCount val="35"/>
                <c:pt idx="0">
                  <c:v>111.34486605367211</c:v>
                </c:pt>
                <c:pt idx="1">
                  <c:v>110.56377823167784</c:v>
                </c:pt>
                <c:pt idx="2">
                  <c:v>110.05368006221221</c:v>
                </c:pt>
                <c:pt idx="3">
                  <c:v>109.54358189274657</c:v>
                </c:pt>
                <c:pt idx="4">
                  <c:v>109.03348372328092</c:v>
                </c:pt>
                <c:pt idx="5">
                  <c:v>108.52338555381529</c:v>
                </c:pt>
                <c:pt idx="6">
                  <c:v>108.01328738434965</c:v>
                </c:pt>
                <c:pt idx="7">
                  <c:v>107.50318921488402</c:v>
                </c:pt>
                <c:pt idx="8">
                  <c:v>106.99309104541837</c:v>
                </c:pt>
                <c:pt idx="9">
                  <c:v>106.48299287595273</c:v>
                </c:pt>
                <c:pt idx="10">
                  <c:v>105.9728947064871</c:v>
                </c:pt>
                <c:pt idx="11">
                  <c:v>105.46279653702145</c:v>
                </c:pt>
                <c:pt idx="12">
                  <c:v>104.95269836755581</c:v>
                </c:pt>
                <c:pt idx="13">
                  <c:v>104.44260019809018</c:v>
                </c:pt>
                <c:pt idx="14">
                  <c:v>103.93250202862453</c:v>
                </c:pt>
                <c:pt idx="15">
                  <c:v>103.42240385915889</c:v>
                </c:pt>
                <c:pt idx="16">
                  <c:v>102.91230568969326</c:v>
                </c:pt>
                <c:pt idx="17">
                  <c:v>102.40220752022759</c:v>
                </c:pt>
                <c:pt idx="18">
                  <c:v>101.89210935076196</c:v>
                </c:pt>
                <c:pt idx="19">
                  <c:v>101.38201118129632</c:v>
                </c:pt>
                <c:pt idx="20">
                  <c:v>100.87191301183067</c:v>
                </c:pt>
                <c:pt idx="21">
                  <c:v>100.36181484236504</c:v>
                </c:pt>
                <c:pt idx="22">
                  <c:v>99.8517166728994</c:v>
                </c:pt>
                <c:pt idx="23">
                  <c:v>99.341618503433764</c:v>
                </c:pt>
                <c:pt idx="24">
                  <c:v>98.831520333968115</c:v>
                </c:pt>
                <c:pt idx="25">
                  <c:v>98.321422164502479</c:v>
                </c:pt>
                <c:pt idx="26">
                  <c:v>97.811323995036844</c:v>
                </c:pt>
                <c:pt idx="27">
                  <c:v>97.301225825571194</c:v>
                </c:pt>
                <c:pt idx="28">
                  <c:v>96.791127656105559</c:v>
                </c:pt>
                <c:pt idx="29">
                  <c:v>96.281029486639923</c:v>
                </c:pt>
                <c:pt idx="30">
                  <c:v>95.770931317174274</c:v>
                </c:pt>
                <c:pt idx="31">
                  <c:v>95.260833147708638</c:v>
                </c:pt>
                <c:pt idx="32">
                  <c:v>94.750734978243003</c:v>
                </c:pt>
                <c:pt idx="33">
                  <c:v>94.240636808777353</c:v>
                </c:pt>
                <c:pt idx="34">
                  <c:v>93.730538639311717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C406-4167-B59C-76D568A721EB}"/>
            </c:ext>
          </c:extLst>
        </c:ser>
        <c:ser>
          <c:idx val="22"/>
          <c:order val="22"/>
          <c:tx>
            <c:strRef>
              <c:f>'ATB Offshore Wind'!$K$504</c:f>
              <c:strCache>
                <c:ptCount val="1"/>
                <c:pt idx="0">
                  <c:v>TRG 8 - Mid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3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Wind'!$L$504:$AT$504</c:f>
              <c:numCache>
                <c:formatCode>"$"#,##0_);\("$"#,##0\)</c:formatCode>
                <c:ptCount val="35"/>
                <c:pt idx="0">
                  <c:v>111.34486605367211</c:v>
                </c:pt>
                <c:pt idx="1">
                  <c:v>111.1057575367351</c:v>
                </c:pt>
                <c:pt idx="2">
                  <c:v>110.86664901979807</c:v>
                </c:pt>
                <c:pt idx="3">
                  <c:v>110.62754050286107</c:v>
                </c:pt>
                <c:pt idx="4">
                  <c:v>110.38843198592406</c:v>
                </c:pt>
                <c:pt idx="5">
                  <c:v>110.14932346898703</c:v>
                </c:pt>
                <c:pt idx="6">
                  <c:v>109.91021495205003</c:v>
                </c:pt>
                <c:pt idx="7">
                  <c:v>109.671106435113</c:v>
                </c:pt>
                <c:pt idx="8">
                  <c:v>109.43199791817598</c:v>
                </c:pt>
                <c:pt idx="9">
                  <c:v>109.19288940123897</c:v>
                </c:pt>
                <c:pt idx="10">
                  <c:v>108.95378088430195</c:v>
                </c:pt>
                <c:pt idx="11">
                  <c:v>108.71467236736494</c:v>
                </c:pt>
                <c:pt idx="12">
                  <c:v>108.47556385042792</c:v>
                </c:pt>
                <c:pt idx="13">
                  <c:v>108.23645533349089</c:v>
                </c:pt>
                <c:pt idx="14">
                  <c:v>107.99734681655389</c:v>
                </c:pt>
                <c:pt idx="15">
                  <c:v>107.75823829961686</c:v>
                </c:pt>
                <c:pt idx="16">
                  <c:v>107.51912978267985</c:v>
                </c:pt>
                <c:pt idx="17">
                  <c:v>107.28002126574285</c:v>
                </c:pt>
                <c:pt idx="18">
                  <c:v>107.04091274880582</c:v>
                </c:pt>
                <c:pt idx="19">
                  <c:v>106.80180423186881</c:v>
                </c:pt>
                <c:pt idx="20">
                  <c:v>106.56269571493179</c:v>
                </c:pt>
                <c:pt idx="21">
                  <c:v>106.32358719799478</c:v>
                </c:pt>
                <c:pt idx="22">
                  <c:v>106.08447868105776</c:v>
                </c:pt>
                <c:pt idx="23">
                  <c:v>105.84537016412074</c:v>
                </c:pt>
                <c:pt idx="24">
                  <c:v>105.60626164718373</c:v>
                </c:pt>
                <c:pt idx="25">
                  <c:v>105.36715313024671</c:v>
                </c:pt>
                <c:pt idx="26">
                  <c:v>105.12804461330968</c:v>
                </c:pt>
                <c:pt idx="27">
                  <c:v>104.88893609637267</c:v>
                </c:pt>
                <c:pt idx="28">
                  <c:v>104.64982757943565</c:v>
                </c:pt>
                <c:pt idx="29">
                  <c:v>104.41071906249866</c:v>
                </c:pt>
                <c:pt idx="30">
                  <c:v>104.17161054556163</c:v>
                </c:pt>
                <c:pt idx="31">
                  <c:v>103.93250202862461</c:v>
                </c:pt>
                <c:pt idx="32">
                  <c:v>103.6933935116876</c:v>
                </c:pt>
                <c:pt idx="33">
                  <c:v>103.45428499475058</c:v>
                </c:pt>
                <c:pt idx="34">
                  <c:v>103.21517647781357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C406-4167-B59C-76D568A721EB}"/>
            </c:ext>
          </c:extLst>
        </c:ser>
        <c:ser>
          <c:idx val="23"/>
          <c:order val="23"/>
          <c:tx>
            <c:strRef>
              <c:f>'ATB Offshore Wind'!$K$505</c:f>
              <c:strCache>
                <c:ptCount val="1"/>
                <c:pt idx="0">
                  <c:v>TRG 8 - Constant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6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Wind'!$L$505:$AT$505</c:f>
              <c:numCache>
                <c:formatCode>"$"#,##0_);\("$"#,##0\)</c:formatCode>
                <c:ptCount val="35"/>
                <c:pt idx="0">
                  <c:v>111.34486605367211</c:v>
                </c:pt>
                <c:pt idx="1">
                  <c:v>113.00787378024015</c:v>
                </c:pt>
                <c:pt idx="2">
                  <c:v>113.00787378024015</c:v>
                </c:pt>
                <c:pt idx="3">
                  <c:v>113.00787378024015</c:v>
                </c:pt>
                <c:pt idx="4">
                  <c:v>113.00787378024015</c:v>
                </c:pt>
                <c:pt idx="5">
                  <c:v>113.00787378024015</c:v>
                </c:pt>
                <c:pt idx="6">
                  <c:v>113.00787378024015</c:v>
                </c:pt>
                <c:pt idx="7">
                  <c:v>113.00787378024015</c:v>
                </c:pt>
                <c:pt idx="8">
                  <c:v>113.00787378024015</c:v>
                </c:pt>
                <c:pt idx="9">
                  <c:v>113.00787378024015</c:v>
                </c:pt>
                <c:pt idx="10">
                  <c:v>113.00787378024015</c:v>
                </c:pt>
                <c:pt idx="11">
                  <c:v>113.00787378024015</c:v>
                </c:pt>
                <c:pt idx="12">
                  <c:v>113.00787378024015</c:v>
                </c:pt>
                <c:pt idx="13">
                  <c:v>113.00787378024015</c:v>
                </c:pt>
                <c:pt idx="14">
                  <c:v>113.00787378024015</c:v>
                </c:pt>
                <c:pt idx="15">
                  <c:v>113.00787378024015</c:v>
                </c:pt>
                <c:pt idx="16">
                  <c:v>113.00787378024015</c:v>
                </c:pt>
                <c:pt idx="17">
                  <c:v>113.00787378024015</c:v>
                </c:pt>
                <c:pt idx="18">
                  <c:v>113.00787378024015</c:v>
                </c:pt>
                <c:pt idx="19">
                  <c:v>113.00787378024015</c:v>
                </c:pt>
                <c:pt idx="20">
                  <c:v>113.00787378024015</c:v>
                </c:pt>
                <c:pt idx="21">
                  <c:v>113.00787378024015</c:v>
                </c:pt>
                <c:pt idx="22">
                  <c:v>113.00787378024015</c:v>
                </c:pt>
                <c:pt idx="23">
                  <c:v>113.00787378024015</c:v>
                </c:pt>
                <c:pt idx="24">
                  <c:v>113.00787378024015</c:v>
                </c:pt>
                <c:pt idx="25">
                  <c:v>113.00787378024015</c:v>
                </c:pt>
                <c:pt idx="26">
                  <c:v>113.00787378024015</c:v>
                </c:pt>
                <c:pt idx="27">
                  <c:v>113.00787378024015</c:v>
                </c:pt>
                <c:pt idx="28">
                  <c:v>113.00787378024015</c:v>
                </c:pt>
                <c:pt idx="29">
                  <c:v>113.00787378024015</c:v>
                </c:pt>
                <c:pt idx="30">
                  <c:v>113.00787378024015</c:v>
                </c:pt>
                <c:pt idx="31">
                  <c:v>113.00787378024015</c:v>
                </c:pt>
                <c:pt idx="32">
                  <c:v>113.00787378024015</c:v>
                </c:pt>
                <c:pt idx="33">
                  <c:v>113.00787378024015</c:v>
                </c:pt>
                <c:pt idx="34">
                  <c:v>113.00787378024015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C406-4167-B59C-76D568A721EB}"/>
            </c:ext>
          </c:extLst>
        </c:ser>
        <c:ser>
          <c:idx val="24"/>
          <c:order val="24"/>
          <c:tx>
            <c:strRef>
              <c:f>'ATB Offshore Wind'!$K$506</c:f>
              <c:strCache>
                <c:ptCount val="1"/>
                <c:pt idx="0">
                  <c:v>TRG 9 - Low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9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Wind'!$L$506:$AT$506</c:f>
              <c:numCache>
                <c:formatCode>"$"#,##0_);\("$"#,##0\)</c:formatCode>
                <c:ptCount val="35"/>
                <c:pt idx="0">
                  <c:v>122.41215878888242</c:v>
                </c:pt>
                <c:pt idx="1">
                  <c:v>121.55343355185232</c:v>
                </c:pt>
                <c:pt idx="2">
                  <c:v>120.99263339705716</c:v>
                </c:pt>
                <c:pt idx="3">
                  <c:v>120.431833242262</c:v>
                </c:pt>
                <c:pt idx="4">
                  <c:v>119.87103308746684</c:v>
                </c:pt>
                <c:pt idx="5">
                  <c:v>119.31023293267168</c:v>
                </c:pt>
                <c:pt idx="6">
                  <c:v>118.74943277787651</c:v>
                </c:pt>
                <c:pt idx="7">
                  <c:v>118.18863262308135</c:v>
                </c:pt>
                <c:pt idx="8">
                  <c:v>117.62783246828617</c:v>
                </c:pt>
                <c:pt idx="9">
                  <c:v>117.06703231349101</c:v>
                </c:pt>
                <c:pt idx="10">
                  <c:v>116.50623215869584</c:v>
                </c:pt>
                <c:pt idx="11">
                  <c:v>115.94543200390068</c:v>
                </c:pt>
                <c:pt idx="12">
                  <c:v>115.38463184910552</c:v>
                </c:pt>
                <c:pt idx="13">
                  <c:v>114.82383169431036</c:v>
                </c:pt>
                <c:pt idx="14">
                  <c:v>114.2630315395152</c:v>
                </c:pt>
                <c:pt idx="15">
                  <c:v>113.70223138472002</c:v>
                </c:pt>
                <c:pt idx="16">
                  <c:v>113.14143122992486</c:v>
                </c:pt>
                <c:pt idx="17">
                  <c:v>112.58063107512969</c:v>
                </c:pt>
                <c:pt idx="18">
                  <c:v>112.01983092033453</c:v>
                </c:pt>
                <c:pt idx="19">
                  <c:v>111.45903076553935</c:v>
                </c:pt>
                <c:pt idx="20">
                  <c:v>110.89823061074419</c:v>
                </c:pt>
                <c:pt idx="21">
                  <c:v>110.33743045594902</c:v>
                </c:pt>
                <c:pt idx="22">
                  <c:v>109.77663030115387</c:v>
                </c:pt>
                <c:pt idx="23">
                  <c:v>109.21583014635871</c:v>
                </c:pt>
                <c:pt idx="24">
                  <c:v>108.65502999156354</c:v>
                </c:pt>
                <c:pt idx="25">
                  <c:v>108.09422983676838</c:v>
                </c:pt>
                <c:pt idx="26">
                  <c:v>107.5334296819732</c:v>
                </c:pt>
                <c:pt idx="27">
                  <c:v>106.97262952717804</c:v>
                </c:pt>
                <c:pt idx="28">
                  <c:v>106.41182937238287</c:v>
                </c:pt>
                <c:pt idx="29">
                  <c:v>105.85102921758771</c:v>
                </c:pt>
                <c:pt idx="30">
                  <c:v>105.29022906279253</c:v>
                </c:pt>
                <c:pt idx="31">
                  <c:v>104.72942890799739</c:v>
                </c:pt>
                <c:pt idx="32">
                  <c:v>104.16862875320223</c:v>
                </c:pt>
                <c:pt idx="33">
                  <c:v>103.60782859840705</c:v>
                </c:pt>
                <c:pt idx="34">
                  <c:v>103.04702844361189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C406-4167-B59C-76D568A721EB}"/>
            </c:ext>
          </c:extLst>
        </c:ser>
        <c:ser>
          <c:idx val="25"/>
          <c:order val="25"/>
          <c:tx>
            <c:strRef>
              <c:f>'ATB Offshore Wind'!$K$507</c:f>
              <c:strCache>
                <c:ptCount val="1"/>
                <c:pt idx="0">
                  <c:v>TRG 9 - Mid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C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Wind'!$L$507:$AT$507</c:f>
              <c:numCache>
                <c:formatCode>"$"#,##0_);\("$"#,##0\)</c:formatCode>
                <c:ptCount val="35"/>
                <c:pt idx="0">
                  <c:v>122.41215878888242</c:v>
                </c:pt>
                <c:pt idx="1">
                  <c:v>122.1492837163222</c:v>
                </c:pt>
                <c:pt idx="2">
                  <c:v>121.88640864376197</c:v>
                </c:pt>
                <c:pt idx="3">
                  <c:v>121.62353357120175</c:v>
                </c:pt>
                <c:pt idx="4">
                  <c:v>121.36065849864151</c:v>
                </c:pt>
                <c:pt idx="5">
                  <c:v>121.09778342608128</c:v>
                </c:pt>
                <c:pt idx="6">
                  <c:v>120.83490835352106</c:v>
                </c:pt>
                <c:pt idx="7">
                  <c:v>120.57203328096081</c:v>
                </c:pt>
                <c:pt idx="8">
                  <c:v>120.30915820840058</c:v>
                </c:pt>
                <c:pt idx="9">
                  <c:v>120.04628313584035</c:v>
                </c:pt>
                <c:pt idx="10">
                  <c:v>119.78340806328012</c:v>
                </c:pt>
                <c:pt idx="11">
                  <c:v>119.5205329907199</c:v>
                </c:pt>
                <c:pt idx="12">
                  <c:v>119.25765791815967</c:v>
                </c:pt>
                <c:pt idx="13">
                  <c:v>118.99478284559943</c:v>
                </c:pt>
                <c:pt idx="14">
                  <c:v>118.73190777303921</c:v>
                </c:pt>
                <c:pt idx="15">
                  <c:v>118.46903270047898</c:v>
                </c:pt>
                <c:pt idx="16">
                  <c:v>118.20615762791874</c:v>
                </c:pt>
                <c:pt idx="17">
                  <c:v>117.94328255535851</c:v>
                </c:pt>
                <c:pt idx="18">
                  <c:v>117.68040748279827</c:v>
                </c:pt>
                <c:pt idx="19">
                  <c:v>117.41753241023805</c:v>
                </c:pt>
                <c:pt idx="20">
                  <c:v>117.15465733767782</c:v>
                </c:pt>
                <c:pt idx="21">
                  <c:v>116.89178226511758</c:v>
                </c:pt>
                <c:pt idx="22">
                  <c:v>116.62890719255736</c:v>
                </c:pt>
                <c:pt idx="23">
                  <c:v>116.36603211999713</c:v>
                </c:pt>
                <c:pt idx="24">
                  <c:v>116.10315704743691</c:v>
                </c:pt>
                <c:pt idx="25">
                  <c:v>115.84028197487666</c:v>
                </c:pt>
                <c:pt idx="26">
                  <c:v>115.57740690231643</c:v>
                </c:pt>
                <c:pt idx="27">
                  <c:v>115.31453182975621</c:v>
                </c:pt>
                <c:pt idx="28">
                  <c:v>115.05165675719597</c:v>
                </c:pt>
                <c:pt idx="29">
                  <c:v>114.78878168463575</c:v>
                </c:pt>
                <c:pt idx="30">
                  <c:v>114.52590661207552</c:v>
                </c:pt>
                <c:pt idx="31">
                  <c:v>114.26303153951528</c:v>
                </c:pt>
                <c:pt idx="32">
                  <c:v>114.00015646695506</c:v>
                </c:pt>
                <c:pt idx="33">
                  <c:v>113.73728139439481</c:v>
                </c:pt>
                <c:pt idx="34">
                  <c:v>113.47440632183458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C406-4167-B59C-76D568A721EB}"/>
            </c:ext>
          </c:extLst>
        </c:ser>
        <c:ser>
          <c:idx val="26"/>
          <c:order val="26"/>
          <c:tx>
            <c:strRef>
              <c:f>'ATB Offshore Wind'!$K$508</c:f>
              <c:strCache>
                <c:ptCount val="1"/>
                <c:pt idx="0">
                  <c:v>TRG 9 - Constant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F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Wind'!$L$508:$AT$508</c:f>
              <c:numCache>
                <c:formatCode>"$"#,##0_);\("$"#,##0\)</c:formatCode>
                <c:ptCount val="35"/>
                <c:pt idx="0">
                  <c:v>122.41215878888242</c:v>
                </c:pt>
                <c:pt idx="1">
                  <c:v>124.24046370411449</c:v>
                </c:pt>
                <c:pt idx="2">
                  <c:v>124.24046370411449</c:v>
                </c:pt>
                <c:pt idx="3">
                  <c:v>124.24046370411449</c:v>
                </c:pt>
                <c:pt idx="4">
                  <c:v>124.24046370411449</c:v>
                </c:pt>
                <c:pt idx="5">
                  <c:v>124.24046370411449</c:v>
                </c:pt>
                <c:pt idx="6">
                  <c:v>124.24046370411449</c:v>
                </c:pt>
                <c:pt idx="7">
                  <c:v>124.24046370411449</c:v>
                </c:pt>
                <c:pt idx="8">
                  <c:v>124.24046370411449</c:v>
                </c:pt>
                <c:pt idx="9">
                  <c:v>124.24046370411449</c:v>
                </c:pt>
                <c:pt idx="10">
                  <c:v>124.24046370411449</c:v>
                </c:pt>
                <c:pt idx="11">
                  <c:v>124.24046370411449</c:v>
                </c:pt>
                <c:pt idx="12">
                  <c:v>124.24046370411449</c:v>
                </c:pt>
                <c:pt idx="13">
                  <c:v>124.24046370411449</c:v>
                </c:pt>
                <c:pt idx="14">
                  <c:v>124.24046370411449</c:v>
                </c:pt>
                <c:pt idx="15">
                  <c:v>124.24046370411449</c:v>
                </c:pt>
                <c:pt idx="16">
                  <c:v>124.24046370411449</c:v>
                </c:pt>
                <c:pt idx="17">
                  <c:v>124.24046370411449</c:v>
                </c:pt>
                <c:pt idx="18">
                  <c:v>124.24046370411449</c:v>
                </c:pt>
                <c:pt idx="19">
                  <c:v>124.24046370411449</c:v>
                </c:pt>
                <c:pt idx="20">
                  <c:v>124.24046370411449</c:v>
                </c:pt>
                <c:pt idx="21">
                  <c:v>124.24046370411449</c:v>
                </c:pt>
                <c:pt idx="22">
                  <c:v>124.24046370411449</c:v>
                </c:pt>
                <c:pt idx="23">
                  <c:v>124.24046370411449</c:v>
                </c:pt>
                <c:pt idx="24">
                  <c:v>124.24046370411449</c:v>
                </c:pt>
                <c:pt idx="25">
                  <c:v>124.24046370411449</c:v>
                </c:pt>
                <c:pt idx="26">
                  <c:v>124.24046370411449</c:v>
                </c:pt>
                <c:pt idx="27">
                  <c:v>124.24046370411449</c:v>
                </c:pt>
                <c:pt idx="28">
                  <c:v>124.24046370411449</c:v>
                </c:pt>
                <c:pt idx="29">
                  <c:v>124.24046370411449</c:v>
                </c:pt>
                <c:pt idx="30">
                  <c:v>124.24046370411449</c:v>
                </c:pt>
                <c:pt idx="31">
                  <c:v>124.24046370411449</c:v>
                </c:pt>
                <c:pt idx="32">
                  <c:v>124.24046370411449</c:v>
                </c:pt>
                <c:pt idx="33">
                  <c:v>124.24046370411449</c:v>
                </c:pt>
                <c:pt idx="34">
                  <c:v>124.24046370411449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C406-4167-B59C-76D568A721EB}"/>
            </c:ext>
          </c:extLst>
        </c:ser>
        <c:ser>
          <c:idx val="27"/>
          <c:order val="27"/>
          <c:tx>
            <c:strRef>
              <c:f>'ATB Offshore Wind'!$K$509</c:f>
              <c:strCache>
                <c:ptCount val="1"/>
                <c:pt idx="0">
                  <c:v>TRG 10 - Low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2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Wind'!$L$509:$AT$509</c:f>
              <c:numCache>
                <c:formatCode>"$"#,##0_);\("$"#,##0\)</c:formatCode>
                <c:ptCount val="35"/>
                <c:pt idx="0">
                  <c:v>129.00726583696482</c:v>
                </c:pt>
                <c:pt idx="1">
                  <c:v>128.10227571155161</c:v>
                </c:pt>
                <c:pt idx="2">
                  <c:v>127.51126175209809</c:v>
                </c:pt>
                <c:pt idx="3">
                  <c:v>126.92024779264456</c:v>
                </c:pt>
                <c:pt idx="4">
                  <c:v>126.32923383319104</c:v>
                </c:pt>
                <c:pt idx="5">
                  <c:v>125.73821987373751</c:v>
                </c:pt>
                <c:pt idx="6">
                  <c:v>125.14720591428399</c:v>
                </c:pt>
                <c:pt idx="7">
                  <c:v>124.55619195483047</c:v>
                </c:pt>
                <c:pt idx="8">
                  <c:v>123.96517799537695</c:v>
                </c:pt>
                <c:pt idx="9">
                  <c:v>123.37416403592341</c:v>
                </c:pt>
                <c:pt idx="10">
                  <c:v>122.78315007646989</c:v>
                </c:pt>
                <c:pt idx="11">
                  <c:v>122.19213611701636</c:v>
                </c:pt>
                <c:pt idx="12">
                  <c:v>121.60112215756284</c:v>
                </c:pt>
                <c:pt idx="13">
                  <c:v>121.01010819810932</c:v>
                </c:pt>
                <c:pt idx="14">
                  <c:v>120.4190942386558</c:v>
                </c:pt>
                <c:pt idx="15">
                  <c:v>119.82808027920227</c:v>
                </c:pt>
                <c:pt idx="16">
                  <c:v>119.23706631974875</c:v>
                </c:pt>
                <c:pt idx="17">
                  <c:v>118.64605236029522</c:v>
                </c:pt>
                <c:pt idx="18">
                  <c:v>118.05503840084171</c:v>
                </c:pt>
                <c:pt idx="19">
                  <c:v>117.46402444138818</c:v>
                </c:pt>
                <c:pt idx="20">
                  <c:v>116.87301048193466</c:v>
                </c:pt>
                <c:pt idx="21">
                  <c:v>116.28199652248114</c:v>
                </c:pt>
                <c:pt idx="22">
                  <c:v>115.6909825630276</c:v>
                </c:pt>
                <c:pt idx="23">
                  <c:v>115.0999686035741</c:v>
                </c:pt>
                <c:pt idx="24">
                  <c:v>114.50895464412056</c:v>
                </c:pt>
                <c:pt idx="25">
                  <c:v>113.91794068466704</c:v>
                </c:pt>
                <c:pt idx="26">
                  <c:v>113.32692672521351</c:v>
                </c:pt>
                <c:pt idx="27">
                  <c:v>112.73591276575999</c:v>
                </c:pt>
                <c:pt idx="28">
                  <c:v>112.14489880630646</c:v>
                </c:pt>
                <c:pt idx="29">
                  <c:v>111.55388484685295</c:v>
                </c:pt>
                <c:pt idx="30">
                  <c:v>110.96287088739942</c:v>
                </c:pt>
                <c:pt idx="31">
                  <c:v>110.3718569279459</c:v>
                </c:pt>
                <c:pt idx="32">
                  <c:v>109.78084296849237</c:v>
                </c:pt>
                <c:pt idx="33">
                  <c:v>109.18982900903885</c:v>
                </c:pt>
                <c:pt idx="34">
                  <c:v>108.59881504958533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C406-4167-B59C-76D568A721EB}"/>
            </c:ext>
          </c:extLst>
        </c:ser>
        <c:ser>
          <c:idx val="28"/>
          <c:order val="28"/>
          <c:tx>
            <c:strRef>
              <c:f>'ATB Offshore Wind'!$K$510</c:f>
              <c:strCache>
                <c:ptCount val="1"/>
                <c:pt idx="0">
                  <c:v>TRG 10 - Mid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5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Wind'!$L$510:$AT$510</c:f>
              <c:numCache>
                <c:formatCode>"$"#,##0_);\("$"#,##0\)</c:formatCode>
                <c:ptCount val="35"/>
                <c:pt idx="0">
                  <c:v>129.00726583696482</c:v>
                </c:pt>
                <c:pt idx="1">
                  <c:v>128.73022804347099</c:v>
                </c:pt>
                <c:pt idx="2">
                  <c:v>128.45319024997715</c:v>
                </c:pt>
                <c:pt idx="3">
                  <c:v>128.17615245648332</c:v>
                </c:pt>
                <c:pt idx="4">
                  <c:v>127.89911466298948</c:v>
                </c:pt>
                <c:pt idx="5">
                  <c:v>127.62207686949564</c:v>
                </c:pt>
                <c:pt idx="6">
                  <c:v>127.3450390760018</c:v>
                </c:pt>
                <c:pt idx="7">
                  <c:v>127.06800128250796</c:v>
                </c:pt>
                <c:pt idx="8">
                  <c:v>126.79096348901413</c:v>
                </c:pt>
                <c:pt idx="9">
                  <c:v>126.51392569552029</c:v>
                </c:pt>
                <c:pt idx="10">
                  <c:v>126.23688790202647</c:v>
                </c:pt>
                <c:pt idx="11">
                  <c:v>125.95985010853262</c:v>
                </c:pt>
                <c:pt idx="12">
                  <c:v>125.68281231503879</c:v>
                </c:pt>
                <c:pt idx="13">
                  <c:v>125.40577452154494</c:v>
                </c:pt>
                <c:pt idx="14">
                  <c:v>125.12873672805111</c:v>
                </c:pt>
                <c:pt idx="15">
                  <c:v>124.85169893455728</c:v>
                </c:pt>
                <c:pt idx="16">
                  <c:v>124.57466114106343</c:v>
                </c:pt>
                <c:pt idx="17">
                  <c:v>124.29762334756961</c:v>
                </c:pt>
                <c:pt idx="18">
                  <c:v>124.02058555407577</c:v>
                </c:pt>
                <c:pt idx="19">
                  <c:v>123.74354776058193</c:v>
                </c:pt>
                <c:pt idx="20">
                  <c:v>123.4665099670881</c:v>
                </c:pt>
                <c:pt idx="21">
                  <c:v>123.18947217359425</c:v>
                </c:pt>
                <c:pt idx="22">
                  <c:v>122.91243438010042</c:v>
                </c:pt>
                <c:pt idx="23">
                  <c:v>122.63539658660659</c:v>
                </c:pt>
                <c:pt idx="24">
                  <c:v>122.35835879311276</c:v>
                </c:pt>
                <c:pt idx="25">
                  <c:v>122.08132099961891</c:v>
                </c:pt>
                <c:pt idx="26">
                  <c:v>121.80428320612508</c:v>
                </c:pt>
                <c:pt idx="27">
                  <c:v>121.52724541263125</c:v>
                </c:pt>
                <c:pt idx="28">
                  <c:v>121.25020761913741</c:v>
                </c:pt>
                <c:pt idx="29">
                  <c:v>120.97316982564357</c:v>
                </c:pt>
                <c:pt idx="30">
                  <c:v>120.69613203214973</c:v>
                </c:pt>
                <c:pt idx="31">
                  <c:v>120.4190942386559</c:v>
                </c:pt>
                <c:pt idx="32">
                  <c:v>120.14205644516205</c:v>
                </c:pt>
                <c:pt idx="33">
                  <c:v>119.86501865166824</c:v>
                </c:pt>
                <c:pt idx="34">
                  <c:v>119.58798085817439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C406-4167-B59C-76D568A721EB}"/>
            </c:ext>
          </c:extLst>
        </c:ser>
        <c:ser>
          <c:idx val="29"/>
          <c:order val="29"/>
          <c:tx>
            <c:strRef>
              <c:f>'ATB Offshore Wind'!$K$511</c:f>
              <c:strCache>
                <c:ptCount val="1"/>
                <c:pt idx="0">
                  <c:v>TRG 10 - Constant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8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Wind'!$L$511:$AT$511</c:f>
              <c:numCache>
                <c:formatCode>"$"#,##0_);\("$"#,##0\)</c:formatCode>
                <c:ptCount val="35"/>
                <c:pt idx="0">
                  <c:v>129.00726583696482</c:v>
                </c:pt>
                <c:pt idx="1">
                  <c:v>130.9340729496239</c:v>
                </c:pt>
                <c:pt idx="2">
                  <c:v>130.9340729496239</c:v>
                </c:pt>
                <c:pt idx="3">
                  <c:v>130.9340729496239</c:v>
                </c:pt>
                <c:pt idx="4">
                  <c:v>130.9340729496239</c:v>
                </c:pt>
                <c:pt idx="5">
                  <c:v>130.9340729496239</c:v>
                </c:pt>
                <c:pt idx="6">
                  <c:v>130.9340729496239</c:v>
                </c:pt>
                <c:pt idx="7">
                  <c:v>130.9340729496239</c:v>
                </c:pt>
                <c:pt idx="8">
                  <c:v>130.9340729496239</c:v>
                </c:pt>
                <c:pt idx="9">
                  <c:v>130.9340729496239</c:v>
                </c:pt>
                <c:pt idx="10">
                  <c:v>130.9340729496239</c:v>
                </c:pt>
                <c:pt idx="11">
                  <c:v>130.9340729496239</c:v>
                </c:pt>
                <c:pt idx="12">
                  <c:v>130.9340729496239</c:v>
                </c:pt>
                <c:pt idx="13">
                  <c:v>130.9340729496239</c:v>
                </c:pt>
                <c:pt idx="14">
                  <c:v>130.9340729496239</c:v>
                </c:pt>
                <c:pt idx="15">
                  <c:v>130.9340729496239</c:v>
                </c:pt>
                <c:pt idx="16">
                  <c:v>130.9340729496239</c:v>
                </c:pt>
                <c:pt idx="17">
                  <c:v>130.9340729496239</c:v>
                </c:pt>
                <c:pt idx="18">
                  <c:v>130.9340729496239</c:v>
                </c:pt>
                <c:pt idx="19">
                  <c:v>130.9340729496239</c:v>
                </c:pt>
                <c:pt idx="20">
                  <c:v>130.9340729496239</c:v>
                </c:pt>
                <c:pt idx="21">
                  <c:v>130.9340729496239</c:v>
                </c:pt>
                <c:pt idx="22">
                  <c:v>130.9340729496239</c:v>
                </c:pt>
                <c:pt idx="23">
                  <c:v>130.9340729496239</c:v>
                </c:pt>
                <c:pt idx="24">
                  <c:v>130.9340729496239</c:v>
                </c:pt>
                <c:pt idx="25">
                  <c:v>130.9340729496239</c:v>
                </c:pt>
                <c:pt idx="26">
                  <c:v>130.9340729496239</c:v>
                </c:pt>
                <c:pt idx="27">
                  <c:v>130.9340729496239</c:v>
                </c:pt>
                <c:pt idx="28">
                  <c:v>130.9340729496239</c:v>
                </c:pt>
                <c:pt idx="29">
                  <c:v>130.9340729496239</c:v>
                </c:pt>
                <c:pt idx="30">
                  <c:v>130.9340729496239</c:v>
                </c:pt>
                <c:pt idx="31">
                  <c:v>130.9340729496239</c:v>
                </c:pt>
                <c:pt idx="32">
                  <c:v>130.9340729496239</c:v>
                </c:pt>
                <c:pt idx="33">
                  <c:v>130.9340729496239</c:v>
                </c:pt>
                <c:pt idx="34">
                  <c:v>130.9340729496239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C406-4167-B59C-76D568A721EB}"/>
            </c:ext>
          </c:extLst>
        </c:ser>
        <c:ser>
          <c:idx val="30"/>
          <c:order val="30"/>
          <c:tx>
            <c:strRef>
              <c:f>'ATB Offshore Wind'!$K$512</c:f>
              <c:strCache>
                <c:ptCount val="1"/>
                <c:pt idx="0">
                  <c:v>TRG 11 - Low</c:v>
                </c:pt>
              </c:strCache>
            </c:strRef>
          </c:tx>
          <c:spPr>
            <a:ln>
              <a:solidFill>
                <a:srgbClr val="B9CDE5"/>
              </a:solidFill>
              <a:prstDash val="sysDot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Wind'!$L$512:$AT$512</c:f>
              <c:numCache>
                <c:formatCode>"$"#,##0_);\("$"#,##0\)</c:formatCode>
                <c:ptCount val="35"/>
                <c:pt idx="0">
                  <c:v>133.61158320031512</c:v>
                </c:pt>
                <c:pt idx="1">
                  <c:v>132.67429364028428</c:v>
                </c:pt>
                <c:pt idx="2">
                  <c:v>132.06218617250906</c:v>
                </c:pt>
                <c:pt idx="3">
                  <c:v>131.45007870473378</c:v>
                </c:pt>
                <c:pt idx="4">
                  <c:v>130.83797123695857</c:v>
                </c:pt>
                <c:pt idx="5">
                  <c:v>130.22586376918329</c:v>
                </c:pt>
                <c:pt idx="6">
                  <c:v>129.61375630140805</c:v>
                </c:pt>
                <c:pt idx="7">
                  <c:v>129.00164883363283</c:v>
                </c:pt>
                <c:pt idx="8">
                  <c:v>128.38954136585758</c:v>
                </c:pt>
                <c:pt idx="9">
                  <c:v>127.77743389808232</c:v>
                </c:pt>
                <c:pt idx="10">
                  <c:v>127.16532643030709</c:v>
                </c:pt>
                <c:pt idx="11">
                  <c:v>126.55321896253186</c:v>
                </c:pt>
                <c:pt idx="12">
                  <c:v>125.94111149475661</c:v>
                </c:pt>
                <c:pt idx="13">
                  <c:v>125.32900402698137</c:v>
                </c:pt>
                <c:pt idx="14">
                  <c:v>124.71689655920612</c:v>
                </c:pt>
                <c:pt idx="15">
                  <c:v>124.10478909143087</c:v>
                </c:pt>
                <c:pt idx="16">
                  <c:v>123.49268162365564</c:v>
                </c:pt>
                <c:pt idx="17">
                  <c:v>122.8805741558804</c:v>
                </c:pt>
                <c:pt idx="18">
                  <c:v>122.26846668810515</c:v>
                </c:pt>
                <c:pt idx="19">
                  <c:v>121.6563592203299</c:v>
                </c:pt>
                <c:pt idx="20">
                  <c:v>121.04425175255466</c:v>
                </c:pt>
                <c:pt idx="21">
                  <c:v>120.43214428477941</c:v>
                </c:pt>
                <c:pt idx="22">
                  <c:v>119.82003681700418</c:v>
                </c:pt>
                <c:pt idx="23">
                  <c:v>119.20792934922893</c:v>
                </c:pt>
                <c:pt idx="24">
                  <c:v>118.59582188145369</c:v>
                </c:pt>
                <c:pt idx="25">
                  <c:v>117.98371441367844</c:v>
                </c:pt>
                <c:pt idx="26">
                  <c:v>117.3716069459032</c:v>
                </c:pt>
                <c:pt idx="27">
                  <c:v>116.75949947812795</c:v>
                </c:pt>
                <c:pt idx="28">
                  <c:v>116.14739201035272</c:v>
                </c:pt>
                <c:pt idx="29">
                  <c:v>115.53528454257747</c:v>
                </c:pt>
                <c:pt idx="30">
                  <c:v>114.92317707480223</c:v>
                </c:pt>
                <c:pt idx="31">
                  <c:v>114.31106960702698</c:v>
                </c:pt>
                <c:pt idx="32">
                  <c:v>113.69896213925173</c:v>
                </c:pt>
                <c:pt idx="33">
                  <c:v>113.08685467147649</c:v>
                </c:pt>
                <c:pt idx="34">
                  <c:v>112.47474720370126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C406-4167-B59C-76D568A721EB}"/>
            </c:ext>
          </c:extLst>
        </c:ser>
        <c:ser>
          <c:idx val="31"/>
          <c:order val="31"/>
          <c:tx>
            <c:strRef>
              <c:f>'ATB Offshore Wind'!$K$513</c:f>
              <c:strCache>
                <c:ptCount val="1"/>
                <c:pt idx="0">
                  <c:v>TRG 11 - Mid</c:v>
                </c:pt>
              </c:strCache>
            </c:strRef>
          </c:tx>
          <c:spPr>
            <a:ln>
              <a:solidFill>
                <a:srgbClr val="B9CDE5"/>
              </a:solidFill>
              <a:prstDash val="solid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Wind'!$L$513:$AT$513</c:f>
              <c:numCache>
                <c:formatCode>"$"#,##0_);\("$"#,##0\)</c:formatCode>
                <c:ptCount val="35"/>
                <c:pt idx="0">
                  <c:v>133.61158320031512</c:v>
                </c:pt>
                <c:pt idx="1">
                  <c:v>133.32465782479548</c:v>
                </c:pt>
                <c:pt idx="2">
                  <c:v>133.03773244927584</c:v>
                </c:pt>
                <c:pt idx="3">
                  <c:v>132.75080707375619</c:v>
                </c:pt>
                <c:pt idx="4">
                  <c:v>132.46388169823655</c:v>
                </c:pt>
                <c:pt idx="5">
                  <c:v>132.17695632271693</c:v>
                </c:pt>
                <c:pt idx="6">
                  <c:v>131.89003094719726</c:v>
                </c:pt>
                <c:pt idx="7">
                  <c:v>131.60310557167765</c:v>
                </c:pt>
                <c:pt idx="8">
                  <c:v>131.31618019615797</c:v>
                </c:pt>
                <c:pt idx="9">
                  <c:v>131.02925482063833</c:v>
                </c:pt>
                <c:pt idx="10">
                  <c:v>130.74232944511871</c:v>
                </c:pt>
                <c:pt idx="11">
                  <c:v>130.45540406959904</c:v>
                </c:pt>
                <c:pt idx="12">
                  <c:v>130.16847869407943</c:v>
                </c:pt>
                <c:pt idx="13">
                  <c:v>129.88155331855978</c:v>
                </c:pt>
                <c:pt idx="14">
                  <c:v>129.59462794304014</c:v>
                </c:pt>
                <c:pt idx="15">
                  <c:v>129.30770256752049</c:v>
                </c:pt>
                <c:pt idx="16">
                  <c:v>129.02077719200085</c:v>
                </c:pt>
                <c:pt idx="17">
                  <c:v>128.73385181648121</c:v>
                </c:pt>
                <c:pt idx="18">
                  <c:v>128.44692644096156</c:v>
                </c:pt>
                <c:pt idx="19">
                  <c:v>128.16000106544192</c:v>
                </c:pt>
                <c:pt idx="20">
                  <c:v>127.87307568992229</c:v>
                </c:pt>
                <c:pt idx="21">
                  <c:v>127.58615031440264</c:v>
                </c:pt>
                <c:pt idx="22">
                  <c:v>127.299224938883</c:v>
                </c:pt>
                <c:pt idx="23">
                  <c:v>127.01229956336336</c:v>
                </c:pt>
                <c:pt idx="24">
                  <c:v>126.72537418784371</c:v>
                </c:pt>
                <c:pt idx="25">
                  <c:v>126.43844881232408</c:v>
                </c:pt>
                <c:pt idx="26">
                  <c:v>126.15152343680444</c:v>
                </c:pt>
                <c:pt idx="27">
                  <c:v>125.86459806128479</c:v>
                </c:pt>
                <c:pt idx="28">
                  <c:v>125.57767268576515</c:v>
                </c:pt>
                <c:pt idx="29">
                  <c:v>125.29074731024549</c:v>
                </c:pt>
                <c:pt idx="30">
                  <c:v>125.00382193472586</c:v>
                </c:pt>
                <c:pt idx="31">
                  <c:v>124.71689655920622</c:v>
                </c:pt>
                <c:pt idx="32">
                  <c:v>124.42997118368658</c:v>
                </c:pt>
                <c:pt idx="33">
                  <c:v>124.14304580816693</c:v>
                </c:pt>
                <c:pt idx="34">
                  <c:v>123.8561204326473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C406-4167-B59C-76D568A721EB}"/>
            </c:ext>
          </c:extLst>
        </c:ser>
        <c:ser>
          <c:idx val="32"/>
          <c:order val="32"/>
          <c:tx>
            <c:strRef>
              <c:f>'ATB Offshore Wind'!$K$514</c:f>
              <c:strCache>
                <c:ptCount val="1"/>
                <c:pt idx="0">
                  <c:v>TRG 11 - Constant</c:v>
                </c:pt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4F81BD">
                    <a:lumMod val="40000"/>
                    <a:lumOff val="60000"/>
                  </a:srgbClr>
                </a:solidFill>
                <a:ln>
                  <a:solidFill>
                    <a:srgbClr val="4F81B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Wind'!$L$514:$AT$514</c:f>
              <c:numCache>
                <c:formatCode>"$"#,##0_);\("$"#,##0\)</c:formatCode>
                <c:ptCount val="35"/>
                <c:pt idx="0">
                  <c:v>133.61158320031512</c:v>
                </c:pt>
                <c:pt idx="1">
                  <c:v>135.60715877641763</c:v>
                </c:pt>
                <c:pt idx="2">
                  <c:v>135.60715877641763</c:v>
                </c:pt>
                <c:pt idx="3">
                  <c:v>135.60715877641763</c:v>
                </c:pt>
                <c:pt idx="4">
                  <c:v>135.60715877641763</c:v>
                </c:pt>
                <c:pt idx="5">
                  <c:v>135.60715877641763</c:v>
                </c:pt>
                <c:pt idx="6">
                  <c:v>135.60715877641763</c:v>
                </c:pt>
                <c:pt idx="7">
                  <c:v>135.60715877641763</c:v>
                </c:pt>
                <c:pt idx="8">
                  <c:v>135.60715877641763</c:v>
                </c:pt>
                <c:pt idx="9">
                  <c:v>135.60715877641763</c:v>
                </c:pt>
                <c:pt idx="10">
                  <c:v>135.60715877641763</c:v>
                </c:pt>
                <c:pt idx="11">
                  <c:v>135.60715877641763</c:v>
                </c:pt>
                <c:pt idx="12">
                  <c:v>135.60715877641763</c:v>
                </c:pt>
                <c:pt idx="13">
                  <c:v>135.60715877641763</c:v>
                </c:pt>
                <c:pt idx="14">
                  <c:v>135.60715877641763</c:v>
                </c:pt>
                <c:pt idx="15">
                  <c:v>135.60715877641763</c:v>
                </c:pt>
                <c:pt idx="16">
                  <c:v>135.60715877641763</c:v>
                </c:pt>
                <c:pt idx="17">
                  <c:v>135.60715877641763</c:v>
                </c:pt>
                <c:pt idx="18">
                  <c:v>135.60715877641763</c:v>
                </c:pt>
                <c:pt idx="19">
                  <c:v>135.60715877641763</c:v>
                </c:pt>
                <c:pt idx="20">
                  <c:v>135.60715877641763</c:v>
                </c:pt>
                <c:pt idx="21">
                  <c:v>135.60715877641763</c:v>
                </c:pt>
                <c:pt idx="22">
                  <c:v>135.60715877641763</c:v>
                </c:pt>
                <c:pt idx="23">
                  <c:v>135.60715877641763</c:v>
                </c:pt>
                <c:pt idx="24">
                  <c:v>135.60715877641763</c:v>
                </c:pt>
                <c:pt idx="25">
                  <c:v>135.60715877641763</c:v>
                </c:pt>
                <c:pt idx="26">
                  <c:v>135.60715877641763</c:v>
                </c:pt>
                <c:pt idx="27">
                  <c:v>135.60715877641763</c:v>
                </c:pt>
                <c:pt idx="28">
                  <c:v>135.60715877641763</c:v>
                </c:pt>
                <c:pt idx="29">
                  <c:v>135.60715877641763</c:v>
                </c:pt>
                <c:pt idx="30">
                  <c:v>135.60715877641763</c:v>
                </c:pt>
                <c:pt idx="31">
                  <c:v>135.60715877641763</c:v>
                </c:pt>
                <c:pt idx="32">
                  <c:v>135.60715877641763</c:v>
                </c:pt>
                <c:pt idx="33">
                  <c:v>135.60715877641763</c:v>
                </c:pt>
                <c:pt idx="34">
                  <c:v>135.60715877641763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C406-4167-B59C-76D568A721EB}"/>
            </c:ext>
          </c:extLst>
        </c:ser>
        <c:ser>
          <c:idx val="33"/>
          <c:order val="33"/>
          <c:tx>
            <c:strRef>
              <c:f>'ATB Offshore Wind'!$K$515</c:f>
              <c:strCache>
                <c:ptCount val="1"/>
                <c:pt idx="0">
                  <c:v>TRG 12 - Low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Wind'!$L$515:$AT$515</c:f>
              <c:numCache>
                <c:formatCode>"$"#,##0_);\("$"#,##0\)</c:formatCode>
                <c:ptCount val="35"/>
                <c:pt idx="0">
                  <c:v>135.08132898895198</c:v>
                </c:pt>
                <c:pt idx="1">
                  <c:v>134.13372911487056</c:v>
                </c:pt>
                <c:pt idx="2">
                  <c:v>133.51488838077657</c:v>
                </c:pt>
                <c:pt idx="3">
                  <c:v>132.8960476466826</c:v>
                </c:pt>
                <c:pt idx="4">
                  <c:v>132.27720691258861</c:v>
                </c:pt>
                <c:pt idx="5">
                  <c:v>131.65836617849465</c:v>
                </c:pt>
                <c:pt idx="6">
                  <c:v>131.03952544440065</c:v>
                </c:pt>
                <c:pt idx="7">
                  <c:v>130.42068471030666</c:v>
                </c:pt>
                <c:pt idx="8">
                  <c:v>129.80184397621269</c:v>
                </c:pt>
                <c:pt idx="9">
                  <c:v>129.1830032421187</c:v>
                </c:pt>
                <c:pt idx="10">
                  <c:v>128.56416250802474</c:v>
                </c:pt>
                <c:pt idx="11">
                  <c:v>127.94532177393076</c:v>
                </c:pt>
                <c:pt idx="12">
                  <c:v>127.32648103983678</c:v>
                </c:pt>
                <c:pt idx="13">
                  <c:v>126.7076403057428</c:v>
                </c:pt>
                <c:pt idx="14">
                  <c:v>126.08879957164881</c:v>
                </c:pt>
                <c:pt idx="15">
                  <c:v>125.46995883755484</c:v>
                </c:pt>
                <c:pt idx="16">
                  <c:v>124.85111810346085</c:v>
                </c:pt>
                <c:pt idx="17">
                  <c:v>124.23227736936688</c:v>
                </c:pt>
                <c:pt idx="18">
                  <c:v>123.61343663527289</c:v>
                </c:pt>
                <c:pt idx="19">
                  <c:v>122.99459590117891</c:v>
                </c:pt>
                <c:pt idx="20">
                  <c:v>122.37575516708493</c:v>
                </c:pt>
                <c:pt idx="21">
                  <c:v>121.75691443299095</c:v>
                </c:pt>
                <c:pt idx="22">
                  <c:v>121.13807369889697</c:v>
                </c:pt>
                <c:pt idx="23">
                  <c:v>120.519232964803</c:v>
                </c:pt>
                <c:pt idx="24">
                  <c:v>119.90039223070902</c:v>
                </c:pt>
                <c:pt idx="25">
                  <c:v>119.28155149661504</c:v>
                </c:pt>
                <c:pt idx="26">
                  <c:v>118.66271076252106</c:v>
                </c:pt>
                <c:pt idx="27">
                  <c:v>118.04387002842707</c:v>
                </c:pt>
                <c:pt idx="28">
                  <c:v>117.4250292943331</c:v>
                </c:pt>
                <c:pt idx="29">
                  <c:v>116.80618856023911</c:v>
                </c:pt>
                <c:pt idx="30">
                  <c:v>116.18734782614513</c:v>
                </c:pt>
                <c:pt idx="31">
                  <c:v>115.56850709205115</c:v>
                </c:pt>
                <c:pt idx="32">
                  <c:v>114.94966635795717</c:v>
                </c:pt>
                <c:pt idx="33">
                  <c:v>114.33082562386319</c:v>
                </c:pt>
                <c:pt idx="34">
                  <c:v>113.71198488976921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C406-4167-B59C-76D568A721EB}"/>
            </c:ext>
          </c:extLst>
        </c:ser>
        <c:ser>
          <c:idx val="34"/>
          <c:order val="34"/>
          <c:tx>
            <c:strRef>
              <c:f>'ATB Offshore Wind'!$K$516</c:f>
              <c:strCache>
                <c:ptCount val="1"/>
                <c:pt idx="0">
                  <c:v>TRG 12 - Mid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Wind'!$L$516:$AT$516</c:f>
              <c:numCache>
                <c:formatCode>"$"#,##0_);\("$"#,##0\)</c:formatCode>
                <c:ptCount val="35"/>
                <c:pt idx="0">
                  <c:v>135.08132898895198</c:v>
                </c:pt>
                <c:pt idx="1">
                  <c:v>134.79124739484541</c:v>
                </c:pt>
                <c:pt idx="2">
                  <c:v>134.50116580073887</c:v>
                </c:pt>
                <c:pt idx="3">
                  <c:v>134.21108420663231</c:v>
                </c:pt>
                <c:pt idx="4">
                  <c:v>133.92100261252577</c:v>
                </c:pt>
                <c:pt idx="5">
                  <c:v>133.63092101841923</c:v>
                </c:pt>
                <c:pt idx="6">
                  <c:v>133.34083942431269</c:v>
                </c:pt>
                <c:pt idx="7">
                  <c:v>133.05075783020612</c:v>
                </c:pt>
                <c:pt idx="8">
                  <c:v>132.76067623609958</c:v>
                </c:pt>
                <c:pt idx="9">
                  <c:v>132.47059464199302</c:v>
                </c:pt>
                <c:pt idx="10">
                  <c:v>132.18051304788648</c:v>
                </c:pt>
                <c:pt idx="11">
                  <c:v>131.89043145377991</c:v>
                </c:pt>
                <c:pt idx="12">
                  <c:v>131.60034985967337</c:v>
                </c:pt>
                <c:pt idx="13">
                  <c:v>131.3102682655668</c:v>
                </c:pt>
                <c:pt idx="14">
                  <c:v>131.02018667146029</c:v>
                </c:pt>
                <c:pt idx="15">
                  <c:v>130.73010507735373</c:v>
                </c:pt>
                <c:pt idx="16">
                  <c:v>130.44002348324719</c:v>
                </c:pt>
                <c:pt idx="17">
                  <c:v>130.14994188914062</c:v>
                </c:pt>
                <c:pt idx="18">
                  <c:v>129.85986029503408</c:v>
                </c:pt>
                <c:pt idx="19">
                  <c:v>129.56977870092751</c:v>
                </c:pt>
                <c:pt idx="20">
                  <c:v>129.27969710682098</c:v>
                </c:pt>
                <c:pt idx="21">
                  <c:v>128.98961551271441</c:v>
                </c:pt>
                <c:pt idx="22">
                  <c:v>128.69953391860787</c:v>
                </c:pt>
                <c:pt idx="23">
                  <c:v>128.4094523245013</c:v>
                </c:pt>
                <c:pt idx="24">
                  <c:v>128.11937073039476</c:v>
                </c:pt>
                <c:pt idx="25">
                  <c:v>127.82928913628821</c:v>
                </c:pt>
                <c:pt idx="26">
                  <c:v>127.53920754218166</c:v>
                </c:pt>
                <c:pt idx="27">
                  <c:v>127.24912594807512</c:v>
                </c:pt>
                <c:pt idx="28">
                  <c:v>126.95904435396857</c:v>
                </c:pt>
                <c:pt idx="29">
                  <c:v>126.66896275986201</c:v>
                </c:pt>
                <c:pt idx="30">
                  <c:v>126.37888116575546</c:v>
                </c:pt>
                <c:pt idx="31">
                  <c:v>126.08879957164892</c:v>
                </c:pt>
                <c:pt idx="32">
                  <c:v>125.79871797754237</c:v>
                </c:pt>
                <c:pt idx="33">
                  <c:v>125.50863638343583</c:v>
                </c:pt>
                <c:pt idx="34">
                  <c:v>125.21855478932927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C406-4167-B59C-76D568A721EB}"/>
            </c:ext>
          </c:extLst>
        </c:ser>
        <c:ser>
          <c:idx val="35"/>
          <c:order val="35"/>
          <c:tx>
            <c:strRef>
              <c:f>'ATB Offshore Wind'!$K$517</c:f>
              <c:strCache>
                <c:ptCount val="1"/>
                <c:pt idx="0">
                  <c:v>TRG 12 - Constant</c:v>
                </c:pt>
              </c:strCache>
            </c:strRef>
          </c:tx>
          <c:spPr>
            <a:ln>
              <a:solidFill>
                <a:srgbClr val="E6E0EC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8064A2">
                    <a:lumMod val="20000"/>
                    <a:lumOff val="80000"/>
                  </a:srgbClr>
                </a:solidFill>
                <a:ln>
                  <a:solidFill>
                    <a:srgbClr val="E6E0EC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Wind'!$L$517:$AT$517</c:f>
              <c:numCache>
                <c:formatCode>"$"#,##0_);\("$"#,##0\)</c:formatCode>
                <c:ptCount val="35"/>
                <c:pt idx="0">
                  <c:v>135.08132898895198</c:v>
                </c:pt>
                <c:pt idx="1">
                  <c:v>137.09885617081073</c:v>
                </c:pt>
                <c:pt idx="2">
                  <c:v>137.09885617081073</c:v>
                </c:pt>
                <c:pt idx="3">
                  <c:v>137.09885617081073</c:v>
                </c:pt>
                <c:pt idx="4">
                  <c:v>137.09885617081073</c:v>
                </c:pt>
                <c:pt idx="5">
                  <c:v>137.09885617081073</c:v>
                </c:pt>
                <c:pt idx="6">
                  <c:v>137.09885617081073</c:v>
                </c:pt>
                <c:pt idx="7">
                  <c:v>137.09885617081073</c:v>
                </c:pt>
                <c:pt idx="8">
                  <c:v>137.09885617081073</c:v>
                </c:pt>
                <c:pt idx="9">
                  <c:v>137.09885617081073</c:v>
                </c:pt>
                <c:pt idx="10">
                  <c:v>137.09885617081073</c:v>
                </c:pt>
                <c:pt idx="11">
                  <c:v>137.09885617081073</c:v>
                </c:pt>
                <c:pt idx="12">
                  <c:v>137.09885617081073</c:v>
                </c:pt>
                <c:pt idx="13">
                  <c:v>137.09885617081073</c:v>
                </c:pt>
                <c:pt idx="14">
                  <c:v>137.09885617081073</c:v>
                </c:pt>
                <c:pt idx="15">
                  <c:v>137.09885617081073</c:v>
                </c:pt>
                <c:pt idx="16">
                  <c:v>137.09885617081073</c:v>
                </c:pt>
                <c:pt idx="17">
                  <c:v>137.09885617081073</c:v>
                </c:pt>
                <c:pt idx="18">
                  <c:v>137.09885617081073</c:v>
                </c:pt>
                <c:pt idx="19">
                  <c:v>137.09885617081073</c:v>
                </c:pt>
                <c:pt idx="20">
                  <c:v>137.09885617081073</c:v>
                </c:pt>
                <c:pt idx="21">
                  <c:v>137.09885617081073</c:v>
                </c:pt>
                <c:pt idx="22">
                  <c:v>137.09885617081073</c:v>
                </c:pt>
                <c:pt idx="23">
                  <c:v>137.09885617081073</c:v>
                </c:pt>
                <c:pt idx="24">
                  <c:v>137.09885617081073</c:v>
                </c:pt>
                <c:pt idx="25">
                  <c:v>137.09885617081073</c:v>
                </c:pt>
                <c:pt idx="26">
                  <c:v>137.09885617081073</c:v>
                </c:pt>
                <c:pt idx="27">
                  <c:v>137.09885617081073</c:v>
                </c:pt>
                <c:pt idx="28">
                  <c:v>137.09885617081073</c:v>
                </c:pt>
                <c:pt idx="29">
                  <c:v>137.09885617081073</c:v>
                </c:pt>
                <c:pt idx="30">
                  <c:v>137.09885617081073</c:v>
                </c:pt>
                <c:pt idx="31">
                  <c:v>137.09885617081073</c:v>
                </c:pt>
                <c:pt idx="32">
                  <c:v>137.09885617081073</c:v>
                </c:pt>
                <c:pt idx="33">
                  <c:v>137.09885617081073</c:v>
                </c:pt>
                <c:pt idx="34">
                  <c:v>137.09885617081073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C406-4167-B59C-76D568A721EB}"/>
            </c:ext>
          </c:extLst>
        </c:ser>
        <c:ser>
          <c:idx val="36"/>
          <c:order val="36"/>
          <c:tx>
            <c:strRef>
              <c:f>'ATB Offshore Wind'!$K$518</c:f>
              <c:strCache>
                <c:ptCount val="1"/>
                <c:pt idx="0">
                  <c:v>TRG 13 - Low</c:v>
                </c:pt>
              </c:strCache>
            </c:strRef>
          </c:tx>
          <c:spPr>
            <a:ln>
              <a:solidFill>
                <a:srgbClr val="D7E4BD"/>
              </a:solidFill>
              <a:prstDash val="sysDot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Wind'!$L$518:$AT$518</c:f>
              <c:numCache>
                <c:formatCode>"$"#,##0_);\("$"#,##0\)</c:formatCode>
                <c:ptCount val="35"/>
                <c:pt idx="0">
                  <c:v>136.11523143449114</c:v>
                </c:pt>
                <c:pt idx="1">
                  <c:v>135.16037870145036</c:v>
                </c:pt>
                <c:pt idx="2">
                  <c:v>134.5368014064033</c:v>
                </c:pt>
                <c:pt idx="3">
                  <c:v>133.91322411135621</c:v>
                </c:pt>
                <c:pt idx="4">
                  <c:v>133.28964681630916</c:v>
                </c:pt>
                <c:pt idx="5">
                  <c:v>132.6660695212621</c:v>
                </c:pt>
                <c:pt idx="6">
                  <c:v>132.04249222621505</c:v>
                </c:pt>
                <c:pt idx="7">
                  <c:v>131.41891493116799</c:v>
                </c:pt>
                <c:pt idx="8">
                  <c:v>130.79533763612093</c:v>
                </c:pt>
                <c:pt idx="9">
                  <c:v>130.17176034107388</c:v>
                </c:pt>
                <c:pt idx="10">
                  <c:v>129.54818304602682</c:v>
                </c:pt>
                <c:pt idx="11">
                  <c:v>128.92460575097977</c:v>
                </c:pt>
                <c:pt idx="12">
                  <c:v>128.30102845593271</c:v>
                </c:pt>
                <c:pt idx="13">
                  <c:v>127.67745116088564</c:v>
                </c:pt>
                <c:pt idx="14">
                  <c:v>127.05387386583858</c:v>
                </c:pt>
                <c:pt idx="15">
                  <c:v>126.43029657079153</c:v>
                </c:pt>
                <c:pt idx="16">
                  <c:v>125.80671927574446</c:v>
                </c:pt>
                <c:pt idx="17">
                  <c:v>125.1831419806974</c:v>
                </c:pt>
                <c:pt idx="18">
                  <c:v>124.55956468565034</c:v>
                </c:pt>
                <c:pt idx="19">
                  <c:v>123.93598739060327</c:v>
                </c:pt>
                <c:pt idx="20">
                  <c:v>123.31241009555622</c:v>
                </c:pt>
                <c:pt idx="21">
                  <c:v>122.68883280050916</c:v>
                </c:pt>
                <c:pt idx="22">
                  <c:v>122.0652555054621</c:v>
                </c:pt>
                <c:pt idx="23">
                  <c:v>121.44167821041505</c:v>
                </c:pt>
                <c:pt idx="24">
                  <c:v>120.81810091536799</c:v>
                </c:pt>
                <c:pt idx="25">
                  <c:v>120.19452362032094</c:v>
                </c:pt>
                <c:pt idx="26">
                  <c:v>119.57094632527388</c:v>
                </c:pt>
                <c:pt idx="27">
                  <c:v>118.94736903022681</c:v>
                </c:pt>
                <c:pt idx="28">
                  <c:v>118.32379173517975</c:v>
                </c:pt>
                <c:pt idx="29">
                  <c:v>117.7002144401327</c:v>
                </c:pt>
                <c:pt idx="30">
                  <c:v>117.07663714508563</c:v>
                </c:pt>
                <c:pt idx="31">
                  <c:v>116.45305985003857</c:v>
                </c:pt>
                <c:pt idx="32">
                  <c:v>115.82948255499151</c:v>
                </c:pt>
                <c:pt idx="33">
                  <c:v>115.20590525994446</c:v>
                </c:pt>
                <c:pt idx="34">
                  <c:v>114.5823279648974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C406-4167-B59C-76D568A721EB}"/>
            </c:ext>
          </c:extLst>
        </c:ser>
        <c:ser>
          <c:idx val="37"/>
          <c:order val="37"/>
          <c:tx>
            <c:strRef>
              <c:f>'ATB Offshore Wind'!$K$519</c:f>
              <c:strCache>
                <c:ptCount val="1"/>
                <c:pt idx="0">
                  <c:v>TRG 13 - Mid</c:v>
                </c:pt>
              </c:strCache>
            </c:strRef>
          </c:tx>
          <c:spPr>
            <a:ln>
              <a:solidFill>
                <a:srgbClr val="9BBB59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Wind'!$L$519:$AT$519</c:f>
              <c:numCache>
                <c:formatCode>"$"#,##0_);\("$"#,##0\)</c:formatCode>
                <c:ptCount val="35"/>
                <c:pt idx="0">
                  <c:v>136.11523143449114</c:v>
                </c:pt>
                <c:pt idx="1">
                  <c:v>135.82292957743783</c:v>
                </c:pt>
                <c:pt idx="2">
                  <c:v>135.53062772038456</c:v>
                </c:pt>
                <c:pt idx="3">
                  <c:v>135.23832586333123</c:v>
                </c:pt>
                <c:pt idx="4">
                  <c:v>134.94602400627792</c:v>
                </c:pt>
                <c:pt idx="5">
                  <c:v>134.65372214922462</c:v>
                </c:pt>
                <c:pt idx="6">
                  <c:v>134.36142029217132</c:v>
                </c:pt>
                <c:pt idx="7">
                  <c:v>134.06911843511801</c:v>
                </c:pt>
                <c:pt idx="8">
                  <c:v>133.77681657806471</c:v>
                </c:pt>
                <c:pt idx="9">
                  <c:v>133.48451472101138</c:v>
                </c:pt>
                <c:pt idx="10">
                  <c:v>133.1922128639581</c:v>
                </c:pt>
                <c:pt idx="11">
                  <c:v>132.8999110069048</c:v>
                </c:pt>
                <c:pt idx="12">
                  <c:v>132.60760914985147</c:v>
                </c:pt>
                <c:pt idx="13">
                  <c:v>132.31530729279817</c:v>
                </c:pt>
                <c:pt idx="14">
                  <c:v>132.02300543574489</c:v>
                </c:pt>
                <c:pt idx="15">
                  <c:v>131.73070357869156</c:v>
                </c:pt>
                <c:pt idx="16">
                  <c:v>131.43840172163826</c:v>
                </c:pt>
                <c:pt idx="17">
                  <c:v>131.14609986458495</c:v>
                </c:pt>
                <c:pt idx="18">
                  <c:v>130.85379800753165</c:v>
                </c:pt>
                <c:pt idx="19">
                  <c:v>130.56149615047835</c:v>
                </c:pt>
                <c:pt idx="20">
                  <c:v>130.26919429342504</c:v>
                </c:pt>
                <c:pt idx="21">
                  <c:v>129.97689243637171</c:v>
                </c:pt>
                <c:pt idx="22">
                  <c:v>129.68459057931844</c:v>
                </c:pt>
                <c:pt idx="23">
                  <c:v>129.39228872226514</c:v>
                </c:pt>
                <c:pt idx="24">
                  <c:v>129.0999868652118</c:v>
                </c:pt>
                <c:pt idx="25">
                  <c:v>128.80768500815853</c:v>
                </c:pt>
                <c:pt idx="26">
                  <c:v>128.5153831511052</c:v>
                </c:pt>
                <c:pt idx="27">
                  <c:v>128.22308129405189</c:v>
                </c:pt>
                <c:pt idx="28">
                  <c:v>127.93077943699859</c:v>
                </c:pt>
                <c:pt idx="29">
                  <c:v>127.63847757994529</c:v>
                </c:pt>
                <c:pt idx="30">
                  <c:v>127.34617572289199</c:v>
                </c:pt>
                <c:pt idx="31">
                  <c:v>127.05387386583868</c:v>
                </c:pt>
                <c:pt idx="32">
                  <c:v>126.76157200878536</c:v>
                </c:pt>
                <c:pt idx="33">
                  <c:v>126.46927015173208</c:v>
                </c:pt>
                <c:pt idx="34">
                  <c:v>126.17696829467876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C406-4167-B59C-76D568A721EB}"/>
            </c:ext>
          </c:extLst>
        </c:ser>
        <c:ser>
          <c:idx val="38"/>
          <c:order val="38"/>
          <c:tx>
            <c:strRef>
              <c:f>'ATB Offshore Wind'!$K$520</c:f>
              <c:strCache>
                <c:ptCount val="1"/>
                <c:pt idx="0">
                  <c:v>TRG 13 - Constant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64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Wind'!$L$520:$AT$520</c:f>
              <c:numCache>
                <c:formatCode>"$"#,##0_);\("$"#,##0\)</c:formatCode>
                <c:ptCount val="35"/>
                <c:pt idx="0">
                  <c:v>136.11523143449114</c:v>
                </c:pt>
                <c:pt idx="1">
                  <c:v>138.14820061934824</c:v>
                </c:pt>
                <c:pt idx="2">
                  <c:v>138.14820061934824</c:v>
                </c:pt>
                <c:pt idx="3">
                  <c:v>138.14820061934824</c:v>
                </c:pt>
                <c:pt idx="4">
                  <c:v>138.14820061934824</c:v>
                </c:pt>
                <c:pt idx="5">
                  <c:v>138.14820061934824</c:v>
                </c:pt>
                <c:pt idx="6">
                  <c:v>138.14820061934824</c:v>
                </c:pt>
                <c:pt idx="7">
                  <c:v>138.14820061934824</c:v>
                </c:pt>
                <c:pt idx="8">
                  <c:v>138.14820061934824</c:v>
                </c:pt>
                <c:pt idx="9">
                  <c:v>138.14820061934824</c:v>
                </c:pt>
                <c:pt idx="10">
                  <c:v>138.14820061934824</c:v>
                </c:pt>
                <c:pt idx="11">
                  <c:v>138.14820061934824</c:v>
                </c:pt>
                <c:pt idx="12">
                  <c:v>138.14820061934824</c:v>
                </c:pt>
                <c:pt idx="13">
                  <c:v>138.14820061934824</c:v>
                </c:pt>
                <c:pt idx="14">
                  <c:v>138.14820061934824</c:v>
                </c:pt>
                <c:pt idx="15">
                  <c:v>138.14820061934824</c:v>
                </c:pt>
                <c:pt idx="16">
                  <c:v>138.14820061934824</c:v>
                </c:pt>
                <c:pt idx="17">
                  <c:v>138.14820061934824</c:v>
                </c:pt>
                <c:pt idx="18">
                  <c:v>138.14820061934824</c:v>
                </c:pt>
                <c:pt idx="19">
                  <c:v>138.14820061934824</c:v>
                </c:pt>
                <c:pt idx="20">
                  <c:v>138.14820061934824</c:v>
                </c:pt>
                <c:pt idx="21">
                  <c:v>138.14820061934824</c:v>
                </c:pt>
                <c:pt idx="22">
                  <c:v>138.14820061934824</c:v>
                </c:pt>
                <c:pt idx="23">
                  <c:v>138.14820061934824</c:v>
                </c:pt>
                <c:pt idx="24">
                  <c:v>138.14820061934824</c:v>
                </c:pt>
                <c:pt idx="25">
                  <c:v>138.14820061934824</c:v>
                </c:pt>
                <c:pt idx="26">
                  <c:v>138.14820061934824</c:v>
                </c:pt>
                <c:pt idx="27">
                  <c:v>138.14820061934824</c:v>
                </c:pt>
                <c:pt idx="28">
                  <c:v>138.14820061934824</c:v>
                </c:pt>
                <c:pt idx="29">
                  <c:v>138.14820061934824</c:v>
                </c:pt>
                <c:pt idx="30">
                  <c:v>138.14820061934824</c:v>
                </c:pt>
                <c:pt idx="31">
                  <c:v>138.14820061934824</c:v>
                </c:pt>
                <c:pt idx="32">
                  <c:v>138.14820061934824</c:v>
                </c:pt>
                <c:pt idx="33">
                  <c:v>138.14820061934824</c:v>
                </c:pt>
                <c:pt idx="34">
                  <c:v>138.14820061934824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C406-4167-B59C-76D568A721EB}"/>
            </c:ext>
          </c:extLst>
        </c:ser>
        <c:ser>
          <c:idx val="39"/>
          <c:order val="39"/>
          <c:tx>
            <c:strRef>
              <c:f>'ATB Offshore Wind'!$K$521</c:f>
              <c:strCache>
                <c:ptCount val="1"/>
                <c:pt idx="0">
                  <c:v>TRG 14 - Low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Wind'!$L$521:$AT$521</c:f>
              <c:numCache>
                <c:formatCode>"$"#,##0_);\("$"#,##0\)</c:formatCode>
                <c:ptCount val="35"/>
                <c:pt idx="0">
                  <c:v>131.37276459161757</c:v>
                </c:pt>
                <c:pt idx="1">
                  <c:v>130.45118041624329</c:v>
                </c:pt>
                <c:pt idx="2">
                  <c:v>129.84932952620292</c:v>
                </c:pt>
                <c:pt idx="3">
                  <c:v>129.24747863616261</c:v>
                </c:pt>
                <c:pt idx="4">
                  <c:v>128.64562774612227</c:v>
                </c:pt>
                <c:pt idx="5">
                  <c:v>128.04377685608193</c:v>
                </c:pt>
                <c:pt idx="6">
                  <c:v>127.44192596604161</c:v>
                </c:pt>
                <c:pt idx="7">
                  <c:v>126.84007507600127</c:v>
                </c:pt>
                <c:pt idx="8">
                  <c:v>126.23822418596093</c:v>
                </c:pt>
                <c:pt idx="9">
                  <c:v>125.63637329592059</c:v>
                </c:pt>
                <c:pt idx="10">
                  <c:v>125.03452240588024</c:v>
                </c:pt>
                <c:pt idx="11">
                  <c:v>124.43267151583991</c:v>
                </c:pt>
                <c:pt idx="12">
                  <c:v>123.83082062579957</c:v>
                </c:pt>
                <c:pt idx="13">
                  <c:v>123.22896973575924</c:v>
                </c:pt>
                <c:pt idx="14">
                  <c:v>122.6271188457189</c:v>
                </c:pt>
                <c:pt idx="15">
                  <c:v>122.02526795567856</c:v>
                </c:pt>
                <c:pt idx="16">
                  <c:v>121.42341706563823</c:v>
                </c:pt>
                <c:pt idx="17">
                  <c:v>120.82156617559789</c:v>
                </c:pt>
                <c:pt idx="18">
                  <c:v>120.21971528555756</c:v>
                </c:pt>
                <c:pt idx="19">
                  <c:v>119.61786439551722</c:v>
                </c:pt>
                <c:pt idx="20">
                  <c:v>119.01601350547689</c:v>
                </c:pt>
                <c:pt idx="21">
                  <c:v>118.41416261543655</c:v>
                </c:pt>
                <c:pt idx="22">
                  <c:v>117.81231172539621</c:v>
                </c:pt>
                <c:pt idx="23">
                  <c:v>117.21046083535587</c:v>
                </c:pt>
                <c:pt idx="24">
                  <c:v>116.60860994531554</c:v>
                </c:pt>
                <c:pt idx="25">
                  <c:v>116.00675905527521</c:v>
                </c:pt>
                <c:pt idx="26">
                  <c:v>115.40490816523487</c:v>
                </c:pt>
                <c:pt idx="27">
                  <c:v>114.80305727519453</c:v>
                </c:pt>
                <c:pt idx="28">
                  <c:v>114.20120638515419</c:v>
                </c:pt>
                <c:pt idx="29">
                  <c:v>113.59935549511387</c:v>
                </c:pt>
                <c:pt idx="30">
                  <c:v>112.99750460507353</c:v>
                </c:pt>
                <c:pt idx="31">
                  <c:v>112.39565371503319</c:v>
                </c:pt>
                <c:pt idx="32">
                  <c:v>111.79380282499284</c:v>
                </c:pt>
                <c:pt idx="33">
                  <c:v>111.1919519349525</c:v>
                </c:pt>
                <c:pt idx="34">
                  <c:v>110.59010104491217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C406-4167-B59C-76D568A721EB}"/>
            </c:ext>
          </c:extLst>
        </c:ser>
        <c:ser>
          <c:idx val="40"/>
          <c:order val="40"/>
          <c:tx>
            <c:strRef>
              <c:f>'ATB Offshore Wind'!$K$522</c:f>
              <c:strCache>
                <c:ptCount val="1"/>
                <c:pt idx="0">
                  <c:v>TRG 14 - Mid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Wind'!$L$522:$AT$522</c:f>
              <c:numCache>
                <c:formatCode>"$"#,##0_);\("$"#,##0\)</c:formatCode>
                <c:ptCount val="35"/>
                <c:pt idx="0">
                  <c:v>131.37276459161757</c:v>
                </c:pt>
                <c:pt idx="1">
                  <c:v>131.09064698691114</c:v>
                </c:pt>
                <c:pt idx="2">
                  <c:v>130.80852938220474</c:v>
                </c:pt>
                <c:pt idx="3">
                  <c:v>130.52641177749834</c:v>
                </c:pt>
                <c:pt idx="4">
                  <c:v>130.24429417279194</c:v>
                </c:pt>
                <c:pt idx="5">
                  <c:v>129.96217656808551</c:v>
                </c:pt>
                <c:pt idx="6">
                  <c:v>129.68005896337914</c:v>
                </c:pt>
                <c:pt idx="7">
                  <c:v>129.39794135867271</c:v>
                </c:pt>
                <c:pt idx="8">
                  <c:v>129.11582375396631</c:v>
                </c:pt>
                <c:pt idx="9">
                  <c:v>128.83370614925991</c:v>
                </c:pt>
                <c:pt idx="10">
                  <c:v>128.55158854455348</c:v>
                </c:pt>
                <c:pt idx="11">
                  <c:v>128.26947093984711</c:v>
                </c:pt>
                <c:pt idx="12">
                  <c:v>127.9873533351407</c:v>
                </c:pt>
                <c:pt idx="13">
                  <c:v>127.7052357304343</c:v>
                </c:pt>
                <c:pt idx="14">
                  <c:v>127.4231181257279</c:v>
                </c:pt>
                <c:pt idx="15">
                  <c:v>127.14100052102148</c:v>
                </c:pt>
                <c:pt idx="16">
                  <c:v>126.85888291631508</c:v>
                </c:pt>
                <c:pt idx="17">
                  <c:v>126.57676531160867</c:v>
                </c:pt>
                <c:pt idx="18">
                  <c:v>126.29464770690227</c:v>
                </c:pt>
                <c:pt idx="19">
                  <c:v>126.01253010219587</c:v>
                </c:pt>
                <c:pt idx="20">
                  <c:v>125.73041249748945</c:v>
                </c:pt>
                <c:pt idx="21">
                  <c:v>125.44829489278305</c:v>
                </c:pt>
                <c:pt idx="22">
                  <c:v>125.16617728807665</c:v>
                </c:pt>
                <c:pt idx="23">
                  <c:v>124.88405968337024</c:v>
                </c:pt>
                <c:pt idx="24">
                  <c:v>124.60194207866384</c:v>
                </c:pt>
                <c:pt idx="25">
                  <c:v>124.31982447395744</c:v>
                </c:pt>
                <c:pt idx="26">
                  <c:v>124.03770686925102</c:v>
                </c:pt>
                <c:pt idx="27">
                  <c:v>123.75558926454462</c:v>
                </c:pt>
                <c:pt idx="28">
                  <c:v>123.47347165983821</c:v>
                </c:pt>
                <c:pt idx="29">
                  <c:v>123.19135405513181</c:v>
                </c:pt>
                <c:pt idx="30">
                  <c:v>122.90923645042541</c:v>
                </c:pt>
                <c:pt idx="31">
                  <c:v>122.627118845719</c:v>
                </c:pt>
                <c:pt idx="32">
                  <c:v>122.3450012410126</c:v>
                </c:pt>
                <c:pt idx="33">
                  <c:v>122.06288363630621</c:v>
                </c:pt>
                <c:pt idx="34">
                  <c:v>121.7807660315998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C406-4167-B59C-76D568A721EB}"/>
            </c:ext>
          </c:extLst>
        </c:ser>
        <c:ser>
          <c:idx val="41"/>
          <c:order val="41"/>
          <c:tx>
            <c:strRef>
              <c:f>'ATB Offshore Wind'!$K$523</c:f>
              <c:strCache>
                <c:ptCount val="1"/>
                <c:pt idx="0">
                  <c:v>TRG 14 - Constant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F79646">
                    <a:lumMod val="40000"/>
                    <a:lumOff val="60000"/>
                  </a:srgbClr>
                </a:solidFill>
                <a:ln>
                  <a:solidFill>
                    <a:srgbClr val="F79646">
                      <a:lumMod val="40000"/>
                      <a:lumOff val="60000"/>
                    </a:srgb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Wind'!$L$523:$AT$523</c:f>
              <c:numCache>
                <c:formatCode>"$"#,##0_);\("$"#,##0\)</c:formatCode>
                <c:ptCount val="35"/>
                <c:pt idx="0">
                  <c:v>131.37276459161757</c:v>
                </c:pt>
                <c:pt idx="1">
                  <c:v>133.33490196103295</c:v>
                </c:pt>
                <c:pt idx="2">
                  <c:v>133.33490196103295</c:v>
                </c:pt>
                <c:pt idx="3">
                  <c:v>133.33490196103295</c:v>
                </c:pt>
                <c:pt idx="4">
                  <c:v>133.33490196103295</c:v>
                </c:pt>
                <c:pt idx="5">
                  <c:v>133.33490196103295</c:v>
                </c:pt>
                <c:pt idx="6">
                  <c:v>133.33490196103295</c:v>
                </c:pt>
                <c:pt idx="7">
                  <c:v>133.33490196103295</c:v>
                </c:pt>
                <c:pt idx="8">
                  <c:v>133.33490196103295</c:v>
                </c:pt>
                <c:pt idx="9">
                  <c:v>133.33490196103295</c:v>
                </c:pt>
                <c:pt idx="10">
                  <c:v>133.33490196103295</c:v>
                </c:pt>
                <c:pt idx="11">
                  <c:v>133.33490196103295</c:v>
                </c:pt>
                <c:pt idx="12">
                  <c:v>133.33490196103295</c:v>
                </c:pt>
                <c:pt idx="13">
                  <c:v>133.33490196103295</c:v>
                </c:pt>
                <c:pt idx="14">
                  <c:v>133.33490196103295</c:v>
                </c:pt>
                <c:pt idx="15">
                  <c:v>133.33490196103295</c:v>
                </c:pt>
                <c:pt idx="16">
                  <c:v>133.33490196103295</c:v>
                </c:pt>
                <c:pt idx="17">
                  <c:v>133.33490196103295</c:v>
                </c:pt>
                <c:pt idx="18">
                  <c:v>133.33490196103295</c:v>
                </c:pt>
                <c:pt idx="19">
                  <c:v>133.33490196103295</c:v>
                </c:pt>
                <c:pt idx="20">
                  <c:v>133.33490196103295</c:v>
                </c:pt>
                <c:pt idx="21">
                  <c:v>133.33490196103295</c:v>
                </c:pt>
                <c:pt idx="22">
                  <c:v>133.33490196103295</c:v>
                </c:pt>
                <c:pt idx="23">
                  <c:v>133.33490196103295</c:v>
                </c:pt>
                <c:pt idx="24">
                  <c:v>133.33490196103295</c:v>
                </c:pt>
                <c:pt idx="25">
                  <c:v>133.33490196103295</c:v>
                </c:pt>
                <c:pt idx="26">
                  <c:v>133.33490196103295</c:v>
                </c:pt>
                <c:pt idx="27">
                  <c:v>133.33490196103295</c:v>
                </c:pt>
                <c:pt idx="28">
                  <c:v>133.33490196103295</c:v>
                </c:pt>
                <c:pt idx="29">
                  <c:v>133.33490196103295</c:v>
                </c:pt>
                <c:pt idx="30">
                  <c:v>133.33490196103295</c:v>
                </c:pt>
                <c:pt idx="31">
                  <c:v>133.33490196103295</c:v>
                </c:pt>
                <c:pt idx="32">
                  <c:v>133.33490196103295</c:v>
                </c:pt>
                <c:pt idx="33">
                  <c:v>133.33490196103295</c:v>
                </c:pt>
                <c:pt idx="34">
                  <c:v>133.33490196103295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C406-4167-B59C-76D568A721EB}"/>
            </c:ext>
          </c:extLst>
        </c:ser>
        <c:ser>
          <c:idx val="42"/>
          <c:order val="42"/>
          <c:tx>
            <c:strRef>
              <c:f>'ATB Offshore Wind'!$K$524</c:f>
              <c:strCache>
                <c:ptCount val="1"/>
                <c:pt idx="0">
                  <c:v>TRG 15 - Low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Wind'!$L$524:$AT$524</c:f>
              <c:numCache>
                <c:formatCode>"$"#,##0_);\("$"#,##0\)</c:formatCode>
                <c:ptCount val="35"/>
                <c:pt idx="0">
                  <c:v>138.14653109480159</c:v>
                </c:pt>
                <c:pt idx="1">
                  <c:v>137.17742872921173</c:v>
                </c:pt>
                <c:pt idx="2">
                  <c:v>136.54454555168363</c:v>
                </c:pt>
                <c:pt idx="3">
                  <c:v>135.91166237415555</c:v>
                </c:pt>
                <c:pt idx="4">
                  <c:v>135.27877919662748</c:v>
                </c:pt>
                <c:pt idx="5">
                  <c:v>134.64589601909941</c:v>
                </c:pt>
                <c:pt idx="6">
                  <c:v>134.01301284157131</c:v>
                </c:pt>
                <c:pt idx="7">
                  <c:v>133.38012966404324</c:v>
                </c:pt>
                <c:pt idx="8">
                  <c:v>132.74724648651517</c:v>
                </c:pt>
                <c:pt idx="9">
                  <c:v>132.11436330898709</c:v>
                </c:pt>
                <c:pt idx="10">
                  <c:v>131.48148013145902</c:v>
                </c:pt>
                <c:pt idx="11">
                  <c:v>130.84859695393092</c:v>
                </c:pt>
                <c:pt idx="12">
                  <c:v>130.21571377640282</c:v>
                </c:pt>
                <c:pt idx="13">
                  <c:v>129.58283059887475</c:v>
                </c:pt>
                <c:pt idx="14">
                  <c:v>128.94994742134668</c:v>
                </c:pt>
                <c:pt idx="15">
                  <c:v>128.31706424381861</c:v>
                </c:pt>
                <c:pt idx="16">
                  <c:v>127.68418106629051</c:v>
                </c:pt>
                <c:pt idx="17">
                  <c:v>127.05129788876243</c:v>
                </c:pt>
                <c:pt idx="18">
                  <c:v>126.41841471123436</c:v>
                </c:pt>
                <c:pt idx="19">
                  <c:v>125.78553153370628</c:v>
                </c:pt>
                <c:pt idx="20">
                  <c:v>125.1526483561782</c:v>
                </c:pt>
                <c:pt idx="21">
                  <c:v>124.51976517865012</c:v>
                </c:pt>
                <c:pt idx="22">
                  <c:v>123.88688200112205</c:v>
                </c:pt>
                <c:pt idx="23">
                  <c:v>123.25399882359395</c:v>
                </c:pt>
                <c:pt idx="24">
                  <c:v>122.62111564606587</c:v>
                </c:pt>
                <c:pt idx="25">
                  <c:v>121.9882324685378</c:v>
                </c:pt>
                <c:pt idx="26">
                  <c:v>121.35534929100972</c:v>
                </c:pt>
                <c:pt idx="27">
                  <c:v>120.72246611348164</c:v>
                </c:pt>
                <c:pt idx="28">
                  <c:v>120.08958293595356</c:v>
                </c:pt>
                <c:pt idx="29">
                  <c:v>119.45669975842549</c:v>
                </c:pt>
                <c:pt idx="30">
                  <c:v>118.8238165808974</c:v>
                </c:pt>
                <c:pt idx="31">
                  <c:v>118.19093340336931</c:v>
                </c:pt>
                <c:pt idx="32">
                  <c:v>117.55805022584123</c:v>
                </c:pt>
                <c:pt idx="33">
                  <c:v>116.92516704831316</c:v>
                </c:pt>
                <c:pt idx="34">
                  <c:v>116.29228387078508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C406-4167-B59C-76D568A721EB}"/>
            </c:ext>
          </c:extLst>
        </c:ser>
        <c:ser>
          <c:idx val="43"/>
          <c:order val="43"/>
          <c:tx>
            <c:strRef>
              <c:f>'ATB Offshore Wind'!$K$525</c:f>
              <c:strCache>
                <c:ptCount val="1"/>
                <c:pt idx="0">
                  <c:v>TRG 15 - Mid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Wind'!$L$525:$AT$525</c:f>
              <c:numCache>
                <c:formatCode>"$"#,##0_);\("$"#,##0\)</c:formatCode>
                <c:ptCount val="35"/>
                <c:pt idx="0">
                  <c:v>138.14653109480159</c:v>
                </c:pt>
                <c:pt idx="1">
                  <c:v>137.84986710533531</c:v>
                </c:pt>
                <c:pt idx="2">
                  <c:v>137.55320311586902</c:v>
                </c:pt>
                <c:pt idx="3">
                  <c:v>137.25653912640274</c:v>
                </c:pt>
                <c:pt idx="4">
                  <c:v>136.95987513693646</c:v>
                </c:pt>
                <c:pt idx="5">
                  <c:v>136.66321114747015</c:v>
                </c:pt>
                <c:pt idx="6">
                  <c:v>136.3665471580039</c:v>
                </c:pt>
                <c:pt idx="7">
                  <c:v>136.06988316853761</c:v>
                </c:pt>
                <c:pt idx="8">
                  <c:v>135.77321917907133</c:v>
                </c:pt>
                <c:pt idx="9">
                  <c:v>135.47655518960502</c:v>
                </c:pt>
                <c:pt idx="10">
                  <c:v>135.17989120013877</c:v>
                </c:pt>
                <c:pt idx="11">
                  <c:v>134.88322721067249</c:v>
                </c:pt>
                <c:pt idx="12">
                  <c:v>134.58656322120618</c:v>
                </c:pt>
                <c:pt idx="13">
                  <c:v>134.28989923173989</c:v>
                </c:pt>
                <c:pt idx="14">
                  <c:v>133.99323524227361</c:v>
                </c:pt>
                <c:pt idx="15">
                  <c:v>133.69657125280733</c:v>
                </c:pt>
                <c:pt idx="16">
                  <c:v>133.39990726334105</c:v>
                </c:pt>
                <c:pt idx="17">
                  <c:v>133.10324327387477</c:v>
                </c:pt>
                <c:pt idx="18">
                  <c:v>132.80657928440846</c:v>
                </c:pt>
                <c:pt idx="19">
                  <c:v>132.5099152949422</c:v>
                </c:pt>
                <c:pt idx="20">
                  <c:v>132.21325130547592</c:v>
                </c:pt>
                <c:pt idx="21">
                  <c:v>131.91658731600964</c:v>
                </c:pt>
                <c:pt idx="22">
                  <c:v>131.61992332654333</c:v>
                </c:pt>
                <c:pt idx="23">
                  <c:v>131.32325933707708</c:v>
                </c:pt>
                <c:pt idx="24">
                  <c:v>131.02659534761079</c:v>
                </c:pt>
                <c:pt idx="25">
                  <c:v>130.72993135814448</c:v>
                </c:pt>
                <c:pt idx="26">
                  <c:v>130.4332673686782</c:v>
                </c:pt>
                <c:pt idx="27">
                  <c:v>130.13660337921192</c:v>
                </c:pt>
                <c:pt idx="28">
                  <c:v>129.83993938974564</c:v>
                </c:pt>
                <c:pt idx="29">
                  <c:v>129.54327540027936</c:v>
                </c:pt>
                <c:pt idx="30">
                  <c:v>129.24661141081307</c:v>
                </c:pt>
                <c:pt idx="31">
                  <c:v>128.94994742134679</c:v>
                </c:pt>
                <c:pt idx="32">
                  <c:v>128.65328343188051</c:v>
                </c:pt>
                <c:pt idx="33">
                  <c:v>128.35661944241423</c:v>
                </c:pt>
                <c:pt idx="34">
                  <c:v>128.05995545294792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C406-4167-B59C-76D568A721EB}"/>
            </c:ext>
          </c:extLst>
        </c:ser>
        <c:ser>
          <c:idx val="44"/>
          <c:order val="44"/>
          <c:tx>
            <c:strRef>
              <c:f>'ATB Offshore Wind'!$K$526</c:f>
              <c:strCache>
                <c:ptCount val="1"/>
                <c:pt idx="0">
                  <c:v>TRG 15 - Constant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C0504D">
                    <a:lumMod val="40000"/>
                    <a:lumOff val="60000"/>
                  </a:srgbClr>
                </a:solidFill>
                <a:ln>
                  <a:solidFill>
                    <a:srgbClr val="C0504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Wind'!$L$526:$AT$526</c:f>
              <c:numCache>
                <c:formatCode>"$"#,##0_);\("$"#,##0\)</c:formatCode>
                <c:ptCount val="35"/>
                <c:pt idx="0">
                  <c:v>138.14653109480159</c:v>
                </c:pt>
                <c:pt idx="1">
                  <c:v>140.20983905637823</c:v>
                </c:pt>
                <c:pt idx="2">
                  <c:v>140.20983905637823</c:v>
                </c:pt>
                <c:pt idx="3">
                  <c:v>140.20983905637823</c:v>
                </c:pt>
                <c:pt idx="4">
                  <c:v>140.20983905637823</c:v>
                </c:pt>
                <c:pt idx="5">
                  <c:v>140.20983905637823</c:v>
                </c:pt>
                <c:pt idx="6">
                  <c:v>140.20983905637823</c:v>
                </c:pt>
                <c:pt idx="7">
                  <c:v>140.20983905637823</c:v>
                </c:pt>
                <c:pt idx="8">
                  <c:v>140.20983905637823</c:v>
                </c:pt>
                <c:pt idx="9">
                  <c:v>140.20983905637823</c:v>
                </c:pt>
                <c:pt idx="10">
                  <c:v>140.20983905637823</c:v>
                </c:pt>
                <c:pt idx="11">
                  <c:v>140.20983905637823</c:v>
                </c:pt>
                <c:pt idx="12">
                  <c:v>140.20983905637823</c:v>
                </c:pt>
                <c:pt idx="13">
                  <c:v>140.20983905637823</c:v>
                </c:pt>
                <c:pt idx="14">
                  <c:v>140.20983905637823</c:v>
                </c:pt>
                <c:pt idx="15">
                  <c:v>140.20983905637823</c:v>
                </c:pt>
                <c:pt idx="16">
                  <c:v>140.20983905637823</c:v>
                </c:pt>
                <c:pt idx="17">
                  <c:v>140.20983905637823</c:v>
                </c:pt>
                <c:pt idx="18">
                  <c:v>140.20983905637823</c:v>
                </c:pt>
                <c:pt idx="19">
                  <c:v>140.20983905637823</c:v>
                </c:pt>
                <c:pt idx="20">
                  <c:v>140.20983905637823</c:v>
                </c:pt>
                <c:pt idx="21">
                  <c:v>140.20983905637823</c:v>
                </c:pt>
                <c:pt idx="22">
                  <c:v>140.20983905637823</c:v>
                </c:pt>
                <c:pt idx="23">
                  <c:v>140.20983905637823</c:v>
                </c:pt>
                <c:pt idx="24">
                  <c:v>140.20983905637823</c:v>
                </c:pt>
                <c:pt idx="25">
                  <c:v>140.20983905637823</c:v>
                </c:pt>
                <c:pt idx="26">
                  <c:v>140.20983905637823</c:v>
                </c:pt>
                <c:pt idx="27">
                  <c:v>140.20983905637823</c:v>
                </c:pt>
                <c:pt idx="28">
                  <c:v>140.20983905637823</c:v>
                </c:pt>
                <c:pt idx="29">
                  <c:v>140.20983905637823</c:v>
                </c:pt>
                <c:pt idx="30">
                  <c:v>140.20983905637823</c:v>
                </c:pt>
                <c:pt idx="31">
                  <c:v>140.20983905637823</c:v>
                </c:pt>
                <c:pt idx="32">
                  <c:v>140.20983905637823</c:v>
                </c:pt>
                <c:pt idx="33">
                  <c:v>140.20983905637823</c:v>
                </c:pt>
                <c:pt idx="34">
                  <c:v>140.20983905637823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C406-4167-B59C-76D568A72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8768"/>
        <c:axId val="83970304"/>
      </c:scatterChart>
      <c:valAx>
        <c:axId val="83968768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3970304"/>
        <c:crosses val="autoZero"/>
        <c:crossBetween val="midCat"/>
        <c:majorUnit val="5"/>
        <c:minorUnit val="1"/>
      </c:valAx>
      <c:valAx>
        <c:axId val="83970304"/>
        <c:scaling>
          <c:orientation val="minMax"/>
          <c:max val="190"/>
          <c:min val="9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Offshore Wind Fixed Operations</a:t>
                </a:r>
                <a:r>
                  <a:rPr lang="en-US" sz="1400" baseline="0"/>
                  <a:t> and Maintenance ($/kW/yr)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5948327217144799E-2"/>
              <c:y val="0.20490679891853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3968768"/>
        <c:crosses val="autoZero"/>
        <c:crossBetween val="midCat"/>
        <c:majorUnit val="2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422076840766117"/>
          <c:y val="9.4126265923687766E-2"/>
          <c:w val="0.494101111089911"/>
          <c:h val="0.20748951073725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37796808275334"/>
          <c:y val="0.105136316772055"/>
          <c:w val="0.84498956608628195"/>
          <c:h val="0.79400299359360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'ATB Offshore Wind'!$K$752</c:f>
              <c:strCache>
                <c:ptCount val="1"/>
                <c:pt idx="0">
                  <c:v>TRG 1 -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Wind'!$L$752:$AT$752</c:f>
              <c:numCache>
                <c:formatCode>"$"#,##0</c:formatCode>
                <c:ptCount val="35"/>
                <c:pt idx="0">
                  <c:v>104.15281409928454</c:v>
                </c:pt>
                <c:pt idx="1">
                  <c:v>95.616538450438696</c:v>
                </c:pt>
                <c:pt idx="2">
                  <c:v>90.722021734562801</c:v>
                </c:pt>
                <c:pt idx="3">
                  <c:v>86.022183829090935</c:v>
                </c:pt>
                <c:pt idx="4">
                  <c:v>81.542931739148216</c:v>
                </c:pt>
                <c:pt idx="5">
                  <c:v>78.150356811331775</c:v>
                </c:pt>
                <c:pt idx="6">
                  <c:v>74.89994068665554</c:v>
                </c:pt>
                <c:pt idx="7">
                  <c:v>71.769464288435529</c:v>
                </c:pt>
                <c:pt idx="8">
                  <c:v>68.783980986789459</c:v>
                </c:pt>
                <c:pt idx="9">
                  <c:v>65.921185422453235</c:v>
                </c:pt>
                <c:pt idx="10">
                  <c:v>63.160846951673363</c:v>
                </c:pt>
                <c:pt idx="11">
                  <c:v>60.525808574346947</c:v>
                </c:pt>
                <c:pt idx="12">
                  <c:v>57.995786785372502</c:v>
                </c:pt>
                <c:pt idx="13">
                  <c:v>55.565271104593386</c:v>
                </c:pt>
                <c:pt idx="14">
                  <c:v>53.228927819030908</c:v>
                </c:pt>
                <c:pt idx="15">
                  <c:v>52.553317068362162</c:v>
                </c:pt>
                <c:pt idx="16">
                  <c:v>51.893403903419262</c:v>
                </c:pt>
                <c:pt idx="17">
                  <c:v>51.224436011577538</c:v>
                </c:pt>
                <c:pt idx="18">
                  <c:v>50.57081334137402</c:v>
                </c:pt>
                <c:pt idx="19">
                  <c:v>49.932062489763233</c:v>
                </c:pt>
                <c:pt idx="20">
                  <c:v>49.284374938117935</c:v>
                </c:pt>
                <c:pt idx="21">
                  <c:v>48.651246960468619</c:v>
                </c:pt>
                <c:pt idx="22">
                  <c:v>48.032243369920728</c:v>
                </c:pt>
                <c:pt idx="23">
                  <c:v>47.41569182376432</c:v>
                </c:pt>
                <c:pt idx="24">
                  <c:v>46.801596501809421</c:v>
                </c:pt>
                <c:pt idx="25">
                  <c:v>46.358188906977595</c:v>
                </c:pt>
                <c:pt idx="26">
                  <c:v>45.923740892104853</c:v>
                </c:pt>
                <c:pt idx="27">
                  <c:v>45.4979965045111</c:v>
                </c:pt>
                <c:pt idx="28">
                  <c:v>45.069733985727197</c:v>
                </c:pt>
                <c:pt idx="29">
                  <c:v>44.638812885338233</c:v>
                </c:pt>
                <c:pt idx="30">
                  <c:v>44.216005752691196</c:v>
                </c:pt>
                <c:pt idx="31">
                  <c:v>43.790200128535595</c:v>
                </c:pt>
                <c:pt idx="32">
                  <c:v>43.372115653624498</c:v>
                </c:pt>
                <c:pt idx="33">
                  <c:v>42.950705079424814</c:v>
                </c:pt>
                <c:pt idx="34">
                  <c:v>42.536640169136653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29-4D27-ABD2-10A12928740A}"/>
            </c:ext>
          </c:extLst>
        </c:ser>
        <c:ser>
          <c:idx val="2"/>
          <c:order val="1"/>
          <c:tx>
            <c:strRef>
              <c:f>'ATB Offshore Wind'!$K$753</c:f>
              <c:strCache>
                <c:ptCount val="1"/>
                <c:pt idx="0">
                  <c:v>TRG 1 - Mid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Wind'!$L$753:$AT$753</c:f>
              <c:numCache>
                <c:formatCode>"$"#,##0</c:formatCode>
                <c:ptCount val="35"/>
                <c:pt idx="0">
                  <c:v>104.15281409928454</c:v>
                </c:pt>
                <c:pt idx="1">
                  <c:v>100.98304680461673</c:v>
                </c:pt>
                <c:pt idx="2">
                  <c:v>97.909422883452493</c:v>
                </c:pt>
                <c:pt idx="3">
                  <c:v>94.929391995377983</c:v>
                </c:pt>
                <c:pt idx="4">
                  <c:v>92.058354647797458</c:v>
                </c:pt>
                <c:pt idx="5">
                  <c:v>88.977572157269989</c:v>
                </c:pt>
                <c:pt idx="6">
                  <c:v>85.996225227841606</c:v>
                </c:pt>
                <c:pt idx="7">
                  <c:v>83.127948544634108</c:v>
                </c:pt>
                <c:pt idx="8">
                  <c:v>80.336002642014364</c:v>
                </c:pt>
                <c:pt idx="9">
                  <c:v>77.650425549853182</c:v>
                </c:pt>
                <c:pt idx="10">
                  <c:v>75.051677389486485</c:v>
                </c:pt>
                <c:pt idx="11">
                  <c:v>72.552120539054002</c:v>
                </c:pt>
                <c:pt idx="12">
                  <c:v>70.118285436630671</c:v>
                </c:pt>
                <c:pt idx="13">
                  <c:v>67.777484315752318</c:v>
                </c:pt>
                <c:pt idx="14">
                  <c:v>65.526071388521927</c:v>
                </c:pt>
                <c:pt idx="15">
                  <c:v>64.745929915835063</c:v>
                </c:pt>
                <c:pt idx="16">
                  <c:v>63.992940951860156</c:v>
                </c:pt>
                <c:pt idx="17">
                  <c:v>63.239003400591663</c:v>
                </c:pt>
                <c:pt idx="18">
                  <c:v>62.497891858531126</c:v>
                </c:pt>
                <c:pt idx="19">
                  <c:v>61.755987272979084</c:v>
                </c:pt>
                <c:pt idx="20">
                  <c:v>61.026755508080136</c:v>
                </c:pt>
                <c:pt idx="21">
                  <c:v>60.309972361147217</c:v>
                </c:pt>
                <c:pt idx="22">
                  <c:v>59.592474234663037</c:v>
                </c:pt>
                <c:pt idx="23">
                  <c:v>58.900081778528055</c:v>
                </c:pt>
                <c:pt idx="24">
                  <c:v>58.206837745216546</c:v>
                </c:pt>
                <c:pt idx="25">
                  <c:v>57.772408694052146</c:v>
                </c:pt>
                <c:pt idx="26">
                  <c:v>57.355036789726405</c:v>
                </c:pt>
                <c:pt idx="27">
                  <c:v>56.929373026687045</c:v>
                </c:pt>
                <c:pt idx="28">
                  <c:v>56.507968624424407</c:v>
                </c:pt>
                <c:pt idx="29">
                  <c:v>56.078166216330985</c:v>
                </c:pt>
                <c:pt idx="30">
                  <c:v>55.665039626277576</c:v>
                </c:pt>
                <c:pt idx="31">
                  <c:v>55.243377233704216</c:v>
                </c:pt>
                <c:pt idx="32">
                  <c:v>54.825667658158984</c:v>
                </c:pt>
                <c:pt idx="33">
                  <c:v>54.399314258975842</c:v>
                </c:pt>
                <c:pt idx="34">
                  <c:v>53.989280661021624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29-4D27-ABD2-10A12928740A}"/>
            </c:ext>
          </c:extLst>
        </c:ser>
        <c:ser>
          <c:idx val="3"/>
          <c:order val="2"/>
          <c:tx>
            <c:strRef>
              <c:f>'ATB Offshore Wind'!$K$754</c:f>
              <c:strCache>
                <c:ptCount val="1"/>
                <c:pt idx="0">
                  <c:v>TRG 1 -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Wind'!$L$754:$AT$754</c:f>
              <c:numCache>
                <c:formatCode>"$"#,##0</c:formatCode>
                <c:ptCount val="35"/>
                <c:pt idx="0">
                  <c:v>104.15281409928454</c:v>
                </c:pt>
                <c:pt idx="1">
                  <c:v>106.17829974699318</c:v>
                </c:pt>
                <c:pt idx="2">
                  <c:v>105.00790132089524</c:v>
                </c:pt>
                <c:pt idx="3">
                  <c:v>103.84677594766104</c:v>
                </c:pt>
                <c:pt idx="4">
                  <c:v>102.69501942445437</c:v>
                </c:pt>
                <c:pt idx="5">
                  <c:v>101.55272639166756</c:v>
                </c:pt>
                <c:pt idx="6">
                  <c:v>100.41999024406147</c:v>
                </c:pt>
                <c:pt idx="7">
                  <c:v>99.296903041093984</c:v>
                </c:pt>
                <c:pt idx="8">
                  <c:v>98.183555416557141</c:v>
                </c:pt>
                <c:pt idx="9">
                  <c:v>97.0800364876565</c:v>
                </c:pt>
                <c:pt idx="10">
                  <c:v>95.986433763669197</c:v>
                </c:pt>
                <c:pt idx="11">
                  <c:v>94.902833054321135</c:v>
                </c:pt>
                <c:pt idx="12">
                  <c:v>93.829318378034571</c:v>
                </c:pt>
                <c:pt idx="13">
                  <c:v>92.765971870190029</c:v>
                </c:pt>
                <c:pt idx="14">
                  <c:v>91.712873691568205</c:v>
                </c:pt>
                <c:pt idx="15">
                  <c:v>91.127644377899728</c:v>
                </c:pt>
                <c:pt idx="16">
                  <c:v>90.545666891579188</c:v>
                </c:pt>
                <c:pt idx="17">
                  <c:v>89.966954437583681</c:v>
                </c:pt>
                <c:pt idx="18">
                  <c:v>89.391519998880355</c:v>
                </c:pt>
                <c:pt idx="19">
                  <c:v>88.819376331507954</c:v>
                </c:pt>
                <c:pt idx="20">
                  <c:v>88.250535959684257</c:v>
                </c:pt>
                <c:pt idx="21">
                  <c:v>87.685011170950062</c:v>
                </c:pt>
                <c:pt idx="22">
                  <c:v>87.122814011346108</c:v>
                </c:pt>
                <c:pt idx="23">
                  <c:v>86.563956280629114</c:v>
                </c:pt>
                <c:pt idx="24">
                  <c:v>86.008449527530516</c:v>
                </c:pt>
                <c:pt idx="25">
                  <c:v>86.008449527530516</c:v>
                </c:pt>
                <c:pt idx="26">
                  <c:v>86.008449527530516</c:v>
                </c:pt>
                <c:pt idx="27">
                  <c:v>86.008449527530516</c:v>
                </c:pt>
                <c:pt idx="28">
                  <c:v>86.008449527530516</c:v>
                </c:pt>
                <c:pt idx="29">
                  <c:v>86.008449527530516</c:v>
                </c:pt>
                <c:pt idx="30">
                  <c:v>86.008449527530516</c:v>
                </c:pt>
                <c:pt idx="31">
                  <c:v>86.008449527530516</c:v>
                </c:pt>
                <c:pt idx="32">
                  <c:v>86.008449527530516</c:v>
                </c:pt>
                <c:pt idx="33">
                  <c:v>86.008449527530516</c:v>
                </c:pt>
                <c:pt idx="34">
                  <c:v>86.008449527530516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29-4D27-ABD2-10A12928740A}"/>
            </c:ext>
          </c:extLst>
        </c:ser>
        <c:ser>
          <c:idx val="4"/>
          <c:order val="3"/>
          <c:tx>
            <c:strRef>
              <c:f>'ATB Offshore Wind'!$K$755</c:f>
              <c:strCache>
                <c:ptCount val="1"/>
                <c:pt idx="0">
                  <c:v>TRG 2 - Low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Wind'!$L$755:$AT$755</c:f>
              <c:numCache>
                <c:formatCode>"$"#,##0</c:formatCode>
                <c:ptCount val="35"/>
                <c:pt idx="0">
                  <c:v>113.12619310352919</c:v>
                </c:pt>
                <c:pt idx="1">
                  <c:v>103.85482228091749</c:v>
                </c:pt>
                <c:pt idx="2">
                  <c:v>98.545173527924234</c:v>
                </c:pt>
                <c:pt idx="3">
                  <c:v>93.451554128382995</c:v>
                </c:pt>
                <c:pt idx="4">
                  <c:v>88.582445357812261</c:v>
                </c:pt>
                <c:pt idx="5">
                  <c:v>84.903117108023906</c:v>
                </c:pt>
                <c:pt idx="6">
                  <c:v>81.380498087763797</c:v>
                </c:pt>
                <c:pt idx="7">
                  <c:v>77.9907172053517</c:v>
                </c:pt>
                <c:pt idx="8">
                  <c:v>74.743857916433683</c:v>
                </c:pt>
                <c:pt idx="9">
                  <c:v>71.632821650574982</c:v>
                </c:pt>
                <c:pt idx="10">
                  <c:v>68.650754267264873</c:v>
                </c:pt>
                <c:pt idx="11">
                  <c:v>65.776596987102224</c:v>
                </c:pt>
                <c:pt idx="12">
                  <c:v>63.0332600692726</c:v>
                </c:pt>
                <c:pt idx="13">
                  <c:v>60.399693178013841</c:v>
                </c:pt>
                <c:pt idx="14">
                  <c:v>57.856694641413497</c:v>
                </c:pt>
                <c:pt idx="15">
                  <c:v>57.124459784205293</c:v>
                </c:pt>
                <c:pt idx="16">
                  <c:v>56.396839490527981</c:v>
                </c:pt>
                <c:pt idx="17">
                  <c:v>55.673770397842723</c:v>
                </c:pt>
                <c:pt idx="18">
                  <c:v>54.96775488087949</c:v>
                </c:pt>
                <c:pt idx="19">
                  <c:v>54.253445689830698</c:v>
                </c:pt>
                <c:pt idx="20">
                  <c:v>53.555759340827201</c:v>
                </c:pt>
                <c:pt idx="21">
                  <c:v>52.874179733732596</c:v>
                </c:pt>
                <c:pt idx="22">
                  <c:v>52.184326482835907</c:v>
                </c:pt>
                <c:pt idx="23">
                  <c:v>51.521995512091543</c:v>
                </c:pt>
                <c:pt idx="24">
                  <c:v>50.851324511284467</c:v>
                </c:pt>
                <c:pt idx="25">
                  <c:v>50.377891259455659</c:v>
                </c:pt>
                <c:pt idx="26">
                  <c:v>49.903027743275743</c:v>
                </c:pt>
                <c:pt idx="27">
                  <c:v>49.426557914233676</c:v>
                </c:pt>
                <c:pt idx="28">
                  <c:v>48.959801607651343</c:v>
                </c:pt>
                <c:pt idx="29">
                  <c:v>48.491019760725749</c:v>
                </c:pt>
                <c:pt idx="30">
                  <c:v>48.031470402467846</c:v>
                </c:pt>
                <c:pt idx="31">
                  <c:v>47.569495854778054</c:v>
                </c:pt>
                <c:pt idx="32">
                  <c:v>47.104933140896172</c:v>
                </c:pt>
                <c:pt idx="33">
                  <c:v>46.648955329242405</c:v>
                </c:pt>
                <c:pt idx="34">
                  <c:v>46.201318526549763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729-4D27-ABD2-10A12928740A}"/>
            </c:ext>
          </c:extLst>
        </c:ser>
        <c:ser>
          <c:idx val="6"/>
          <c:order val="4"/>
          <c:tx>
            <c:strRef>
              <c:f>'ATB Offshore Wind'!$K$756</c:f>
              <c:strCache>
                <c:ptCount val="1"/>
                <c:pt idx="0">
                  <c:v>TRG 2 - Mid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Wind'!$L$756:$AT$756</c:f>
              <c:numCache>
                <c:formatCode>"$"#,##0</c:formatCode>
                <c:ptCount val="35"/>
                <c:pt idx="0">
                  <c:v>113.12619310352919</c:v>
                </c:pt>
                <c:pt idx="1">
                  <c:v>109.69234035893122</c:v>
                </c:pt>
                <c:pt idx="2">
                  <c:v>106.36384046557411</c:v>
                </c:pt>
                <c:pt idx="3">
                  <c:v>103.13783092327776</c:v>
                </c:pt>
                <c:pt idx="4">
                  <c:v>100.03039166934843</c:v>
                </c:pt>
                <c:pt idx="5">
                  <c:v>96.686733938454239</c:v>
                </c:pt>
                <c:pt idx="6">
                  <c:v>93.452219511416885</c:v>
                </c:pt>
                <c:pt idx="7">
                  <c:v>90.323445845283615</c:v>
                </c:pt>
                <c:pt idx="8">
                  <c:v>87.314236192022065</c:v>
                </c:pt>
                <c:pt idx="9">
                  <c:v>84.403330701799035</c:v>
                </c:pt>
                <c:pt idx="10">
                  <c:v>81.587539052398952</c:v>
                </c:pt>
                <c:pt idx="11">
                  <c:v>78.863728624633922</c:v>
                </c:pt>
                <c:pt idx="12">
                  <c:v>76.244452651167094</c:v>
                </c:pt>
                <c:pt idx="13">
                  <c:v>73.695082937805765</c:v>
                </c:pt>
                <c:pt idx="14">
                  <c:v>71.243583498327098</c:v>
                </c:pt>
                <c:pt idx="15">
                  <c:v>70.413238977962536</c:v>
                </c:pt>
                <c:pt idx="16">
                  <c:v>69.582629039322526</c:v>
                </c:pt>
                <c:pt idx="17">
                  <c:v>68.766407605463272</c:v>
                </c:pt>
                <c:pt idx="18">
                  <c:v>67.964307827147607</c:v>
                </c:pt>
                <c:pt idx="19">
                  <c:v>67.161971689682716</c:v>
                </c:pt>
                <c:pt idx="20">
                  <c:v>66.373562608536403</c:v>
                </c:pt>
                <c:pt idx="21">
                  <c:v>65.585045981182759</c:v>
                </c:pt>
                <c:pt idx="22">
                  <c:v>64.810266697097632</c:v>
                </c:pt>
                <c:pt idx="23">
                  <c:v>64.048977946891256</c:v>
                </c:pt>
                <c:pt idx="24">
                  <c:v>63.300939041245066</c:v>
                </c:pt>
                <c:pt idx="25">
                  <c:v>62.83286215374531</c:v>
                </c:pt>
                <c:pt idx="26">
                  <c:v>62.369848829108797</c:v>
                </c:pt>
                <c:pt idx="27">
                  <c:v>61.911796125266072</c:v>
                </c:pt>
                <c:pt idx="28">
                  <c:v>61.458603419963552</c:v>
                </c:pt>
                <c:pt idx="29">
                  <c:v>60.996946172711233</c:v>
                </c:pt>
                <c:pt idx="30">
                  <c:v>60.539987692548621</c:v>
                </c:pt>
                <c:pt idx="31">
                  <c:v>60.074437865806281</c:v>
                </c:pt>
                <c:pt idx="32">
                  <c:v>59.626604560132037</c:v>
                </c:pt>
                <c:pt idx="33">
                  <c:v>59.170021601917618</c:v>
                </c:pt>
                <c:pt idx="34">
                  <c:v>58.717789733036007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729-4D27-ABD2-10A12928740A}"/>
            </c:ext>
          </c:extLst>
        </c:ser>
        <c:ser>
          <c:idx val="7"/>
          <c:order val="5"/>
          <c:tx>
            <c:strRef>
              <c:f>'ATB Offshore Wind'!$K$757</c:f>
              <c:strCache>
                <c:ptCount val="1"/>
                <c:pt idx="0">
                  <c:v>TRG 2 - Constant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Wind'!$L$757:$AT$757</c:f>
              <c:numCache>
                <c:formatCode>"$"#,##0</c:formatCode>
                <c:ptCount val="35"/>
                <c:pt idx="0">
                  <c:v>113.12619310352919</c:v>
                </c:pt>
                <c:pt idx="1">
                  <c:v>115.29862684529246</c:v>
                </c:pt>
                <c:pt idx="2">
                  <c:v>114.03451071925686</c:v>
                </c:pt>
                <c:pt idx="3">
                  <c:v>112.7804101703113</c:v>
                </c:pt>
                <c:pt idx="4">
                  <c:v>111.53642866641749</c:v>
                </c:pt>
                <c:pt idx="5">
                  <c:v>110.30266842613921</c:v>
                </c:pt>
                <c:pt idx="6">
                  <c:v>109.07923032266685</c:v>
                </c:pt>
                <c:pt idx="7">
                  <c:v>107.86621378696569</c:v>
                </c:pt>
                <c:pt idx="8">
                  <c:v>106.66371671017735</c:v>
                </c:pt>
                <c:pt idx="9">
                  <c:v>105.47183534541885</c:v>
                </c:pt>
                <c:pt idx="10">
                  <c:v>104.29066420912653</c:v>
                </c:pt>
                <c:pt idx="11">
                  <c:v>103.12029598209695</c:v>
                </c:pt>
                <c:pt idx="12">
                  <c:v>101.96082141038713</c:v>
                </c:pt>
                <c:pt idx="13">
                  <c:v>100.81232920623115</c:v>
                </c:pt>
                <c:pt idx="14">
                  <c:v>99.674905949150343</c:v>
                </c:pt>
                <c:pt idx="15">
                  <c:v>99.042815375256168</c:v>
                </c:pt>
                <c:pt idx="16">
                  <c:v>98.414237013355759</c:v>
                </c:pt>
                <c:pt idx="17">
                  <c:v>97.789185125792685</c:v>
                </c:pt>
                <c:pt idx="18">
                  <c:v>97.167673735123572</c:v>
                </c:pt>
                <c:pt idx="19">
                  <c:v>96.549716618805547</c:v>
                </c:pt>
                <c:pt idx="20">
                  <c:v>95.935327303912331</c:v>
                </c:pt>
                <c:pt idx="21">
                  <c:v>95.324519061888992</c:v>
                </c:pt>
                <c:pt idx="22">
                  <c:v>94.717304903342878</c:v>
                </c:pt>
                <c:pt idx="23">
                  <c:v>94.11369757287649</c:v>
                </c:pt>
                <c:pt idx="24">
                  <c:v>93.513709543966712</c:v>
                </c:pt>
                <c:pt idx="25">
                  <c:v>93.513709543966712</c:v>
                </c:pt>
                <c:pt idx="26">
                  <c:v>93.513709543966712</c:v>
                </c:pt>
                <c:pt idx="27">
                  <c:v>93.513709543966712</c:v>
                </c:pt>
                <c:pt idx="28">
                  <c:v>93.513709543966712</c:v>
                </c:pt>
                <c:pt idx="29">
                  <c:v>93.513709543966712</c:v>
                </c:pt>
                <c:pt idx="30">
                  <c:v>93.513709543966712</c:v>
                </c:pt>
                <c:pt idx="31">
                  <c:v>93.513709543966712</c:v>
                </c:pt>
                <c:pt idx="32">
                  <c:v>93.513709543966712</c:v>
                </c:pt>
                <c:pt idx="33">
                  <c:v>93.513709543966712</c:v>
                </c:pt>
                <c:pt idx="34">
                  <c:v>93.513709543966712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729-4D27-ABD2-10A12928740A}"/>
            </c:ext>
          </c:extLst>
        </c:ser>
        <c:ser>
          <c:idx val="9"/>
          <c:order val="6"/>
          <c:tx>
            <c:strRef>
              <c:f>'ATB Offshore Wind'!$K$758</c:f>
              <c:strCache>
                <c:ptCount val="1"/>
                <c:pt idx="0">
                  <c:v>TRG 3 -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Wind'!$L$758:$AT$758</c:f>
              <c:numCache>
                <c:formatCode>"$"#,##0</c:formatCode>
                <c:ptCount val="35"/>
                <c:pt idx="0">
                  <c:v>119.38960935222975</c:v>
                </c:pt>
                <c:pt idx="1">
                  <c:v>109.59139756200274</c:v>
                </c:pt>
                <c:pt idx="2">
                  <c:v>103.97338980945919</c:v>
                </c:pt>
                <c:pt idx="3">
                  <c:v>98.587853068345623</c:v>
                </c:pt>
                <c:pt idx="4">
                  <c:v>93.424290472293862</c:v>
                </c:pt>
                <c:pt idx="5">
                  <c:v>89.526849141971724</c:v>
                </c:pt>
                <c:pt idx="6">
                  <c:v>85.780238844612697</c:v>
                </c:pt>
                <c:pt idx="7">
                  <c:v>82.194664384267782</c:v>
                </c:pt>
                <c:pt idx="8">
                  <c:v>78.762151696599588</c:v>
                </c:pt>
                <c:pt idx="9">
                  <c:v>75.459297521990734</c:v>
                </c:pt>
                <c:pt idx="10">
                  <c:v>72.29536066317047</c:v>
                </c:pt>
                <c:pt idx="11">
                  <c:v>69.263128984642691</c:v>
                </c:pt>
                <c:pt idx="12">
                  <c:v>66.355650696535577</c:v>
                </c:pt>
                <c:pt idx="13">
                  <c:v>63.566224403061547</c:v>
                </c:pt>
                <c:pt idx="14">
                  <c:v>60.874832257884634</c:v>
                </c:pt>
                <c:pt idx="15">
                  <c:v>60.097507392520555</c:v>
                </c:pt>
                <c:pt idx="16">
                  <c:v>59.325846044774423</c:v>
                </c:pt>
                <c:pt idx="17">
                  <c:v>58.559748473906744</c:v>
                </c:pt>
                <c:pt idx="18">
                  <c:v>57.811973152615657</c:v>
                </c:pt>
                <c:pt idx="19">
                  <c:v>57.056552921216209</c:v>
                </c:pt>
                <c:pt idx="20">
                  <c:v>56.318949525768559</c:v>
                </c:pt>
                <c:pt idx="21">
                  <c:v>55.598602353997968</c:v>
                </c:pt>
                <c:pt idx="22">
                  <c:v>54.87054551263811</c:v>
                </c:pt>
                <c:pt idx="23">
                  <c:v>54.159299144269383</c:v>
                </c:pt>
                <c:pt idx="24">
                  <c:v>53.452435388826217</c:v>
                </c:pt>
                <c:pt idx="25">
                  <c:v>52.956426963199874</c:v>
                </c:pt>
                <c:pt idx="26">
                  <c:v>52.447645370601052</c:v>
                </c:pt>
                <c:pt idx="27">
                  <c:v>51.961384737659273</c:v>
                </c:pt>
                <c:pt idx="28">
                  <c:v>51.461964214846944</c:v>
                </c:pt>
                <c:pt idx="29">
                  <c:v>50.972736122284445</c:v>
                </c:pt>
                <c:pt idx="30">
                  <c:v>50.481727057599585</c:v>
                </c:pt>
                <c:pt idx="31">
                  <c:v>50.000399403488551</c:v>
                </c:pt>
                <c:pt idx="32">
                  <c:v>49.51686156374285</c:v>
                </c:pt>
                <c:pt idx="33">
                  <c:v>49.030935980235007</c:v>
                </c:pt>
                <c:pt idx="34">
                  <c:v>48.554002153167509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729-4D27-ABD2-10A12928740A}"/>
            </c:ext>
          </c:extLst>
        </c:ser>
        <c:ser>
          <c:idx val="10"/>
          <c:order val="7"/>
          <c:tx>
            <c:strRef>
              <c:f>'ATB Offshore Wind'!$K$759</c:f>
              <c:strCache>
                <c:ptCount val="1"/>
                <c:pt idx="0">
                  <c:v>TRG 3 -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Wind'!$L$759:$AT$759</c:f>
              <c:numCache>
                <c:formatCode>"$"#,##0</c:formatCode>
                <c:ptCount val="35"/>
                <c:pt idx="0">
                  <c:v>119.38960935222975</c:v>
                </c:pt>
                <c:pt idx="1">
                  <c:v>115.74457164997649</c:v>
                </c:pt>
                <c:pt idx="2">
                  <c:v>112.23288965122065</c:v>
                </c:pt>
                <c:pt idx="3">
                  <c:v>108.81017869330026</c:v>
                </c:pt>
                <c:pt idx="4">
                  <c:v>105.51364479281746</c:v>
                </c:pt>
                <c:pt idx="5">
                  <c:v>101.97915673646109</c:v>
                </c:pt>
                <c:pt idx="6">
                  <c:v>98.56087049426219</c:v>
                </c:pt>
                <c:pt idx="7">
                  <c:v>95.255125541810273</c:v>
                </c:pt>
                <c:pt idx="8">
                  <c:v>92.058327196179036</c:v>
                </c:pt>
                <c:pt idx="9">
                  <c:v>88.966946711605246</c:v>
                </c:pt>
                <c:pt idx="10">
                  <c:v>85.994312215431236</c:v>
                </c:pt>
                <c:pt idx="11">
                  <c:v>83.103055828902924</c:v>
                </c:pt>
                <c:pt idx="12">
                  <c:v>80.323063355373776</c:v>
                </c:pt>
                <c:pt idx="13">
                  <c:v>77.63431456670142</c:v>
                </c:pt>
                <c:pt idx="14">
                  <c:v>75.033644745720082</c:v>
                </c:pt>
                <c:pt idx="15">
                  <c:v>74.144183254908967</c:v>
                </c:pt>
                <c:pt idx="16">
                  <c:v>73.270239529609952</c:v>
                </c:pt>
                <c:pt idx="17">
                  <c:v>72.41151961688162</c:v>
                </c:pt>
                <c:pt idx="18">
                  <c:v>71.553121034829502</c:v>
                </c:pt>
                <c:pt idx="19">
                  <c:v>70.709713794461592</c:v>
                </c:pt>
                <c:pt idx="20">
                  <c:v>69.866733704100895</c:v>
                </c:pt>
                <c:pt idx="21">
                  <c:v>69.038519312664079</c:v>
                </c:pt>
                <c:pt idx="22">
                  <c:v>68.224800008877637</c:v>
                </c:pt>
                <c:pt idx="23">
                  <c:v>67.411505174436726</c:v>
                </c:pt>
                <c:pt idx="24">
                  <c:v>66.612495556212778</c:v>
                </c:pt>
                <c:pt idx="25">
                  <c:v>66.126395630672434</c:v>
                </c:pt>
                <c:pt idx="26">
                  <c:v>65.632127099823563</c:v>
                </c:pt>
                <c:pt idx="27">
                  <c:v>65.143228396026998</c:v>
                </c:pt>
                <c:pt idx="28">
                  <c:v>64.659589147530482</c:v>
                </c:pt>
                <c:pt idx="29">
                  <c:v>64.181101480568415</c:v>
                </c:pt>
                <c:pt idx="30">
                  <c:v>63.694126415820101</c:v>
                </c:pt>
                <c:pt idx="31">
                  <c:v>63.212127682598691</c:v>
                </c:pt>
                <c:pt idx="32">
                  <c:v>62.735001921458988</c:v>
                </c:pt>
                <c:pt idx="33">
                  <c:v>62.249161953321028</c:v>
                </c:pt>
                <c:pt idx="34">
                  <c:v>61.76802315539576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729-4D27-ABD2-10A12928740A}"/>
            </c:ext>
          </c:extLst>
        </c:ser>
        <c:ser>
          <c:idx val="12"/>
          <c:order val="8"/>
          <c:tx>
            <c:strRef>
              <c:f>'ATB Offshore Wind'!$K$760</c:f>
              <c:strCache>
                <c:ptCount val="1"/>
                <c:pt idx="0">
                  <c:v>TRG 3 -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Wind'!$L$760:$AT$760</c:f>
              <c:numCache>
                <c:formatCode>"$"#,##0</c:formatCode>
                <c:ptCount val="35"/>
                <c:pt idx="0">
                  <c:v>119.38960935222975</c:v>
                </c:pt>
                <c:pt idx="1">
                  <c:v>121.6675677546922</c:v>
                </c:pt>
                <c:pt idx="2">
                  <c:v>120.32491561695709</c:v>
                </c:pt>
                <c:pt idx="3">
                  <c:v>118.99290129620223</c:v>
                </c:pt>
                <c:pt idx="4">
                  <c:v>117.67163468856546</c:v>
                </c:pt>
                <c:pt idx="5">
                  <c:v>116.36122436316504</c:v>
                </c:pt>
                <c:pt idx="6">
                  <c:v>115.06177746016149</c:v>
                </c:pt>
                <c:pt idx="7">
                  <c:v>113.77339958788889</c:v>
                </c:pt>
                <c:pt idx="8">
                  <c:v>112.49619471919263</c:v>
                </c:pt>
                <c:pt idx="9">
                  <c:v>111.23026508712765</c:v>
                </c:pt>
                <c:pt idx="10">
                  <c:v>109.97571108017303</c:v>
                </c:pt>
                <c:pt idx="11">
                  <c:v>108.73263113712488</c:v>
                </c:pt>
                <c:pt idx="12">
                  <c:v>107.50112164183992</c:v>
                </c:pt>
                <c:pt idx="13">
                  <c:v>106.28127681799597</c:v>
                </c:pt>
                <c:pt idx="14">
                  <c:v>105.07318862405882</c:v>
                </c:pt>
                <c:pt idx="15">
                  <c:v>104.40182802450474</c:v>
                </c:pt>
                <c:pt idx="16">
                  <c:v>103.73419784088672</c:v>
                </c:pt>
                <c:pt idx="17">
                  <c:v>103.07031322162801</c:v>
                </c:pt>
                <c:pt idx="18">
                  <c:v>102.41018906046757</c:v>
                </c:pt>
                <c:pt idx="19">
                  <c:v>101.75383999081758</c:v>
                </c:pt>
                <c:pt idx="20">
                  <c:v>101.10128038015111</c:v>
                </c:pt>
                <c:pt idx="21">
                  <c:v>100.45252432443114</c:v>
                </c:pt>
                <c:pt idx="22">
                  <c:v>99.807585642577749</c:v>
                </c:pt>
                <c:pt idx="23">
                  <c:v>99.166477870980145</c:v>
                </c:pt>
                <c:pt idx="24">
                  <c:v>98.529214258057507</c:v>
                </c:pt>
                <c:pt idx="25">
                  <c:v>98.529214258057507</c:v>
                </c:pt>
                <c:pt idx="26">
                  <c:v>98.529214258057507</c:v>
                </c:pt>
                <c:pt idx="27">
                  <c:v>98.529214258057507</c:v>
                </c:pt>
                <c:pt idx="28">
                  <c:v>98.529214258057507</c:v>
                </c:pt>
                <c:pt idx="29">
                  <c:v>98.529214258057507</c:v>
                </c:pt>
                <c:pt idx="30">
                  <c:v>98.529214258057507</c:v>
                </c:pt>
                <c:pt idx="31">
                  <c:v>98.529214258057507</c:v>
                </c:pt>
                <c:pt idx="32">
                  <c:v>98.529214258057507</c:v>
                </c:pt>
                <c:pt idx="33">
                  <c:v>98.529214258057507</c:v>
                </c:pt>
                <c:pt idx="34">
                  <c:v>98.529214258057507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729-4D27-ABD2-10A12928740A}"/>
            </c:ext>
          </c:extLst>
        </c:ser>
        <c:ser>
          <c:idx val="13"/>
          <c:order val="9"/>
          <c:tx>
            <c:strRef>
              <c:f>'ATB Offshore Wind'!$K$761</c:f>
              <c:strCache>
                <c:ptCount val="1"/>
                <c:pt idx="0">
                  <c:v>TRG 4 -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C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Wind'!$L$761:$AT$761</c:f>
              <c:numCache>
                <c:formatCode>"$"#,##0</c:formatCode>
                <c:ptCount val="35"/>
                <c:pt idx="0">
                  <c:v>135.91114410842877</c:v>
                </c:pt>
                <c:pt idx="1">
                  <c:v>124.66378633475111</c:v>
                </c:pt>
                <c:pt idx="2">
                  <c:v>118.19971071973113</c:v>
                </c:pt>
                <c:pt idx="3">
                  <c:v>111.99499823501878</c:v>
                </c:pt>
                <c:pt idx="4">
                  <c:v>106.07646393724336</c:v>
                </c:pt>
                <c:pt idx="5">
                  <c:v>101.57048805403788</c:v>
                </c:pt>
                <c:pt idx="6">
                  <c:v>97.265170439788221</c:v>
                </c:pt>
                <c:pt idx="7">
                  <c:v>93.133206244126526</c:v>
                </c:pt>
                <c:pt idx="8">
                  <c:v>89.18324726068056</c:v>
                </c:pt>
                <c:pt idx="9">
                  <c:v>85.373575176154063</c:v>
                </c:pt>
                <c:pt idx="10">
                  <c:v>81.729509554800032</c:v>
                </c:pt>
                <c:pt idx="11">
                  <c:v>78.242259936966903</c:v>
                </c:pt>
                <c:pt idx="12">
                  <c:v>74.888614808547374</c:v>
                </c:pt>
                <c:pt idx="13">
                  <c:v>71.676076553341943</c:v>
                </c:pt>
                <c:pt idx="14">
                  <c:v>68.582845907112755</c:v>
                </c:pt>
                <c:pt idx="15">
                  <c:v>67.698200709064224</c:v>
                </c:pt>
                <c:pt idx="16">
                  <c:v>66.808246713049002</c:v>
                </c:pt>
                <c:pt idx="17">
                  <c:v>65.940107871460427</c:v>
                </c:pt>
                <c:pt idx="18">
                  <c:v>65.079851756177518</c:v>
                </c:pt>
                <c:pt idx="19">
                  <c:v>64.214265823522865</c:v>
                </c:pt>
                <c:pt idx="20">
                  <c:v>63.369428027916825</c:v>
                </c:pt>
                <c:pt idx="21">
                  <c:v>62.544674509734598</c:v>
                </c:pt>
                <c:pt idx="22">
                  <c:v>61.714276951891165</c:v>
                </c:pt>
                <c:pt idx="23">
                  <c:v>60.890957492220323</c:v>
                </c:pt>
                <c:pt idx="24">
                  <c:v>60.086810191133736</c:v>
                </c:pt>
                <c:pt idx="25">
                  <c:v>59.52022333115459</c:v>
                </c:pt>
                <c:pt idx="26">
                  <c:v>58.954120758933868</c:v>
                </c:pt>
                <c:pt idx="27">
                  <c:v>58.400361717061848</c:v>
                </c:pt>
                <c:pt idx="28">
                  <c:v>57.846520986873635</c:v>
                </c:pt>
                <c:pt idx="29">
                  <c:v>57.28034292265707</c:v>
                </c:pt>
                <c:pt idx="30">
                  <c:v>56.737671579200708</c:v>
                </c:pt>
                <c:pt idx="31">
                  <c:v>56.182207996536519</c:v>
                </c:pt>
                <c:pt idx="32">
                  <c:v>55.637671877666165</c:v>
                </c:pt>
                <c:pt idx="33">
                  <c:v>55.09185871844398</c:v>
                </c:pt>
                <c:pt idx="34">
                  <c:v>54.556411929049588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729-4D27-ABD2-10A12928740A}"/>
            </c:ext>
          </c:extLst>
        </c:ser>
        <c:ser>
          <c:idx val="1"/>
          <c:order val="10"/>
          <c:tx>
            <c:strRef>
              <c:f>'ATB Offshore Wind'!$K$762</c:f>
              <c:strCache>
                <c:ptCount val="1"/>
                <c:pt idx="0">
                  <c:v>TRG 4 -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F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Wind'!$L$762:$AT$762</c:f>
              <c:numCache>
                <c:formatCode>"$"#,##0</c:formatCode>
                <c:ptCount val="35"/>
                <c:pt idx="0">
                  <c:v>135.91114410842877</c:v>
                </c:pt>
                <c:pt idx="1">
                  <c:v>131.70980472165195</c:v>
                </c:pt>
                <c:pt idx="2">
                  <c:v>127.64156426170365</c:v>
                </c:pt>
                <c:pt idx="3">
                  <c:v>123.72310806975587</c:v>
                </c:pt>
                <c:pt idx="4">
                  <c:v>119.90917528866437</c:v>
                </c:pt>
                <c:pt idx="5">
                  <c:v>115.82674740022998</c:v>
                </c:pt>
                <c:pt idx="6">
                  <c:v>111.8813439182203</c:v>
                </c:pt>
                <c:pt idx="7">
                  <c:v>108.06853336120044</c:v>
                </c:pt>
                <c:pt idx="8">
                  <c:v>104.38397322653211</c:v>
                </c:pt>
                <c:pt idx="9">
                  <c:v>100.84112883281678</c:v>
                </c:pt>
                <c:pt idx="10">
                  <c:v>97.399980028933868</c:v>
                </c:pt>
                <c:pt idx="11">
                  <c:v>94.074596024802617</c:v>
                </c:pt>
                <c:pt idx="12">
                  <c:v>90.860984938691786</c:v>
                </c:pt>
                <c:pt idx="13">
                  <c:v>87.771374568777489</c:v>
                </c:pt>
                <c:pt idx="14">
                  <c:v>84.769312633413776</c:v>
                </c:pt>
                <c:pt idx="15">
                  <c:v>83.743128828921087</c:v>
                </c:pt>
                <c:pt idx="16">
                  <c:v>82.734990814246856</c:v>
                </c:pt>
                <c:pt idx="17">
                  <c:v>81.744550328099677</c:v>
                </c:pt>
                <c:pt idx="18">
                  <c:v>80.756413931398995</c:v>
                </c:pt>
                <c:pt idx="19">
                  <c:v>79.770768068652956</c:v>
                </c:pt>
                <c:pt idx="20">
                  <c:v>78.802506372566597</c:v>
                </c:pt>
                <c:pt idx="21">
                  <c:v>77.851302233595689</c:v>
                </c:pt>
                <c:pt idx="22">
                  <c:v>76.916837530799782</c:v>
                </c:pt>
                <c:pt idx="23">
                  <c:v>75.984585437504649</c:v>
                </c:pt>
                <c:pt idx="24">
                  <c:v>75.054726392829025</c:v>
                </c:pt>
                <c:pt idx="25">
                  <c:v>74.508378907802921</c:v>
                </c:pt>
                <c:pt idx="26">
                  <c:v>73.940316125133037</c:v>
                </c:pt>
                <c:pt idx="27">
                  <c:v>73.392505744929593</c:v>
                </c:pt>
                <c:pt idx="28">
                  <c:v>72.836817328690529</c:v>
                </c:pt>
                <c:pt idx="29">
                  <c:v>72.287133710704282</c:v>
                </c:pt>
                <c:pt idx="30">
                  <c:v>71.743329821182883</c:v>
                </c:pt>
                <c:pt idx="31">
                  <c:v>71.191369861117266</c:v>
                </c:pt>
                <c:pt idx="32">
                  <c:v>70.645081387675717</c:v>
                </c:pt>
                <c:pt idx="33">
                  <c:v>70.09046398386073</c:v>
                </c:pt>
                <c:pt idx="34">
                  <c:v>69.555177475755272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729-4D27-ABD2-10A12928740A}"/>
            </c:ext>
          </c:extLst>
        </c:ser>
        <c:ser>
          <c:idx val="5"/>
          <c:order val="11"/>
          <c:tx>
            <c:strRef>
              <c:f>'ATB Offshore Wind'!$K$763</c:f>
              <c:strCache>
                <c:ptCount val="1"/>
                <c:pt idx="0">
                  <c:v>TRG 4 -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2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Wind'!$L$763:$AT$763</c:f>
              <c:numCache>
                <c:formatCode>"$"#,##0</c:formatCode>
                <c:ptCount val="35"/>
                <c:pt idx="0">
                  <c:v>135.91114410842877</c:v>
                </c:pt>
                <c:pt idx="1">
                  <c:v>138.4173697750638</c:v>
                </c:pt>
                <c:pt idx="2">
                  <c:v>136.85222253687641</c:v>
                </c:pt>
                <c:pt idx="3">
                  <c:v>135.29947594171418</c:v>
                </c:pt>
                <c:pt idx="4">
                  <c:v>133.75925809694883</c:v>
                </c:pt>
                <c:pt idx="5">
                  <c:v>132.2316955630281</c:v>
                </c:pt>
                <c:pt idx="6">
                  <c:v>130.71691323464486</c:v>
                </c:pt>
                <c:pt idx="7">
                  <c:v>129.21503422082165</c:v>
                </c:pt>
                <c:pt idx="8">
                  <c:v>127.72617972407053</c:v>
                </c:pt>
                <c:pt idx="9">
                  <c:v>126.25046891880682</c:v>
                </c:pt>
                <c:pt idx="10">
                  <c:v>124.78801882919966</c:v>
                </c:pt>
                <c:pt idx="11">
                  <c:v>123.33894420664707</c:v>
                </c:pt>
                <c:pt idx="12">
                  <c:v>121.90335740707718</c:v>
                </c:pt>
                <c:pt idx="13">
                  <c:v>120.48136826826928</c:v>
                </c:pt>
                <c:pt idx="14">
                  <c:v>119.07308398741515</c:v>
                </c:pt>
                <c:pt idx="15">
                  <c:v>118.29047011544647</c:v>
                </c:pt>
                <c:pt idx="16">
                  <c:v>117.51220483834874</c:v>
                </c:pt>
                <c:pt idx="17">
                  <c:v>116.73830581483796</c:v>
                </c:pt>
                <c:pt idx="18">
                  <c:v>115.96879040674132</c:v>
                </c:pt>
                <c:pt idx="19">
                  <c:v>115.20367567241971</c:v>
                </c:pt>
                <c:pt idx="20">
                  <c:v>114.44297836022523</c:v>
                </c:pt>
                <c:pt idx="21">
                  <c:v>113.68671490200713</c:v>
                </c:pt>
                <c:pt idx="22">
                  <c:v>112.93490140666216</c:v>
                </c:pt>
                <c:pt idx="23">
                  <c:v>112.187553653737</c:v>
                </c:pt>
                <c:pt idx="24">
                  <c:v>111.44468708708806</c:v>
                </c:pt>
                <c:pt idx="25">
                  <c:v>111.44468708708806</c:v>
                </c:pt>
                <c:pt idx="26">
                  <c:v>111.44468708708806</c:v>
                </c:pt>
                <c:pt idx="27">
                  <c:v>111.44468708708806</c:v>
                </c:pt>
                <c:pt idx="28">
                  <c:v>111.44468708708806</c:v>
                </c:pt>
                <c:pt idx="29">
                  <c:v>111.44468708708806</c:v>
                </c:pt>
                <c:pt idx="30">
                  <c:v>111.44468708708806</c:v>
                </c:pt>
                <c:pt idx="31">
                  <c:v>111.44468708708806</c:v>
                </c:pt>
                <c:pt idx="32">
                  <c:v>111.44468708708806</c:v>
                </c:pt>
                <c:pt idx="33">
                  <c:v>111.44468708708806</c:v>
                </c:pt>
                <c:pt idx="34">
                  <c:v>111.44468708708806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729-4D27-ABD2-10A12928740A}"/>
            </c:ext>
          </c:extLst>
        </c:ser>
        <c:ser>
          <c:idx val="8"/>
          <c:order val="12"/>
          <c:tx>
            <c:strRef>
              <c:f>'ATB Offshore Wind'!$K$764</c:f>
              <c:strCache>
                <c:ptCount val="1"/>
                <c:pt idx="0">
                  <c:v>TRG 5 -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5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Wind'!$L$764:$AT$764</c:f>
              <c:numCache>
                <c:formatCode>"$"#,##0</c:formatCode>
                <c:ptCount val="35"/>
                <c:pt idx="0">
                  <c:v>169.62250672992462</c:v>
                </c:pt>
                <c:pt idx="1">
                  <c:v>155.42954167114436</c:v>
                </c:pt>
                <c:pt idx="2">
                  <c:v>147.23854679009307</c:v>
                </c:pt>
                <c:pt idx="3">
                  <c:v>139.38039403819209</c:v>
                </c:pt>
                <c:pt idx="4">
                  <c:v>131.86123034459081</c:v>
                </c:pt>
                <c:pt idx="5">
                  <c:v>126.15815567405708</c:v>
                </c:pt>
                <c:pt idx="6">
                  <c:v>120.68182998321271</c:v>
                </c:pt>
                <c:pt idx="7">
                  <c:v>115.44100172780131</c:v>
                </c:pt>
                <c:pt idx="8">
                  <c:v>110.4057135040771</c:v>
                </c:pt>
                <c:pt idx="9">
                  <c:v>105.58412964046927</c:v>
                </c:pt>
                <c:pt idx="10">
                  <c:v>100.96531997759443</c:v>
                </c:pt>
                <c:pt idx="11">
                  <c:v>96.522136311422869</c:v>
                </c:pt>
                <c:pt idx="12">
                  <c:v>92.278168275163054</c:v>
                </c:pt>
                <c:pt idx="13">
                  <c:v>88.190847657186112</c:v>
                </c:pt>
                <c:pt idx="14">
                  <c:v>84.282502928975347</c:v>
                </c:pt>
                <c:pt idx="15">
                  <c:v>83.153873043282587</c:v>
                </c:pt>
                <c:pt idx="16">
                  <c:v>82.039860797102165</c:v>
                </c:pt>
                <c:pt idx="17">
                  <c:v>80.940037224893715</c:v>
                </c:pt>
                <c:pt idx="18">
                  <c:v>79.839612034438218</c:v>
                </c:pt>
                <c:pt idx="19">
                  <c:v>78.767149738880263</c:v>
                </c:pt>
                <c:pt idx="20">
                  <c:v>77.693698446016541</c:v>
                </c:pt>
                <c:pt idx="21">
                  <c:v>76.647084704249522</c:v>
                </c:pt>
                <c:pt idx="22">
                  <c:v>75.599142391271457</c:v>
                </c:pt>
                <c:pt idx="23">
                  <c:v>74.563531569767989</c:v>
                </c:pt>
                <c:pt idx="24">
                  <c:v>73.553217934419806</c:v>
                </c:pt>
                <c:pt idx="25">
                  <c:v>72.846854228550171</c:v>
                </c:pt>
                <c:pt idx="26">
                  <c:v>72.1573739098598</c:v>
                </c:pt>
                <c:pt idx="27">
                  <c:v>71.457993867373887</c:v>
                </c:pt>
                <c:pt idx="28">
                  <c:v>70.774678873217056</c:v>
                </c:pt>
                <c:pt idx="29">
                  <c:v>70.080863040215149</c:v>
                </c:pt>
                <c:pt idx="30">
                  <c:v>69.402335035728285</c:v>
                </c:pt>
                <c:pt idx="31">
                  <c:v>68.725680820987165</c:v>
                </c:pt>
                <c:pt idx="32">
                  <c:v>68.050577938238035</c:v>
                </c:pt>
                <c:pt idx="33">
                  <c:v>67.376709267007669</c:v>
                </c:pt>
                <c:pt idx="34">
                  <c:v>66.71660872727341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729-4D27-ABD2-10A12928740A}"/>
            </c:ext>
          </c:extLst>
        </c:ser>
        <c:ser>
          <c:idx val="11"/>
          <c:order val="13"/>
          <c:tx>
            <c:strRef>
              <c:f>'ATB Offshore Wind'!$K$765</c:f>
              <c:strCache>
                <c:ptCount val="1"/>
                <c:pt idx="0">
                  <c:v>TRG 5 -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8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Wind'!$L$765:$AT$765</c:f>
              <c:numCache>
                <c:formatCode>"$"#,##0</c:formatCode>
                <c:ptCount val="35"/>
                <c:pt idx="0">
                  <c:v>169.62250672992462</c:v>
                </c:pt>
                <c:pt idx="1">
                  <c:v>164.30068363441964</c:v>
                </c:pt>
                <c:pt idx="2">
                  <c:v>159.12963192063856</c:v>
                </c:pt>
                <c:pt idx="3">
                  <c:v>154.12838741537064</c:v>
                </c:pt>
                <c:pt idx="4">
                  <c:v>149.26973023818422</c:v>
                </c:pt>
                <c:pt idx="5">
                  <c:v>144.09924805250634</c:v>
                </c:pt>
                <c:pt idx="6">
                  <c:v>139.08639356733349</c:v>
                </c:pt>
                <c:pt idx="7">
                  <c:v>134.24712325288021</c:v>
                </c:pt>
                <c:pt idx="8">
                  <c:v>129.57552221557177</c:v>
                </c:pt>
                <c:pt idx="9">
                  <c:v>125.04634209540738</c:v>
                </c:pt>
                <c:pt idx="10">
                  <c:v>120.69335359098763</c:v>
                </c:pt>
                <c:pt idx="11">
                  <c:v>116.47254106597613</c:v>
                </c:pt>
                <c:pt idx="12">
                  <c:v>112.39796731572865</c:v>
                </c:pt>
                <c:pt idx="13">
                  <c:v>108.46435510167548</c:v>
                </c:pt>
                <c:pt idx="14">
                  <c:v>104.6492515834632</c:v>
                </c:pt>
                <c:pt idx="15">
                  <c:v>103.34667588043423</c:v>
                </c:pt>
                <c:pt idx="16">
                  <c:v>102.06768819658289</c:v>
                </c:pt>
                <c:pt idx="17">
                  <c:v>100.79510221688869</c:v>
                </c:pt>
                <c:pt idx="18">
                  <c:v>99.529034581386739</c:v>
                </c:pt>
                <c:pt idx="19">
                  <c:v>98.285916343395016</c:v>
                </c:pt>
                <c:pt idx="20">
                  <c:v>97.065289136635499</c:v>
                </c:pt>
                <c:pt idx="21">
                  <c:v>95.850764905676826</c:v>
                </c:pt>
                <c:pt idx="22">
                  <c:v>94.642461850556714</c:v>
                </c:pt>
                <c:pt idx="23">
                  <c:v>93.456071699127364</c:v>
                </c:pt>
                <c:pt idx="24">
                  <c:v>92.291169127692527</c:v>
                </c:pt>
                <c:pt idx="25">
                  <c:v>91.595542403639186</c:v>
                </c:pt>
                <c:pt idx="26">
                  <c:v>90.90849074418135</c:v>
                </c:pt>
                <c:pt idx="27">
                  <c:v>90.214513478267733</c:v>
                </c:pt>
                <c:pt idx="28">
                  <c:v>89.528800768821469</c:v>
                </c:pt>
                <c:pt idx="29">
                  <c:v>88.835905390390622</c:v>
                </c:pt>
                <c:pt idx="30">
                  <c:v>88.150970912987773</c:v>
                </c:pt>
                <c:pt idx="31">
                  <c:v>87.458598753881404</c:v>
                </c:pt>
                <c:pt idx="32">
                  <c:v>86.773889841582658</c:v>
                </c:pt>
                <c:pt idx="33">
                  <c:v>86.096678050249352</c:v>
                </c:pt>
                <c:pt idx="34">
                  <c:v>85.42680107764258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729-4D27-ABD2-10A12928740A}"/>
            </c:ext>
          </c:extLst>
        </c:ser>
        <c:ser>
          <c:idx val="14"/>
          <c:order val="14"/>
          <c:tx>
            <c:strRef>
              <c:f>'ATB Offshore Wind'!$K$766</c:f>
              <c:strCache>
                <c:ptCount val="1"/>
                <c:pt idx="0">
                  <c:v>TRG 5 -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B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Wind'!$L$766:$AT$766</c:f>
              <c:numCache>
                <c:formatCode>"$"#,##0</c:formatCode>
                <c:ptCount val="35"/>
                <c:pt idx="0">
                  <c:v>169.62250672992462</c:v>
                </c:pt>
                <c:pt idx="1">
                  <c:v>172.56416129465677</c:v>
                </c:pt>
                <c:pt idx="2">
                  <c:v>170.54862241266943</c:v>
                </c:pt>
                <c:pt idx="3">
                  <c:v>168.54905262136512</c:v>
                </c:pt>
                <c:pt idx="4">
                  <c:v>166.56561689269185</c:v>
                </c:pt>
                <c:pt idx="5">
                  <c:v>164.5984782065259</c:v>
                </c:pt>
                <c:pt idx="6">
                  <c:v>162.64779739764589</c:v>
                </c:pt>
                <c:pt idx="7">
                  <c:v>160.71373300131017</c:v>
                </c:pt>
                <c:pt idx="8">
                  <c:v>158.79644109764317</c:v>
                </c:pt>
                <c:pt idx="9">
                  <c:v>156.89607515506108</c:v>
                </c:pt>
                <c:pt idx="10">
                  <c:v>155.01278587297242</c:v>
                </c:pt>
                <c:pt idx="11">
                  <c:v>153.14672102399487</c:v>
                </c:pt>
                <c:pt idx="12">
                  <c:v>151.29802529594835</c:v>
                </c:pt>
                <c:pt idx="13">
                  <c:v>149.46684013387369</c:v>
                </c:pt>
                <c:pt idx="14">
                  <c:v>147.65330358236034</c:v>
                </c:pt>
                <c:pt idx="15">
                  <c:v>146.64548230519904</c:v>
                </c:pt>
                <c:pt idx="16">
                  <c:v>145.64326098811216</c:v>
                </c:pt>
                <c:pt idx="17">
                  <c:v>144.64666237134279</c:v>
                </c:pt>
                <c:pt idx="18">
                  <c:v>143.65570881281161</c:v>
                </c:pt>
                <c:pt idx="19">
                  <c:v>142.67042227964649</c:v>
                </c:pt>
                <c:pt idx="20">
                  <c:v>141.69082433975757</c:v>
                </c:pt>
                <c:pt idx="21">
                  <c:v>140.71693615347422</c:v>
                </c:pt>
                <c:pt idx="22">
                  <c:v>139.74877846523944</c:v>
                </c:pt>
                <c:pt idx="23">
                  <c:v>138.78637159537146</c:v>
                </c:pt>
                <c:pt idx="24">
                  <c:v>137.82973543189883</c:v>
                </c:pt>
                <c:pt idx="25">
                  <c:v>137.82973543189883</c:v>
                </c:pt>
                <c:pt idx="26">
                  <c:v>137.82973543189883</c:v>
                </c:pt>
                <c:pt idx="27">
                  <c:v>137.82973543189883</c:v>
                </c:pt>
                <c:pt idx="28">
                  <c:v>137.82973543189883</c:v>
                </c:pt>
                <c:pt idx="29">
                  <c:v>137.82973543189883</c:v>
                </c:pt>
                <c:pt idx="30">
                  <c:v>137.82973543189883</c:v>
                </c:pt>
                <c:pt idx="31">
                  <c:v>137.82973543189883</c:v>
                </c:pt>
                <c:pt idx="32">
                  <c:v>137.82973543189883</c:v>
                </c:pt>
                <c:pt idx="33">
                  <c:v>137.82973543189883</c:v>
                </c:pt>
                <c:pt idx="34">
                  <c:v>137.82973543189883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729-4D27-ABD2-10A12928740A}"/>
            </c:ext>
          </c:extLst>
        </c:ser>
        <c:ser>
          <c:idx val="15"/>
          <c:order val="15"/>
          <c:tx>
            <c:strRef>
              <c:f>'ATB Offshore Wind'!$K$767</c:f>
              <c:strCache>
                <c:ptCount val="1"/>
                <c:pt idx="0">
                  <c:v>TRG 6 - Low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E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Wind'!$L$767:$AT$767</c:f>
              <c:numCache>
                <c:formatCode>"$"#,##0</c:formatCode>
                <c:ptCount val="35"/>
                <c:pt idx="0">
                  <c:v>121.95377718638471</c:v>
                </c:pt>
                <c:pt idx="1">
                  <c:v>111.37342843004649</c:v>
                </c:pt>
                <c:pt idx="2">
                  <c:v>105.15451134344255</c:v>
                </c:pt>
                <c:pt idx="3">
                  <c:v>99.205830897815815</c:v>
                </c:pt>
                <c:pt idx="4">
                  <c:v>93.530394980258748</c:v>
                </c:pt>
                <c:pt idx="5">
                  <c:v>89.189899443206755</c:v>
                </c:pt>
                <c:pt idx="6">
                  <c:v>85.043333044766626</c:v>
                </c:pt>
                <c:pt idx="7">
                  <c:v>81.067316946610788</c:v>
                </c:pt>
                <c:pt idx="8">
                  <c:v>77.254098576571806</c:v>
                </c:pt>
                <c:pt idx="9">
                  <c:v>73.609318408900322</c:v>
                </c:pt>
                <c:pt idx="10">
                  <c:v>70.124465391765924</c:v>
                </c:pt>
                <c:pt idx="11">
                  <c:v>66.778898158668795</c:v>
                </c:pt>
                <c:pt idx="12">
                  <c:v>63.577845378383238</c:v>
                </c:pt>
                <c:pt idx="13">
                  <c:v>60.513633275690836</c:v>
                </c:pt>
                <c:pt idx="14">
                  <c:v>57.578866948934866</c:v>
                </c:pt>
                <c:pt idx="15">
                  <c:v>56.761093933230001</c:v>
                </c:pt>
                <c:pt idx="16">
                  <c:v>55.961368230333484</c:v>
                </c:pt>
                <c:pt idx="17">
                  <c:v>55.168142286333804</c:v>
                </c:pt>
                <c:pt idx="18">
                  <c:v>54.3813043438346</c:v>
                </c:pt>
                <c:pt idx="19">
                  <c:v>53.600746434847935</c:v>
                </c:pt>
                <c:pt idx="20">
                  <c:v>52.836975948821738</c:v>
                </c:pt>
                <c:pt idx="21">
                  <c:v>52.079026218823493</c:v>
                </c:pt>
                <c:pt idx="22">
                  <c:v>51.326807131812068</c:v>
                </c:pt>
                <c:pt idx="23">
                  <c:v>50.580231292924999</c:v>
                </c:pt>
                <c:pt idx="24">
                  <c:v>49.849333093398656</c:v>
                </c:pt>
                <c:pt idx="25">
                  <c:v>49.373985282992592</c:v>
                </c:pt>
                <c:pt idx="26">
                  <c:v>48.917402216910858</c:v>
                </c:pt>
                <c:pt idx="27">
                  <c:v>48.449171636554276</c:v>
                </c:pt>
                <c:pt idx="28">
                  <c:v>47.989230735928537</c:v>
                </c:pt>
                <c:pt idx="29">
                  <c:v>47.527377538442423</c:v>
                </c:pt>
                <c:pt idx="30">
                  <c:v>47.063467033146267</c:v>
                </c:pt>
                <c:pt idx="31">
                  <c:v>46.607278055804024</c:v>
                </c:pt>
                <c:pt idx="32">
                  <c:v>46.148696306444073</c:v>
                </c:pt>
                <c:pt idx="33">
                  <c:v>45.697459723067837</c:v>
                </c:pt>
                <c:pt idx="34">
                  <c:v>45.24350616987563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729-4D27-ABD2-10A12928740A}"/>
            </c:ext>
          </c:extLst>
        </c:ser>
        <c:ser>
          <c:idx val="16"/>
          <c:order val="16"/>
          <c:tx>
            <c:strRef>
              <c:f>'ATB Offshore Wind'!$K$768</c:f>
              <c:strCache>
                <c:ptCount val="1"/>
                <c:pt idx="0">
                  <c:v>TRG 6 - Mid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1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Wind'!$L$768:$AT$768</c:f>
              <c:numCache>
                <c:formatCode>"$"#,##0</c:formatCode>
                <c:ptCount val="35"/>
                <c:pt idx="0">
                  <c:v>121.95377718638471</c:v>
                </c:pt>
                <c:pt idx="1">
                  <c:v>117.8429865419205</c:v>
                </c:pt>
                <c:pt idx="2">
                  <c:v>113.8624465017545</c:v>
                </c:pt>
                <c:pt idx="3">
                  <c:v>110.00852998714917</c:v>
                </c:pt>
                <c:pt idx="4">
                  <c:v>106.29377430975674</c:v>
                </c:pt>
                <c:pt idx="5">
                  <c:v>102.32016846524063</c:v>
                </c:pt>
                <c:pt idx="6">
                  <c:v>98.495021691517934</c:v>
                </c:pt>
                <c:pt idx="7">
                  <c:v>94.798077564230326</c:v>
                </c:pt>
                <c:pt idx="8">
                  <c:v>91.210614684953811</c:v>
                </c:pt>
                <c:pt idx="9">
                  <c:v>87.758287659832604</c:v>
                </c:pt>
                <c:pt idx="10">
                  <c:v>84.422175494006865</c:v>
                </c:pt>
                <c:pt idx="11">
                  <c:v>81.198435511586069</c:v>
                </c:pt>
                <c:pt idx="12">
                  <c:v>78.096659393544144</c:v>
                </c:pt>
                <c:pt idx="13">
                  <c:v>75.08613674906556</c:v>
                </c:pt>
                <c:pt idx="14">
                  <c:v>72.18968770738573</c:v>
                </c:pt>
                <c:pt idx="15">
                  <c:v>71.19186888810448</c:v>
                </c:pt>
                <c:pt idx="16">
                  <c:v>70.222696066637866</c:v>
                </c:pt>
                <c:pt idx="17">
                  <c:v>69.256777604576328</c:v>
                </c:pt>
                <c:pt idx="18">
                  <c:v>68.29425620315466</c:v>
                </c:pt>
                <c:pt idx="19">
                  <c:v>67.359425010728515</c:v>
                </c:pt>
                <c:pt idx="20">
                  <c:v>66.415787385720748</c:v>
                </c:pt>
                <c:pt idx="21">
                  <c:v>65.499315764481665</c:v>
                </c:pt>
                <c:pt idx="22">
                  <c:v>64.585997678069901</c:v>
                </c:pt>
                <c:pt idx="23">
                  <c:v>63.687524555319165</c:v>
                </c:pt>
                <c:pt idx="24">
                  <c:v>62.792223158499233</c:v>
                </c:pt>
                <c:pt idx="25">
                  <c:v>62.317137177431263</c:v>
                </c:pt>
                <c:pt idx="26">
                  <c:v>61.823596128475806</c:v>
                </c:pt>
                <c:pt idx="27">
                  <c:v>61.345744866437151</c:v>
                </c:pt>
                <c:pt idx="28">
                  <c:v>60.860716581897663</c:v>
                </c:pt>
                <c:pt idx="29">
                  <c:v>60.379820804052358</c:v>
                </c:pt>
                <c:pt idx="30">
                  <c:v>59.891628529691474</c:v>
                </c:pt>
                <c:pt idx="31">
                  <c:v>59.418755182084361</c:v>
                </c:pt>
                <c:pt idx="32">
                  <c:v>58.938441690074697</c:v>
                </c:pt>
                <c:pt idx="33">
                  <c:v>58.450638990841718</c:v>
                </c:pt>
                <c:pt idx="34">
                  <c:v>57.977896712907523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729-4D27-ABD2-10A12928740A}"/>
            </c:ext>
          </c:extLst>
        </c:ser>
        <c:ser>
          <c:idx val="17"/>
          <c:order val="17"/>
          <c:tx>
            <c:strRef>
              <c:f>'ATB Offshore Wind'!$K$769</c:f>
              <c:strCache>
                <c:ptCount val="1"/>
                <c:pt idx="0">
                  <c:v>TRG 6 - Constant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4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Wind'!$L$769:$AT$769</c:f>
              <c:numCache>
                <c:formatCode>"$"#,##0</c:formatCode>
                <c:ptCount val="35"/>
                <c:pt idx="0">
                  <c:v>121.95377718638471</c:v>
                </c:pt>
                <c:pt idx="1">
                  <c:v>124.01202445570677</c:v>
                </c:pt>
                <c:pt idx="2">
                  <c:v>122.37052061823324</c:v>
                </c:pt>
                <c:pt idx="3">
                  <c:v>120.74202239621641</c:v>
                </c:pt>
                <c:pt idx="4">
                  <c:v>119.12666414681908</c:v>
                </c:pt>
                <c:pt idx="5">
                  <c:v>117.52457860481243</c:v>
                </c:pt>
                <c:pt idx="6">
                  <c:v>115.9358967579481</c:v>
                </c:pt>
                <c:pt idx="7">
                  <c:v>114.3607477211924</c:v>
                </c:pt>
                <c:pt idx="8">
                  <c:v>112.79925860999093</c:v>
                </c:pt>
                <c:pt idx="9">
                  <c:v>111.25155441275078</c:v>
                </c:pt>
                <c:pt idx="10">
                  <c:v>109.71775786273176</c:v>
                </c:pt>
                <c:pt idx="11">
                  <c:v>108.1979893095442</c:v>
                </c:pt>
                <c:pt idx="12">
                  <c:v>106.69236659046416</c:v>
                </c:pt>
                <c:pt idx="13">
                  <c:v>105.20100490176961</c:v>
                </c:pt>
                <c:pt idx="14">
                  <c:v>103.72401667032827</c:v>
                </c:pt>
                <c:pt idx="15">
                  <c:v>102.90322253495712</c:v>
                </c:pt>
                <c:pt idx="16">
                  <c:v>102.08698914313396</c:v>
                </c:pt>
                <c:pt idx="17">
                  <c:v>101.27533501506541</c:v>
                </c:pt>
                <c:pt idx="18">
                  <c:v>100.4682783595852</c:v>
                </c:pt>
                <c:pt idx="19">
                  <c:v>99.665837067256078</c:v>
                </c:pt>
                <c:pt idx="20">
                  <c:v>98.868028703508031</c:v>
                </c:pt>
                <c:pt idx="21">
                  <c:v>98.074870501827476</c:v>
                </c:pt>
                <c:pt idx="22">
                  <c:v>97.286379356992867</c:v>
                </c:pt>
                <c:pt idx="23">
                  <c:v>96.502571818365013</c:v>
                </c:pt>
                <c:pt idx="24">
                  <c:v>95.723464083237644</c:v>
                </c:pt>
                <c:pt idx="25">
                  <c:v>95.723464083237644</c:v>
                </c:pt>
                <c:pt idx="26">
                  <c:v>95.723464083237644</c:v>
                </c:pt>
                <c:pt idx="27">
                  <c:v>95.723464083237644</c:v>
                </c:pt>
                <c:pt idx="28">
                  <c:v>95.723464083237644</c:v>
                </c:pt>
                <c:pt idx="29">
                  <c:v>95.723464083237644</c:v>
                </c:pt>
                <c:pt idx="30">
                  <c:v>95.723464083237644</c:v>
                </c:pt>
                <c:pt idx="31">
                  <c:v>95.723464083237644</c:v>
                </c:pt>
                <c:pt idx="32">
                  <c:v>95.723464083237644</c:v>
                </c:pt>
                <c:pt idx="33">
                  <c:v>95.723464083237644</c:v>
                </c:pt>
                <c:pt idx="34">
                  <c:v>95.723464083237644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6729-4D27-ABD2-10A12928740A}"/>
            </c:ext>
          </c:extLst>
        </c:ser>
        <c:ser>
          <c:idx val="18"/>
          <c:order val="18"/>
          <c:tx>
            <c:strRef>
              <c:f>'ATB Offshore Wind'!$K$770</c:f>
              <c:strCache>
                <c:ptCount val="1"/>
                <c:pt idx="0">
                  <c:v>TRG 7 - Low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7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Wind'!$L$770:$AT$770</c:f>
              <c:numCache>
                <c:formatCode>"$"#,##0</c:formatCode>
                <c:ptCount val="35"/>
                <c:pt idx="0">
                  <c:v>128.33468078697226</c:v>
                </c:pt>
                <c:pt idx="1">
                  <c:v>117.19466836773246</c:v>
                </c:pt>
                <c:pt idx="2">
                  <c:v>110.63276746513296</c:v>
                </c:pt>
                <c:pt idx="3">
                  <c:v>104.3595275114935</c:v>
                </c:pt>
                <c:pt idx="4">
                  <c:v>98.377126739507943</c:v>
                </c:pt>
                <c:pt idx="5">
                  <c:v>93.79060985096153</c:v>
                </c:pt>
                <c:pt idx="6">
                  <c:v>89.410909260246157</c:v>
                </c:pt>
                <c:pt idx="7">
                  <c:v>85.213751355488867</c:v>
                </c:pt>
                <c:pt idx="8">
                  <c:v>81.204497490690983</c:v>
                </c:pt>
                <c:pt idx="9">
                  <c:v>77.360375883409176</c:v>
                </c:pt>
                <c:pt idx="10">
                  <c:v>73.673497210118001</c:v>
                </c:pt>
                <c:pt idx="11">
                  <c:v>70.148788776693337</c:v>
                </c:pt>
                <c:pt idx="12">
                  <c:v>66.777733977399109</c:v>
                </c:pt>
                <c:pt idx="13">
                  <c:v>63.540234986097829</c:v>
                </c:pt>
                <c:pt idx="14">
                  <c:v>60.440940953025475</c:v>
                </c:pt>
                <c:pt idx="15">
                  <c:v>59.583824963826096</c:v>
                </c:pt>
                <c:pt idx="16">
                  <c:v>58.734458333477697</c:v>
                </c:pt>
                <c:pt idx="17">
                  <c:v>57.903834141903459</c:v>
                </c:pt>
                <c:pt idx="18">
                  <c:v>57.080387218900498</c:v>
                </c:pt>
                <c:pt idx="19">
                  <c:v>56.253112631994043</c:v>
                </c:pt>
                <c:pt idx="20">
                  <c:v>55.443759915976045</c:v>
                </c:pt>
                <c:pt idx="21">
                  <c:v>54.641198629504032</c:v>
                </c:pt>
                <c:pt idx="22">
                  <c:v>53.855795410915391</c:v>
                </c:pt>
                <c:pt idx="23">
                  <c:v>53.0663395586174</c:v>
                </c:pt>
                <c:pt idx="24">
                  <c:v>52.293572224209953</c:v>
                </c:pt>
                <c:pt idx="25">
                  <c:v>51.802945017771535</c:v>
                </c:pt>
                <c:pt idx="26">
                  <c:v>51.311335857826641</c:v>
                </c:pt>
                <c:pt idx="27">
                  <c:v>50.828726669155543</c:v>
                </c:pt>
                <c:pt idx="28">
                  <c:v>50.344749705501719</c:v>
                </c:pt>
                <c:pt idx="29">
                  <c:v>49.859246170509685</c:v>
                </c:pt>
                <c:pt idx="30">
                  <c:v>49.372057936692009</c:v>
                </c:pt>
                <c:pt idx="31">
                  <c:v>48.893068014036878</c:v>
                </c:pt>
                <c:pt idx="32">
                  <c:v>48.412031793734506</c:v>
                </c:pt>
                <c:pt idx="33">
                  <c:v>47.928795815777939</c:v>
                </c:pt>
                <c:pt idx="34">
                  <c:v>47.453181054544146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729-4D27-ABD2-10A12928740A}"/>
            </c:ext>
          </c:extLst>
        </c:ser>
        <c:ser>
          <c:idx val="19"/>
          <c:order val="19"/>
          <c:tx>
            <c:strRef>
              <c:f>'ATB Offshore Wind'!$K$771</c:f>
              <c:strCache>
                <c:ptCount val="1"/>
                <c:pt idx="0">
                  <c:v>TRG 7 - Mid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A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Wind'!$L$771:$AT$771</c:f>
              <c:numCache>
                <c:formatCode>"$"#,##0</c:formatCode>
                <c:ptCount val="35"/>
                <c:pt idx="0">
                  <c:v>128.33468078697226</c:v>
                </c:pt>
                <c:pt idx="1">
                  <c:v>124.00532765819369</c:v>
                </c:pt>
                <c:pt idx="2">
                  <c:v>119.81390126419399</c:v>
                </c:pt>
                <c:pt idx="3">
                  <c:v>115.75652555507507</c:v>
                </c:pt>
                <c:pt idx="4">
                  <c:v>111.81304710895706</c:v>
                </c:pt>
                <c:pt idx="5">
                  <c:v>107.63006162210698</c:v>
                </c:pt>
                <c:pt idx="6">
                  <c:v>103.58787140673299</c:v>
                </c:pt>
                <c:pt idx="7">
                  <c:v>99.682032495255498</c:v>
                </c:pt>
                <c:pt idx="8">
                  <c:v>95.908183343830842</c:v>
                </c:pt>
                <c:pt idx="9">
                  <c:v>92.262045009307641</c:v>
                </c:pt>
                <c:pt idx="10">
                  <c:v>88.753594583290976</c:v>
                </c:pt>
                <c:pt idx="11">
                  <c:v>85.350048713688778</c:v>
                </c:pt>
                <c:pt idx="12">
                  <c:v>82.061883250253473</c:v>
                </c:pt>
                <c:pt idx="13">
                  <c:v>78.898382615187273</c:v>
                </c:pt>
                <c:pt idx="14">
                  <c:v>75.828921738873035</c:v>
                </c:pt>
                <c:pt idx="15">
                  <c:v>74.789168373925165</c:v>
                </c:pt>
                <c:pt idx="16">
                  <c:v>73.753581348032228</c:v>
                </c:pt>
                <c:pt idx="17">
                  <c:v>72.734801145049332</c:v>
                </c:pt>
                <c:pt idx="18">
                  <c:v>71.73253725476701</c:v>
                </c:pt>
                <c:pt idx="19">
                  <c:v>70.734270517227216</c:v>
                </c:pt>
                <c:pt idx="20">
                  <c:v>69.752229685748901</c:v>
                </c:pt>
                <c:pt idx="21">
                  <c:v>68.774172491364808</c:v>
                </c:pt>
                <c:pt idx="22">
                  <c:v>67.812059657993188</c:v>
                </c:pt>
                <c:pt idx="23">
                  <c:v>66.86562271167665</c:v>
                </c:pt>
                <c:pt idx="24">
                  <c:v>65.923024232113448</c:v>
                </c:pt>
                <c:pt idx="25">
                  <c:v>65.413507095122938</c:v>
                </c:pt>
                <c:pt idx="26">
                  <c:v>64.9086310949167</c:v>
                </c:pt>
                <c:pt idx="27">
                  <c:v>64.396772337858863</c:v>
                </c:pt>
                <c:pt idx="28">
                  <c:v>63.889395918681132</c:v>
                </c:pt>
                <c:pt idx="29">
                  <c:v>63.374906802131633</c:v>
                </c:pt>
                <c:pt idx="30">
                  <c:v>62.876232399299262</c:v>
                </c:pt>
                <c:pt idx="31">
                  <c:v>62.370289838521828</c:v>
                </c:pt>
                <c:pt idx="32">
                  <c:v>61.857026115696712</c:v>
                </c:pt>
                <c:pt idx="33">
                  <c:v>61.359297911290618</c:v>
                </c:pt>
                <c:pt idx="34">
                  <c:v>60.854095671297884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729-4D27-ABD2-10A12928740A}"/>
            </c:ext>
          </c:extLst>
        </c:ser>
        <c:ser>
          <c:idx val="20"/>
          <c:order val="20"/>
          <c:tx>
            <c:strRef>
              <c:f>'ATB Offshore Wind'!$K$772</c:f>
              <c:strCache>
                <c:ptCount val="1"/>
                <c:pt idx="0">
                  <c:v>TRG 7 - Constant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D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Wind'!$L$772:$AT$772</c:f>
              <c:numCache>
                <c:formatCode>"$"#,##0</c:formatCode>
                <c:ptCount val="35"/>
                <c:pt idx="0">
                  <c:v>128.33468078697226</c:v>
                </c:pt>
                <c:pt idx="1">
                  <c:v>130.48188292420761</c:v>
                </c:pt>
                <c:pt idx="2">
                  <c:v>128.74678283329575</c:v>
                </c:pt>
                <c:pt idx="3">
                  <c:v>127.02542991984768</c:v>
                </c:pt>
                <c:pt idx="4">
                  <c:v>125.31796620188382</c:v>
                </c:pt>
                <c:pt idx="5">
                  <c:v>123.62453198252635</c:v>
                </c:pt>
                <c:pt idx="6">
                  <c:v>121.94526571826533</c:v>
                </c:pt>
                <c:pt idx="7">
                  <c:v>120.28030388602188</c:v>
                </c:pt>
                <c:pt idx="8">
                  <c:v>118.62978084918663</c:v>
                </c:pt>
                <c:pt idx="9">
                  <c:v>116.9938287228308</c:v>
                </c:pt>
                <c:pt idx="10">
                  <c:v>115.3725772382931</c:v>
                </c:pt>
                <c:pt idx="11">
                  <c:v>113.76615360735033</c:v>
                </c:pt>
                <c:pt idx="12">
                  <c:v>112.17468238619527</c:v>
                </c:pt>
                <c:pt idx="13">
                  <c:v>110.59828533943653</c:v>
                </c:pt>
                <c:pt idx="14">
                  <c:v>109.03708130436469</c:v>
                </c:pt>
                <c:pt idx="15">
                  <c:v>108.1694866351409</c:v>
                </c:pt>
                <c:pt idx="16">
                  <c:v>107.30671275668479</c:v>
                </c:pt>
                <c:pt idx="17">
                  <c:v>106.44877924519916</c:v>
                </c:pt>
                <c:pt idx="18">
                  <c:v>105.5957053477601</c:v>
                </c:pt>
                <c:pt idx="19">
                  <c:v>104.74750997502517</c:v>
                </c:pt>
                <c:pt idx="20">
                  <c:v>103.90421169398061</c:v>
                </c:pt>
                <c:pt idx="21">
                  <c:v>103.06582872074216</c:v>
                </c:pt>
                <c:pt idx="22">
                  <c:v>102.23237891340486</c:v>
                </c:pt>
                <c:pt idx="23">
                  <c:v>101.403879764951</c:v>
                </c:pt>
                <c:pt idx="24">
                  <c:v>100.5803483962213</c:v>
                </c:pt>
                <c:pt idx="25">
                  <c:v>100.5803483962213</c:v>
                </c:pt>
                <c:pt idx="26">
                  <c:v>100.5803483962213</c:v>
                </c:pt>
                <c:pt idx="27">
                  <c:v>100.5803483962213</c:v>
                </c:pt>
                <c:pt idx="28">
                  <c:v>100.5803483962213</c:v>
                </c:pt>
                <c:pt idx="29">
                  <c:v>100.5803483962213</c:v>
                </c:pt>
                <c:pt idx="30">
                  <c:v>100.5803483962213</c:v>
                </c:pt>
                <c:pt idx="31">
                  <c:v>100.5803483962213</c:v>
                </c:pt>
                <c:pt idx="32">
                  <c:v>100.5803483962213</c:v>
                </c:pt>
                <c:pt idx="33">
                  <c:v>100.5803483962213</c:v>
                </c:pt>
                <c:pt idx="34">
                  <c:v>100.5803483962213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729-4D27-ABD2-10A12928740A}"/>
            </c:ext>
          </c:extLst>
        </c:ser>
        <c:ser>
          <c:idx val="21"/>
          <c:order val="21"/>
          <c:tx>
            <c:strRef>
              <c:f>'ATB Offshore Wind'!$K$773</c:f>
              <c:strCache>
                <c:ptCount val="1"/>
                <c:pt idx="0">
                  <c:v>TRG 8 - Low</c:v>
                </c:pt>
              </c:strCache>
            </c:strRef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0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Wind'!$L$773:$AT$773</c:f>
              <c:numCache>
                <c:formatCode>"$"#,##0</c:formatCode>
                <c:ptCount val="35"/>
                <c:pt idx="0">
                  <c:v>134.95442717099181</c:v>
                </c:pt>
                <c:pt idx="1">
                  <c:v>123.23799558492694</c:v>
                </c:pt>
                <c:pt idx="2">
                  <c:v>116.34750029137167</c:v>
                </c:pt>
                <c:pt idx="3">
                  <c:v>109.76319480448673</c:v>
                </c:pt>
                <c:pt idx="4">
                  <c:v>103.4706286387987</c:v>
                </c:pt>
                <c:pt idx="5">
                  <c:v>98.662402370801132</c:v>
                </c:pt>
                <c:pt idx="6">
                  <c:v>94.057448532803789</c:v>
                </c:pt>
                <c:pt idx="7">
                  <c:v>89.646450488479388</c:v>
                </c:pt>
                <c:pt idx="8">
                  <c:v>85.420362432419807</c:v>
                </c:pt>
                <c:pt idx="9">
                  <c:v>81.384057303739468</c:v>
                </c:pt>
                <c:pt idx="10">
                  <c:v>77.514556252909088</c:v>
                </c:pt>
                <c:pt idx="11">
                  <c:v>73.803650313767591</c:v>
                </c:pt>
                <c:pt idx="12">
                  <c:v>70.255877810718104</c:v>
                </c:pt>
                <c:pt idx="13">
                  <c:v>66.850318241907459</c:v>
                </c:pt>
                <c:pt idx="14">
                  <c:v>63.5913552534738</c:v>
                </c:pt>
                <c:pt idx="15">
                  <c:v>62.700405616395926</c:v>
                </c:pt>
                <c:pt idx="16">
                  <c:v>61.806395869031725</c:v>
                </c:pt>
                <c:pt idx="17">
                  <c:v>60.920963281243381</c:v>
                </c:pt>
                <c:pt idx="18">
                  <c:v>60.055168324879205</c:v>
                </c:pt>
                <c:pt idx="19">
                  <c:v>59.197324696687076</c:v>
                </c:pt>
                <c:pt idx="20">
                  <c:v>58.336310926316052</c:v>
                </c:pt>
                <c:pt idx="21">
                  <c:v>57.494038296323588</c:v>
                </c:pt>
                <c:pt idx="22">
                  <c:v>56.659260816145533</c:v>
                </c:pt>
                <c:pt idx="23">
                  <c:v>55.842413274440723</c:v>
                </c:pt>
                <c:pt idx="24">
                  <c:v>55.02208372303356</c:v>
                </c:pt>
                <c:pt idx="25">
                  <c:v>54.508960255458575</c:v>
                </c:pt>
                <c:pt idx="26">
                  <c:v>53.995304922635469</c:v>
                </c:pt>
                <c:pt idx="27">
                  <c:v>53.480937251356565</c:v>
                </c:pt>
                <c:pt idx="28">
                  <c:v>52.965678457651755</c:v>
                </c:pt>
                <c:pt idx="29">
                  <c:v>52.459646525958931</c:v>
                </c:pt>
                <c:pt idx="30">
                  <c:v>51.942047766635476</c:v>
                </c:pt>
                <c:pt idx="31">
                  <c:v>51.443516278961638</c:v>
                </c:pt>
                <c:pt idx="32">
                  <c:v>50.933076567647468</c:v>
                </c:pt>
                <c:pt idx="33">
                  <c:v>50.43102280028662</c:v>
                </c:pt>
                <c:pt idx="34">
                  <c:v>49.926946514520104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6729-4D27-ABD2-10A12928740A}"/>
            </c:ext>
          </c:extLst>
        </c:ser>
        <c:ser>
          <c:idx val="22"/>
          <c:order val="22"/>
          <c:tx>
            <c:strRef>
              <c:f>'ATB Offshore Wind'!$K$774</c:f>
              <c:strCache>
                <c:ptCount val="1"/>
                <c:pt idx="0">
                  <c:v>TRG 8 - Mid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3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Wind'!$L$774:$AT$774</c:f>
              <c:numCache>
                <c:formatCode>"$"#,##0</c:formatCode>
                <c:ptCount val="35"/>
                <c:pt idx="0">
                  <c:v>134.95442717099181</c:v>
                </c:pt>
                <c:pt idx="1">
                  <c:v>130.40935234086442</c:v>
                </c:pt>
                <c:pt idx="2">
                  <c:v>125.99231287100632</c:v>
                </c:pt>
                <c:pt idx="3">
                  <c:v>121.7346801565844</c:v>
                </c:pt>
                <c:pt idx="4">
                  <c:v>117.59769825690671</c:v>
                </c:pt>
                <c:pt idx="5">
                  <c:v>113.2033335477166</c:v>
                </c:pt>
                <c:pt idx="6">
                  <c:v>108.9576470804594</c:v>
                </c:pt>
                <c:pt idx="7">
                  <c:v>104.85590820309751</c:v>
                </c:pt>
                <c:pt idx="8">
                  <c:v>100.89347691558027</c:v>
                </c:pt>
                <c:pt idx="9">
                  <c:v>97.065803861532515</c:v>
                </c:pt>
                <c:pt idx="10">
                  <c:v>93.353933406903082</c:v>
                </c:pt>
                <c:pt idx="11">
                  <c:v>89.782822413509507</c:v>
                </c:pt>
                <c:pt idx="12">
                  <c:v>86.333354580188697</c:v>
                </c:pt>
                <c:pt idx="13">
                  <c:v>83.001342289192593</c:v>
                </c:pt>
                <c:pt idx="14">
                  <c:v>79.795918531979197</c:v>
                </c:pt>
                <c:pt idx="15">
                  <c:v>78.696982129006201</c:v>
                </c:pt>
                <c:pt idx="16">
                  <c:v>77.615981679347684</c:v>
                </c:pt>
                <c:pt idx="17">
                  <c:v>76.539808709348918</c:v>
                </c:pt>
                <c:pt idx="18">
                  <c:v>75.481232506064586</c:v>
                </c:pt>
                <c:pt idx="19">
                  <c:v>74.427436882725956</c:v>
                </c:pt>
                <c:pt idx="20">
                  <c:v>73.390910166446261</c:v>
                </c:pt>
                <c:pt idx="21">
                  <c:v>72.371354915510821</c:v>
                </c:pt>
                <c:pt idx="22">
                  <c:v>71.356382017325657</c:v>
                </c:pt>
                <c:pt idx="23">
                  <c:v>70.358073478512352</c:v>
                </c:pt>
                <c:pt idx="24">
                  <c:v>69.376146810242005</c:v>
                </c:pt>
                <c:pt idx="25">
                  <c:v>68.836893391149189</c:v>
                </c:pt>
                <c:pt idx="26">
                  <c:v>68.302640773281297</c:v>
                </c:pt>
                <c:pt idx="27">
                  <c:v>67.76150136175329</c:v>
                </c:pt>
                <c:pt idx="28">
                  <c:v>67.23696024247063</c:v>
                </c:pt>
                <c:pt idx="29">
                  <c:v>66.693604471214556</c:v>
                </c:pt>
                <c:pt idx="30">
                  <c:v>66.166648731881125</c:v>
                </c:pt>
                <c:pt idx="31">
                  <c:v>65.632494366664446</c:v>
                </c:pt>
                <c:pt idx="32">
                  <c:v>65.102802147923342</c:v>
                </c:pt>
                <c:pt idx="33">
                  <c:v>64.565769292496142</c:v>
                </c:pt>
                <c:pt idx="34">
                  <c:v>64.033032464095186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6729-4D27-ABD2-10A12928740A}"/>
            </c:ext>
          </c:extLst>
        </c:ser>
        <c:ser>
          <c:idx val="23"/>
          <c:order val="23"/>
          <c:tx>
            <c:strRef>
              <c:f>'ATB Offshore Wind'!$K$775</c:f>
              <c:strCache>
                <c:ptCount val="1"/>
                <c:pt idx="0">
                  <c:v>TRG 8 - Constant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6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Wind'!$L$775:$AT$775</c:f>
              <c:numCache>
                <c:formatCode>"$"#,##0</c:formatCode>
                <c:ptCount val="35"/>
                <c:pt idx="0">
                  <c:v>134.95442717099181</c:v>
                </c:pt>
                <c:pt idx="1">
                  <c:v>137.21123473642314</c:v>
                </c:pt>
                <c:pt idx="2">
                  <c:v>135.38988010988226</c:v>
                </c:pt>
                <c:pt idx="3">
                  <c:v>133.58295605446912</c:v>
                </c:pt>
                <c:pt idx="4">
                  <c:v>131.79061164814161</c:v>
                </c:pt>
                <c:pt idx="5">
                  <c:v>130.01299416870935</c:v>
                </c:pt>
                <c:pt idx="6">
                  <c:v>128.25024895555086</c:v>
                </c:pt>
                <c:pt idx="7">
                  <c:v>126.50251927006806</c:v>
                </c:pt>
                <c:pt idx="8">
                  <c:v>124.76994615506564</c:v>
                </c:pt>
                <c:pt idx="9">
                  <c:v>123.05266829326133</c:v>
                </c:pt>
                <c:pt idx="10">
                  <c:v>121.35082186514136</c:v>
                </c:pt>
                <c:pt idx="11">
                  <c:v>119.66454040637862</c:v>
                </c:pt>
                <c:pt idx="12">
                  <c:v>117.99395466504883</c:v>
                </c:pt>
                <c:pt idx="13">
                  <c:v>116.33919245886942</c:v>
                </c:pt>
                <c:pt idx="14">
                  <c:v>114.70037853271832</c:v>
                </c:pt>
                <c:pt idx="15">
                  <c:v>113.78965437736282</c:v>
                </c:pt>
                <c:pt idx="16">
                  <c:v>112.88399066181383</c:v>
                </c:pt>
                <c:pt idx="17">
                  <c:v>111.98340793543777</c:v>
                </c:pt>
                <c:pt idx="18">
                  <c:v>111.08792640211288</c:v>
                </c:pt>
                <c:pt idx="19">
                  <c:v>110.1975659125751</c:v>
                </c:pt>
                <c:pt idx="20">
                  <c:v>109.31234595680456</c:v>
                </c:pt>
                <c:pt idx="21">
                  <c:v>108.43228565646854</c:v>
                </c:pt>
                <c:pt idx="22">
                  <c:v>107.5574037574159</c:v>
                </c:pt>
                <c:pt idx="23">
                  <c:v>106.68771862223235</c:v>
                </c:pt>
                <c:pt idx="24">
                  <c:v>105.82324822286243</c:v>
                </c:pt>
                <c:pt idx="25">
                  <c:v>105.82324822286243</c:v>
                </c:pt>
                <c:pt idx="26">
                  <c:v>105.82324822286243</c:v>
                </c:pt>
                <c:pt idx="27">
                  <c:v>105.82324822286243</c:v>
                </c:pt>
                <c:pt idx="28">
                  <c:v>105.82324822286243</c:v>
                </c:pt>
                <c:pt idx="29">
                  <c:v>105.82324822286243</c:v>
                </c:pt>
                <c:pt idx="30">
                  <c:v>105.82324822286243</c:v>
                </c:pt>
                <c:pt idx="31">
                  <c:v>105.82324822286243</c:v>
                </c:pt>
                <c:pt idx="32">
                  <c:v>105.82324822286243</c:v>
                </c:pt>
                <c:pt idx="33">
                  <c:v>105.82324822286243</c:v>
                </c:pt>
                <c:pt idx="34">
                  <c:v>105.82324822286243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6729-4D27-ABD2-10A12928740A}"/>
            </c:ext>
          </c:extLst>
        </c:ser>
        <c:ser>
          <c:idx val="24"/>
          <c:order val="24"/>
          <c:tx>
            <c:strRef>
              <c:f>'ATB Offshore Wind'!$K$776</c:f>
              <c:strCache>
                <c:ptCount val="1"/>
                <c:pt idx="0">
                  <c:v>TRG 9 - Low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9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Wind'!$L$776:$AT$776</c:f>
              <c:numCache>
                <c:formatCode>"$"#,##0</c:formatCode>
                <c:ptCount val="35"/>
                <c:pt idx="0">
                  <c:v>146.33817296264394</c:v>
                </c:pt>
                <c:pt idx="1">
                  <c:v>133.65780587455359</c:v>
                </c:pt>
                <c:pt idx="2">
                  <c:v>126.21559760802083</c:v>
                </c:pt>
                <c:pt idx="3">
                  <c:v>119.10929034968045</c:v>
                </c:pt>
                <c:pt idx="4">
                  <c:v>112.30636057990759</c:v>
                </c:pt>
                <c:pt idx="5">
                  <c:v>107.12266931567912</c:v>
                </c:pt>
                <c:pt idx="6">
                  <c:v>102.14594711829783</c:v>
                </c:pt>
                <c:pt idx="7">
                  <c:v>97.382110648797564</c:v>
                </c:pt>
                <c:pt idx="8">
                  <c:v>92.8210480454551</c:v>
                </c:pt>
                <c:pt idx="9">
                  <c:v>88.466933107804465</c:v>
                </c:pt>
                <c:pt idx="10">
                  <c:v>84.281938740130315</c:v>
                </c:pt>
                <c:pt idx="11">
                  <c:v>80.284444731971064</c:v>
                </c:pt>
                <c:pt idx="12">
                  <c:v>76.451657869203331</c:v>
                </c:pt>
                <c:pt idx="13">
                  <c:v>72.775034719931398</c:v>
                </c:pt>
                <c:pt idx="14">
                  <c:v>69.246307174653666</c:v>
                </c:pt>
                <c:pt idx="15">
                  <c:v>68.2816565073757</c:v>
                </c:pt>
                <c:pt idx="16">
                  <c:v>67.315353550419374</c:v>
                </c:pt>
                <c:pt idx="17">
                  <c:v>66.359245004690493</c:v>
                </c:pt>
                <c:pt idx="18">
                  <c:v>65.413100740035304</c:v>
                </c:pt>
                <c:pt idx="19">
                  <c:v>64.488041981772128</c:v>
                </c:pt>
                <c:pt idx="20">
                  <c:v>63.561031243377386</c:v>
                </c:pt>
                <c:pt idx="21">
                  <c:v>62.64334804542429</c:v>
                </c:pt>
                <c:pt idx="22">
                  <c:v>61.745728164497372</c:v>
                </c:pt>
                <c:pt idx="23">
                  <c:v>60.8459827241469</c:v>
                </c:pt>
                <c:pt idx="24">
                  <c:v>59.965669629862816</c:v>
                </c:pt>
                <c:pt idx="25">
                  <c:v>59.403870676874789</c:v>
                </c:pt>
                <c:pt idx="26">
                  <c:v>58.842449056283854</c:v>
                </c:pt>
                <c:pt idx="27">
                  <c:v>58.281194163672616</c:v>
                </c:pt>
                <c:pt idx="28">
                  <c:v>57.719898141380078</c:v>
                </c:pt>
                <c:pt idx="29">
                  <c:v>57.168868159031938</c:v>
                </c:pt>
                <c:pt idx="30">
                  <c:v>56.617332229955778</c:v>
                </c:pt>
                <c:pt idx="31">
                  <c:v>56.06509326232387</c:v>
                </c:pt>
                <c:pt idx="32">
                  <c:v>55.511955700647754</c:v>
                </c:pt>
                <c:pt idx="33">
                  <c:v>54.957725269751492</c:v>
                </c:pt>
                <c:pt idx="34">
                  <c:v>54.412594888389641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6729-4D27-ABD2-10A12928740A}"/>
            </c:ext>
          </c:extLst>
        </c:ser>
        <c:ser>
          <c:idx val="25"/>
          <c:order val="25"/>
          <c:tx>
            <c:strRef>
              <c:f>'ATB Offshore Wind'!$K$777</c:f>
              <c:strCache>
                <c:ptCount val="1"/>
                <c:pt idx="0">
                  <c:v>TRG 9 - Mid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C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Wind'!$L$777:$AT$777</c:f>
              <c:numCache>
                <c:formatCode>"$"#,##0</c:formatCode>
                <c:ptCount val="35"/>
                <c:pt idx="0">
                  <c:v>146.33817296264394</c:v>
                </c:pt>
                <c:pt idx="1">
                  <c:v>141.41740654489487</c:v>
                </c:pt>
                <c:pt idx="2">
                  <c:v>136.67390896320958</c:v>
                </c:pt>
                <c:pt idx="3">
                  <c:v>132.06670322958379</c:v>
                </c:pt>
                <c:pt idx="4">
                  <c:v>127.60967077865277</c:v>
                </c:pt>
                <c:pt idx="5">
                  <c:v>122.86394778684058</c:v>
                </c:pt>
                <c:pt idx="6">
                  <c:v>118.28014441379001</c:v>
                </c:pt>
                <c:pt idx="7">
                  <c:v>113.85304345542298</c:v>
                </c:pt>
                <c:pt idx="8">
                  <c:v>109.57753238218827</c:v>
                </c:pt>
                <c:pt idx="9">
                  <c:v>105.44860302557841</c:v>
                </c:pt>
                <c:pt idx="10">
                  <c:v>101.44650828971264</c:v>
                </c:pt>
                <c:pt idx="11">
                  <c:v>97.596473563644153</c:v>
                </c:pt>
                <c:pt idx="12">
                  <c:v>93.878608094126108</c:v>
                </c:pt>
                <c:pt idx="13">
                  <c:v>90.274463731411487</c:v>
                </c:pt>
                <c:pt idx="14">
                  <c:v>86.807565031142573</c:v>
                </c:pt>
                <c:pt idx="15">
                  <c:v>85.625586122165558</c:v>
                </c:pt>
                <c:pt idx="16">
                  <c:v>84.449789996735419</c:v>
                </c:pt>
                <c:pt idx="17">
                  <c:v>83.293368659715483</c:v>
                </c:pt>
                <c:pt idx="18">
                  <c:v>82.155978551631506</c:v>
                </c:pt>
                <c:pt idx="19">
                  <c:v>81.02448107122386</c:v>
                </c:pt>
                <c:pt idx="20">
                  <c:v>79.911637154107993</c:v>
                </c:pt>
                <c:pt idx="21">
                  <c:v>78.804601836062062</c:v>
                </c:pt>
                <c:pt idx="22">
                  <c:v>77.715855502490356</c:v>
                </c:pt>
                <c:pt idx="23">
                  <c:v>76.63283927616375</c:v>
                </c:pt>
                <c:pt idx="24">
                  <c:v>75.567759754736073</c:v>
                </c:pt>
                <c:pt idx="25">
                  <c:v>74.977608003392902</c:v>
                </c:pt>
                <c:pt idx="26">
                  <c:v>74.405111560428423</c:v>
                </c:pt>
                <c:pt idx="27">
                  <c:v>73.813932758111676</c:v>
                </c:pt>
                <c:pt idx="28">
                  <c:v>73.240181877758914</c:v>
                </c:pt>
                <c:pt idx="29">
                  <c:v>72.65964549137037</c:v>
                </c:pt>
                <c:pt idx="30">
                  <c:v>72.084271993485785</c:v>
                </c:pt>
                <c:pt idx="31">
                  <c:v>71.501951481469902</c:v>
                </c:pt>
                <c:pt idx="32">
                  <c:v>70.924605000509814</c:v>
                </c:pt>
                <c:pt idx="33">
                  <c:v>70.3401490729524</c:v>
                </c:pt>
                <c:pt idx="34">
                  <c:v>69.772446302359171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6729-4D27-ABD2-10A12928740A}"/>
            </c:ext>
          </c:extLst>
        </c:ser>
        <c:ser>
          <c:idx val="26"/>
          <c:order val="26"/>
          <c:tx>
            <c:strRef>
              <c:f>'ATB Offshore Wind'!$K$778</c:f>
              <c:strCache>
                <c:ptCount val="1"/>
                <c:pt idx="0">
                  <c:v>TRG 9 - Constant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F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Wind'!$L$778:$AT$778</c:f>
              <c:numCache>
                <c:formatCode>"$"#,##0</c:formatCode>
                <c:ptCount val="35"/>
                <c:pt idx="0">
                  <c:v>146.33817296264394</c:v>
                </c:pt>
                <c:pt idx="1">
                  <c:v>148.76859367771911</c:v>
                </c:pt>
                <c:pt idx="2">
                  <c:v>146.81216056585492</c:v>
                </c:pt>
                <c:pt idx="3">
                  <c:v>144.87122825035735</c:v>
                </c:pt>
                <c:pt idx="4">
                  <c:v>142.94595686536445</c:v>
                </c:pt>
                <c:pt idx="5">
                  <c:v>141.0365046113601</c:v>
                </c:pt>
                <c:pt idx="6">
                  <c:v>139.14302760663574</c:v>
                </c:pt>
                <c:pt idx="7">
                  <c:v>137.26567973739603</c:v>
                </c:pt>
                <c:pt idx="8">
                  <c:v>135.40461250670847</c:v>
                </c:pt>
                <c:pt idx="9">
                  <c:v>133.559974882521</c:v>
                </c:pt>
                <c:pt idx="10">
                  <c:v>131.73191314497504</c:v>
                </c:pt>
                <c:pt idx="11">
                  <c:v>129.92057073324952</c:v>
                </c:pt>
                <c:pt idx="12">
                  <c:v>128.12608809218742</c:v>
                </c:pt>
                <c:pt idx="13">
                  <c:v>126.34860251894716</c:v>
                </c:pt>
                <c:pt idx="14">
                  <c:v>124.58824800995437</c:v>
                </c:pt>
                <c:pt idx="15">
                  <c:v>123.60998113795266</c:v>
                </c:pt>
                <c:pt idx="16">
                  <c:v>122.63715000693938</c:v>
                </c:pt>
                <c:pt idx="17">
                  <c:v>121.66977669029907</c:v>
                </c:pt>
                <c:pt idx="18">
                  <c:v>120.70788289030526</c:v>
                </c:pt>
                <c:pt idx="19">
                  <c:v>119.75148992989885</c:v>
                </c:pt>
                <c:pt idx="20">
                  <c:v>118.80061874450999</c:v>
                </c:pt>
                <c:pt idx="21">
                  <c:v>117.85528987394045</c:v>
                </c:pt>
                <c:pt idx="22">
                  <c:v>116.91552345430148</c:v>
                </c:pt>
                <c:pt idx="23">
                  <c:v>115.98133921001701</c:v>
                </c:pt>
                <c:pt idx="24">
                  <c:v>115.0527564458983</c:v>
                </c:pt>
                <c:pt idx="25">
                  <c:v>115.0527564458983</c:v>
                </c:pt>
                <c:pt idx="26">
                  <c:v>115.0527564458983</c:v>
                </c:pt>
                <c:pt idx="27">
                  <c:v>115.0527564458983</c:v>
                </c:pt>
                <c:pt idx="28">
                  <c:v>115.0527564458983</c:v>
                </c:pt>
                <c:pt idx="29">
                  <c:v>115.0527564458983</c:v>
                </c:pt>
                <c:pt idx="30">
                  <c:v>115.0527564458983</c:v>
                </c:pt>
                <c:pt idx="31">
                  <c:v>115.0527564458983</c:v>
                </c:pt>
                <c:pt idx="32">
                  <c:v>115.0527564458983</c:v>
                </c:pt>
                <c:pt idx="33">
                  <c:v>115.0527564458983</c:v>
                </c:pt>
                <c:pt idx="34">
                  <c:v>115.0527564458983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6729-4D27-ABD2-10A12928740A}"/>
            </c:ext>
          </c:extLst>
        </c:ser>
        <c:ser>
          <c:idx val="27"/>
          <c:order val="27"/>
          <c:tx>
            <c:strRef>
              <c:f>'ATB Offshore Wind'!$K$779</c:f>
              <c:strCache>
                <c:ptCount val="1"/>
                <c:pt idx="0">
                  <c:v>TRG 10 - Low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2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Wind'!$L$779:$AT$779</c:f>
              <c:numCache>
                <c:formatCode>"$"#,##0</c:formatCode>
                <c:ptCount val="35"/>
                <c:pt idx="0">
                  <c:v>161.28708217842743</c:v>
                </c:pt>
                <c:pt idx="1">
                  <c:v>147.33188504723711</c:v>
                </c:pt>
                <c:pt idx="2">
                  <c:v>139.12665235885245</c:v>
                </c:pt>
                <c:pt idx="3">
                  <c:v>131.29925277042076</c:v>
                </c:pt>
                <c:pt idx="4">
                  <c:v>123.813711729541</c:v>
                </c:pt>
                <c:pt idx="5">
                  <c:v>118.09308735945088</c:v>
                </c:pt>
                <c:pt idx="6">
                  <c:v>112.62268493694958</c:v>
                </c:pt>
                <c:pt idx="7">
                  <c:v>107.37484016540043</c:v>
                </c:pt>
                <c:pt idx="8">
                  <c:v>102.35465650669703</c:v>
                </c:pt>
                <c:pt idx="9">
                  <c:v>97.550901690028894</c:v>
                </c:pt>
                <c:pt idx="10">
                  <c:v>92.952731590659781</c:v>
                </c:pt>
                <c:pt idx="11">
                  <c:v>88.535794276323088</c:v>
                </c:pt>
                <c:pt idx="12">
                  <c:v>84.318150653873744</c:v>
                </c:pt>
                <c:pt idx="13">
                  <c:v>80.262640593082168</c:v>
                </c:pt>
                <c:pt idx="14">
                  <c:v>76.386416929592713</c:v>
                </c:pt>
                <c:pt idx="15">
                  <c:v>75.311130247348984</c:v>
                </c:pt>
                <c:pt idx="16">
                  <c:v>74.248622524786853</c:v>
                </c:pt>
                <c:pt idx="17">
                  <c:v>73.186319031803137</c:v>
                </c:pt>
                <c:pt idx="18">
                  <c:v>72.148568378003162</c:v>
                </c:pt>
                <c:pt idx="19">
                  <c:v>71.122662042168884</c:v>
                </c:pt>
                <c:pt idx="20">
                  <c:v>70.096520244938048</c:v>
                </c:pt>
                <c:pt idx="21">
                  <c:v>69.093601926910807</c:v>
                </c:pt>
                <c:pt idx="22">
                  <c:v>68.09019450368811</c:v>
                </c:pt>
                <c:pt idx="23">
                  <c:v>67.109194175063422</c:v>
                </c:pt>
                <c:pt idx="24">
                  <c:v>66.127478938540776</c:v>
                </c:pt>
                <c:pt idx="25">
                  <c:v>65.508392822954718</c:v>
                </c:pt>
                <c:pt idx="26">
                  <c:v>64.890887256779948</c:v>
                </c:pt>
                <c:pt idx="27">
                  <c:v>64.263590632924846</c:v>
                </c:pt>
                <c:pt idx="28">
                  <c:v>63.648519018372625</c:v>
                </c:pt>
                <c:pt idx="29">
                  <c:v>63.034273266122504</c:v>
                </c:pt>
                <c:pt idx="30">
                  <c:v>62.420610088734527</c:v>
                </c:pt>
                <c:pt idx="31">
                  <c:v>61.807289432290155</c:v>
                </c:pt>
                <c:pt idx="32">
                  <c:v>61.205035239757727</c:v>
                </c:pt>
                <c:pt idx="33">
                  <c:v>60.602599047140828</c:v>
                </c:pt>
                <c:pt idx="34">
                  <c:v>59.98884306499734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6729-4D27-ABD2-10A12928740A}"/>
            </c:ext>
          </c:extLst>
        </c:ser>
        <c:ser>
          <c:idx val="28"/>
          <c:order val="28"/>
          <c:tx>
            <c:strRef>
              <c:f>'ATB Offshore Wind'!$K$780</c:f>
              <c:strCache>
                <c:ptCount val="1"/>
                <c:pt idx="0">
                  <c:v>TRG 10 - Mid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5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Wind'!$L$780:$AT$780</c:f>
              <c:numCache>
                <c:formatCode>"$"#,##0</c:formatCode>
                <c:ptCount val="35"/>
                <c:pt idx="0">
                  <c:v>161.28708217842743</c:v>
                </c:pt>
                <c:pt idx="1">
                  <c:v>155.86919595375142</c:v>
                </c:pt>
                <c:pt idx="2">
                  <c:v>150.64768287259943</c:v>
                </c:pt>
                <c:pt idx="3">
                  <c:v>145.57877186690274</c:v>
                </c:pt>
                <c:pt idx="4">
                  <c:v>140.67682904471087</c:v>
                </c:pt>
                <c:pt idx="5">
                  <c:v>135.45911573644645</c:v>
                </c:pt>
                <c:pt idx="6">
                  <c:v>130.4211344655844</c:v>
                </c:pt>
                <c:pt idx="7">
                  <c:v>125.54014099257712</c:v>
                </c:pt>
                <c:pt idx="8">
                  <c:v>120.82803261358268</c:v>
                </c:pt>
                <c:pt idx="9">
                  <c:v>116.2791400683134</c:v>
                </c:pt>
                <c:pt idx="10">
                  <c:v>111.88791874332355</c:v>
                </c:pt>
                <c:pt idx="11">
                  <c:v>107.64894771892571</c:v>
                </c:pt>
                <c:pt idx="12">
                  <c:v>103.54193499468191</c:v>
                </c:pt>
                <c:pt idx="13">
                  <c:v>99.592031390309245</c:v>
                </c:pt>
                <c:pt idx="14">
                  <c:v>95.764511980250603</c:v>
                </c:pt>
                <c:pt idx="15">
                  <c:v>94.470326416637008</c:v>
                </c:pt>
                <c:pt idx="16">
                  <c:v>93.16974998292109</c:v>
                </c:pt>
                <c:pt idx="17">
                  <c:v>91.904865870022661</c:v>
                </c:pt>
                <c:pt idx="18">
                  <c:v>90.647429812944679</c:v>
                </c:pt>
                <c:pt idx="19">
                  <c:v>89.397519699980734</c:v>
                </c:pt>
                <c:pt idx="20">
                  <c:v>88.168592873001685</c:v>
                </c:pt>
                <c:pt idx="21">
                  <c:v>86.947040086940305</c:v>
                </c:pt>
                <c:pt idx="22">
                  <c:v>85.746021359161759</c:v>
                </c:pt>
                <c:pt idx="23">
                  <c:v>84.565171675267109</c:v>
                </c:pt>
                <c:pt idx="24">
                  <c:v>83.391341480190761</c:v>
                </c:pt>
                <c:pt idx="25">
                  <c:v>82.73993887929025</c:v>
                </c:pt>
                <c:pt idx="26">
                  <c:v>82.09504314781077</c:v>
                </c:pt>
                <c:pt idx="27">
                  <c:v>81.456518923190629</c:v>
                </c:pt>
                <c:pt idx="28">
                  <c:v>80.811512529945631</c:v>
                </c:pt>
                <c:pt idx="29">
                  <c:v>80.172647723245419</c:v>
                </c:pt>
                <c:pt idx="30">
                  <c:v>79.539795277734001</c:v>
                </c:pt>
                <c:pt idx="31">
                  <c:v>78.900153573192057</c:v>
                </c:pt>
                <c:pt idx="32">
                  <c:v>78.253640316375055</c:v>
                </c:pt>
                <c:pt idx="33">
                  <c:v>77.625467142252731</c:v>
                </c:pt>
                <c:pt idx="34">
                  <c:v>76.990202214836643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6729-4D27-ABD2-10A12928740A}"/>
            </c:ext>
          </c:extLst>
        </c:ser>
        <c:ser>
          <c:idx val="29"/>
          <c:order val="29"/>
          <c:tx>
            <c:strRef>
              <c:f>'ATB Offshore Wind'!$K$781</c:f>
              <c:strCache>
                <c:ptCount val="1"/>
                <c:pt idx="0">
                  <c:v>TRG 10 - Constant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8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Wind'!$L$781:$AT$781</c:f>
              <c:numCache>
                <c:formatCode>"$"#,##0</c:formatCode>
                <c:ptCount val="35"/>
                <c:pt idx="0">
                  <c:v>161.28708217842743</c:v>
                </c:pt>
                <c:pt idx="1">
                  <c:v>163.93200802263496</c:v>
                </c:pt>
                <c:pt idx="2">
                  <c:v>161.78348439952777</c:v>
                </c:pt>
                <c:pt idx="3">
                  <c:v>159.6519835036319</c:v>
                </c:pt>
                <c:pt idx="4">
                  <c:v>157.53768119170246</c:v>
                </c:pt>
                <c:pt idx="5">
                  <c:v>155.44075119698638</c:v>
                </c:pt>
                <c:pt idx="6">
                  <c:v>153.36136496610001</c:v>
                </c:pt>
                <c:pt idx="7">
                  <c:v>151.29969149441749</c:v>
                </c:pt>
                <c:pt idx="8">
                  <c:v>149.25589716019005</c:v>
                </c:pt>
                <c:pt idx="9">
                  <c:v>147.23014555764081</c:v>
                </c:pt>
                <c:pt idx="10">
                  <c:v>145.22259732928686</c:v>
                </c:pt>
                <c:pt idx="11">
                  <c:v>143.23340999774544</c:v>
                </c:pt>
                <c:pt idx="12">
                  <c:v>141.26273779730201</c:v>
                </c:pt>
                <c:pt idx="13">
                  <c:v>139.31073150550492</c:v>
                </c:pt>
                <c:pt idx="14">
                  <c:v>137.3775382750905</c:v>
                </c:pt>
                <c:pt idx="15">
                  <c:v>136.30322120723216</c:v>
                </c:pt>
                <c:pt idx="16">
                  <c:v>135.23487358338491</c:v>
                </c:pt>
                <c:pt idx="17">
                  <c:v>134.17251964418739</c:v>
                </c:pt>
                <c:pt idx="18">
                  <c:v>133.11618322273017</c:v>
                </c:pt>
                <c:pt idx="19">
                  <c:v>132.06588773552656</c:v>
                </c:pt>
                <c:pt idx="20">
                  <c:v>131.02165617353191</c:v>
                </c:pt>
                <c:pt idx="21">
                  <c:v>129.9835110932288</c:v>
                </c:pt>
                <c:pt idx="22">
                  <c:v>128.95147460777321</c:v>
                </c:pt>
                <c:pt idx="23">
                  <c:v>127.92556837821277</c:v>
                </c:pt>
                <c:pt idx="24">
                  <c:v>126.90581360478312</c:v>
                </c:pt>
                <c:pt idx="25">
                  <c:v>126.90581360478312</c:v>
                </c:pt>
                <c:pt idx="26">
                  <c:v>126.90581360478312</c:v>
                </c:pt>
                <c:pt idx="27">
                  <c:v>126.90581360478312</c:v>
                </c:pt>
                <c:pt idx="28">
                  <c:v>126.90581360478312</c:v>
                </c:pt>
                <c:pt idx="29">
                  <c:v>126.90581360478312</c:v>
                </c:pt>
                <c:pt idx="30">
                  <c:v>126.90581360478312</c:v>
                </c:pt>
                <c:pt idx="31">
                  <c:v>126.90581360478312</c:v>
                </c:pt>
                <c:pt idx="32">
                  <c:v>126.90581360478312</c:v>
                </c:pt>
                <c:pt idx="33">
                  <c:v>126.90581360478312</c:v>
                </c:pt>
                <c:pt idx="34">
                  <c:v>126.90581360478312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6729-4D27-ABD2-10A12928740A}"/>
            </c:ext>
          </c:extLst>
        </c:ser>
        <c:ser>
          <c:idx val="30"/>
          <c:order val="30"/>
          <c:tx>
            <c:strRef>
              <c:f>'ATB Offshore Wind'!$K$782</c:f>
              <c:strCache>
                <c:ptCount val="1"/>
                <c:pt idx="0">
                  <c:v>TRG 11 - Low</c:v>
                </c:pt>
              </c:strCache>
            </c:strRef>
          </c:tx>
          <c:spPr>
            <a:ln>
              <a:solidFill>
                <a:srgbClr val="B9CDE5"/>
              </a:solidFill>
              <a:prstDash val="sysDot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Wind'!$L$782:$AT$782</c:f>
              <c:numCache>
                <c:formatCode>"$"#,##0</c:formatCode>
                <c:ptCount val="35"/>
                <c:pt idx="0">
                  <c:v>180.08530056282413</c:v>
                </c:pt>
                <c:pt idx="1">
                  <c:v>164.48223451559571</c:v>
                </c:pt>
                <c:pt idx="2">
                  <c:v>155.32728293224937</c:v>
                </c:pt>
                <c:pt idx="3">
                  <c:v>146.58416159657648</c:v>
                </c:pt>
                <c:pt idx="4">
                  <c:v>138.21431618557705</c:v>
                </c:pt>
                <c:pt idx="5">
                  <c:v>131.81312114544605</c:v>
                </c:pt>
                <c:pt idx="6">
                  <c:v>125.69828518208186</c:v>
                </c:pt>
                <c:pt idx="7">
                  <c:v>119.82214238046383</c:v>
                </c:pt>
                <c:pt idx="8">
                  <c:v>114.20681564486148</c:v>
                </c:pt>
                <c:pt idx="9">
                  <c:v>108.83910568861029</c:v>
                </c:pt>
                <c:pt idx="10">
                  <c:v>103.69103020761202</c:v>
                </c:pt>
                <c:pt idx="11">
                  <c:v>98.751731708461463</c:v>
                </c:pt>
                <c:pt idx="12">
                  <c:v>94.025075986696621</c:v>
                </c:pt>
                <c:pt idx="13">
                  <c:v>89.499619076783972</c:v>
                </c:pt>
                <c:pt idx="14">
                  <c:v>85.164348575492852</c:v>
                </c:pt>
                <c:pt idx="15">
                  <c:v>83.957768875896662</c:v>
                </c:pt>
                <c:pt idx="16">
                  <c:v>82.767312277316449</c:v>
                </c:pt>
                <c:pt idx="17">
                  <c:v>81.57947149687979</c:v>
                </c:pt>
                <c:pt idx="18">
                  <c:v>80.4072144044423</c:v>
                </c:pt>
                <c:pt idx="19">
                  <c:v>79.250117327592505</c:v>
                </c:pt>
                <c:pt idx="20">
                  <c:v>78.107774287401909</c:v>
                </c:pt>
                <c:pt idx="21">
                  <c:v>76.979796008223531</c:v>
                </c:pt>
                <c:pt idx="22">
                  <c:v>75.86580898985234</c:v>
                </c:pt>
                <c:pt idx="23">
                  <c:v>74.765454637530496</c:v>
                </c:pt>
                <c:pt idx="24">
                  <c:v>73.666442309676881</c:v>
                </c:pt>
                <c:pt idx="25">
                  <c:v>72.974957684529073</c:v>
                </c:pt>
                <c:pt idx="26">
                  <c:v>72.274851296802595</c:v>
                </c:pt>
                <c:pt idx="27">
                  <c:v>71.577745231067681</c:v>
                </c:pt>
                <c:pt idx="28">
                  <c:v>70.895102220586864</c:v>
                </c:pt>
                <c:pt idx="29">
                  <c:v>70.203015146272378</c:v>
                </c:pt>
                <c:pt idx="30">
                  <c:v>69.524705663395991</c:v>
                </c:pt>
                <c:pt idx="31">
                  <c:v>68.836425302172017</c:v>
                </c:pt>
                <c:pt idx="32">
                  <c:v>68.161265712724116</c:v>
                </c:pt>
                <c:pt idx="33">
                  <c:v>67.475620680699492</c:v>
                </c:pt>
                <c:pt idx="34">
                  <c:v>66.802464231768894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6729-4D27-ABD2-10A12928740A}"/>
            </c:ext>
          </c:extLst>
        </c:ser>
        <c:ser>
          <c:idx val="31"/>
          <c:order val="31"/>
          <c:tx>
            <c:strRef>
              <c:f>'ATB Offshore Wind'!$K$783</c:f>
              <c:strCache>
                <c:ptCount val="1"/>
                <c:pt idx="0">
                  <c:v>TRG 11 - Mid</c:v>
                </c:pt>
              </c:strCache>
            </c:strRef>
          </c:tx>
          <c:spPr>
            <a:ln>
              <a:solidFill>
                <a:srgbClr val="B9CDE5"/>
              </a:solidFill>
              <a:prstDash val="solid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Wind'!$L$783:$AT$783</c:f>
              <c:numCache>
                <c:formatCode>"$"#,##0</c:formatCode>
                <c:ptCount val="35"/>
                <c:pt idx="0">
                  <c:v>180.08530056282413</c:v>
                </c:pt>
                <c:pt idx="1">
                  <c:v>174.06309501311037</c:v>
                </c:pt>
                <c:pt idx="2">
                  <c:v>168.19910762500135</c:v>
                </c:pt>
                <c:pt idx="3">
                  <c:v>162.5501540598209</c:v>
                </c:pt>
                <c:pt idx="4">
                  <c:v>157.06989618263191</c:v>
                </c:pt>
                <c:pt idx="5">
                  <c:v>151.2413327114854</c:v>
                </c:pt>
                <c:pt idx="6">
                  <c:v>145.59732975485906</c:v>
                </c:pt>
                <c:pt idx="7">
                  <c:v>140.15052757500405</c:v>
                </c:pt>
                <c:pt idx="8">
                  <c:v>134.87660882882312</c:v>
                </c:pt>
                <c:pt idx="9">
                  <c:v>129.80479913912367</c:v>
                </c:pt>
                <c:pt idx="10">
                  <c:v>124.89381962568477</c:v>
                </c:pt>
                <c:pt idx="11">
                  <c:v>120.13863913156095</c:v>
                </c:pt>
                <c:pt idx="12">
                  <c:v>115.56644127624614</c:v>
                </c:pt>
                <c:pt idx="13">
                  <c:v>111.13874146254371</c:v>
                </c:pt>
                <c:pt idx="14">
                  <c:v>106.86615589432381</c:v>
                </c:pt>
                <c:pt idx="15">
                  <c:v>105.4085901482901</c:v>
                </c:pt>
                <c:pt idx="16">
                  <c:v>103.96098581892169</c:v>
                </c:pt>
                <c:pt idx="17">
                  <c:v>102.538205166251</c:v>
                </c:pt>
                <c:pt idx="18">
                  <c:v>101.12511818290186</c:v>
                </c:pt>
                <c:pt idx="19">
                  <c:v>99.736255082570594</c:v>
                </c:pt>
                <c:pt idx="20">
                  <c:v>98.356834550402979</c:v>
                </c:pt>
                <c:pt idx="21">
                  <c:v>97.00106322909231</c:v>
                </c:pt>
                <c:pt idx="22">
                  <c:v>95.654498707242425</c:v>
                </c:pt>
                <c:pt idx="23">
                  <c:v>94.317187069428115</c:v>
                </c:pt>
                <c:pt idx="24">
                  <c:v>93.002861753714299</c:v>
                </c:pt>
                <c:pt idx="25">
                  <c:v>92.287968402988142</c:v>
                </c:pt>
                <c:pt idx="26">
                  <c:v>91.567156597077954</c:v>
                </c:pt>
                <c:pt idx="27">
                  <c:v>90.85395140277538</c:v>
                </c:pt>
                <c:pt idx="28">
                  <c:v>90.134585627062904</c:v>
                </c:pt>
                <c:pt idx="29">
                  <c:v>89.422546038881492</c:v>
                </c:pt>
                <c:pt idx="30">
                  <c:v>88.704105964079304</c:v>
                </c:pt>
                <c:pt idx="31">
                  <c:v>87.992716987838534</c:v>
                </c:pt>
                <c:pt idx="32">
                  <c:v>87.274689204647274</c:v>
                </c:pt>
                <c:pt idx="33">
                  <c:v>86.56344208740866</c:v>
                </c:pt>
                <c:pt idx="34">
                  <c:v>85.845318811021286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6729-4D27-ABD2-10A12928740A}"/>
            </c:ext>
          </c:extLst>
        </c:ser>
        <c:ser>
          <c:idx val="32"/>
          <c:order val="32"/>
          <c:tx>
            <c:strRef>
              <c:f>'ATB Offshore Wind'!$K$784</c:f>
              <c:strCache>
                <c:ptCount val="1"/>
                <c:pt idx="0">
                  <c:v>TRG 11 - Constant</c:v>
                </c:pt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4F81BD">
                    <a:lumMod val="40000"/>
                    <a:lumOff val="60000"/>
                  </a:srgbClr>
                </a:solidFill>
                <a:ln>
                  <a:solidFill>
                    <a:srgbClr val="4F81B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Wind'!$L$784:$AT$784</c:f>
              <c:numCache>
                <c:formatCode>"$"#,##0</c:formatCode>
                <c:ptCount val="35"/>
                <c:pt idx="0">
                  <c:v>180.08530056282413</c:v>
                </c:pt>
                <c:pt idx="1">
                  <c:v>182.98131346000329</c:v>
                </c:pt>
                <c:pt idx="2">
                  <c:v>180.58112923155369</c:v>
                </c:pt>
                <c:pt idx="3">
                  <c:v>178.19996163430991</c:v>
                </c:pt>
                <c:pt idx="4">
                  <c:v>175.83800712345911</c:v>
                </c:pt>
                <c:pt idx="5">
                  <c:v>173.49545978194939</c:v>
                </c:pt>
                <c:pt idx="6">
                  <c:v>171.17251113826123</c:v>
                </c:pt>
                <c:pt idx="7">
                  <c:v>168.86934998251419</c:v>
                </c:pt>
                <c:pt idx="8">
                  <c:v>166.5861621811564</c:v>
                </c:pt>
                <c:pt idx="9">
                  <c:v>164.32313049050939</c:v>
                </c:pt>
                <c:pt idx="10">
                  <c:v>162.0804343694499</c:v>
                </c:pt>
                <c:pt idx="11">
                  <c:v>159.85824979151505</c:v>
                </c:pt>
                <c:pt idx="12">
                  <c:v>157.65674905674157</c:v>
                </c:pt>
                <c:pt idx="13">
                  <c:v>155.47610060353534</c:v>
                </c:pt>
                <c:pt idx="14">
                  <c:v>153.31646882090877</c:v>
                </c:pt>
                <c:pt idx="15">
                  <c:v>152.11631497810453</c:v>
                </c:pt>
                <c:pt idx="16">
                  <c:v>150.92282979149468</c:v>
                </c:pt>
                <c:pt idx="17">
                  <c:v>149.73604034106933</c:v>
                </c:pt>
                <c:pt idx="18">
                  <c:v>148.55597325153371</c:v>
                </c:pt>
                <c:pt idx="19">
                  <c:v>147.38265468222139</c:v>
                </c:pt>
                <c:pt idx="20">
                  <c:v>146.21611031706138</c:v>
                </c:pt>
                <c:pt idx="21">
                  <c:v>145.05636535461937</c:v>
                </c:pt>
                <c:pt idx="22">
                  <c:v>143.90344449820694</c:v>
                </c:pt>
                <c:pt idx="23">
                  <c:v>142.7573719460708</c:v>
                </c:pt>
                <c:pt idx="24">
                  <c:v>141.61817138167004</c:v>
                </c:pt>
                <c:pt idx="25">
                  <c:v>141.61817138167004</c:v>
                </c:pt>
                <c:pt idx="26">
                  <c:v>141.61817138167004</c:v>
                </c:pt>
                <c:pt idx="27">
                  <c:v>141.61817138167004</c:v>
                </c:pt>
                <c:pt idx="28">
                  <c:v>141.61817138167004</c:v>
                </c:pt>
                <c:pt idx="29">
                  <c:v>141.61817138167004</c:v>
                </c:pt>
                <c:pt idx="30">
                  <c:v>141.61817138167004</c:v>
                </c:pt>
                <c:pt idx="31">
                  <c:v>141.61817138167004</c:v>
                </c:pt>
                <c:pt idx="32">
                  <c:v>141.61817138167004</c:v>
                </c:pt>
                <c:pt idx="33">
                  <c:v>141.61817138167004</c:v>
                </c:pt>
                <c:pt idx="34">
                  <c:v>141.61817138167004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6729-4D27-ABD2-10A12928740A}"/>
            </c:ext>
          </c:extLst>
        </c:ser>
        <c:ser>
          <c:idx val="33"/>
          <c:order val="33"/>
          <c:tx>
            <c:strRef>
              <c:f>'ATB Offshore Wind'!$K$785</c:f>
              <c:strCache>
                <c:ptCount val="1"/>
                <c:pt idx="0">
                  <c:v>TRG 12 - Low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Wind'!$L$785:$AT$785</c:f>
              <c:numCache>
                <c:formatCode>"$"#,##0</c:formatCode>
                <c:ptCount val="35"/>
                <c:pt idx="0">
                  <c:v>201.46745120568937</c:v>
                </c:pt>
                <c:pt idx="1">
                  <c:v>184.00006611991921</c:v>
                </c:pt>
                <c:pt idx="2">
                  <c:v>173.74717761841933</c:v>
                </c:pt>
                <c:pt idx="3">
                  <c:v>163.96841463703748</c:v>
                </c:pt>
                <c:pt idx="4">
                  <c:v>154.5986235996555</c:v>
                </c:pt>
                <c:pt idx="5">
                  <c:v>147.42696526096935</c:v>
                </c:pt>
                <c:pt idx="6">
                  <c:v>140.58403536535192</c:v>
                </c:pt>
                <c:pt idx="7">
                  <c:v>134.01592452353952</c:v>
                </c:pt>
                <c:pt idx="8">
                  <c:v>127.72815851894242</c:v>
                </c:pt>
                <c:pt idx="9">
                  <c:v>121.70689320637898</c:v>
                </c:pt>
                <c:pt idx="10">
                  <c:v>115.938764617</c:v>
                </c:pt>
                <c:pt idx="11">
                  <c:v>110.41087086806272</c:v>
                </c:pt>
                <c:pt idx="12">
                  <c:v>105.11075477109004</c:v>
                </c:pt>
                <c:pt idx="13">
                  <c:v>100.04180796772982</c:v>
                </c:pt>
                <c:pt idx="14">
                  <c:v>95.176112267988259</c:v>
                </c:pt>
                <c:pt idx="15">
                  <c:v>93.823011661989639</c:v>
                </c:pt>
                <c:pt idx="16">
                  <c:v>92.475662201871927</c:v>
                </c:pt>
                <c:pt idx="17">
                  <c:v>91.14840170828947</c:v>
                </c:pt>
                <c:pt idx="18">
                  <c:v>89.840616363811762</c:v>
                </c:pt>
                <c:pt idx="19">
                  <c:v>88.537734511596057</c:v>
                </c:pt>
                <c:pt idx="20">
                  <c:v>87.253551541951595</c:v>
                </c:pt>
                <c:pt idx="21">
                  <c:v>85.973898152101185</c:v>
                </c:pt>
                <c:pt idx="22">
                  <c:v>84.725667937440917</c:v>
                </c:pt>
                <c:pt idx="23">
                  <c:v>83.481284365862578</c:v>
                </c:pt>
                <c:pt idx="24">
                  <c:v>82.253875745362009</c:v>
                </c:pt>
                <c:pt idx="25">
                  <c:v>81.471771898776538</c:v>
                </c:pt>
                <c:pt idx="26">
                  <c:v>80.682223596692907</c:v>
                </c:pt>
                <c:pt idx="27">
                  <c:v>79.910866627034267</c:v>
                </c:pt>
                <c:pt idx="28">
                  <c:v>79.131337510070495</c:v>
                </c:pt>
                <c:pt idx="29">
                  <c:v>78.369098127860639</c:v>
                </c:pt>
                <c:pt idx="30">
                  <c:v>77.597990744903171</c:v>
                </c:pt>
                <c:pt idx="31">
                  <c:v>76.830538401733506</c:v>
                </c:pt>
                <c:pt idx="32">
                  <c:v>76.066366103511882</c:v>
                </c:pt>
                <c:pt idx="33">
                  <c:v>75.305106286447824</c:v>
                </c:pt>
                <c:pt idx="34">
                  <c:v>74.546398167270098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6729-4D27-ABD2-10A12928740A}"/>
            </c:ext>
          </c:extLst>
        </c:ser>
        <c:ser>
          <c:idx val="34"/>
          <c:order val="34"/>
          <c:tx>
            <c:strRef>
              <c:f>'ATB Offshore Wind'!$K$786</c:f>
              <c:strCache>
                <c:ptCount val="1"/>
                <c:pt idx="0">
                  <c:v>TRG 12 - Mid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Wind'!$L$786:$AT$786</c:f>
              <c:numCache>
                <c:formatCode>"$"#,##0</c:formatCode>
                <c:ptCount val="35"/>
                <c:pt idx="0">
                  <c:v>201.46745120568937</c:v>
                </c:pt>
                <c:pt idx="1">
                  <c:v>194.72038430908879</c:v>
                </c:pt>
                <c:pt idx="2">
                  <c:v>188.17701574253056</c:v>
                </c:pt>
                <c:pt idx="3">
                  <c:v>181.8319933971261</c:v>
                </c:pt>
                <c:pt idx="4">
                  <c:v>175.7233296800292</c:v>
                </c:pt>
                <c:pt idx="5">
                  <c:v>169.18770314848169</c:v>
                </c:pt>
                <c:pt idx="6">
                  <c:v>162.88309874506317</c:v>
                </c:pt>
                <c:pt idx="7">
                  <c:v>156.80160948587258</c:v>
                </c:pt>
                <c:pt idx="8">
                  <c:v>150.91589431260618</c:v>
                </c:pt>
                <c:pt idx="9">
                  <c:v>145.21983878302945</c:v>
                </c:pt>
                <c:pt idx="10">
                  <c:v>139.72613881535591</c:v>
                </c:pt>
                <c:pt idx="11">
                  <c:v>134.40929688237375</c:v>
                </c:pt>
                <c:pt idx="12">
                  <c:v>129.28139108244125</c:v>
                </c:pt>
                <c:pt idx="13">
                  <c:v>124.33552163187954</c:v>
                </c:pt>
                <c:pt idx="14">
                  <c:v>119.564969719514</c:v>
                </c:pt>
                <c:pt idx="15">
                  <c:v>117.92702570926514</c:v>
                </c:pt>
                <c:pt idx="16">
                  <c:v>116.30156749368918</c:v>
                </c:pt>
                <c:pt idx="17">
                  <c:v>114.70502698739368</c:v>
                </c:pt>
                <c:pt idx="18">
                  <c:v>113.13681891869686</c:v>
                </c:pt>
                <c:pt idx="19">
                  <c:v>111.56424642273933</c:v>
                </c:pt>
                <c:pt idx="20">
                  <c:v>110.01962677306152</c:v>
                </c:pt>
                <c:pt idx="21">
                  <c:v>108.50240580066712</c:v>
                </c:pt>
                <c:pt idx="22">
                  <c:v>106.99652979500399</c:v>
                </c:pt>
                <c:pt idx="23">
                  <c:v>105.50200800785285</c:v>
                </c:pt>
                <c:pt idx="24">
                  <c:v>104.03400980087244</c:v>
                </c:pt>
                <c:pt idx="25">
                  <c:v>103.22192112671908</c:v>
                </c:pt>
                <c:pt idx="26">
                  <c:v>102.41944530691075</c:v>
                </c:pt>
                <c:pt idx="27">
                  <c:v>101.61129153235626</c:v>
                </c:pt>
                <c:pt idx="28">
                  <c:v>100.7973286640414</c:v>
                </c:pt>
                <c:pt idx="29">
                  <c:v>99.992461474152918</c:v>
                </c:pt>
                <c:pt idx="30">
                  <c:v>99.196491210099012</c:v>
                </c:pt>
                <c:pt idx="31">
                  <c:v>98.394228474184573</c:v>
                </c:pt>
                <c:pt idx="32">
                  <c:v>97.600517901096438</c:v>
                </c:pt>
                <c:pt idx="33">
                  <c:v>96.800213774261721</c:v>
                </c:pt>
                <c:pt idx="34">
                  <c:v>96.008124192008552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6729-4D27-ABD2-10A12928740A}"/>
            </c:ext>
          </c:extLst>
        </c:ser>
        <c:ser>
          <c:idx val="35"/>
          <c:order val="35"/>
          <c:tx>
            <c:strRef>
              <c:f>'ATB Offshore Wind'!$K$787</c:f>
              <c:strCache>
                <c:ptCount val="1"/>
                <c:pt idx="0">
                  <c:v>TRG 12 - Constant</c:v>
                </c:pt>
              </c:strCache>
            </c:strRef>
          </c:tx>
          <c:spPr>
            <a:ln>
              <a:solidFill>
                <a:srgbClr val="E6E0EC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8064A2">
                    <a:lumMod val="20000"/>
                    <a:lumOff val="80000"/>
                  </a:srgbClr>
                </a:solidFill>
                <a:ln>
                  <a:solidFill>
                    <a:srgbClr val="E6E0EC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Wind'!$L$787:$AT$787</c:f>
              <c:numCache>
                <c:formatCode>"$"#,##0</c:formatCode>
                <c:ptCount val="35"/>
                <c:pt idx="0">
                  <c:v>201.46745120568937</c:v>
                </c:pt>
                <c:pt idx="1">
                  <c:v>204.55631604719434</c:v>
                </c:pt>
                <c:pt idx="2">
                  <c:v>201.87863770139484</c:v>
                </c:pt>
                <c:pt idx="3">
                  <c:v>199.22217456940544</c:v>
                </c:pt>
                <c:pt idx="4">
                  <c:v>196.58714581931915</c:v>
                </c:pt>
                <c:pt idx="5">
                  <c:v>193.97376797272682</c:v>
                </c:pt>
                <c:pt idx="6">
                  <c:v>191.38225470142015</c:v>
                </c:pt>
                <c:pt idx="7">
                  <c:v>188.81281662223827</c:v>
                </c:pt>
                <c:pt idx="8">
                  <c:v>186.26566109033212</c:v>
                </c:pt>
                <c:pt idx="9">
                  <c:v>183.74099199115324</c:v>
                </c:pt>
                <c:pt idx="10">
                  <c:v>181.2390095314783</c:v>
                </c:pt>
                <c:pt idx="11">
                  <c:v>178.7599100297916</c:v>
                </c:pt>
                <c:pt idx="12">
                  <c:v>176.30388570637035</c:v>
                </c:pt>
                <c:pt idx="13">
                  <c:v>173.87112447340314</c:v>
                </c:pt>
                <c:pt idx="14">
                  <c:v>171.46180972552037</c:v>
                </c:pt>
                <c:pt idx="15">
                  <c:v>170.12290168737331</c:v>
                </c:pt>
                <c:pt idx="16">
                  <c:v>168.79143329326513</c:v>
                </c:pt>
                <c:pt idx="17">
                  <c:v>167.46743475400302</c:v>
                </c:pt>
                <c:pt idx="18">
                  <c:v>166.15093577247231</c:v>
                </c:pt>
                <c:pt idx="19">
                  <c:v>164.84196553238311</c:v>
                </c:pt>
                <c:pt idx="20">
                  <c:v>163.54055268707788</c:v>
                </c:pt>
                <c:pt idx="21">
                  <c:v>162.24672534842111</c:v>
                </c:pt>
                <c:pt idx="22">
                  <c:v>160.960511075765</c:v>
                </c:pt>
                <c:pt idx="23">
                  <c:v>159.68193686500436</c:v>
                </c:pt>
                <c:pt idx="24">
                  <c:v>158.41102913773008</c:v>
                </c:pt>
                <c:pt idx="25">
                  <c:v>158.41102913773008</c:v>
                </c:pt>
                <c:pt idx="26">
                  <c:v>158.41102913773008</c:v>
                </c:pt>
                <c:pt idx="27">
                  <c:v>158.41102913773008</c:v>
                </c:pt>
                <c:pt idx="28">
                  <c:v>158.41102913773008</c:v>
                </c:pt>
                <c:pt idx="29">
                  <c:v>158.41102913773008</c:v>
                </c:pt>
                <c:pt idx="30">
                  <c:v>158.41102913773008</c:v>
                </c:pt>
                <c:pt idx="31">
                  <c:v>158.41102913773008</c:v>
                </c:pt>
                <c:pt idx="32">
                  <c:v>158.41102913773008</c:v>
                </c:pt>
                <c:pt idx="33">
                  <c:v>158.41102913773008</c:v>
                </c:pt>
                <c:pt idx="34">
                  <c:v>158.41102913773008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6729-4D27-ABD2-10A12928740A}"/>
            </c:ext>
          </c:extLst>
        </c:ser>
        <c:ser>
          <c:idx val="36"/>
          <c:order val="36"/>
          <c:tx>
            <c:strRef>
              <c:f>'ATB Offshore Wind'!$K$788</c:f>
              <c:strCache>
                <c:ptCount val="1"/>
                <c:pt idx="0">
                  <c:v>TRG 13 - Low</c:v>
                </c:pt>
              </c:strCache>
            </c:strRef>
          </c:tx>
          <c:spPr>
            <a:ln>
              <a:solidFill>
                <a:srgbClr val="D7E4BD"/>
              </a:solidFill>
              <a:prstDash val="sysDot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Wind'!$L$788:$AT$788</c:f>
              <c:numCache>
                <c:formatCode>"$"#,##0</c:formatCode>
                <c:ptCount val="35"/>
                <c:pt idx="0">
                  <c:v>218.2205481518765</c:v>
                </c:pt>
                <c:pt idx="1">
                  <c:v>199.29085798359796</c:v>
                </c:pt>
                <c:pt idx="2">
                  <c:v>188.16730943927664</c:v>
                </c:pt>
                <c:pt idx="3">
                  <c:v>177.5235414382573</c:v>
                </c:pt>
                <c:pt idx="4">
                  <c:v>167.35861853056886</c:v>
                </c:pt>
                <c:pt idx="5">
                  <c:v>159.57947904872503</c:v>
                </c:pt>
                <c:pt idx="6">
                  <c:v>152.12252844859933</c:v>
                </c:pt>
                <c:pt idx="7">
                  <c:v>144.99252532626534</c:v>
                </c:pt>
                <c:pt idx="8">
                  <c:v>138.17314839562974</c:v>
                </c:pt>
                <c:pt idx="9">
                  <c:v>131.63032233253503</c:v>
                </c:pt>
                <c:pt idx="10">
                  <c:v>125.35066559516981</c:v>
                </c:pt>
                <c:pt idx="11">
                  <c:v>119.35569857402251</c:v>
                </c:pt>
                <c:pt idx="12">
                  <c:v>113.59623539110881</c:v>
                </c:pt>
                <c:pt idx="13">
                  <c:v>108.0926840048085</c:v>
                </c:pt>
                <c:pt idx="14">
                  <c:v>102.81473971727894</c:v>
                </c:pt>
                <c:pt idx="15">
                  <c:v>101.33861739913458</c:v>
                </c:pt>
                <c:pt idx="16">
                  <c:v>99.871126306573714</c:v>
                </c:pt>
                <c:pt idx="17">
                  <c:v>98.427239042228166</c:v>
                </c:pt>
                <c:pt idx="18">
                  <c:v>97.006193717238787</c:v>
                </c:pt>
                <c:pt idx="19">
                  <c:v>95.592560913771564</c:v>
                </c:pt>
                <c:pt idx="20">
                  <c:v>94.186241876197613</c:v>
                </c:pt>
                <c:pt idx="21">
                  <c:v>92.815766000485127</c:v>
                </c:pt>
                <c:pt idx="22">
                  <c:v>91.4516604557694</c:v>
                </c:pt>
                <c:pt idx="23">
                  <c:v>90.093859946498682</c:v>
                </c:pt>
                <c:pt idx="24">
                  <c:v>88.756062050891188</c:v>
                </c:pt>
                <c:pt idx="25">
                  <c:v>87.905787663419403</c:v>
                </c:pt>
                <c:pt idx="26">
                  <c:v>87.062938361122306</c:v>
                </c:pt>
                <c:pt idx="27">
                  <c:v>86.227023374161405</c:v>
                </c:pt>
                <c:pt idx="28">
                  <c:v>85.384024024434169</c:v>
                </c:pt>
                <c:pt idx="29">
                  <c:v>84.547117007624536</c:v>
                </c:pt>
                <c:pt idx="30">
                  <c:v>83.715844385831943</c:v>
                </c:pt>
                <c:pt idx="31">
                  <c:v>82.889759886937213</c:v>
                </c:pt>
                <c:pt idx="32">
                  <c:v>82.055065923878047</c:v>
                </c:pt>
                <c:pt idx="33">
                  <c:v>81.238100254331059</c:v>
                </c:pt>
                <c:pt idx="34">
                  <c:v>80.411756834701947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6729-4D27-ABD2-10A12928740A}"/>
            </c:ext>
          </c:extLst>
        </c:ser>
        <c:ser>
          <c:idx val="37"/>
          <c:order val="37"/>
          <c:tx>
            <c:strRef>
              <c:f>'ATB Offshore Wind'!$K$789</c:f>
              <c:strCache>
                <c:ptCount val="1"/>
                <c:pt idx="0">
                  <c:v>TRG 13 - Mid</c:v>
                </c:pt>
              </c:strCache>
            </c:strRef>
          </c:tx>
          <c:spPr>
            <a:ln>
              <a:solidFill>
                <a:srgbClr val="9BBB59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Wind'!$L$789:$AT$789</c:f>
              <c:numCache>
                <c:formatCode>"$"#,##0</c:formatCode>
                <c:ptCount val="35"/>
                <c:pt idx="0">
                  <c:v>218.2205481518765</c:v>
                </c:pt>
                <c:pt idx="1">
                  <c:v>210.88908685730556</c:v>
                </c:pt>
                <c:pt idx="2">
                  <c:v>203.80635054988375</c:v>
                </c:pt>
                <c:pt idx="3">
                  <c:v>196.91741639600065</c:v>
                </c:pt>
                <c:pt idx="4">
                  <c:v>190.26393895313137</c:v>
                </c:pt>
                <c:pt idx="5">
                  <c:v>183.18971801519118</c:v>
                </c:pt>
                <c:pt idx="6">
                  <c:v>176.34585732846008</c:v>
                </c:pt>
                <c:pt idx="7">
                  <c:v>169.72519531165523</c:v>
                </c:pt>
                <c:pt idx="8">
                  <c:v>163.34146823815374</c:v>
                </c:pt>
                <c:pt idx="9">
                  <c:v>157.14573206486</c:v>
                </c:pt>
                <c:pt idx="10">
                  <c:v>151.19206942198755</c:v>
                </c:pt>
                <c:pt idx="11">
                  <c:v>145.43238198710827</c:v>
                </c:pt>
                <c:pt idx="12">
                  <c:v>139.86023482649185</c:v>
                </c:pt>
                <c:pt idx="13">
                  <c:v>134.48774640622418</c:v>
                </c:pt>
                <c:pt idx="14">
                  <c:v>129.28945034748719</c:v>
                </c:pt>
                <c:pt idx="15">
                  <c:v>127.50812149318973</c:v>
                </c:pt>
                <c:pt idx="16">
                  <c:v>125.75911146077749</c:v>
                </c:pt>
                <c:pt idx="17">
                  <c:v>124.02436491216093</c:v>
                </c:pt>
                <c:pt idx="18">
                  <c:v>122.30383330475033</c:v>
                </c:pt>
                <c:pt idx="19">
                  <c:v>120.59746893461596</c:v>
                </c:pt>
                <c:pt idx="20">
                  <c:v>118.92199586088428</c:v>
                </c:pt>
                <c:pt idx="21">
                  <c:v>117.27678192129453</c:v>
                </c:pt>
                <c:pt idx="22">
                  <c:v>115.62844624900245</c:v>
                </c:pt>
                <c:pt idx="23">
                  <c:v>114.00991662101406</c:v>
                </c:pt>
                <c:pt idx="24">
                  <c:v>112.42059576844611</c:v>
                </c:pt>
                <c:pt idx="25">
                  <c:v>111.53095216673397</c:v>
                </c:pt>
                <c:pt idx="26">
                  <c:v>110.66826489466172</c:v>
                </c:pt>
                <c:pt idx="27">
                  <c:v>109.78444840568363</c:v>
                </c:pt>
                <c:pt idx="28">
                  <c:v>108.91121639098547</c:v>
                </c:pt>
                <c:pt idx="29">
                  <c:v>108.04833537062905</c:v>
                </c:pt>
                <c:pt idx="30">
                  <c:v>107.17973289536673</c:v>
                </c:pt>
                <c:pt idx="31">
                  <c:v>106.30525537525365</c:v>
                </c:pt>
                <c:pt idx="32">
                  <c:v>105.4405479456904</c:v>
                </c:pt>
                <c:pt idx="33">
                  <c:v>104.56961255835226</c:v>
                </c:pt>
                <c:pt idx="34">
                  <c:v>103.7080544820469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6729-4D27-ABD2-10A12928740A}"/>
            </c:ext>
          </c:extLst>
        </c:ser>
        <c:ser>
          <c:idx val="38"/>
          <c:order val="38"/>
          <c:tx>
            <c:strRef>
              <c:f>'ATB Offshore Wind'!$K$790</c:f>
              <c:strCache>
                <c:ptCount val="1"/>
                <c:pt idx="0">
                  <c:v>TRG 13 - Constant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64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Wind'!$L$790:$AT$790</c:f>
              <c:numCache>
                <c:formatCode>"$"#,##0</c:formatCode>
                <c:ptCount val="35"/>
                <c:pt idx="0">
                  <c:v>218.2205481518765</c:v>
                </c:pt>
                <c:pt idx="1">
                  <c:v>221.47715422126532</c:v>
                </c:pt>
                <c:pt idx="2">
                  <c:v>218.56773974077726</c:v>
                </c:pt>
                <c:pt idx="3">
                  <c:v>215.68137651674894</c:v>
                </c:pt>
                <c:pt idx="4">
                  <c:v>212.81830268488639</c:v>
                </c:pt>
                <c:pt idx="5">
                  <c:v>209.97875350535557</c:v>
                </c:pt>
                <c:pt idx="6">
                  <c:v>207.16296114189109</c:v>
                </c:pt>
                <c:pt idx="7">
                  <c:v>204.37115443888797</c:v>
                </c:pt>
                <c:pt idx="8">
                  <c:v>201.60355869677497</c:v>
                </c:pt>
                <c:pt idx="9">
                  <c:v>198.86039544600041</c:v>
                </c:pt>
                <c:pt idx="10">
                  <c:v>196.14188221997216</c:v>
                </c:pt>
                <c:pt idx="11">
                  <c:v>193.44823232729829</c:v>
                </c:pt>
                <c:pt idx="12">
                  <c:v>190.77965462370591</c:v>
                </c:pt>
                <c:pt idx="13">
                  <c:v>188.13635328399573</c:v>
                </c:pt>
                <c:pt idx="14">
                  <c:v>185.51852757444408</c:v>
                </c:pt>
                <c:pt idx="15">
                  <c:v>184.0637455091009</c:v>
                </c:pt>
                <c:pt idx="16">
                  <c:v>182.61704694196067</c:v>
                </c:pt>
                <c:pt idx="17">
                  <c:v>181.17846469838503</c:v>
                </c:pt>
                <c:pt idx="18">
                  <c:v>179.74803105185617</c:v>
                </c:pt>
                <c:pt idx="19">
                  <c:v>178.32577771174994</c:v>
                </c:pt>
                <c:pt idx="20">
                  <c:v>176.91173581117448</c:v>
                </c:pt>
                <c:pt idx="21">
                  <c:v>175.50593589489833</c:v>
                </c:pt>
                <c:pt idx="22">
                  <c:v>174.10840790736145</c:v>
                </c:pt>
                <c:pt idx="23">
                  <c:v>172.71918118078284</c:v>
                </c:pt>
                <c:pt idx="24">
                  <c:v>171.33828442337494</c:v>
                </c:pt>
                <c:pt idx="25">
                  <c:v>171.33828442337494</c:v>
                </c:pt>
                <c:pt idx="26">
                  <c:v>171.33828442337494</c:v>
                </c:pt>
                <c:pt idx="27">
                  <c:v>171.33828442337494</c:v>
                </c:pt>
                <c:pt idx="28">
                  <c:v>171.33828442337494</c:v>
                </c:pt>
                <c:pt idx="29">
                  <c:v>171.33828442337494</c:v>
                </c:pt>
                <c:pt idx="30">
                  <c:v>171.33828442337494</c:v>
                </c:pt>
                <c:pt idx="31">
                  <c:v>171.33828442337494</c:v>
                </c:pt>
                <c:pt idx="32">
                  <c:v>171.33828442337494</c:v>
                </c:pt>
                <c:pt idx="33">
                  <c:v>171.33828442337494</c:v>
                </c:pt>
                <c:pt idx="34">
                  <c:v>171.33828442337494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6729-4D27-ABD2-10A12928740A}"/>
            </c:ext>
          </c:extLst>
        </c:ser>
        <c:ser>
          <c:idx val="39"/>
          <c:order val="39"/>
          <c:tx>
            <c:strRef>
              <c:f>'ATB Offshore Wind'!$K$791</c:f>
              <c:strCache>
                <c:ptCount val="1"/>
                <c:pt idx="0">
                  <c:v>TRG 14 - Low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Wind'!$L$791:$AT$791</c:f>
              <c:numCache>
                <c:formatCode>"$"#,##0</c:formatCode>
                <c:ptCount val="35"/>
                <c:pt idx="0">
                  <c:v>240.32866309562104</c:v>
                </c:pt>
                <c:pt idx="1">
                  <c:v>219.37351534469391</c:v>
                </c:pt>
                <c:pt idx="2">
                  <c:v>207.05104973277651</c:v>
                </c:pt>
                <c:pt idx="3">
                  <c:v>195.25265628680975</c:v>
                </c:pt>
                <c:pt idx="4">
                  <c:v>183.97730804563716</c:v>
                </c:pt>
                <c:pt idx="5">
                  <c:v>175.3542368520958</c:v>
                </c:pt>
                <c:pt idx="6">
                  <c:v>167.09923414452129</c:v>
                </c:pt>
                <c:pt idx="7">
                  <c:v>159.17345640965601</c:v>
                </c:pt>
                <c:pt idx="8">
                  <c:v>151.60291347132051</c:v>
                </c:pt>
                <c:pt idx="9">
                  <c:v>144.34924650151635</c:v>
                </c:pt>
                <c:pt idx="10">
                  <c:v>137.39658057529169</c:v>
                </c:pt>
                <c:pt idx="11">
                  <c:v>130.7481694252657</c:v>
                </c:pt>
                <c:pt idx="12">
                  <c:v>124.3694890928157</c:v>
                </c:pt>
                <c:pt idx="13">
                  <c:v>118.24632435998728</c:v>
                </c:pt>
                <c:pt idx="14">
                  <c:v>112.39885989090935</c:v>
                </c:pt>
                <c:pt idx="15">
                  <c:v>110.76264837941332</c:v>
                </c:pt>
                <c:pt idx="16">
                  <c:v>109.13906130465926</c:v>
                </c:pt>
                <c:pt idx="17">
                  <c:v>107.54402248618078</c:v>
                </c:pt>
                <c:pt idx="18">
                  <c:v>105.96054414367832</c:v>
                </c:pt>
                <c:pt idx="19">
                  <c:v>104.38836172994559</c:v>
                </c:pt>
                <c:pt idx="20">
                  <c:v>102.84278105462737</c:v>
                </c:pt>
                <c:pt idx="21">
                  <c:v>101.32292049300932</c:v>
                </c:pt>
                <c:pt idx="22">
                  <c:v>99.812799868572867</c:v>
                </c:pt>
                <c:pt idx="23">
                  <c:v>98.312223791540887</c:v>
                </c:pt>
                <c:pt idx="24">
                  <c:v>96.835745622366346</c:v>
                </c:pt>
                <c:pt idx="25">
                  <c:v>95.90905687178028</c:v>
                </c:pt>
                <c:pt idx="26">
                  <c:v>94.977751845051799</c:v>
                </c:pt>
                <c:pt idx="27">
                  <c:v>94.055967396211088</c:v>
                </c:pt>
                <c:pt idx="28">
                  <c:v>93.128627849424689</c:v>
                </c:pt>
                <c:pt idx="29">
                  <c:v>92.209767607177696</c:v>
                </c:pt>
                <c:pt idx="30">
                  <c:v>91.298828386920576</c:v>
                </c:pt>
                <c:pt idx="31">
                  <c:v>90.395268163984767</c:v>
                </c:pt>
                <c:pt idx="32">
                  <c:v>89.484276096917128</c:v>
                </c:pt>
                <c:pt idx="33">
                  <c:v>88.579712495144747</c:v>
                </c:pt>
                <c:pt idx="34">
                  <c:v>87.681069313216526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6729-4D27-ABD2-10A12928740A}"/>
            </c:ext>
          </c:extLst>
        </c:ser>
        <c:ser>
          <c:idx val="40"/>
          <c:order val="40"/>
          <c:tx>
            <c:strRef>
              <c:f>'ATB Offshore Wind'!$K$792</c:f>
              <c:strCache>
                <c:ptCount val="1"/>
                <c:pt idx="0">
                  <c:v>TRG 14 - Mid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Wind'!$L$792:$AT$792</c:f>
              <c:numCache>
                <c:formatCode>"$"#,##0</c:formatCode>
                <c:ptCount val="35"/>
                <c:pt idx="0">
                  <c:v>240.32866309562104</c:v>
                </c:pt>
                <c:pt idx="1">
                  <c:v>232.20140177577753</c:v>
                </c:pt>
                <c:pt idx="2">
                  <c:v>224.32745269302472</c:v>
                </c:pt>
                <c:pt idx="3">
                  <c:v>216.69969358043977</c:v>
                </c:pt>
                <c:pt idx="4">
                  <c:v>209.31111175250126</c:v>
                </c:pt>
                <c:pt idx="5">
                  <c:v>201.47577214046953</c:v>
                </c:pt>
                <c:pt idx="6">
                  <c:v>193.8759377697545</c:v>
                </c:pt>
                <c:pt idx="7">
                  <c:v>186.52814314239413</c:v>
                </c:pt>
                <c:pt idx="8">
                  <c:v>179.44672356224143</c:v>
                </c:pt>
                <c:pt idx="9">
                  <c:v>172.6000828468506</c:v>
                </c:pt>
                <c:pt idx="10">
                  <c:v>165.98043834459838</c:v>
                </c:pt>
                <c:pt idx="11">
                  <c:v>159.58016953271505</c:v>
                </c:pt>
                <c:pt idx="12">
                  <c:v>153.41223925252535</c:v>
                </c:pt>
                <c:pt idx="13">
                  <c:v>147.44796595831693</c:v>
                </c:pt>
                <c:pt idx="14">
                  <c:v>141.68025284748668</c:v>
                </c:pt>
                <c:pt idx="15">
                  <c:v>139.71005686179112</c:v>
                </c:pt>
                <c:pt idx="16">
                  <c:v>137.75758941836958</c:v>
                </c:pt>
                <c:pt idx="17">
                  <c:v>135.84150869496872</c:v>
                </c:pt>
                <c:pt idx="18">
                  <c:v>133.92389382027883</c:v>
                </c:pt>
                <c:pt idx="19">
                  <c:v>132.04197805831058</c:v>
                </c:pt>
                <c:pt idx="20">
                  <c:v>130.17686733213466</c:v>
                </c:pt>
                <c:pt idx="21">
                  <c:v>128.3463651424417</c:v>
                </c:pt>
                <c:pt idx="22">
                  <c:v>126.51433955776126</c:v>
                </c:pt>
                <c:pt idx="23">
                  <c:v>124.71630329757835</c:v>
                </c:pt>
                <c:pt idx="24">
                  <c:v>122.95154395061438</c:v>
                </c:pt>
                <c:pt idx="25">
                  <c:v>121.97296714268087</c:v>
                </c:pt>
                <c:pt idx="26">
                  <c:v>121.00741010814205</c:v>
                </c:pt>
                <c:pt idx="27">
                  <c:v>120.0545803537712</c:v>
                </c:pt>
                <c:pt idx="28">
                  <c:v>119.09703890357555</c:v>
                </c:pt>
                <c:pt idx="29">
                  <c:v>118.13459677952984</c:v>
                </c:pt>
                <c:pt idx="30">
                  <c:v>117.16706413263309</c:v>
                </c:pt>
                <c:pt idx="31">
                  <c:v>116.21132067091273</c:v>
                </c:pt>
                <c:pt idx="32">
                  <c:v>115.26709869105517</c:v>
                </c:pt>
                <c:pt idx="33">
                  <c:v>114.30009438712942</c:v>
                </c:pt>
                <c:pt idx="34">
                  <c:v>113.36118529900563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6729-4D27-ABD2-10A12928740A}"/>
            </c:ext>
          </c:extLst>
        </c:ser>
        <c:ser>
          <c:idx val="41"/>
          <c:order val="41"/>
          <c:tx>
            <c:strRef>
              <c:f>'ATB Offshore Wind'!$K$793</c:f>
              <c:strCache>
                <c:ptCount val="1"/>
                <c:pt idx="0">
                  <c:v>TRG 14 - Constant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F79646">
                    <a:lumMod val="40000"/>
                    <a:lumOff val="60000"/>
                  </a:srgbClr>
                </a:solidFill>
                <a:ln>
                  <a:solidFill>
                    <a:srgbClr val="F79646">
                      <a:lumMod val="40000"/>
                      <a:lumOff val="60000"/>
                    </a:srgb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Wind'!$L$793:$AT$793</c:f>
              <c:numCache>
                <c:formatCode>"$"#,##0</c:formatCode>
                <c:ptCount val="35"/>
                <c:pt idx="0">
                  <c:v>240.32866309562104</c:v>
                </c:pt>
                <c:pt idx="1">
                  <c:v>243.7049355180655</c:v>
                </c:pt>
                <c:pt idx="2">
                  <c:v>240.46525735798727</c:v>
                </c:pt>
                <c:pt idx="3">
                  <c:v>237.2512471295895</c:v>
                </c:pt>
                <c:pt idx="4">
                  <c:v>234.06317000067497</c:v>
                </c:pt>
                <c:pt idx="5">
                  <c:v>230.90128793708851</c:v>
                </c:pt>
                <c:pt idx="6">
                  <c:v>227.76585945675018</c:v>
                </c:pt>
                <c:pt idx="7">
                  <c:v>224.65713938144421</c:v>
                </c:pt>
                <c:pt idx="8">
                  <c:v>221.5753785866932</c:v>
                </c:pt>
                <c:pt idx="9">
                  <c:v>218.52082375008825</c:v>
                </c:pt>
                <c:pt idx="10">
                  <c:v>215.49371709845357</c:v>
                </c:pt>
                <c:pt idx="11">
                  <c:v>212.49429615423375</c:v>
                </c:pt>
                <c:pt idx="12">
                  <c:v>209.52279348152078</c:v>
                </c:pt>
                <c:pt idx="13">
                  <c:v>206.57943643212303</c:v>
                </c:pt>
                <c:pt idx="14">
                  <c:v>203.6644468921304</c:v>
                </c:pt>
                <c:pt idx="15">
                  <c:v>202.04452449318256</c:v>
                </c:pt>
                <c:pt idx="16">
                  <c:v>200.43360319488949</c:v>
                </c:pt>
                <c:pt idx="17">
                  <c:v>198.83171954880046</c:v>
                </c:pt>
                <c:pt idx="18">
                  <c:v>197.23890949193876</c:v>
                </c:pt>
                <c:pt idx="19">
                  <c:v>195.65520833318618</c:v>
                </c:pt>
                <c:pt idx="20">
                  <c:v>194.08065073974169</c:v>
                </c:pt>
                <c:pt idx="21">
                  <c:v>192.51527072367892</c:v>
                </c:pt>
                <c:pt idx="22">
                  <c:v>190.95910162859633</c:v>
                </c:pt>
                <c:pt idx="23">
                  <c:v>189.41217611637481</c:v>
                </c:pt>
                <c:pt idx="24">
                  <c:v>187.87452615405434</c:v>
                </c:pt>
                <c:pt idx="25">
                  <c:v>187.87452615405434</c:v>
                </c:pt>
                <c:pt idx="26">
                  <c:v>187.87452615405434</c:v>
                </c:pt>
                <c:pt idx="27">
                  <c:v>187.87452615405434</c:v>
                </c:pt>
                <c:pt idx="28">
                  <c:v>187.87452615405434</c:v>
                </c:pt>
                <c:pt idx="29">
                  <c:v>187.87452615405434</c:v>
                </c:pt>
                <c:pt idx="30">
                  <c:v>187.87452615405434</c:v>
                </c:pt>
                <c:pt idx="31">
                  <c:v>187.87452615405434</c:v>
                </c:pt>
                <c:pt idx="32">
                  <c:v>187.87452615405434</c:v>
                </c:pt>
                <c:pt idx="33">
                  <c:v>187.87452615405434</c:v>
                </c:pt>
                <c:pt idx="34">
                  <c:v>187.87452615405434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6729-4D27-ABD2-10A12928740A}"/>
            </c:ext>
          </c:extLst>
        </c:ser>
        <c:ser>
          <c:idx val="42"/>
          <c:order val="42"/>
          <c:tx>
            <c:strRef>
              <c:f>'ATB Offshore Wind'!$K$794</c:f>
              <c:strCache>
                <c:ptCount val="1"/>
                <c:pt idx="0">
                  <c:v>TRG 15 - Low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Wind'!$L$794:$AT$794</c:f>
              <c:numCache>
                <c:formatCode>"$"#,##0</c:formatCode>
                <c:ptCount val="35"/>
                <c:pt idx="0">
                  <c:v>268.26768564796129</c:v>
                </c:pt>
                <c:pt idx="1">
                  <c:v>246.7971740489125</c:v>
                </c:pt>
                <c:pt idx="2">
                  <c:v>234.68062134517109</c:v>
                </c:pt>
                <c:pt idx="3">
                  <c:v>222.88760472508565</c:v>
                </c:pt>
                <c:pt idx="4">
                  <c:v>211.4089437964324</c:v>
                </c:pt>
                <c:pt idx="5">
                  <c:v>202.7522884443342</c:v>
                </c:pt>
                <c:pt idx="6">
                  <c:v>194.30759734431984</c:v>
                </c:pt>
                <c:pt idx="7">
                  <c:v>186.06970829709383</c:v>
                </c:pt>
                <c:pt idx="8">
                  <c:v>178.05647658390677</c:v>
                </c:pt>
                <c:pt idx="9">
                  <c:v>170.23925962297406</c:v>
                </c:pt>
                <c:pt idx="10">
                  <c:v>162.63523676234877</c:v>
                </c:pt>
                <c:pt idx="11">
                  <c:v>155.23850437934797</c:v>
                </c:pt>
                <c:pt idx="12">
                  <c:v>148.06393765428083</c:v>
                </c:pt>
                <c:pt idx="13">
                  <c:v>141.06463770065358</c:v>
                </c:pt>
                <c:pt idx="14">
                  <c:v>134.25651320810906</c:v>
                </c:pt>
                <c:pt idx="15">
                  <c:v>132.09190939646521</c:v>
                </c:pt>
                <c:pt idx="16">
                  <c:v>129.9504217228986</c:v>
                </c:pt>
                <c:pt idx="17">
                  <c:v>127.83156986028402</c:v>
                </c:pt>
                <c:pt idx="18">
                  <c:v>125.73489756091853</c:v>
                </c:pt>
                <c:pt idx="19">
                  <c:v>123.67787131917304</c:v>
                </c:pt>
                <c:pt idx="20">
                  <c:v>121.62398821360433</c:v>
                </c:pt>
                <c:pt idx="21">
                  <c:v>119.60838108829101</c:v>
                </c:pt>
                <c:pt idx="22">
                  <c:v>117.62985060857878</c:v>
                </c:pt>
                <c:pt idx="23">
                  <c:v>115.65368125118607</c:v>
                </c:pt>
                <c:pt idx="24">
                  <c:v>113.72993189161534</c:v>
                </c:pt>
                <c:pt idx="25">
                  <c:v>112.6235278925122</c:v>
                </c:pt>
                <c:pt idx="26">
                  <c:v>111.53075086203047</c:v>
                </c:pt>
                <c:pt idx="27">
                  <c:v>110.43454123037093</c:v>
                </c:pt>
                <c:pt idx="28">
                  <c:v>109.35060625325241</c:v>
                </c:pt>
                <c:pt idx="29">
                  <c:v>108.2782302685716</c:v>
                </c:pt>
                <c:pt idx="30">
                  <c:v>107.20061232587656</c:v>
                </c:pt>
                <c:pt idx="31">
                  <c:v>106.11725596334122</c:v>
                </c:pt>
                <c:pt idx="32">
                  <c:v>105.05965833547663</c:v>
                </c:pt>
                <c:pt idx="33">
                  <c:v>103.99512593799932</c:v>
                </c:pt>
                <c:pt idx="34">
                  <c:v>102.9231821153754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6729-4D27-ABD2-10A12928740A}"/>
            </c:ext>
          </c:extLst>
        </c:ser>
        <c:ser>
          <c:idx val="43"/>
          <c:order val="43"/>
          <c:tx>
            <c:strRef>
              <c:f>'ATB Offshore Wind'!$K$795</c:f>
              <c:strCache>
                <c:ptCount val="1"/>
                <c:pt idx="0">
                  <c:v>TRG 15 - Mid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Wind'!$L$795:$AT$795</c:f>
              <c:numCache>
                <c:formatCode>"$"#,##0</c:formatCode>
                <c:ptCount val="35"/>
                <c:pt idx="0">
                  <c:v>268.26768564796129</c:v>
                </c:pt>
                <c:pt idx="1">
                  <c:v>260.21240108054621</c:v>
                </c:pt>
                <c:pt idx="2">
                  <c:v>252.35788173158369</c:v>
                </c:pt>
                <c:pt idx="3">
                  <c:v>244.64600013800046</c:v>
                </c:pt>
                <c:pt idx="4">
                  <c:v>237.1022900456183</c:v>
                </c:pt>
                <c:pt idx="5">
                  <c:v>228.89885072589979</c:v>
                </c:pt>
                <c:pt idx="6">
                  <c:v>220.91855030738068</c:v>
                </c:pt>
                <c:pt idx="7">
                  <c:v>213.10697958308415</c:v>
                </c:pt>
                <c:pt idx="8">
                  <c:v>205.48663504714537</c:v>
                </c:pt>
                <c:pt idx="9">
                  <c:v>198.0779806413843</c:v>
                </c:pt>
                <c:pt idx="10">
                  <c:v>190.82996903980288</c:v>
                </c:pt>
                <c:pt idx="11">
                  <c:v>183.76370288010864</c:v>
                </c:pt>
                <c:pt idx="12">
                  <c:v>176.89835946028373</c:v>
                </c:pt>
                <c:pt idx="13">
                  <c:v>170.20778994853504</c:v>
                </c:pt>
                <c:pt idx="14">
                  <c:v>163.68908910051326</c:v>
                </c:pt>
                <c:pt idx="15">
                  <c:v>161.25309854195407</c:v>
                </c:pt>
                <c:pt idx="16">
                  <c:v>158.84333165607197</c:v>
                </c:pt>
                <c:pt idx="17">
                  <c:v>156.48000169421502</c:v>
                </c:pt>
                <c:pt idx="18">
                  <c:v>154.1418871494208</c:v>
                </c:pt>
                <c:pt idx="19">
                  <c:v>151.8287737062889</c:v>
                </c:pt>
                <c:pt idx="20">
                  <c:v>149.54045285391325</c:v>
                </c:pt>
                <c:pt idx="21">
                  <c:v>147.27672160564094</c:v>
                </c:pt>
                <c:pt idx="22">
                  <c:v>145.05654027086811</c:v>
                </c:pt>
                <c:pt idx="23">
                  <c:v>142.86006375985119</c:v>
                </c:pt>
                <c:pt idx="24">
                  <c:v>140.68711544586486</c:v>
                </c:pt>
                <c:pt idx="25">
                  <c:v>139.56566097812487</c:v>
                </c:pt>
                <c:pt idx="26">
                  <c:v>138.44106928098913</c:v>
                </c:pt>
                <c:pt idx="27">
                  <c:v>137.33165245316718</c:v>
                </c:pt>
                <c:pt idx="28">
                  <c:v>136.21854441443494</c:v>
                </c:pt>
                <c:pt idx="29">
                  <c:v>135.1199952447337</c:v>
                </c:pt>
                <c:pt idx="30">
                  <c:v>134.01721695172995</c:v>
                </c:pt>
                <c:pt idx="31">
                  <c:v>132.90997609163247</c:v>
                </c:pt>
                <c:pt idx="32">
                  <c:v>131.79803869962348</c:v>
                </c:pt>
                <c:pt idx="33">
                  <c:v>130.69954183827264</c:v>
                </c:pt>
                <c:pt idx="34">
                  <c:v>129.59582774481885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6729-4D27-ABD2-10A12928740A}"/>
            </c:ext>
          </c:extLst>
        </c:ser>
        <c:ser>
          <c:idx val="44"/>
          <c:order val="44"/>
          <c:tx>
            <c:strRef>
              <c:f>'ATB Offshore Wind'!$K$796</c:f>
              <c:strCache>
                <c:ptCount val="1"/>
                <c:pt idx="0">
                  <c:v>TRG 15 - Constant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C0504D">
                    <a:lumMod val="40000"/>
                    <a:lumOff val="60000"/>
                  </a:srgbClr>
                </a:solidFill>
                <a:ln>
                  <a:solidFill>
                    <a:srgbClr val="C0504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Wind'!$L$796:$AT$796</c:f>
              <c:numCache>
                <c:formatCode>"$"#,##0</c:formatCode>
                <c:ptCount val="35"/>
                <c:pt idx="0">
                  <c:v>268.26768564796129</c:v>
                </c:pt>
                <c:pt idx="1">
                  <c:v>271.92342631161694</c:v>
                </c:pt>
                <c:pt idx="2">
                  <c:v>268.29153204476899</c:v>
                </c:pt>
                <c:pt idx="3">
                  <c:v>264.68841323316855</c:v>
                </c:pt>
                <c:pt idx="4">
                  <c:v>261.1143671475246</c:v>
                </c:pt>
                <c:pt idx="5">
                  <c:v>257.56968746893824</c:v>
                </c:pt>
                <c:pt idx="6">
                  <c:v>254.05466401315843</c:v>
                </c:pt>
                <c:pt idx="7">
                  <c:v>250.56958245232025</c:v>
                </c:pt>
                <c:pt idx="8">
                  <c:v>247.11472403453749</c:v>
                </c:pt>
                <c:pt idx="9">
                  <c:v>243.69036530176433</c:v>
                </c:pt>
                <c:pt idx="10">
                  <c:v>240.29677780634972</c:v>
                </c:pt>
                <c:pt idx="11">
                  <c:v>236.93422782672059</c:v>
                </c:pt>
                <c:pt idx="12">
                  <c:v>233.60297608266183</c:v>
                </c:pt>
                <c:pt idx="13">
                  <c:v>230.30327745064216</c:v>
                </c:pt>
                <c:pt idx="14">
                  <c:v>227.03538067969706</c:v>
                </c:pt>
                <c:pt idx="15">
                  <c:v>225.21934014024566</c:v>
                </c:pt>
                <c:pt idx="16">
                  <c:v>223.41339043212005</c:v>
                </c:pt>
                <c:pt idx="17">
                  <c:v>221.61757253203348</c:v>
                </c:pt>
                <c:pt idx="18">
                  <c:v>219.83192672777423</c:v>
                </c:pt>
                <c:pt idx="19">
                  <c:v>218.0564926029428</c:v>
                </c:pt>
                <c:pt idx="20">
                  <c:v>216.29130902177036</c:v>
                </c:pt>
                <c:pt idx="21">
                  <c:v>214.53641411404919</c:v>
                </c:pt>
                <c:pt idx="22">
                  <c:v>212.79184526016647</c:v>
                </c:pt>
                <c:pt idx="23">
                  <c:v>211.05763907625888</c:v>
                </c:pt>
                <c:pt idx="24">
                  <c:v>209.33383139949999</c:v>
                </c:pt>
                <c:pt idx="25">
                  <c:v>209.33383139949999</c:v>
                </c:pt>
                <c:pt idx="26">
                  <c:v>209.33383139949999</c:v>
                </c:pt>
                <c:pt idx="27">
                  <c:v>209.33383139949999</c:v>
                </c:pt>
                <c:pt idx="28">
                  <c:v>209.33383139949999</c:v>
                </c:pt>
                <c:pt idx="29">
                  <c:v>209.33383139949999</c:v>
                </c:pt>
                <c:pt idx="30">
                  <c:v>209.33383139949999</c:v>
                </c:pt>
                <c:pt idx="31">
                  <c:v>209.33383139949999</c:v>
                </c:pt>
                <c:pt idx="32">
                  <c:v>209.33383139949999</c:v>
                </c:pt>
                <c:pt idx="33">
                  <c:v>209.33383139949999</c:v>
                </c:pt>
                <c:pt idx="34">
                  <c:v>209.33383139949999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6729-4D27-ABD2-10A129287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6480"/>
        <c:axId val="88038016"/>
      </c:scatterChart>
      <c:valAx>
        <c:axId val="88036480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038016"/>
        <c:crosses val="autoZero"/>
        <c:crossBetween val="midCat"/>
        <c:majorUnit val="5"/>
        <c:minorUnit val="1"/>
      </c:valAx>
      <c:valAx>
        <c:axId val="88038016"/>
        <c:scaling>
          <c:orientation val="minMax"/>
          <c:max val="30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Offshore Wind Levelized</a:t>
                </a:r>
                <a:r>
                  <a:rPr lang="en-US" sz="1400" baseline="0"/>
                  <a:t> Cost of Energy ($/MWh)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5948327217144799E-2"/>
              <c:y val="0.20490679891853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036480"/>
        <c:crosses val="autoZero"/>
        <c:crossBetween val="midCat"/>
        <c:majorUnit val="5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337340184839941"/>
          <c:y val="7.4778944193206881E-2"/>
          <c:w val="0.48009981699616028"/>
          <c:h val="0.2074406442557501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firstButton="1" lockText="1" noThreeD="1"/>
</file>

<file path=xl/ctrlProps/ctrlProp12.xml><?xml version="1.0" encoding="utf-8"?>
<formControlPr xmlns="http://schemas.microsoft.com/office/spreadsheetml/2009/9/main" objectType="Radio" checked="Checked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Radio" checked="Checked" firstButton="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</xdr:colOff>
      <xdr:row>41</xdr:row>
      <xdr:rowOff>178593</xdr:rowOff>
    </xdr:from>
    <xdr:to>
      <xdr:col>8</xdr:col>
      <xdr:colOff>40481</xdr:colOff>
      <xdr:row>57</xdr:row>
      <xdr:rowOff>26193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11204</xdr:colOff>
      <xdr:row>43</xdr:row>
      <xdr:rowOff>22410</xdr:rowOff>
    </xdr:from>
    <xdr:to>
      <xdr:col>9</xdr:col>
      <xdr:colOff>148364</xdr:colOff>
      <xdr:row>43</xdr:row>
      <xdr:rowOff>159570</xdr:rowOff>
    </xdr:to>
    <xdr:sp macro="[0]!CapitalCostDefinition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416267" y="818533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75</xdr:row>
      <xdr:rowOff>19050</xdr:rowOff>
    </xdr:from>
    <xdr:to>
      <xdr:col>9</xdr:col>
      <xdr:colOff>156210</xdr:colOff>
      <xdr:row>75</xdr:row>
      <xdr:rowOff>156210</xdr:rowOff>
    </xdr:to>
    <xdr:sp macro="[0]!OvernightCapitalCostDefinition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424113" y="13820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141</xdr:row>
      <xdr:rowOff>19050</xdr:rowOff>
    </xdr:from>
    <xdr:to>
      <xdr:col>9</xdr:col>
      <xdr:colOff>156210</xdr:colOff>
      <xdr:row>141</xdr:row>
      <xdr:rowOff>156210</xdr:rowOff>
    </xdr:to>
    <xdr:sp macro="[0]!InterconnectionCostDefinition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424113" y="254508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157</xdr:row>
      <xdr:rowOff>19050</xdr:rowOff>
    </xdr:from>
    <xdr:to>
      <xdr:col>9</xdr:col>
      <xdr:colOff>156210</xdr:colOff>
      <xdr:row>157</xdr:row>
      <xdr:rowOff>156210</xdr:rowOff>
    </xdr:to>
    <xdr:sp macro="[0]!GridFeatureDefinition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424113" y="282702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173</xdr:row>
      <xdr:rowOff>19050</xdr:rowOff>
    </xdr:from>
    <xdr:to>
      <xdr:col>9</xdr:col>
      <xdr:colOff>156210</xdr:colOff>
      <xdr:row>173</xdr:row>
      <xdr:rowOff>156210</xdr:rowOff>
    </xdr:to>
    <xdr:sp macro="[0]!SpurLineCostDefinition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424113" y="310896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59</xdr:row>
      <xdr:rowOff>19050</xdr:rowOff>
    </xdr:from>
    <xdr:to>
      <xdr:col>9</xdr:col>
      <xdr:colOff>156210</xdr:colOff>
      <xdr:row>59</xdr:row>
      <xdr:rowOff>156210</xdr:rowOff>
    </xdr:to>
    <xdr:sp macro="[0]!ConstructionFinanceDefinition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424113" y="11001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[0]!CapacityFactorDefinition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2424113" y="19954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</xdr:row>
      <xdr:rowOff>19050</xdr:rowOff>
    </xdr:from>
    <xdr:to>
      <xdr:col>9</xdr:col>
      <xdr:colOff>156210</xdr:colOff>
      <xdr:row>27</xdr:row>
      <xdr:rowOff>156210</xdr:rowOff>
    </xdr:to>
    <xdr:sp macro="[0]!AnnualEnergyProductionDefinition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2424113" y="5362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124</xdr:row>
      <xdr:rowOff>19050</xdr:rowOff>
    </xdr:from>
    <xdr:to>
      <xdr:col>9</xdr:col>
      <xdr:colOff>156210</xdr:colOff>
      <xdr:row>124</xdr:row>
      <xdr:rowOff>156210</xdr:rowOff>
    </xdr:to>
    <xdr:sp macro="[0]!WACCDefinition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424113" y="224551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207</xdr:row>
      <xdr:rowOff>19050</xdr:rowOff>
    </xdr:from>
    <xdr:to>
      <xdr:col>9</xdr:col>
      <xdr:colOff>156210</xdr:colOff>
      <xdr:row>207</xdr:row>
      <xdr:rowOff>156210</xdr:rowOff>
    </xdr:to>
    <xdr:sp macro="[0]!LCOEDefinition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424113" y="37080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434</xdr:row>
      <xdr:rowOff>19050</xdr:rowOff>
    </xdr:from>
    <xdr:to>
      <xdr:col>9</xdr:col>
      <xdr:colOff>156210</xdr:colOff>
      <xdr:row>434</xdr:row>
      <xdr:rowOff>156210</xdr:rowOff>
    </xdr:to>
    <xdr:sp macro="[0]!OvernightCapitalCostDefinition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2424113" y="7708106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703</xdr:row>
      <xdr:rowOff>19050</xdr:rowOff>
    </xdr:from>
    <xdr:to>
      <xdr:col>9</xdr:col>
      <xdr:colOff>156210</xdr:colOff>
      <xdr:row>703</xdr:row>
      <xdr:rowOff>156210</xdr:rowOff>
    </xdr:to>
    <xdr:sp macro="[0]!Oval75_Click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424113" y="124482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481</xdr:row>
      <xdr:rowOff>19050</xdr:rowOff>
    </xdr:from>
    <xdr:to>
      <xdr:col>9</xdr:col>
      <xdr:colOff>156210</xdr:colOff>
      <xdr:row>481</xdr:row>
      <xdr:rowOff>156210</xdr:rowOff>
    </xdr:to>
    <xdr:sp macro="[0]!OperatingExpensesDefinition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2424113" y="85363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[0]!CapacityFactorDefinition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293</xdr:row>
      <xdr:rowOff>19050</xdr:rowOff>
    </xdr:from>
    <xdr:to>
      <xdr:col>9</xdr:col>
      <xdr:colOff>156210</xdr:colOff>
      <xdr:row>293</xdr:row>
      <xdr:rowOff>156210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2424113" y="52235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[0]!WACCDefinition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751</xdr:row>
      <xdr:rowOff>19050</xdr:rowOff>
    </xdr:from>
    <xdr:to>
      <xdr:col>9</xdr:col>
      <xdr:colOff>156210</xdr:colOff>
      <xdr:row>751</xdr:row>
      <xdr:rowOff>156210</xdr:rowOff>
    </xdr:to>
    <xdr:sp macro="[0]!LCOEDefinition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2424113" y="132940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293</xdr:row>
      <xdr:rowOff>19050</xdr:rowOff>
    </xdr:from>
    <xdr:to>
      <xdr:col>9</xdr:col>
      <xdr:colOff>156210</xdr:colOff>
      <xdr:row>293</xdr:row>
      <xdr:rowOff>156210</xdr:rowOff>
    </xdr:to>
    <xdr:sp macro="[0]!AnnualEnergyProductionDefinition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2424113" y="52235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[0]!CapitalCostDefinition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[0]!ConstructionFinanceDefinition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223</xdr:row>
      <xdr:rowOff>19050</xdr:rowOff>
    </xdr:from>
    <xdr:to>
      <xdr:col>9</xdr:col>
      <xdr:colOff>156210</xdr:colOff>
      <xdr:row>223</xdr:row>
      <xdr:rowOff>156210</xdr:rowOff>
    </xdr:to>
    <xdr:sp macro="[0]!LCOEDefinition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2424113" y="39900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656</xdr:row>
      <xdr:rowOff>19050</xdr:rowOff>
    </xdr:from>
    <xdr:to>
      <xdr:col>9</xdr:col>
      <xdr:colOff>156210</xdr:colOff>
      <xdr:row>656</xdr:row>
      <xdr:rowOff>156210</xdr:rowOff>
    </xdr:to>
    <xdr:sp macro="[0]!InterconnectionCostDefinition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2424113" y="1162002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703</xdr:row>
      <xdr:rowOff>19050</xdr:rowOff>
    </xdr:from>
    <xdr:to>
      <xdr:col>9</xdr:col>
      <xdr:colOff>156210</xdr:colOff>
      <xdr:row>703</xdr:row>
      <xdr:rowOff>156210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2424113" y="124482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900" b="1">
            <a:solidFill>
              <a:srgbClr val="FFC000"/>
            </a:solidFill>
          </a:endParaRPr>
        </a:p>
        <a:p>
          <a:pPr algn="ctr"/>
          <a:endParaRPr lang="en-US" sz="900" b="1">
            <a:solidFill>
              <a:srgbClr val="FFC000"/>
            </a:solidFill>
          </a:endParaRPr>
        </a:p>
      </xdr:txBody>
    </xdr:sp>
    <xdr:clientData/>
  </xdr:twoCellAnchor>
  <xdr:twoCellAnchor>
    <xdr:from>
      <xdr:col>9</xdr:col>
      <xdr:colOff>0</xdr:colOff>
      <xdr:row>189</xdr:row>
      <xdr:rowOff>0</xdr:rowOff>
    </xdr:from>
    <xdr:to>
      <xdr:col>9</xdr:col>
      <xdr:colOff>137160</xdr:colOff>
      <xdr:row>189</xdr:row>
      <xdr:rowOff>137160</xdr:rowOff>
    </xdr:to>
    <xdr:sp macro="[0]!Oval75_Click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2405063" y="338899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91</xdr:row>
      <xdr:rowOff>19050</xdr:rowOff>
    </xdr:from>
    <xdr:to>
      <xdr:col>9</xdr:col>
      <xdr:colOff>156210</xdr:colOff>
      <xdr:row>91</xdr:row>
      <xdr:rowOff>156210</xdr:rowOff>
    </xdr:to>
    <xdr:sp macro="[0]!OperatingExpensesDefinition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2424113" y="166401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588308</xdr:colOff>
      <xdr:row>48</xdr:row>
      <xdr:rowOff>19050</xdr:rowOff>
    </xdr:from>
    <xdr:to>
      <xdr:col>13</xdr:col>
      <xdr:colOff>725468</xdr:colOff>
      <xdr:row>48</xdr:row>
      <xdr:rowOff>156210</xdr:rowOff>
    </xdr:to>
    <xdr:sp macro="[0]!WACCDefinition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8889346" y="9063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95260</xdr:colOff>
      <xdr:row>837</xdr:row>
      <xdr:rowOff>149127</xdr:rowOff>
    </xdr:from>
    <xdr:to>
      <xdr:col>28</xdr:col>
      <xdr:colOff>609423</xdr:colOff>
      <xdr:row>882</xdr:row>
      <xdr:rowOff>91758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GrpSpPr/>
      </xdr:nvGrpSpPr>
      <xdr:grpSpPr>
        <a:xfrm>
          <a:off x="2500323" y="148224777"/>
          <a:ext cx="21735863" cy="7872194"/>
          <a:chOff x="1865789" y="90487500"/>
          <a:chExt cx="15619693" cy="7487646"/>
        </a:xfrm>
      </xdr:grpSpPr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GrpSpPr/>
        </xdr:nvGrpSpPr>
        <xdr:grpSpPr>
          <a:xfrm>
            <a:off x="1865789" y="90468539"/>
            <a:ext cx="15619693" cy="7506601"/>
            <a:chOff x="7497799" y="56765032"/>
            <a:chExt cx="22376031" cy="6569789"/>
          </a:xfrm>
        </xdr:grpSpPr>
        <xdr:graphicFrame macro="">
          <xdr:nvGraphicFramePr>
            <xdr:cNvPr id="53" name="Chart 52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GraphicFramePr>
              <a:graphicFrameLocks/>
            </xdr:cNvGraphicFramePr>
          </xdr:nvGraphicFramePr>
          <xdr:xfrm>
            <a:off x="7497799" y="56781622"/>
            <a:ext cx="22376031" cy="6553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54" name="Group 53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GrpSpPr/>
          </xdr:nvGrpSpPr>
          <xdr:grpSpPr>
            <a:xfrm>
              <a:off x="12129076" y="56770989"/>
              <a:ext cx="16121413" cy="617665"/>
              <a:chOff x="7998013" y="54370511"/>
              <a:chExt cx="7653383" cy="513439"/>
            </a:xfrm>
          </xdr:grpSpPr>
          <xdr:sp macro="" textlink="">
            <xdr:nvSpPr>
              <xdr:cNvPr id="56" name="Left Brace 55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 rot="5400000">
                <a:off x="11686593" y="50919146"/>
                <a:ext cx="276224" cy="7653383"/>
              </a:xfrm>
              <a:prstGeom prst="leftBrace">
                <a:avLst>
                  <a:gd name="adj1" fmla="val 59552"/>
                  <a:gd name="adj2" fmla="val 50000"/>
                </a:avLst>
              </a:prstGeom>
              <a:noFill/>
              <a:ln w="19050" cap="flat" cmpd="sng" algn="ctr">
                <a:solidFill>
                  <a:sysClr val="window" lastClr="FFFFFF">
                    <a:lumMod val="75000"/>
                  </a:sysClr>
                </a:solidFill>
                <a:prstDash val="solid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57" name="TextBox 56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 txBox="1"/>
            </xdr:nvSpPr>
            <xdr:spPr>
              <a:xfrm>
                <a:off x="10931144" y="54370511"/>
                <a:ext cx="1707729" cy="246496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txBody>
              <a:bodyPr vertOverflow="clip" horzOverflow="clip" wrap="none" rtlCol="0" anchor="ctr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Calibri"/>
                    <a:ea typeface="+mn-ea"/>
                    <a:cs typeface="+mn-cs"/>
                  </a:rPr>
                  <a:t>Future Projections</a:t>
                </a:r>
              </a:p>
            </xdr:txBody>
          </xdr:sp>
        </xdr:grpSp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00000000-0008-0000-0300-00004F000000}"/>
                </a:ext>
              </a:extLst>
            </xdr:cNvPr>
            <xdr:cNvSpPr txBox="1"/>
          </xdr:nvSpPr>
          <xdr:spPr>
            <a:xfrm>
              <a:off x="10268581" y="56765032"/>
              <a:ext cx="2862797" cy="33323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Current (2015)</a:t>
              </a:r>
            </a:p>
          </xdr:txBody>
        </xdr:sp>
      </xdr:grpSp>
      <xdr:cxnSp macro="">
        <xdr:nvCxnSpPr>
          <xdr:cNvPr id="52" name="Straight Arrow Connector 51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CxnSpPr/>
        </xdr:nvCxnSpPr>
        <xdr:spPr>
          <a:xfrm>
            <a:off x="4821965" y="90883919"/>
            <a:ext cx="0" cy="353593"/>
          </a:xfrm>
          <a:prstGeom prst="straightConnector1">
            <a:avLst/>
          </a:prstGeom>
          <a:noFill/>
          <a:ln w="19050" cap="flat" cmpd="sng" algn="ctr">
            <a:solidFill>
              <a:sysClr val="window" lastClr="FFFFFF">
                <a:lumMod val="75000"/>
              </a:sysClr>
            </a:solidFill>
            <a:prstDash val="solid"/>
            <a:tailEnd type="arrow"/>
          </a:ln>
          <a:effectLst/>
        </xdr:spPr>
      </xdr:cxn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781050</xdr:colOff>
          <xdr:row>2</xdr:row>
          <xdr:rowOff>95250</xdr:rowOff>
        </xdr:from>
        <xdr:to>
          <xdr:col>11</xdr:col>
          <xdr:colOff>381000</xdr:colOff>
          <xdr:row>4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552450</xdr:colOff>
          <xdr:row>2</xdr:row>
          <xdr:rowOff>95250</xdr:rowOff>
        </xdr:from>
        <xdr:to>
          <xdr:col>18</xdr:col>
          <xdr:colOff>628650</xdr:colOff>
          <xdr:row>4</xdr:row>
          <xdr:rowOff>95250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647700</xdr:colOff>
          <xdr:row>2</xdr:row>
          <xdr:rowOff>95250</xdr:rowOff>
        </xdr:from>
        <xdr:to>
          <xdr:col>13</xdr:col>
          <xdr:colOff>723900</xdr:colOff>
          <xdr:row>4</xdr:row>
          <xdr:rowOff>95250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171450</xdr:colOff>
          <xdr:row>2</xdr:row>
          <xdr:rowOff>95250</xdr:rowOff>
        </xdr:from>
        <xdr:to>
          <xdr:col>16</xdr:col>
          <xdr:colOff>247650</xdr:colOff>
          <xdr:row>4</xdr:row>
          <xdr:rowOff>95250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300-000004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Graphics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11204</xdr:colOff>
      <xdr:row>43</xdr:row>
      <xdr:rowOff>22410</xdr:rowOff>
    </xdr:from>
    <xdr:to>
      <xdr:col>9</xdr:col>
      <xdr:colOff>148364</xdr:colOff>
      <xdr:row>43</xdr:row>
      <xdr:rowOff>159570</xdr:rowOff>
    </xdr:to>
    <xdr:sp macro="[0]!CapitalCostDefinition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2416267" y="818533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75</xdr:row>
      <xdr:rowOff>19050</xdr:rowOff>
    </xdr:from>
    <xdr:to>
      <xdr:col>9</xdr:col>
      <xdr:colOff>156210</xdr:colOff>
      <xdr:row>75</xdr:row>
      <xdr:rowOff>156210</xdr:rowOff>
    </xdr:to>
    <xdr:sp macro="[0]!OvernightCapitalCostDefinition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2424113" y="13820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141</xdr:row>
      <xdr:rowOff>19050</xdr:rowOff>
    </xdr:from>
    <xdr:to>
      <xdr:col>9</xdr:col>
      <xdr:colOff>156210</xdr:colOff>
      <xdr:row>141</xdr:row>
      <xdr:rowOff>156210</xdr:rowOff>
    </xdr:to>
    <xdr:sp macro="[0]!InterconnectionCostDefinition" textlink="">
      <xdr:nvSpPr>
        <xdr:cNvPr id="64" name="Oval 63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2424113" y="254508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157</xdr:row>
      <xdr:rowOff>19050</xdr:rowOff>
    </xdr:from>
    <xdr:to>
      <xdr:col>9</xdr:col>
      <xdr:colOff>156210</xdr:colOff>
      <xdr:row>157</xdr:row>
      <xdr:rowOff>156210</xdr:rowOff>
    </xdr:to>
    <xdr:sp macro="[0]!GridFeatureDefinition" textlink="">
      <xdr:nvSpPr>
        <xdr:cNvPr id="65" name="Oval 64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2424113" y="282702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173</xdr:row>
      <xdr:rowOff>19050</xdr:rowOff>
    </xdr:from>
    <xdr:to>
      <xdr:col>9</xdr:col>
      <xdr:colOff>156210</xdr:colOff>
      <xdr:row>173</xdr:row>
      <xdr:rowOff>156210</xdr:rowOff>
    </xdr:to>
    <xdr:sp macro="[0]!SpurLineCostDefinition" textlink="">
      <xdr:nvSpPr>
        <xdr:cNvPr id="66" name="Oval 65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2424113" y="310896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59</xdr:row>
      <xdr:rowOff>19050</xdr:rowOff>
    </xdr:from>
    <xdr:to>
      <xdr:col>9</xdr:col>
      <xdr:colOff>156210</xdr:colOff>
      <xdr:row>59</xdr:row>
      <xdr:rowOff>156210</xdr:rowOff>
    </xdr:to>
    <xdr:sp macro="[0]!ConstructionFinanceDefinition" textlink="">
      <xdr:nvSpPr>
        <xdr:cNvPr id="67" name="Oval 66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2424113" y="11001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[0]!CapacityFactorDefinition" textlink="">
      <xdr:nvSpPr>
        <xdr:cNvPr id="69" name="Oval 68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2424113" y="19954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</xdr:row>
      <xdr:rowOff>19050</xdr:rowOff>
    </xdr:from>
    <xdr:to>
      <xdr:col>9</xdr:col>
      <xdr:colOff>156210</xdr:colOff>
      <xdr:row>27</xdr:row>
      <xdr:rowOff>156210</xdr:rowOff>
    </xdr:to>
    <xdr:sp macro="[0]!AnnualEnergyProductionDefinition" textlink="">
      <xdr:nvSpPr>
        <xdr:cNvPr id="70" name="Oval 69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2424113" y="5362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124</xdr:row>
      <xdr:rowOff>19050</xdr:rowOff>
    </xdr:from>
    <xdr:to>
      <xdr:col>9</xdr:col>
      <xdr:colOff>156210</xdr:colOff>
      <xdr:row>124</xdr:row>
      <xdr:rowOff>156210</xdr:rowOff>
    </xdr:to>
    <xdr:sp macro="[0]!WACCDefinition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2424113" y="224551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207</xdr:row>
      <xdr:rowOff>19050</xdr:rowOff>
    </xdr:from>
    <xdr:to>
      <xdr:col>9</xdr:col>
      <xdr:colOff>156210</xdr:colOff>
      <xdr:row>207</xdr:row>
      <xdr:rowOff>156210</xdr:rowOff>
    </xdr:to>
    <xdr:sp macro="[0]!LCOEDefinition" textlink="">
      <xdr:nvSpPr>
        <xdr:cNvPr id="72" name="Oval 71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2424113" y="37080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434</xdr:row>
      <xdr:rowOff>19050</xdr:rowOff>
    </xdr:from>
    <xdr:to>
      <xdr:col>9</xdr:col>
      <xdr:colOff>156210</xdr:colOff>
      <xdr:row>434</xdr:row>
      <xdr:rowOff>156210</xdr:rowOff>
    </xdr:to>
    <xdr:sp macro="[0]!OvernightCapitalCostDefinition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/>
      </xdr:nvSpPr>
      <xdr:spPr>
        <a:xfrm>
          <a:off x="2424113" y="7708106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703</xdr:row>
      <xdr:rowOff>19050</xdr:rowOff>
    </xdr:from>
    <xdr:to>
      <xdr:col>9</xdr:col>
      <xdr:colOff>156210</xdr:colOff>
      <xdr:row>703</xdr:row>
      <xdr:rowOff>156210</xdr:rowOff>
    </xdr:to>
    <xdr:sp macro="[0]!Oval75_Click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/>
      </xdr:nvSpPr>
      <xdr:spPr>
        <a:xfrm>
          <a:off x="2424113" y="124482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481</xdr:row>
      <xdr:rowOff>19050</xdr:rowOff>
    </xdr:from>
    <xdr:to>
      <xdr:col>9</xdr:col>
      <xdr:colOff>156210</xdr:colOff>
      <xdr:row>481</xdr:row>
      <xdr:rowOff>156210</xdr:rowOff>
    </xdr:to>
    <xdr:sp macro="[0]!OperatingExpensesDefinition" textlink="">
      <xdr:nvSpPr>
        <xdr:cNvPr id="75" name="Oval 74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/>
      </xdr:nvSpPr>
      <xdr:spPr>
        <a:xfrm>
          <a:off x="2424113" y="85363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[0]!CapacityFactorDefinition" textlink="">
      <xdr:nvSpPr>
        <xdr:cNvPr id="76" name="Oval 75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293</xdr:row>
      <xdr:rowOff>19050</xdr:rowOff>
    </xdr:from>
    <xdr:to>
      <xdr:col>9</xdr:col>
      <xdr:colOff>156210</xdr:colOff>
      <xdr:row>293</xdr:row>
      <xdr:rowOff>156210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2424113" y="52235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[0]!WACCDefinition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751</xdr:row>
      <xdr:rowOff>19050</xdr:rowOff>
    </xdr:from>
    <xdr:to>
      <xdr:col>9</xdr:col>
      <xdr:colOff>156210</xdr:colOff>
      <xdr:row>751</xdr:row>
      <xdr:rowOff>156210</xdr:rowOff>
    </xdr:to>
    <xdr:sp macro="[0]!LCOEDefinition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/>
      </xdr:nvSpPr>
      <xdr:spPr>
        <a:xfrm>
          <a:off x="2424113" y="132940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293</xdr:row>
      <xdr:rowOff>19050</xdr:rowOff>
    </xdr:from>
    <xdr:to>
      <xdr:col>9</xdr:col>
      <xdr:colOff>156210</xdr:colOff>
      <xdr:row>293</xdr:row>
      <xdr:rowOff>156210</xdr:rowOff>
    </xdr:to>
    <xdr:sp macro="[0]!AnnualEnergyProductionDefinition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2424113" y="52235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[0]!CapitalCostDefinition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[0]!ConstructionFinanceDefinition" textlink="">
      <xdr:nvSpPr>
        <xdr:cNvPr id="92" name="Oval 91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223</xdr:row>
      <xdr:rowOff>19050</xdr:rowOff>
    </xdr:from>
    <xdr:to>
      <xdr:col>9</xdr:col>
      <xdr:colOff>156210</xdr:colOff>
      <xdr:row>223</xdr:row>
      <xdr:rowOff>156210</xdr:rowOff>
    </xdr:to>
    <xdr:sp macro="[0]!LCOEDefinition" textlink="">
      <xdr:nvSpPr>
        <xdr:cNvPr id="95" name="Oval 94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/>
      </xdr:nvSpPr>
      <xdr:spPr>
        <a:xfrm>
          <a:off x="2424113" y="39900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656</xdr:row>
      <xdr:rowOff>19050</xdr:rowOff>
    </xdr:from>
    <xdr:to>
      <xdr:col>9</xdr:col>
      <xdr:colOff>156210</xdr:colOff>
      <xdr:row>656</xdr:row>
      <xdr:rowOff>156210</xdr:rowOff>
    </xdr:to>
    <xdr:sp macro="[0]!InterconnectionCostDefinition" textlink="">
      <xdr:nvSpPr>
        <xdr:cNvPr id="96" name="Oval 95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2424113" y="1162002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703</xdr:row>
      <xdr:rowOff>19050</xdr:rowOff>
    </xdr:from>
    <xdr:to>
      <xdr:col>9</xdr:col>
      <xdr:colOff>156210</xdr:colOff>
      <xdr:row>703</xdr:row>
      <xdr:rowOff>156210</xdr:rowOff>
    </xdr:to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/>
      </xdr:nvSpPr>
      <xdr:spPr>
        <a:xfrm>
          <a:off x="2424113" y="124482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900" b="1">
            <a:solidFill>
              <a:srgbClr val="FFC000"/>
            </a:solidFill>
          </a:endParaRPr>
        </a:p>
        <a:p>
          <a:pPr algn="ctr"/>
          <a:endParaRPr lang="en-US" sz="900" b="1">
            <a:solidFill>
              <a:srgbClr val="FFC000"/>
            </a:solidFill>
          </a:endParaRPr>
        </a:p>
      </xdr:txBody>
    </xdr:sp>
    <xdr:clientData/>
  </xdr:twoCellAnchor>
  <xdr:twoCellAnchor>
    <xdr:from>
      <xdr:col>9</xdr:col>
      <xdr:colOff>0</xdr:colOff>
      <xdr:row>189</xdr:row>
      <xdr:rowOff>0</xdr:rowOff>
    </xdr:from>
    <xdr:to>
      <xdr:col>9</xdr:col>
      <xdr:colOff>137160</xdr:colOff>
      <xdr:row>189</xdr:row>
      <xdr:rowOff>137160</xdr:rowOff>
    </xdr:to>
    <xdr:sp macro="[0]!Oval75_Click" textlink="">
      <xdr:nvSpPr>
        <xdr:cNvPr id="98" name="Oval 97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/>
      </xdr:nvSpPr>
      <xdr:spPr>
        <a:xfrm>
          <a:off x="2405063" y="338899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91</xdr:row>
      <xdr:rowOff>19050</xdr:rowOff>
    </xdr:from>
    <xdr:to>
      <xdr:col>9</xdr:col>
      <xdr:colOff>156210</xdr:colOff>
      <xdr:row>91</xdr:row>
      <xdr:rowOff>156210</xdr:rowOff>
    </xdr:to>
    <xdr:sp macro="[0]!OperatingExpensesDefinition" textlink="">
      <xdr:nvSpPr>
        <xdr:cNvPr id="99" name="Oval 98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2424113" y="166401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100" name="Oval 9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101" name="Oval 100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102" name="Oval 101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3" name="Oval 102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4" name="Oval 103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5" name="Oval 104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6" name="Oval 105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7" name="Oval 106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8" name="Oval 107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588308</xdr:colOff>
      <xdr:row>48</xdr:row>
      <xdr:rowOff>19050</xdr:rowOff>
    </xdr:from>
    <xdr:to>
      <xdr:col>13</xdr:col>
      <xdr:colOff>725468</xdr:colOff>
      <xdr:row>48</xdr:row>
      <xdr:rowOff>156210</xdr:rowOff>
    </xdr:to>
    <xdr:sp macro="[0]!WACCDefinition" textlink="">
      <xdr:nvSpPr>
        <xdr:cNvPr id="109" name="Oval 108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/>
      </xdr:nvSpPr>
      <xdr:spPr>
        <a:xfrm>
          <a:off x="8889346" y="9063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95260</xdr:colOff>
      <xdr:row>837</xdr:row>
      <xdr:rowOff>60143</xdr:rowOff>
    </xdr:from>
    <xdr:to>
      <xdr:col>28</xdr:col>
      <xdr:colOff>279400</xdr:colOff>
      <xdr:row>882</xdr:row>
      <xdr:rowOff>91755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GrpSpPr/>
      </xdr:nvGrpSpPr>
      <xdr:grpSpPr>
        <a:xfrm>
          <a:off x="2500323" y="148135793"/>
          <a:ext cx="21405840" cy="7961175"/>
          <a:chOff x="1865789" y="90403620"/>
          <a:chExt cx="15619693" cy="7571519"/>
        </a:xfrm>
      </xdr:grpSpPr>
      <xdr:grpSp>
        <xdr:nvGrpSpPr>
          <xdr:cNvPr id="111" name="Group 110">
            <a:extLst>
              <a:ext uri="{FF2B5EF4-FFF2-40B4-BE49-F238E27FC236}">
                <a16:creationId xmlns:a16="http://schemas.microsoft.com/office/drawing/2014/main" id="{00000000-0008-0000-0300-00009F000000}"/>
              </a:ext>
            </a:extLst>
          </xdr:cNvPr>
          <xdr:cNvGrpSpPr/>
        </xdr:nvGrpSpPr>
        <xdr:grpSpPr>
          <a:xfrm>
            <a:off x="1865789" y="90403620"/>
            <a:ext cx="15619693" cy="7571519"/>
            <a:chOff x="7497799" y="56708213"/>
            <a:chExt cx="22376031" cy="6626605"/>
          </a:xfrm>
        </xdr:grpSpPr>
        <xdr:graphicFrame macro="">
          <xdr:nvGraphicFramePr>
            <xdr:cNvPr id="113" name="Chart 112">
              <a:extLst>
                <a:ext uri="{FF2B5EF4-FFF2-40B4-BE49-F238E27FC236}">
                  <a16:creationId xmlns:a16="http://schemas.microsoft.com/office/drawing/2014/main" id="{00000000-0008-0000-0300-0000A1000000}"/>
                </a:ext>
              </a:extLst>
            </xdr:cNvPr>
            <xdr:cNvGraphicFramePr>
              <a:graphicFrameLocks/>
            </xdr:cNvGraphicFramePr>
          </xdr:nvGraphicFramePr>
          <xdr:xfrm>
            <a:off x="7497799" y="56781619"/>
            <a:ext cx="22376031" cy="6553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pSp>
          <xdr:nvGrpSpPr>
            <xdr:cNvPr id="114" name="Group 113">
              <a:extLst>
                <a:ext uri="{FF2B5EF4-FFF2-40B4-BE49-F238E27FC236}">
                  <a16:creationId xmlns:a16="http://schemas.microsoft.com/office/drawing/2014/main" id="{00000000-0008-0000-0300-0000A2000000}"/>
                </a:ext>
              </a:extLst>
            </xdr:cNvPr>
            <xdr:cNvGrpSpPr/>
          </xdr:nvGrpSpPr>
          <xdr:grpSpPr>
            <a:xfrm>
              <a:off x="13279828" y="56708213"/>
              <a:ext cx="16024951" cy="596712"/>
              <a:chOff x="8544314" y="54318257"/>
              <a:chExt cx="7607589" cy="496021"/>
            </a:xfrm>
          </xdr:grpSpPr>
          <xdr:sp macro="" textlink="">
            <xdr:nvSpPr>
              <xdr:cNvPr id="116" name="Left Brace 115">
                <a:extLst>
                  <a:ext uri="{FF2B5EF4-FFF2-40B4-BE49-F238E27FC236}">
                    <a16:creationId xmlns:a16="http://schemas.microsoft.com/office/drawing/2014/main" id="{00000000-0008-0000-0300-0000A4000000}"/>
                  </a:ext>
                </a:extLst>
              </xdr:cNvPr>
              <xdr:cNvSpPr/>
            </xdr:nvSpPr>
            <xdr:spPr>
              <a:xfrm rot="5400000">
                <a:off x="12209997" y="50872371"/>
                <a:ext cx="276224" cy="7607589"/>
              </a:xfrm>
              <a:prstGeom prst="leftBrace">
                <a:avLst>
                  <a:gd name="adj1" fmla="val 59552"/>
                  <a:gd name="adj2" fmla="val 50000"/>
                </a:avLst>
              </a:prstGeom>
              <a:noFill/>
              <a:ln w="19050" cap="flat" cmpd="sng" algn="ctr">
                <a:solidFill>
                  <a:sysClr val="window" lastClr="FFFFFF">
                    <a:lumMod val="75000"/>
                  </a:sysClr>
                </a:solidFill>
                <a:prstDash val="solid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7" name="TextBox 116">
                <a:extLst>
                  <a:ext uri="{FF2B5EF4-FFF2-40B4-BE49-F238E27FC236}">
                    <a16:creationId xmlns:a16="http://schemas.microsoft.com/office/drawing/2014/main" id="{00000000-0008-0000-0300-0000A5000000}"/>
                  </a:ext>
                </a:extLst>
              </xdr:cNvPr>
              <xdr:cNvSpPr txBox="1"/>
            </xdr:nvSpPr>
            <xdr:spPr>
              <a:xfrm>
                <a:off x="11484085" y="54318257"/>
                <a:ext cx="1707729" cy="246496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txBody>
              <a:bodyPr vertOverflow="clip" horzOverflow="clip" wrap="none" rtlCol="0" anchor="ctr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Calibri"/>
                    <a:ea typeface="+mn-ea"/>
                    <a:cs typeface="+mn-cs"/>
                  </a:rPr>
                  <a:t>Future Projections</a:t>
                </a:r>
              </a:p>
            </xdr:txBody>
          </xdr:sp>
        </xdr:grpSp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00000000-0008-0000-0300-0000A3000000}"/>
                </a:ext>
              </a:extLst>
            </xdr:cNvPr>
            <xdr:cNvSpPr txBox="1"/>
          </xdr:nvSpPr>
          <xdr:spPr>
            <a:xfrm>
              <a:off x="11493565" y="56733601"/>
              <a:ext cx="2862797" cy="33323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Current (2016)</a:t>
              </a:r>
            </a:p>
          </xdr:txBody>
        </xdr:sp>
      </xdr:grpSp>
      <xdr:cxnSp macro="">
        <xdr:nvCxnSpPr>
          <xdr:cNvPr id="112" name="Straight Arrow Connector 111">
            <a:extLst>
              <a:ext uri="{FF2B5EF4-FFF2-40B4-BE49-F238E27FC236}">
                <a16:creationId xmlns:a16="http://schemas.microsoft.com/office/drawing/2014/main" id="{00000000-0008-0000-0300-0000A0000000}"/>
              </a:ext>
            </a:extLst>
          </xdr:cNvPr>
          <xdr:cNvCxnSpPr/>
        </xdr:nvCxnSpPr>
        <xdr:spPr>
          <a:xfrm>
            <a:off x="5682164" y="90728278"/>
            <a:ext cx="0" cy="353593"/>
          </a:xfrm>
          <a:prstGeom prst="straightConnector1">
            <a:avLst/>
          </a:prstGeom>
          <a:noFill/>
          <a:ln w="19050" cap="flat" cmpd="sng" algn="ctr">
            <a:solidFill>
              <a:sysClr val="window" lastClr="FFFFFF">
                <a:lumMod val="75000"/>
              </a:sysClr>
            </a:solidFill>
            <a:prstDash val="solid"/>
            <a:tailEnd type="arrow"/>
          </a:ln>
          <a:effectLst/>
        </xdr:spPr>
      </xdr:cxn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781050</xdr:colOff>
          <xdr:row>2</xdr:row>
          <xdr:rowOff>95250</xdr:rowOff>
        </xdr:from>
        <xdr:to>
          <xdr:col>11</xdr:col>
          <xdr:colOff>381000</xdr:colOff>
          <xdr:row>4</xdr:row>
          <xdr:rowOff>95250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300-000005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552450</xdr:colOff>
          <xdr:row>2</xdr:row>
          <xdr:rowOff>95250</xdr:rowOff>
        </xdr:from>
        <xdr:to>
          <xdr:col>18</xdr:col>
          <xdr:colOff>628650</xdr:colOff>
          <xdr:row>4</xdr:row>
          <xdr:rowOff>95250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300-000006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647700</xdr:colOff>
          <xdr:row>2</xdr:row>
          <xdr:rowOff>95250</xdr:rowOff>
        </xdr:from>
        <xdr:to>
          <xdr:col>13</xdr:col>
          <xdr:colOff>723900</xdr:colOff>
          <xdr:row>4</xdr:row>
          <xdr:rowOff>95250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300-000007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171450</xdr:colOff>
          <xdr:row>2</xdr:row>
          <xdr:rowOff>95250</xdr:rowOff>
        </xdr:from>
        <xdr:to>
          <xdr:col>16</xdr:col>
          <xdr:colOff>247650</xdr:colOff>
          <xdr:row>4</xdr:row>
          <xdr:rowOff>95250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300-000008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Graphics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165099</xdr:colOff>
      <xdr:row>890</xdr:row>
      <xdr:rowOff>152453</xdr:rowOff>
    </xdr:from>
    <xdr:to>
      <xdr:col>28</xdr:col>
      <xdr:colOff>349239</xdr:colOff>
      <xdr:row>937</xdr:row>
      <xdr:rowOff>18915</xdr:rowOff>
    </xdr:to>
    <xdr:grpSp>
      <xdr:nvGrpSpPr>
        <xdr:cNvPr id="122" name="Group 121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GrpSpPr/>
      </xdr:nvGrpSpPr>
      <xdr:grpSpPr>
        <a:xfrm>
          <a:off x="2570162" y="157567366"/>
          <a:ext cx="21405840" cy="8148449"/>
          <a:chOff x="4823613" y="90200155"/>
          <a:chExt cx="15619693" cy="7751036"/>
        </a:xfrm>
      </xdr:grpSpPr>
      <xdr:grpSp>
        <xdr:nvGrpSpPr>
          <xdr:cNvPr id="123" name="Group 122">
            <a:extLst>
              <a:ext uri="{FF2B5EF4-FFF2-40B4-BE49-F238E27FC236}">
                <a16:creationId xmlns:a16="http://schemas.microsoft.com/office/drawing/2014/main" id="{00000000-0008-0000-0300-0000B2000000}"/>
              </a:ext>
            </a:extLst>
          </xdr:cNvPr>
          <xdr:cNvGrpSpPr/>
        </xdr:nvGrpSpPr>
        <xdr:grpSpPr>
          <a:xfrm>
            <a:off x="4823613" y="90200155"/>
            <a:ext cx="15619693" cy="7751036"/>
            <a:chOff x="11735039" y="56530145"/>
            <a:chExt cx="22376031" cy="6783719"/>
          </a:xfrm>
        </xdr:grpSpPr>
        <xdr:graphicFrame macro="">
          <xdr:nvGraphicFramePr>
            <xdr:cNvPr id="125" name="Chart 124">
              <a:extLst>
                <a:ext uri="{FF2B5EF4-FFF2-40B4-BE49-F238E27FC236}">
                  <a16:creationId xmlns:a16="http://schemas.microsoft.com/office/drawing/2014/main" id="{00000000-0008-0000-0300-0000B5000000}"/>
                </a:ext>
              </a:extLst>
            </xdr:cNvPr>
            <xdr:cNvGraphicFramePr>
              <a:graphicFrameLocks/>
            </xdr:cNvGraphicFramePr>
          </xdr:nvGraphicFramePr>
          <xdr:xfrm>
            <a:off x="11735039" y="56760665"/>
            <a:ext cx="22376031" cy="6553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pSp>
          <xdr:nvGrpSpPr>
            <xdr:cNvPr id="126" name="Group 125">
              <a:extLst>
                <a:ext uri="{FF2B5EF4-FFF2-40B4-BE49-F238E27FC236}">
                  <a16:creationId xmlns:a16="http://schemas.microsoft.com/office/drawing/2014/main" id="{00000000-0008-0000-0300-0000B6000000}"/>
                </a:ext>
              </a:extLst>
            </xdr:cNvPr>
            <xdr:cNvGrpSpPr/>
          </xdr:nvGrpSpPr>
          <xdr:grpSpPr>
            <a:xfrm>
              <a:off x="17500932" y="56530145"/>
              <a:ext cx="16121413" cy="691007"/>
              <a:chOff x="10548216" y="54170202"/>
              <a:chExt cx="7653383" cy="574404"/>
            </a:xfrm>
          </xdr:grpSpPr>
          <xdr:sp macro="" textlink="">
            <xdr:nvSpPr>
              <xdr:cNvPr id="128" name="Left Brace 127">
                <a:extLst>
                  <a:ext uri="{FF2B5EF4-FFF2-40B4-BE49-F238E27FC236}">
                    <a16:creationId xmlns:a16="http://schemas.microsoft.com/office/drawing/2014/main" id="{00000000-0008-0000-0300-0000B8000000}"/>
                  </a:ext>
                </a:extLst>
              </xdr:cNvPr>
              <xdr:cNvSpPr/>
            </xdr:nvSpPr>
            <xdr:spPr>
              <a:xfrm rot="5400000">
                <a:off x="14236796" y="50779802"/>
                <a:ext cx="276224" cy="7653383"/>
              </a:xfrm>
              <a:prstGeom prst="leftBrace">
                <a:avLst>
                  <a:gd name="adj1" fmla="val 59552"/>
                  <a:gd name="adj2" fmla="val 50000"/>
                </a:avLst>
              </a:prstGeom>
              <a:noFill/>
              <a:ln w="19050" cap="flat" cmpd="sng" algn="ctr">
                <a:solidFill>
                  <a:sysClr val="window" lastClr="FFFFFF">
                    <a:lumMod val="75000"/>
                  </a:sysClr>
                </a:solidFill>
                <a:prstDash val="solid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9" name="TextBox 128">
                <a:extLst>
                  <a:ext uri="{FF2B5EF4-FFF2-40B4-BE49-F238E27FC236}">
                    <a16:creationId xmlns:a16="http://schemas.microsoft.com/office/drawing/2014/main" id="{00000000-0008-0000-0300-0000B9000000}"/>
                  </a:ext>
                </a:extLst>
              </xdr:cNvPr>
              <xdr:cNvSpPr txBox="1"/>
            </xdr:nvSpPr>
            <xdr:spPr>
              <a:xfrm>
                <a:off x="13529014" y="54170202"/>
                <a:ext cx="1707729" cy="246496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txBody>
              <a:bodyPr vertOverflow="clip" horzOverflow="clip" wrap="none" rtlCol="0" anchor="ctr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Calibri"/>
                    <a:ea typeface="+mn-ea"/>
                    <a:cs typeface="+mn-cs"/>
                  </a:rPr>
                  <a:t>Future Projections</a:t>
                </a:r>
              </a:p>
            </xdr:txBody>
          </xdr:sp>
        </xdr:grpSp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00000000-0008-0000-0300-0000B7000000}"/>
                </a:ext>
              </a:extLst>
            </xdr:cNvPr>
            <xdr:cNvSpPr txBox="1"/>
          </xdr:nvSpPr>
          <xdr:spPr>
            <a:xfrm>
              <a:off x="15881404" y="56628798"/>
              <a:ext cx="2862797" cy="33323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Current (2016)</a:t>
              </a:r>
            </a:p>
          </xdr:txBody>
        </xdr:sp>
      </xdr:grpSp>
      <xdr:cxnSp macro="">
        <xdr:nvCxnSpPr>
          <xdr:cNvPr id="124" name="Straight Arrow Connector 123">
            <a:extLst>
              <a:ext uri="{FF2B5EF4-FFF2-40B4-BE49-F238E27FC236}">
                <a16:creationId xmlns:a16="http://schemas.microsoft.com/office/drawing/2014/main" id="{00000000-0008-0000-0300-0000B4000000}"/>
              </a:ext>
            </a:extLst>
          </xdr:cNvPr>
          <xdr:cNvCxnSpPr/>
        </xdr:nvCxnSpPr>
        <xdr:spPr>
          <a:xfrm>
            <a:off x="8658464" y="90692383"/>
            <a:ext cx="0" cy="353593"/>
          </a:xfrm>
          <a:prstGeom prst="straightConnector1">
            <a:avLst/>
          </a:prstGeom>
          <a:noFill/>
          <a:ln w="19050" cap="flat" cmpd="sng" algn="ctr">
            <a:solidFill>
              <a:sysClr val="window" lastClr="FFFFFF">
                <a:lumMod val="75000"/>
              </a:sysClr>
            </a:solidFill>
            <a:prstDash val="solid"/>
            <a:tailEnd type="arrow"/>
          </a:ln>
          <a:effectLst/>
        </xdr:spPr>
      </xdr:cxnSp>
    </xdr:grpSp>
    <xdr:clientData/>
  </xdr:twoCellAnchor>
  <xdr:twoCellAnchor>
    <xdr:from>
      <xdr:col>9</xdr:col>
      <xdr:colOff>215900</xdr:colOff>
      <xdr:row>940</xdr:row>
      <xdr:rowOff>76200</xdr:rowOff>
    </xdr:from>
    <xdr:to>
      <xdr:col>28</xdr:col>
      <xdr:colOff>400040</xdr:colOff>
      <xdr:row>986</xdr:row>
      <xdr:rowOff>120462</xdr:rowOff>
    </xdr:to>
    <xdr:grpSp>
      <xdr:nvGrpSpPr>
        <xdr:cNvPr id="130" name="Group 129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GrpSpPr/>
      </xdr:nvGrpSpPr>
      <xdr:grpSpPr>
        <a:xfrm>
          <a:off x="2620963" y="166301738"/>
          <a:ext cx="21405840" cy="8150037"/>
          <a:chOff x="4823613" y="90200155"/>
          <a:chExt cx="15619693" cy="7751036"/>
        </a:xfrm>
      </xdr:grpSpPr>
      <xdr:grpSp>
        <xdr:nvGrpSpPr>
          <xdr:cNvPr id="131" name="Group 130">
            <a:extLst>
              <a:ext uri="{FF2B5EF4-FFF2-40B4-BE49-F238E27FC236}">
                <a16:creationId xmlns:a16="http://schemas.microsoft.com/office/drawing/2014/main" id="{00000000-0008-0000-0300-0000BB000000}"/>
              </a:ext>
            </a:extLst>
          </xdr:cNvPr>
          <xdr:cNvGrpSpPr/>
        </xdr:nvGrpSpPr>
        <xdr:grpSpPr>
          <a:xfrm>
            <a:off x="4823613" y="90200155"/>
            <a:ext cx="15619693" cy="7751036"/>
            <a:chOff x="11735038" y="56530145"/>
            <a:chExt cx="22376030" cy="6783719"/>
          </a:xfrm>
        </xdr:grpSpPr>
        <xdr:graphicFrame macro="">
          <xdr:nvGraphicFramePr>
            <xdr:cNvPr id="133" name="Chart 132">
              <a:extLst>
                <a:ext uri="{FF2B5EF4-FFF2-40B4-BE49-F238E27FC236}">
                  <a16:creationId xmlns:a16="http://schemas.microsoft.com/office/drawing/2014/main" id="{00000000-0008-0000-0300-0000BD000000}"/>
                </a:ext>
              </a:extLst>
            </xdr:cNvPr>
            <xdr:cNvGraphicFramePr>
              <a:graphicFrameLocks/>
            </xdr:cNvGraphicFramePr>
          </xdr:nvGraphicFramePr>
          <xdr:xfrm>
            <a:off x="11735038" y="56760665"/>
            <a:ext cx="22376030" cy="6553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pSp>
          <xdr:nvGrpSpPr>
            <xdr:cNvPr id="134" name="Group 133">
              <a:extLst>
                <a:ext uri="{FF2B5EF4-FFF2-40B4-BE49-F238E27FC236}">
                  <a16:creationId xmlns:a16="http://schemas.microsoft.com/office/drawing/2014/main" id="{00000000-0008-0000-0300-0000BE000000}"/>
                </a:ext>
              </a:extLst>
            </xdr:cNvPr>
            <xdr:cNvGrpSpPr/>
          </xdr:nvGrpSpPr>
          <xdr:grpSpPr>
            <a:xfrm>
              <a:off x="17500932" y="56530145"/>
              <a:ext cx="16121413" cy="691007"/>
              <a:chOff x="10548216" y="54170202"/>
              <a:chExt cx="7653383" cy="574404"/>
            </a:xfrm>
          </xdr:grpSpPr>
          <xdr:sp macro="" textlink="">
            <xdr:nvSpPr>
              <xdr:cNvPr id="136" name="Left Brace 135">
                <a:extLst>
                  <a:ext uri="{FF2B5EF4-FFF2-40B4-BE49-F238E27FC236}">
                    <a16:creationId xmlns:a16="http://schemas.microsoft.com/office/drawing/2014/main" id="{00000000-0008-0000-0300-0000C0000000}"/>
                  </a:ext>
                </a:extLst>
              </xdr:cNvPr>
              <xdr:cNvSpPr/>
            </xdr:nvSpPr>
            <xdr:spPr>
              <a:xfrm rot="5400000">
                <a:off x="14236796" y="50779802"/>
                <a:ext cx="276224" cy="7653383"/>
              </a:xfrm>
              <a:prstGeom prst="leftBrace">
                <a:avLst>
                  <a:gd name="adj1" fmla="val 59552"/>
                  <a:gd name="adj2" fmla="val 50000"/>
                </a:avLst>
              </a:prstGeom>
              <a:noFill/>
              <a:ln w="19050" cap="flat" cmpd="sng" algn="ctr">
                <a:solidFill>
                  <a:sysClr val="window" lastClr="FFFFFF">
                    <a:lumMod val="75000"/>
                  </a:sysClr>
                </a:solidFill>
                <a:prstDash val="solid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37" name="TextBox 136">
                <a:extLst>
                  <a:ext uri="{FF2B5EF4-FFF2-40B4-BE49-F238E27FC236}">
                    <a16:creationId xmlns:a16="http://schemas.microsoft.com/office/drawing/2014/main" id="{00000000-0008-0000-0300-0000C1000000}"/>
                  </a:ext>
                </a:extLst>
              </xdr:cNvPr>
              <xdr:cNvSpPr txBox="1"/>
            </xdr:nvSpPr>
            <xdr:spPr>
              <a:xfrm>
                <a:off x="13529014" y="54170202"/>
                <a:ext cx="1707729" cy="246496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txBody>
              <a:bodyPr vertOverflow="clip" horzOverflow="clip" wrap="none" rtlCol="0" anchor="ctr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Calibri"/>
                    <a:ea typeface="+mn-ea"/>
                    <a:cs typeface="+mn-cs"/>
                  </a:rPr>
                  <a:t>Future Projections</a:t>
                </a:r>
              </a:p>
            </xdr:txBody>
          </xdr:sp>
        </xdr:grpSp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00000000-0008-0000-0300-0000BF000000}"/>
                </a:ext>
              </a:extLst>
            </xdr:cNvPr>
            <xdr:cNvSpPr txBox="1"/>
          </xdr:nvSpPr>
          <xdr:spPr>
            <a:xfrm>
              <a:off x="15834854" y="56616617"/>
              <a:ext cx="2862797" cy="33323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Current (2016)</a:t>
              </a:r>
            </a:p>
          </xdr:txBody>
        </xdr:sp>
      </xdr:grpSp>
      <xdr:cxnSp macro="">
        <xdr:nvCxnSpPr>
          <xdr:cNvPr id="132" name="Straight Arrow Connector 131">
            <a:extLst>
              <a:ext uri="{FF2B5EF4-FFF2-40B4-BE49-F238E27FC236}">
                <a16:creationId xmlns:a16="http://schemas.microsoft.com/office/drawing/2014/main" id="{00000000-0008-0000-0300-0000BC000000}"/>
              </a:ext>
            </a:extLst>
          </xdr:cNvPr>
          <xdr:cNvCxnSpPr/>
        </xdr:nvCxnSpPr>
        <xdr:spPr>
          <a:xfrm>
            <a:off x="8680127" y="90692383"/>
            <a:ext cx="0" cy="353593"/>
          </a:xfrm>
          <a:prstGeom prst="straightConnector1">
            <a:avLst/>
          </a:prstGeom>
          <a:noFill/>
          <a:ln w="19050" cap="flat" cmpd="sng" algn="ctr">
            <a:solidFill>
              <a:sysClr val="window" lastClr="FFFFFF">
                <a:lumMod val="75000"/>
              </a:sysClr>
            </a:solidFill>
            <a:prstDash val="solid"/>
            <a:tailEnd type="arrow"/>
          </a:ln>
          <a:effectLst/>
        </xdr:spPr>
      </xdr:cxnSp>
    </xdr:grpSp>
    <xdr:clientData/>
  </xdr:twoCellAnchor>
  <xdr:twoCellAnchor>
    <xdr:from>
      <xdr:col>9</xdr:col>
      <xdr:colOff>241300</xdr:colOff>
      <xdr:row>993</xdr:row>
      <xdr:rowOff>12700</xdr:rowOff>
    </xdr:from>
    <xdr:to>
      <xdr:col>28</xdr:col>
      <xdr:colOff>425440</xdr:colOff>
      <xdr:row>1039</xdr:row>
      <xdr:rowOff>56962</xdr:rowOff>
    </xdr:to>
    <xdr:grpSp>
      <xdr:nvGrpSpPr>
        <xdr:cNvPr id="138" name="Group 137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GrpSpPr/>
      </xdr:nvGrpSpPr>
      <xdr:grpSpPr>
        <a:xfrm>
          <a:off x="2646363" y="175577500"/>
          <a:ext cx="21405840" cy="8150037"/>
          <a:chOff x="4823613" y="90200155"/>
          <a:chExt cx="15619693" cy="7751036"/>
        </a:xfrm>
      </xdr:grpSpPr>
      <xdr:grpSp>
        <xdr:nvGrpSpPr>
          <xdr:cNvPr id="139" name="Group 138">
            <a:extLst>
              <a:ext uri="{FF2B5EF4-FFF2-40B4-BE49-F238E27FC236}">
                <a16:creationId xmlns:a16="http://schemas.microsoft.com/office/drawing/2014/main" id="{00000000-0008-0000-0300-0000C3000000}"/>
              </a:ext>
            </a:extLst>
          </xdr:cNvPr>
          <xdr:cNvGrpSpPr/>
        </xdr:nvGrpSpPr>
        <xdr:grpSpPr>
          <a:xfrm>
            <a:off x="4823613" y="90200155"/>
            <a:ext cx="15619693" cy="7751036"/>
            <a:chOff x="11735038" y="56530145"/>
            <a:chExt cx="22376030" cy="6783719"/>
          </a:xfrm>
        </xdr:grpSpPr>
        <xdr:graphicFrame macro="">
          <xdr:nvGraphicFramePr>
            <xdr:cNvPr id="141" name="Chart 140">
              <a:extLst>
                <a:ext uri="{FF2B5EF4-FFF2-40B4-BE49-F238E27FC236}">
                  <a16:creationId xmlns:a16="http://schemas.microsoft.com/office/drawing/2014/main" id="{00000000-0008-0000-0300-0000C5000000}"/>
                </a:ext>
              </a:extLst>
            </xdr:cNvPr>
            <xdr:cNvGraphicFramePr>
              <a:graphicFrameLocks/>
            </xdr:cNvGraphicFramePr>
          </xdr:nvGraphicFramePr>
          <xdr:xfrm>
            <a:off x="11735038" y="56760665"/>
            <a:ext cx="22376030" cy="6553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pSp>
          <xdr:nvGrpSpPr>
            <xdr:cNvPr id="142" name="Group 141">
              <a:extLst>
                <a:ext uri="{FF2B5EF4-FFF2-40B4-BE49-F238E27FC236}">
                  <a16:creationId xmlns:a16="http://schemas.microsoft.com/office/drawing/2014/main" id="{00000000-0008-0000-0300-0000C6000000}"/>
                </a:ext>
              </a:extLst>
            </xdr:cNvPr>
            <xdr:cNvGrpSpPr/>
          </xdr:nvGrpSpPr>
          <xdr:grpSpPr>
            <a:xfrm>
              <a:off x="17500932" y="56530145"/>
              <a:ext cx="16121413" cy="691007"/>
              <a:chOff x="10548216" y="54170202"/>
              <a:chExt cx="7653383" cy="574404"/>
            </a:xfrm>
          </xdr:grpSpPr>
          <xdr:sp macro="" textlink="">
            <xdr:nvSpPr>
              <xdr:cNvPr id="144" name="Left Brace 143">
                <a:extLst>
                  <a:ext uri="{FF2B5EF4-FFF2-40B4-BE49-F238E27FC236}">
                    <a16:creationId xmlns:a16="http://schemas.microsoft.com/office/drawing/2014/main" id="{00000000-0008-0000-0300-0000C8000000}"/>
                  </a:ext>
                </a:extLst>
              </xdr:cNvPr>
              <xdr:cNvSpPr/>
            </xdr:nvSpPr>
            <xdr:spPr>
              <a:xfrm rot="5400000">
                <a:off x="14236796" y="50779802"/>
                <a:ext cx="276224" cy="7653383"/>
              </a:xfrm>
              <a:prstGeom prst="leftBrace">
                <a:avLst>
                  <a:gd name="adj1" fmla="val 59552"/>
                  <a:gd name="adj2" fmla="val 50000"/>
                </a:avLst>
              </a:prstGeom>
              <a:noFill/>
              <a:ln w="19050" cap="flat" cmpd="sng" algn="ctr">
                <a:solidFill>
                  <a:sysClr val="window" lastClr="FFFFFF">
                    <a:lumMod val="75000"/>
                  </a:sysClr>
                </a:solidFill>
                <a:prstDash val="solid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45" name="TextBox 144">
                <a:extLst>
                  <a:ext uri="{FF2B5EF4-FFF2-40B4-BE49-F238E27FC236}">
                    <a16:creationId xmlns:a16="http://schemas.microsoft.com/office/drawing/2014/main" id="{00000000-0008-0000-0300-0000C9000000}"/>
                  </a:ext>
                </a:extLst>
              </xdr:cNvPr>
              <xdr:cNvSpPr txBox="1"/>
            </xdr:nvSpPr>
            <xdr:spPr>
              <a:xfrm>
                <a:off x="13529014" y="54170202"/>
                <a:ext cx="1707729" cy="246496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txBody>
              <a:bodyPr vertOverflow="clip" horzOverflow="clip" wrap="none" rtlCol="0" anchor="ctr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Calibri"/>
                    <a:ea typeface="+mn-ea"/>
                    <a:cs typeface="+mn-cs"/>
                  </a:rPr>
                  <a:t>Future Projections</a:t>
                </a:r>
              </a:p>
            </xdr:txBody>
          </xdr:sp>
        </xdr:grpSp>
        <xdr:sp macro="" textlink="">
          <xdr:nvSpPr>
            <xdr:cNvPr id="143" name="TextBox 142">
              <a:extLst>
                <a:ext uri="{FF2B5EF4-FFF2-40B4-BE49-F238E27FC236}">
                  <a16:creationId xmlns:a16="http://schemas.microsoft.com/office/drawing/2014/main" id="{00000000-0008-0000-0300-0000C7000000}"/>
                </a:ext>
              </a:extLst>
            </xdr:cNvPr>
            <xdr:cNvSpPr txBox="1"/>
          </xdr:nvSpPr>
          <xdr:spPr>
            <a:xfrm>
              <a:off x="15788305" y="56628842"/>
              <a:ext cx="2862797" cy="33323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Current (2016)</a:t>
              </a:r>
            </a:p>
          </xdr:txBody>
        </xdr:sp>
      </xdr:grpSp>
      <xdr:cxnSp macro="">
        <xdr:nvCxnSpPr>
          <xdr:cNvPr id="140" name="Straight Arrow Connector 139">
            <a:extLst>
              <a:ext uri="{FF2B5EF4-FFF2-40B4-BE49-F238E27FC236}">
                <a16:creationId xmlns:a16="http://schemas.microsoft.com/office/drawing/2014/main" id="{00000000-0008-0000-0300-0000C4000000}"/>
              </a:ext>
            </a:extLst>
          </xdr:cNvPr>
          <xdr:cNvCxnSpPr/>
        </xdr:nvCxnSpPr>
        <xdr:spPr>
          <a:xfrm>
            <a:off x="8669296" y="90692383"/>
            <a:ext cx="0" cy="353593"/>
          </a:xfrm>
          <a:prstGeom prst="straightConnector1">
            <a:avLst/>
          </a:prstGeom>
          <a:noFill/>
          <a:ln w="19050" cap="flat" cmpd="sng" algn="ctr">
            <a:solidFill>
              <a:sysClr val="window" lastClr="FFFFFF">
                <a:lumMod val="75000"/>
              </a:sysClr>
            </a:solidFill>
            <a:prstDash val="solid"/>
            <a:tailEnd type="arrow"/>
          </a:ln>
          <a:effectLst/>
        </xdr:spPr>
      </xdr:cxnSp>
    </xdr:grpSp>
    <xdr:clientData/>
  </xdr:twoCellAnchor>
  <xdr:twoCellAnchor>
    <xdr:from>
      <xdr:col>18</xdr:col>
      <xdr:colOff>741865</xdr:colOff>
      <xdr:row>32</xdr:row>
      <xdr:rowOff>48849</xdr:rowOff>
    </xdr:from>
    <xdr:to>
      <xdr:col>22</xdr:col>
      <xdr:colOff>423668</xdr:colOff>
      <xdr:row>40</xdr:row>
      <xdr:rowOff>32701</xdr:rowOff>
    </xdr:to>
    <xdr:grpSp>
      <xdr:nvGrpSpPr>
        <xdr:cNvPr id="146" name="Group 145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GrpSpPr/>
      </xdr:nvGrpSpPr>
      <xdr:grpSpPr>
        <a:xfrm>
          <a:off x="13386303" y="6273437"/>
          <a:ext cx="2901253" cy="1393552"/>
          <a:chOff x="13134975" y="5591175"/>
          <a:chExt cx="2699636" cy="1428750"/>
        </a:xfrm>
      </xdr:grpSpPr>
      <xdr:grpSp>
        <xdr:nvGrpSpPr>
          <xdr:cNvPr id="147" name="Group 146">
            <a:extLst>
              <a:ext uri="{FF2B5EF4-FFF2-40B4-BE49-F238E27FC236}">
                <a16:creationId xmlns:a16="http://schemas.microsoft.com/office/drawing/2014/main" id="{00000000-0008-0000-0300-0000AA000000}"/>
              </a:ext>
            </a:extLst>
          </xdr:cNvPr>
          <xdr:cNvGrpSpPr/>
        </xdr:nvGrpSpPr>
        <xdr:grpSpPr>
          <a:xfrm>
            <a:off x="13134975" y="5591175"/>
            <a:ext cx="2699636" cy="1428750"/>
            <a:chOff x="13335000" y="6683827"/>
            <a:chExt cx="2699636" cy="1578430"/>
          </a:xfrm>
        </xdr:grpSpPr>
        <xdr:grpSp>
          <xdr:nvGrpSpPr>
            <xdr:cNvPr id="149" name="Group 148">
              <a:extLst>
                <a:ext uri="{FF2B5EF4-FFF2-40B4-BE49-F238E27FC236}">
                  <a16:creationId xmlns:a16="http://schemas.microsoft.com/office/drawing/2014/main" id="{00000000-0008-0000-0300-0000AB000000}"/>
                </a:ext>
              </a:extLst>
            </xdr:cNvPr>
            <xdr:cNvGrpSpPr/>
          </xdr:nvGrpSpPr>
          <xdr:grpSpPr>
            <a:xfrm>
              <a:off x="13335000" y="6945086"/>
              <a:ext cx="2699636" cy="1317171"/>
              <a:chOff x="13335000" y="6945086"/>
              <a:chExt cx="2699636" cy="1317171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033" name="RD Button" hidden="1">
                    <a:extLst>
                      <a:ext uri="{63B3BB69-23CF-44E3-9099-C40C66FF867C}">
                        <a14:compatExt spid="_x0000_s1033"/>
                      </a:ext>
                      <a:ext uri="{FF2B5EF4-FFF2-40B4-BE49-F238E27FC236}">
                        <a16:creationId xmlns:a16="http://schemas.microsoft.com/office/drawing/2014/main" id="{00000000-0008-0000-0300-000017400300}"/>
                      </a:ext>
                    </a:extLst>
                  </xdr:cNvPr>
                  <xdr:cNvSpPr/>
                </xdr:nvSpPr>
                <xdr:spPr bwMode="auto">
                  <a:xfrm>
                    <a:off x="13367930" y="6999230"/>
                    <a:ext cx="2666706" cy="37847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50292" rIns="0" bIns="50292" anchor="ctr" upright="1"/>
                  <a:lstStyle/>
                  <a:p>
                    <a:pPr algn="l" rtl="0">
                      <a:defRPr sz="1000"/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R&amp;D Financials</a:t>
                    </a:r>
                  </a:p>
                </xdr:txBody>
              </xdr:sp>
            </mc:Choice>
            <mc:Fallback/>
          </mc:AlternateContent>
          <xdr:sp macro="" textlink="">
            <xdr:nvSpPr>
              <xdr:cNvPr id="152" name="Rectangle 151">
                <a:extLst>
                  <a:ext uri="{FF2B5EF4-FFF2-40B4-BE49-F238E27FC236}">
                    <a16:creationId xmlns:a16="http://schemas.microsoft.com/office/drawing/2014/main" id="{00000000-0008-0000-0300-0000AE000000}"/>
                  </a:ext>
                </a:extLst>
              </xdr:cNvPr>
              <xdr:cNvSpPr/>
            </xdr:nvSpPr>
            <xdr:spPr>
              <a:xfrm>
                <a:off x="13335000" y="6945086"/>
                <a:ext cx="2471057" cy="1317171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150" name="TextBox 149">
              <a:extLst>
                <a:ext uri="{FF2B5EF4-FFF2-40B4-BE49-F238E27FC236}">
                  <a16:creationId xmlns:a16="http://schemas.microsoft.com/office/drawing/2014/main" id="{00000000-0008-0000-0300-0000AC000000}"/>
                </a:ext>
              </a:extLst>
            </xdr:cNvPr>
            <xdr:cNvSpPr txBox="1"/>
          </xdr:nvSpPr>
          <xdr:spPr>
            <a:xfrm>
              <a:off x="13335000" y="6683827"/>
              <a:ext cx="243839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1200" b="1"/>
                <a:t>Financial Assumption</a:t>
              </a: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4" name="Market Button" hidden="1">
                <a:extLst>
                  <a:ext uri="{63B3BB69-23CF-44E3-9099-C40C66FF867C}">
                    <a14:compatExt spid="_x0000_s1034"/>
                  </a:ext>
                  <a:ext uri="{FF2B5EF4-FFF2-40B4-BE49-F238E27FC236}">
                    <a16:creationId xmlns:a16="http://schemas.microsoft.com/office/drawing/2014/main" id="{00000000-0008-0000-0300-000019400300}"/>
                  </a:ext>
                </a:extLst>
              </xdr:cNvPr>
              <xdr:cNvSpPr/>
            </xdr:nvSpPr>
            <xdr:spPr bwMode="auto">
              <a:xfrm>
                <a:off x="13171169" y="6585585"/>
                <a:ext cx="2249806" cy="19621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50292" rIns="0" bIns="50292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Market Factors Financials</a:t>
                </a:r>
              </a:p>
            </xdr:txBody>
          </xdr:sp>
        </mc:Choice>
        <mc:Fallback/>
      </mc:AlternateContent>
    </xdr:grpSp>
    <xdr:clientData/>
  </xdr:twoCellAnchor>
  <xdr:twoCellAnchor>
    <xdr:from>
      <xdr:col>18</xdr:col>
      <xdr:colOff>710670</xdr:colOff>
      <xdr:row>41</xdr:row>
      <xdr:rowOff>50798</xdr:rowOff>
    </xdr:from>
    <xdr:to>
      <xdr:col>22</xdr:col>
      <xdr:colOff>499003</xdr:colOff>
      <xdr:row>51</xdr:row>
      <xdr:rowOff>69848</xdr:rowOff>
    </xdr:to>
    <xdr:grpSp>
      <xdr:nvGrpSpPr>
        <xdr:cNvPr id="153" name="Group 152">
          <a:extLst>
            <a:ext uri="{FF2B5EF4-FFF2-40B4-BE49-F238E27FC236}">
              <a16:creationId xmlns:a16="http://schemas.microsoft.com/office/drawing/2014/main" id="{00000000-0008-0000-0300-000021400300}"/>
            </a:ext>
          </a:extLst>
        </xdr:cNvPr>
        <xdr:cNvGrpSpPr/>
      </xdr:nvGrpSpPr>
      <xdr:grpSpPr>
        <a:xfrm>
          <a:off x="13355108" y="7861298"/>
          <a:ext cx="3007783" cy="1781175"/>
          <a:chOff x="13351916" y="9267803"/>
          <a:chExt cx="3009900" cy="1760008"/>
        </a:xfrm>
      </xdr:grpSpPr>
      <xdr:grpSp>
        <xdr:nvGrpSpPr>
          <xdr:cNvPr id="154" name="Group 153">
            <a:extLst>
              <a:ext uri="{FF2B5EF4-FFF2-40B4-BE49-F238E27FC236}">
                <a16:creationId xmlns:a16="http://schemas.microsoft.com/office/drawing/2014/main" id="{00000000-0008-0000-0300-0000AF000000}"/>
              </a:ext>
            </a:extLst>
          </xdr:cNvPr>
          <xdr:cNvGrpSpPr/>
        </xdr:nvGrpSpPr>
        <xdr:grpSpPr>
          <a:xfrm>
            <a:off x="13455952" y="9464525"/>
            <a:ext cx="2805793" cy="1446591"/>
            <a:chOff x="13083116" y="6678083"/>
            <a:chExt cx="2798233" cy="1507067"/>
          </a:xfrm>
        </xdr:grpSpPr>
        <xdr:sp macro="" textlink="">
          <xdr:nvSpPr>
            <xdr:cNvPr id="156" name="Rectangle 155">
              <a:extLst>
                <a:ext uri="{FF2B5EF4-FFF2-40B4-BE49-F238E27FC236}">
                  <a16:creationId xmlns:a16="http://schemas.microsoft.com/office/drawing/2014/main" id="{00000000-0008-0000-0300-0000B0000000}"/>
                </a:ext>
              </a:extLst>
            </xdr:cNvPr>
            <xdr:cNvSpPr/>
          </xdr:nvSpPr>
          <xdr:spPr>
            <a:xfrm>
              <a:off x="13083116" y="6678083"/>
              <a:ext cx="2798233" cy="1507067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7" name="TextBox 156">
              <a:extLst>
                <a:ext uri="{FF2B5EF4-FFF2-40B4-BE49-F238E27FC236}">
                  <a16:creationId xmlns:a16="http://schemas.microsoft.com/office/drawing/2014/main" id="{00000000-0008-0000-0300-0000B3000000}"/>
                </a:ext>
              </a:extLst>
            </xdr:cNvPr>
            <xdr:cNvSpPr txBox="1"/>
          </xdr:nvSpPr>
          <xdr:spPr>
            <a:xfrm>
              <a:off x="13147339" y="6734598"/>
              <a:ext cx="2697313" cy="277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200" b="1"/>
                <a:t>Choose</a:t>
              </a:r>
              <a:r>
                <a:rPr lang="en-US" sz="1200" b="1" baseline="0"/>
                <a:t> a Capital Recovery Period (CRP)</a:t>
              </a:r>
              <a:endParaRPr lang="en-US" sz="1200" b="1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5" name="20 year" hidden="1">
                  <a:extLst>
                    <a:ext uri="{63B3BB69-23CF-44E3-9099-C40C66FF867C}">
                      <a14:compatExt spid="_x0000_s1035"/>
                    </a:ext>
                    <a:ext uri="{FF2B5EF4-FFF2-40B4-BE49-F238E27FC236}">
                      <a16:creationId xmlns:a16="http://schemas.microsoft.com/office/drawing/2014/main" id="{00000000-0008-0000-0300-000039400300}"/>
                    </a:ext>
                  </a:extLst>
                </xdr:cNvPr>
                <xdr:cNvSpPr/>
              </xdr:nvSpPr>
              <xdr:spPr bwMode="auto">
                <a:xfrm>
                  <a:off x="13304460" y="7107314"/>
                  <a:ext cx="1093258" cy="19034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20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6" name="30 year" hidden="1">
                  <a:extLst>
                    <a:ext uri="{63B3BB69-23CF-44E3-9099-C40C66FF867C}">
                      <a14:compatExt spid="_x0000_s1036"/>
                    </a:ext>
                    <a:ext uri="{FF2B5EF4-FFF2-40B4-BE49-F238E27FC236}">
                      <a16:creationId xmlns:a16="http://schemas.microsoft.com/office/drawing/2014/main" id="{00000000-0008-0000-0300-00003A400300}"/>
                    </a:ext>
                  </a:extLst>
                </xdr:cNvPr>
                <xdr:cNvSpPr/>
              </xdr:nvSpPr>
              <xdr:spPr bwMode="auto">
                <a:xfrm>
                  <a:off x="13302041" y="7355114"/>
                  <a:ext cx="1093258" cy="19790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30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7" name="Tech Life" hidden="1">
                  <a:extLst>
                    <a:ext uri="{63B3BB69-23CF-44E3-9099-C40C66FF867C}">
                      <a14:compatExt spid="_x0000_s1037"/>
                    </a:ext>
                    <a:ext uri="{FF2B5EF4-FFF2-40B4-BE49-F238E27FC236}">
                      <a16:creationId xmlns:a16="http://schemas.microsoft.com/office/drawing/2014/main" id="{00000000-0008-0000-0300-00003B400300}"/>
                    </a:ext>
                  </a:extLst>
                </xdr:cNvPr>
                <xdr:cNvSpPr/>
              </xdr:nvSpPr>
              <xdr:spPr bwMode="auto">
                <a:xfrm>
                  <a:off x="13303251" y="7587193"/>
                  <a:ext cx="1530047" cy="21423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Technology Life (25 years)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8" name="Custom CRP" hidden="1">
                  <a:extLst>
                    <a:ext uri="{63B3BB69-23CF-44E3-9099-C40C66FF867C}">
                      <a14:compatExt spid="_x0000_s1038"/>
                    </a:ext>
                    <a:ext uri="{FF2B5EF4-FFF2-40B4-BE49-F238E27FC236}">
                      <a16:creationId xmlns:a16="http://schemas.microsoft.com/office/drawing/2014/main" id="{00000000-0008-0000-0300-00003C400300}"/>
                    </a:ext>
                  </a:extLst>
                </xdr:cNvPr>
                <xdr:cNvSpPr/>
              </xdr:nvSpPr>
              <xdr:spPr bwMode="auto">
                <a:xfrm>
                  <a:off x="13302191" y="7846482"/>
                  <a:ext cx="1102783" cy="18626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CustomCRP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9" name="Group Box 15" hidden="1">
                <a:extLst>
                  <a:ext uri="{63B3BB69-23CF-44E3-9099-C40C66FF867C}">
                    <a14:compatExt spid="_x0000_s1039"/>
                  </a:ext>
                  <a:ext uri="{FF2B5EF4-FFF2-40B4-BE49-F238E27FC236}">
                    <a16:creationId xmlns:a16="http://schemas.microsoft.com/office/drawing/2014/main" id="{00000000-0008-0000-0300-00003E400300}"/>
                  </a:ext>
                </a:extLst>
              </xdr:cNvPr>
              <xdr:cNvSpPr/>
            </xdr:nvSpPr>
            <xdr:spPr bwMode="auto">
              <a:xfrm>
                <a:off x="13351916" y="9267803"/>
                <a:ext cx="3009900" cy="176000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50292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Group Box 62</a:t>
                </a:r>
              </a:p>
            </xdr:txBody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581025</xdr:colOff>
          <xdr:row>35</xdr:row>
          <xdr:rowOff>38100</xdr:rowOff>
        </xdr:from>
        <xdr:to>
          <xdr:col>26</xdr:col>
          <xdr:colOff>200025</xdr:colOff>
          <xdr:row>38</xdr:row>
          <xdr:rowOff>133350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300-00003F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Finances to all Technologies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66675</xdr:colOff>
          <xdr:row>46</xdr:row>
          <xdr:rowOff>28575</xdr:rowOff>
        </xdr:from>
        <xdr:to>
          <xdr:col>27</xdr:col>
          <xdr:colOff>114300</xdr:colOff>
          <xdr:row>50</xdr:row>
          <xdr:rowOff>9525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300-000040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CRP to all Technologies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0.1791</cdr:x>
      <cdr:y>0.0983</cdr:y>
    </cdr:from>
    <cdr:to>
      <cdr:x>0.20065</cdr:x>
      <cdr:y>0.93151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797564" y="736061"/>
          <a:ext cx="336604" cy="62387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0.2345</cdr:x>
      <cdr:y>0.08231</cdr:y>
    </cdr:from>
    <cdr:to>
      <cdr:x>0.25605</cdr:x>
      <cdr:y>0.91552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53635" y="653840"/>
          <a:ext cx="473612" cy="66187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0.23373</cdr:x>
      <cdr:y>0.08231</cdr:y>
    </cdr:from>
    <cdr:to>
      <cdr:x>0.25528</cdr:x>
      <cdr:y>0.91552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36702" y="672825"/>
          <a:ext cx="473612" cy="68108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0.23581</cdr:x>
      <cdr:y>0.08231</cdr:y>
    </cdr:from>
    <cdr:to>
      <cdr:x>0.25736</cdr:x>
      <cdr:y>0.91552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82422" y="672421"/>
          <a:ext cx="473612" cy="6806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0.23442</cdr:x>
      <cdr:y>0.08231</cdr:y>
    </cdr:from>
    <cdr:to>
      <cdr:x>0.25597</cdr:x>
      <cdr:y>0.91552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51942" y="672421"/>
          <a:ext cx="473612" cy="6806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wnloads/2018-ATB-data-interim-geo%20(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ace and Contents"/>
      <sheetName val="Financial Definitions"/>
      <sheetName val="Land-Based Wind"/>
      <sheetName val="Offshore Wind"/>
      <sheetName val="Solar - Utility PV"/>
      <sheetName val="Solar - PV Dist. Comm"/>
      <sheetName val="Solar - PV Dist. Res"/>
      <sheetName val="Solar - CSP"/>
      <sheetName val="Geothermal"/>
      <sheetName val="Hydropower"/>
      <sheetName val="Natural Gas"/>
      <sheetName val="Coal"/>
      <sheetName val="Nuclear"/>
      <sheetName val="Biopower"/>
      <sheetName val="Storage"/>
      <sheetName val="WACC Calc"/>
      <sheetName val="PV OCC"/>
      <sheetName val="Program Goa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68">
          <cell r="F368">
            <v>2.5000000000000001E-2</v>
          </cell>
          <cell r="G368">
            <v>2.5000000000000001E-2</v>
          </cell>
          <cell r="H368">
            <v>2.5000000000000001E-2</v>
          </cell>
          <cell r="I368">
            <v>2.5000000000000001E-2</v>
          </cell>
          <cell r="J368">
            <v>2.5000000000000001E-2</v>
          </cell>
          <cell r="K368">
            <v>2.5000000000000001E-2</v>
          </cell>
          <cell r="L368">
            <v>2.5000000000000001E-2</v>
          </cell>
          <cell r="M368">
            <v>2.5000000000000001E-2</v>
          </cell>
          <cell r="N368">
            <v>2.5000000000000001E-2</v>
          </cell>
          <cell r="O368">
            <v>2.5000000000000001E-2</v>
          </cell>
          <cell r="P368">
            <v>2.5000000000000001E-2</v>
          </cell>
          <cell r="Q368">
            <v>2.5000000000000001E-2</v>
          </cell>
          <cell r="R368">
            <v>2.5000000000000001E-2</v>
          </cell>
          <cell r="S368">
            <v>2.5000000000000001E-2</v>
          </cell>
          <cell r="T368">
            <v>2.5000000000000001E-2</v>
          </cell>
          <cell r="U368">
            <v>2.5000000000000001E-2</v>
          </cell>
          <cell r="V368">
            <v>2.5000000000000001E-2</v>
          </cell>
          <cell r="W368">
            <v>2.5000000000000001E-2</v>
          </cell>
          <cell r="X368">
            <v>2.5000000000000001E-2</v>
          </cell>
          <cell r="Y368">
            <v>2.5000000000000001E-2</v>
          </cell>
          <cell r="Z368">
            <v>2.5000000000000001E-2</v>
          </cell>
          <cell r="AA368">
            <v>2.5000000000000001E-2</v>
          </cell>
          <cell r="AB368">
            <v>2.5000000000000001E-2</v>
          </cell>
          <cell r="AC368">
            <v>2.5000000000000001E-2</v>
          </cell>
          <cell r="AD368">
            <v>2.5000000000000001E-2</v>
          </cell>
          <cell r="AE368">
            <v>2.5000000000000001E-2</v>
          </cell>
          <cell r="AF368">
            <v>2.5000000000000001E-2</v>
          </cell>
          <cell r="AG368">
            <v>2.5000000000000001E-2</v>
          </cell>
          <cell r="AH368">
            <v>2.5000000000000001E-2</v>
          </cell>
          <cell r="AI368">
            <v>2.5000000000000001E-2</v>
          </cell>
          <cell r="AJ368">
            <v>2.5000000000000001E-2</v>
          </cell>
          <cell r="AK368">
            <v>2.5000000000000001E-2</v>
          </cell>
          <cell r="AL368">
            <v>2.5000000000000001E-2</v>
          </cell>
          <cell r="AM368">
            <v>2.5000000000000001E-2</v>
          </cell>
          <cell r="AN368">
            <v>2.5000000000000001E-2</v>
          </cell>
        </row>
        <row r="369">
          <cell r="F369">
            <v>3.73E-2</v>
          </cell>
          <cell r="G369">
            <v>3.73E-2</v>
          </cell>
          <cell r="H369">
            <v>3.73E-2</v>
          </cell>
          <cell r="I369">
            <v>3.73E-2</v>
          </cell>
          <cell r="J369">
            <v>3.73E-2</v>
          </cell>
          <cell r="K369">
            <v>3.73E-2</v>
          </cell>
          <cell r="L369">
            <v>3.73E-2</v>
          </cell>
          <cell r="M369">
            <v>3.73E-2</v>
          </cell>
          <cell r="N369">
            <v>3.73E-2</v>
          </cell>
          <cell r="O369">
            <v>3.73E-2</v>
          </cell>
          <cell r="P369">
            <v>3.73E-2</v>
          </cell>
          <cell r="Q369">
            <v>3.73E-2</v>
          </cell>
          <cell r="R369">
            <v>3.73E-2</v>
          </cell>
          <cell r="S369">
            <v>3.73E-2</v>
          </cell>
          <cell r="T369">
            <v>3.73E-2</v>
          </cell>
          <cell r="U369">
            <v>3.73E-2</v>
          </cell>
          <cell r="V369">
            <v>3.73E-2</v>
          </cell>
          <cell r="W369">
            <v>3.73E-2</v>
          </cell>
          <cell r="X369">
            <v>3.73E-2</v>
          </cell>
          <cell r="Y369">
            <v>3.73E-2</v>
          </cell>
          <cell r="Z369">
            <v>3.73E-2</v>
          </cell>
          <cell r="AA369">
            <v>3.73E-2</v>
          </cell>
          <cell r="AB369">
            <v>3.73E-2</v>
          </cell>
          <cell r="AC369">
            <v>3.73E-2</v>
          </cell>
          <cell r="AD369">
            <v>3.73E-2</v>
          </cell>
          <cell r="AE369">
            <v>3.73E-2</v>
          </cell>
          <cell r="AF369">
            <v>3.73E-2</v>
          </cell>
          <cell r="AG369">
            <v>3.73E-2</v>
          </cell>
          <cell r="AH369">
            <v>3.73E-2</v>
          </cell>
          <cell r="AI369">
            <v>3.73E-2</v>
          </cell>
          <cell r="AJ369">
            <v>3.73E-2</v>
          </cell>
          <cell r="AK369">
            <v>3.73E-2</v>
          </cell>
          <cell r="AL369">
            <v>3.73E-2</v>
          </cell>
          <cell r="AM369">
            <v>3.73E-2</v>
          </cell>
          <cell r="AN369">
            <v>3.73E-2</v>
          </cell>
        </row>
        <row r="370">
          <cell r="F370">
            <v>3.73E-2</v>
          </cell>
          <cell r="G370">
            <v>3.73E-2</v>
          </cell>
          <cell r="H370">
            <v>3.73E-2</v>
          </cell>
          <cell r="I370">
            <v>3.73E-2</v>
          </cell>
          <cell r="J370">
            <v>3.73E-2</v>
          </cell>
          <cell r="K370">
            <v>3.73E-2</v>
          </cell>
          <cell r="L370">
            <v>3.73E-2</v>
          </cell>
          <cell r="M370">
            <v>3.73E-2</v>
          </cell>
          <cell r="N370">
            <v>3.73E-2</v>
          </cell>
          <cell r="O370">
            <v>3.73E-2</v>
          </cell>
          <cell r="P370">
            <v>3.73E-2</v>
          </cell>
          <cell r="Q370">
            <v>3.73E-2</v>
          </cell>
          <cell r="R370">
            <v>3.73E-2</v>
          </cell>
          <cell r="S370">
            <v>3.73E-2</v>
          </cell>
          <cell r="T370">
            <v>3.73E-2</v>
          </cell>
          <cell r="U370">
            <v>3.73E-2</v>
          </cell>
          <cell r="V370">
            <v>3.73E-2</v>
          </cell>
          <cell r="W370">
            <v>3.73E-2</v>
          </cell>
          <cell r="X370">
            <v>3.73E-2</v>
          </cell>
          <cell r="Y370">
            <v>3.73E-2</v>
          </cell>
          <cell r="Z370">
            <v>3.73E-2</v>
          </cell>
          <cell r="AA370">
            <v>3.73E-2</v>
          </cell>
          <cell r="AB370">
            <v>3.73E-2</v>
          </cell>
          <cell r="AC370">
            <v>3.73E-2</v>
          </cell>
          <cell r="AD370">
            <v>3.73E-2</v>
          </cell>
          <cell r="AE370">
            <v>3.73E-2</v>
          </cell>
          <cell r="AF370">
            <v>3.73E-2</v>
          </cell>
          <cell r="AG370">
            <v>3.73E-2</v>
          </cell>
          <cell r="AH370">
            <v>3.73E-2</v>
          </cell>
          <cell r="AI370">
            <v>3.73E-2</v>
          </cell>
          <cell r="AJ370">
            <v>3.73E-2</v>
          </cell>
          <cell r="AK370">
            <v>3.73E-2</v>
          </cell>
          <cell r="AL370">
            <v>3.73E-2</v>
          </cell>
          <cell r="AM370">
            <v>3.73E-2</v>
          </cell>
          <cell r="AN370">
            <v>3.73E-2</v>
          </cell>
        </row>
        <row r="371">
          <cell r="F371">
            <v>3.73E-2</v>
          </cell>
          <cell r="G371">
            <v>3.73E-2</v>
          </cell>
          <cell r="H371">
            <v>3.73E-2</v>
          </cell>
          <cell r="I371">
            <v>3.73E-2</v>
          </cell>
          <cell r="J371">
            <v>3.73E-2</v>
          </cell>
          <cell r="K371">
            <v>3.73E-2</v>
          </cell>
          <cell r="L371">
            <v>3.73E-2</v>
          </cell>
          <cell r="M371">
            <v>3.73E-2</v>
          </cell>
          <cell r="N371">
            <v>3.73E-2</v>
          </cell>
          <cell r="O371">
            <v>3.73E-2</v>
          </cell>
          <cell r="P371">
            <v>3.73E-2</v>
          </cell>
          <cell r="Q371">
            <v>3.73E-2</v>
          </cell>
          <cell r="R371">
            <v>3.73E-2</v>
          </cell>
          <cell r="S371">
            <v>3.73E-2</v>
          </cell>
          <cell r="T371">
            <v>3.73E-2</v>
          </cell>
          <cell r="U371">
            <v>3.73E-2</v>
          </cell>
          <cell r="V371">
            <v>3.73E-2</v>
          </cell>
          <cell r="W371">
            <v>3.73E-2</v>
          </cell>
          <cell r="X371">
            <v>3.73E-2</v>
          </cell>
          <cell r="Y371">
            <v>3.73E-2</v>
          </cell>
          <cell r="Z371">
            <v>3.73E-2</v>
          </cell>
          <cell r="AA371">
            <v>3.73E-2</v>
          </cell>
          <cell r="AB371">
            <v>3.73E-2</v>
          </cell>
          <cell r="AC371">
            <v>3.73E-2</v>
          </cell>
          <cell r="AD371">
            <v>3.73E-2</v>
          </cell>
          <cell r="AE371">
            <v>3.73E-2</v>
          </cell>
          <cell r="AF371">
            <v>3.73E-2</v>
          </cell>
          <cell r="AG371">
            <v>3.73E-2</v>
          </cell>
          <cell r="AH371">
            <v>3.73E-2</v>
          </cell>
          <cell r="AI371">
            <v>3.73E-2</v>
          </cell>
          <cell r="AJ371">
            <v>3.73E-2</v>
          </cell>
          <cell r="AK371">
            <v>3.73E-2</v>
          </cell>
          <cell r="AL371">
            <v>3.73E-2</v>
          </cell>
          <cell r="AM371">
            <v>3.73E-2</v>
          </cell>
          <cell r="AN371">
            <v>3.73E-2</v>
          </cell>
        </row>
        <row r="372">
          <cell r="F372">
            <v>1.2000000000000233E-2</v>
          </cell>
          <cell r="G372">
            <v>1.2000000000000233E-2</v>
          </cell>
          <cell r="H372">
            <v>1.2000000000000233E-2</v>
          </cell>
          <cell r="I372">
            <v>1.2000000000000233E-2</v>
          </cell>
          <cell r="J372">
            <v>1.2000000000000233E-2</v>
          </cell>
          <cell r="K372">
            <v>1.2000000000000233E-2</v>
          </cell>
          <cell r="L372">
            <v>1.2000000000000233E-2</v>
          </cell>
          <cell r="M372">
            <v>1.2000000000000233E-2</v>
          </cell>
          <cell r="N372">
            <v>1.2000000000000233E-2</v>
          </cell>
          <cell r="O372">
            <v>1.2000000000000233E-2</v>
          </cell>
          <cell r="P372">
            <v>1.2000000000000233E-2</v>
          </cell>
          <cell r="Q372">
            <v>1.2000000000000233E-2</v>
          </cell>
          <cell r="R372">
            <v>1.2000000000000233E-2</v>
          </cell>
          <cell r="S372">
            <v>1.2000000000000233E-2</v>
          </cell>
          <cell r="T372">
            <v>1.2000000000000233E-2</v>
          </cell>
          <cell r="U372">
            <v>1.2000000000000233E-2</v>
          </cell>
          <cell r="V372">
            <v>1.2000000000000233E-2</v>
          </cell>
          <cell r="W372">
            <v>1.2000000000000233E-2</v>
          </cell>
          <cell r="X372">
            <v>1.2000000000000233E-2</v>
          </cell>
          <cell r="Y372">
            <v>1.2000000000000233E-2</v>
          </cell>
          <cell r="Z372">
            <v>1.2000000000000233E-2</v>
          </cell>
          <cell r="AA372">
            <v>1.2000000000000233E-2</v>
          </cell>
          <cell r="AB372">
            <v>1.2000000000000233E-2</v>
          </cell>
          <cell r="AC372">
            <v>1.2000000000000233E-2</v>
          </cell>
          <cell r="AD372">
            <v>1.2000000000000233E-2</v>
          </cell>
          <cell r="AE372">
            <v>1.2000000000000233E-2</v>
          </cell>
          <cell r="AF372">
            <v>1.2000000000000233E-2</v>
          </cell>
          <cell r="AG372">
            <v>1.2000000000000233E-2</v>
          </cell>
          <cell r="AH372">
            <v>1.2000000000000233E-2</v>
          </cell>
          <cell r="AI372">
            <v>1.2000000000000233E-2</v>
          </cell>
          <cell r="AJ372">
            <v>1.2000000000000233E-2</v>
          </cell>
          <cell r="AK372">
            <v>1.2000000000000233E-2</v>
          </cell>
          <cell r="AL372">
            <v>1.2000000000000233E-2</v>
          </cell>
          <cell r="AM372">
            <v>1.2000000000000233E-2</v>
          </cell>
          <cell r="AN372">
            <v>1.2000000000000233E-2</v>
          </cell>
        </row>
        <row r="373">
          <cell r="F373">
            <v>1.2000000000000233E-2</v>
          </cell>
          <cell r="G373">
            <v>1.2000000000000233E-2</v>
          </cell>
          <cell r="H373">
            <v>1.2000000000000233E-2</v>
          </cell>
          <cell r="I373">
            <v>1.2000000000000233E-2</v>
          </cell>
          <cell r="J373">
            <v>1.2000000000000233E-2</v>
          </cell>
          <cell r="K373">
            <v>1.2000000000000233E-2</v>
          </cell>
          <cell r="L373">
            <v>1.2000000000000233E-2</v>
          </cell>
          <cell r="M373">
            <v>1.2000000000000233E-2</v>
          </cell>
          <cell r="N373">
            <v>1.2000000000000233E-2</v>
          </cell>
          <cell r="O373">
            <v>1.2000000000000233E-2</v>
          </cell>
          <cell r="P373">
            <v>1.2000000000000233E-2</v>
          </cell>
          <cell r="Q373">
            <v>1.2000000000000233E-2</v>
          </cell>
          <cell r="R373">
            <v>1.2000000000000233E-2</v>
          </cell>
          <cell r="S373">
            <v>1.2000000000000233E-2</v>
          </cell>
          <cell r="T373">
            <v>1.2000000000000233E-2</v>
          </cell>
          <cell r="U373">
            <v>1.2000000000000233E-2</v>
          </cell>
          <cell r="V373">
            <v>1.2000000000000233E-2</v>
          </cell>
          <cell r="W373">
            <v>1.2000000000000233E-2</v>
          </cell>
          <cell r="X373">
            <v>1.2000000000000233E-2</v>
          </cell>
          <cell r="Y373">
            <v>1.2000000000000233E-2</v>
          </cell>
          <cell r="Z373">
            <v>1.2000000000000233E-2</v>
          </cell>
          <cell r="AA373">
            <v>1.2000000000000233E-2</v>
          </cell>
          <cell r="AB373">
            <v>1.2000000000000233E-2</v>
          </cell>
          <cell r="AC373">
            <v>1.2000000000000233E-2</v>
          </cell>
          <cell r="AD373">
            <v>1.2000000000000233E-2</v>
          </cell>
          <cell r="AE373">
            <v>1.2000000000000233E-2</v>
          </cell>
          <cell r="AF373">
            <v>1.2000000000000233E-2</v>
          </cell>
          <cell r="AG373">
            <v>1.2000000000000233E-2</v>
          </cell>
          <cell r="AH373">
            <v>1.2000000000000233E-2</v>
          </cell>
          <cell r="AI373">
            <v>1.2000000000000233E-2</v>
          </cell>
          <cell r="AJ373">
            <v>1.2000000000000233E-2</v>
          </cell>
          <cell r="AK373">
            <v>1.2000000000000233E-2</v>
          </cell>
          <cell r="AL373">
            <v>1.2000000000000233E-2</v>
          </cell>
          <cell r="AM373">
            <v>1.2000000000000233E-2</v>
          </cell>
          <cell r="AN373">
            <v>1.2000000000000233E-2</v>
          </cell>
        </row>
        <row r="374">
          <cell r="F374">
            <v>1.2000000000000233E-2</v>
          </cell>
          <cell r="G374">
            <v>1.2000000000000233E-2</v>
          </cell>
          <cell r="H374">
            <v>1.2000000000000233E-2</v>
          </cell>
          <cell r="I374">
            <v>1.2000000000000233E-2</v>
          </cell>
          <cell r="J374">
            <v>1.2000000000000233E-2</v>
          </cell>
          <cell r="K374">
            <v>1.2000000000000233E-2</v>
          </cell>
          <cell r="L374">
            <v>1.2000000000000233E-2</v>
          </cell>
          <cell r="M374">
            <v>1.2000000000000233E-2</v>
          </cell>
          <cell r="N374">
            <v>1.2000000000000233E-2</v>
          </cell>
          <cell r="O374">
            <v>1.2000000000000233E-2</v>
          </cell>
          <cell r="P374">
            <v>1.2000000000000233E-2</v>
          </cell>
          <cell r="Q374">
            <v>1.2000000000000233E-2</v>
          </cell>
          <cell r="R374">
            <v>1.2000000000000233E-2</v>
          </cell>
          <cell r="S374">
            <v>1.2000000000000233E-2</v>
          </cell>
          <cell r="T374">
            <v>1.2000000000000233E-2</v>
          </cell>
          <cell r="U374">
            <v>1.2000000000000233E-2</v>
          </cell>
          <cell r="V374">
            <v>1.2000000000000233E-2</v>
          </cell>
          <cell r="W374">
            <v>1.2000000000000233E-2</v>
          </cell>
          <cell r="X374">
            <v>1.2000000000000233E-2</v>
          </cell>
          <cell r="Y374">
            <v>1.2000000000000233E-2</v>
          </cell>
          <cell r="Z374">
            <v>1.2000000000000233E-2</v>
          </cell>
          <cell r="AA374">
            <v>1.2000000000000233E-2</v>
          </cell>
          <cell r="AB374">
            <v>1.2000000000000233E-2</v>
          </cell>
          <cell r="AC374">
            <v>1.2000000000000233E-2</v>
          </cell>
          <cell r="AD374">
            <v>1.2000000000000233E-2</v>
          </cell>
          <cell r="AE374">
            <v>1.2000000000000233E-2</v>
          </cell>
          <cell r="AF374">
            <v>1.2000000000000233E-2</v>
          </cell>
          <cell r="AG374">
            <v>1.2000000000000233E-2</v>
          </cell>
          <cell r="AH374">
            <v>1.2000000000000233E-2</v>
          </cell>
          <cell r="AI374">
            <v>1.2000000000000233E-2</v>
          </cell>
          <cell r="AJ374">
            <v>1.2000000000000233E-2</v>
          </cell>
          <cell r="AK374">
            <v>1.2000000000000233E-2</v>
          </cell>
          <cell r="AL374">
            <v>1.2000000000000233E-2</v>
          </cell>
          <cell r="AM374">
            <v>1.2000000000000233E-2</v>
          </cell>
          <cell r="AN374">
            <v>1.2000000000000233E-2</v>
          </cell>
        </row>
        <row r="375">
          <cell r="F375">
            <v>3.73E-2</v>
          </cell>
          <cell r="G375">
            <v>3.73E-2</v>
          </cell>
          <cell r="H375">
            <v>3.73E-2</v>
          </cell>
          <cell r="I375">
            <v>3.73E-2</v>
          </cell>
          <cell r="J375">
            <v>3.73E-2</v>
          </cell>
          <cell r="K375">
            <v>3.73E-2</v>
          </cell>
          <cell r="L375">
            <v>3.73E-2</v>
          </cell>
          <cell r="M375">
            <v>3.73E-2</v>
          </cell>
          <cell r="N375">
            <v>3.73E-2</v>
          </cell>
          <cell r="O375">
            <v>3.73E-2</v>
          </cell>
          <cell r="P375">
            <v>3.73E-2</v>
          </cell>
          <cell r="Q375">
            <v>3.73E-2</v>
          </cell>
          <cell r="R375">
            <v>3.73E-2</v>
          </cell>
          <cell r="S375">
            <v>3.73E-2</v>
          </cell>
          <cell r="T375">
            <v>3.73E-2</v>
          </cell>
          <cell r="U375">
            <v>3.73E-2</v>
          </cell>
          <cell r="V375">
            <v>3.73E-2</v>
          </cell>
          <cell r="W375">
            <v>3.73E-2</v>
          </cell>
          <cell r="X375">
            <v>3.73E-2</v>
          </cell>
          <cell r="Y375">
            <v>3.73E-2</v>
          </cell>
          <cell r="Z375">
            <v>3.73E-2</v>
          </cell>
          <cell r="AA375">
            <v>3.73E-2</v>
          </cell>
          <cell r="AB375">
            <v>3.73E-2</v>
          </cell>
          <cell r="AC375">
            <v>3.73E-2</v>
          </cell>
          <cell r="AD375">
            <v>3.73E-2</v>
          </cell>
          <cell r="AE375">
            <v>3.73E-2</v>
          </cell>
          <cell r="AF375">
            <v>3.73E-2</v>
          </cell>
          <cell r="AG375">
            <v>3.73E-2</v>
          </cell>
          <cell r="AH375">
            <v>3.73E-2</v>
          </cell>
          <cell r="AI375">
            <v>3.73E-2</v>
          </cell>
          <cell r="AJ375">
            <v>3.73E-2</v>
          </cell>
          <cell r="AK375">
            <v>3.73E-2</v>
          </cell>
          <cell r="AL375">
            <v>3.73E-2</v>
          </cell>
          <cell r="AM375">
            <v>3.73E-2</v>
          </cell>
          <cell r="AN375">
            <v>3.73E-2</v>
          </cell>
        </row>
        <row r="376">
          <cell r="F376">
            <v>0.1603</v>
          </cell>
          <cell r="G376">
            <v>0.15672857142857144</v>
          </cell>
          <cell r="H376">
            <v>0.15315714285714288</v>
          </cell>
          <cell r="I376">
            <v>0.14958571428571432</v>
          </cell>
          <cell r="J376">
            <v>0.14601428571428576</v>
          </cell>
          <cell r="K376">
            <v>0.1424428571428572</v>
          </cell>
          <cell r="L376">
            <v>0.13887142857142865</v>
          </cell>
          <cell r="M376">
            <v>0.13530000000000009</v>
          </cell>
          <cell r="N376">
            <v>0.13172857142857153</v>
          </cell>
          <cell r="O376">
            <v>0.12815714285714297</v>
          </cell>
          <cell r="P376">
            <v>0.1245857142857144</v>
          </cell>
          <cell r="Q376">
            <v>0.12101428571428582</v>
          </cell>
          <cell r="R376">
            <v>0.11744285714285725</v>
          </cell>
          <cell r="S376">
            <v>0.11387142857142868</v>
          </cell>
          <cell r="T376">
            <v>0.11030000000000001</v>
          </cell>
          <cell r="U376">
            <v>0.10830000000000001</v>
          </cell>
          <cell r="V376">
            <v>0.10630000000000001</v>
          </cell>
          <cell r="W376">
            <v>0.1043</v>
          </cell>
          <cell r="X376">
            <v>0.1023</v>
          </cell>
          <cell r="Y376">
            <v>0.1003</v>
          </cell>
          <cell r="Z376">
            <v>9.8299999999999998E-2</v>
          </cell>
          <cell r="AA376">
            <v>9.6299999999999997E-2</v>
          </cell>
          <cell r="AB376">
            <v>9.4299999999999995E-2</v>
          </cell>
          <cell r="AC376">
            <v>9.2299999999999993E-2</v>
          </cell>
          <cell r="AD376">
            <v>9.0300000000000005E-2</v>
          </cell>
          <cell r="AE376">
            <v>9.0300000000000005E-2</v>
          </cell>
          <cell r="AF376">
            <v>9.0300000000000005E-2</v>
          </cell>
          <cell r="AG376">
            <v>9.0300000000000005E-2</v>
          </cell>
          <cell r="AH376">
            <v>9.0300000000000005E-2</v>
          </cell>
          <cell r="AI376">
            <v>9.0300000000000005E-2</v>
          </cell>
          <cell r="AJ376">
            <v>9.0300000000000005E-2</v>
          </cell>
          <cell r="AK376">
            <v>9.0300000000000005E-2</v>
          </cell>
          <cell r="AL376">
            <v>9.0300000000000005E-2</v>
          </cell>
          <cell r="AM376">
            <v>9.0300000000000005E-2</v>
          </cell>
          <cell r="AN376">
            <v>9.0300000000000005E-2</v>
          </cell>
        </row>
        <row r="377">
          <cell r="F377">
            <v>0.1603</v>
          </cell>
          <cell r="G377">
            <v>0.15672857142857144</v>
          </cell>
          <cell r="H377">
            <v>0.15315714285714288</v>
          </cell>
          <cell r="I377">
            <v>0.14958571428571432</v>
          </cell>
          <cell r="J377">
            <v>0.14601428571428576</v>
          </cell>
          <cell r="K377">
            <v>0.1424428571428572</v>
          </cell>
          <cell r="L377">
            <v>0.13887142857142865</v>
          </cell>
          <cell r="M377">
            <v>0.13530000000000009</v>
          </cell>
          <cell r="N377">
            <v>0.13172857142857153</v>
          </cell>
          <cell r="O377">
            <v>0.12815714285714297</v>
          </cell>
          <cell r="P377">
            <v>0.1245857142857144</v>
          </cell>
          <cell r="Q377">
            <v>0.12101428571428582</v>
          </cell>
          <cell r="R377">
            <v>0.11744285714285725</v>
          </cell>
          <cell r="S377">
            <v>0.11387142857142868</v>
          </cell>
          <cell r="T377">
            <v>0.11030000000000001</v>
          </cell>
          <cell r="U377">
            <v>0.10830000000000001</v>
          </cell>
          <cell r="V377">
            <v>0.10630000000000001</v>
          </cell>
          <cell r="W377">
            <v>0.1043</v>
          </cell>
          <cell r="X377">
            <v>0.1023</v>
          </cell>
          <cell r="Y377">
            <v>0.1003</v>
          </cell>
          <cell r="Z377">
            <v>9.8299999999999998E-2</v>
          </cell>
          <cell r="AA377">
            <v>9.6299999999999997E-2</v>
          </cell>
          <cell r="AB377">
            <v>9.4299999999999995E-2</v>
          </cell>
          <cell r="AC377">
            <v>9.2299999999999993E-2</v>
          </cell>
          <cell r="AD377">
            <v>9.0300000000000005E-2</v>
          </cell>
          <cell r="AE377">
            <v>9.0300000000000005E-2</v>
          </cell>
          <cell r="AF377">
            <v>9.0300000000000005E-2</v>
          </cell>
          <cell r="AG377">
            <v>9.0300000000000005E-2</v>
          </cell>
          <cell r="AH377">
            <v>9.0300000000000005E-2</v>
          </cell>
          <cell r="AI377">
            <v>9.0300000000000005E-2</v>
          </cell>
          <cell r="AJ377">
            <v>9.0300000000000005E-2</v>
          </cell>
          <cell r="AK377">
            <v>9.0300000000000005E-2</v>
          </cell>
          <cell r="AL377">
            <v>9.0300000000000005E-2</v>
          </cell>
          <cell r="AM377">
            <v>9.0300000000000005E-2</v>
          </cell>
          <cell r="AN377">
            <v>9.0300000000000005E-2</v>
          </cell>
        </row>
        <row r="378">
          <cell r="F378">
            <v>0.1603</v>
          </cell>
          <cell r="G378">
            <v>0.15672857142857144</v>
          </cell>
          <cell r="H378">
            <v>0.15315714285714288</v>
          </cell>
          <cell r="I378">
            <v>0.14958571428571432</v>
          </cell>
          <cell r="J378">
            <v>0.14601428571428576</v>
          </cell>
          <cell r="K378">
            <v>0.1424428571428572</v>
          </cell>
          <cell r="L378">
            <v>0.13887142857142865</v>
          </cell>
          <cell r="M378">
            <v>0.13530000000000009</v>
          </cell>
          <cell r="N378">
            <v>0.13172857142857153</v>
          </cell>
          <cell r="O378">
            <v>0.12815714285714297</v>
          </cell>
          <cell r="P378">
            <v>0.1245857142857144</v>
          </cell>
          <cell r="Q378">
            <v>0.12101428571428582</v>
          </cell>
          <cell r="R378">
            <v>0.11744285714285725</v>
          </cell>
          <cell r="S378">
            <v>0.11387142857142868</v>
          </cell>
          <cell r="T378">
            <v>0.11030000000000001</v>
          </cell>
          <cell r="U378">
            <v>0.10830000000000001</v>
          </cell>
          <cell r="V378">
            <v>0.10630000000000001</v>
          </cell>
          <cell r="W378">
            <v>0.1043</v>
          </cell>
          <cell r="X378">
            <v>0.1023</v>
          </cell>
          <cell r="Y378">
            <v>0.1003</v>
          </cell>
          <cell r="Z378">
            <v>9.8299999999999998E-2</v>
          </cell>
          <cell r="AA378">
            <v>9.6299999999999997E-2</v>
          </cell>
          <cell r="AB378">
            <v>9.4299999999999995E-2</v>
          </cell>
          <cell r="AC378">
            <v>9.2299999999999993E-2</v>
          </cell>
          <cell r="AD378">
            <v>9.0300000000000005E-2</v>
          </cell>
          <cell r="AE378">
            <v>9.0300000000000005E-2</v>
          </cell>
          <cell r="AF378">
            <v>9.0300000000000005E-2</v>
          </cell>
          <cell r="AG378">
            <v>9.0300000000000005E-2</v>
          </cell>
          <cell r="AH378">
            <v>9.0300000000000005E-2</v>
          </cell>
          <cell r="AI378">
            <v>9.0300000000000005E-2</v>
          </cell>
          <cell r="AJ378">
            <v>9.0300000000000005E-2</v>
          </cell>
          <cell r="AK378">
            <v>9.0300000000000005E-2</v>
          </cell>
          <cell r="AL378">
            <v>9.0300000000000005E-2</v>
          </cell>
          <cell r="AM378">
            <v>9.0300000000000005E-2</v>
          </cell>
          <cell r="AN378">
            <v>9.0300000000000005E-2</v>
          </cell>
        </row>
        <row r="379">
          <cell r="F379">
            <v>0.1319999999999999</v>
          </cell>
          <cell r="G379">
            <v>0.12851567944250863</v>
          </cell>
          <cell r="H379">
            <v>0.12503135888501737</v>
          </cell>
          <cell r="I379">
            <v>0.12154703832752611</v>
          </cell>
          <cell r="J379">
            <v>0.11806271777003485</v>
          </cell>
          <cell r="K379">
            <v>0.11457839721254359</v>
          </cell>
          <cell r="L379">
            <v>0.11109407665505233</v>
          </cell>
          <cell r="M379">
            <v>0.10760975609756107</v>
          </cell>
          <cell r="N379">
            <v>0.10412543554006981</v>
          </cell>
          <cell r="O379">
            <v>0.10064111498257855</v>
          </cell>
          <cell r="P379">
            <v>9.7156794425087289E-2</v>
          </cell>
          <cell r="Q379">
            <v>9.3672473867596029E-2</v>
          </cell>
          <cell r="R379">
            <v>9.0188153310104768E-2</v>
          </cell>
          <cell r="S379">
            <v>8.6703832752613286E-2</v>
          </cell>
          <cell r="T379">
            <v>8.3219512195122025E-2</v>
          </cell>
          <cell r="U379">
            <v>8.1268292682926901E-2</v>
          </cell>
          <cell r="V379">
            <v>7.9317073170731778E-2</v>
          </cell>
          <cell r="W379">
            <v>7.7365853658536654E-2</v>
          </cell>
          <cell r="X379">
            <v>7.541463414634153E-2</v>
          </cell>
          <cell r="Y379">
            <v>7.3463414634146407E-2</v>
          </cell>
          <cell r="Z379">
            <v>7.1512195121951283E-2</v>
          </cell>
          <cell r="AA379">
            <v>6.9560975609756159E-2</v>
          </cell>
          <cell r="AB379">
            <v>6.7609756097561036E-2</v>
          </cell>
          <cell r="AC379">
            <v>6.5658536585365912E-2</v>
          </cell>
          <cell r="AD379">
            <v>6.3707317073170788E-2</v>
          </cell>
          <cell r="AE379">
            <v>6.3707317073170788E-2</v>
          </cell>
          <cell r="AF379">
            <v>6.3707317073170788E-2</v>
          </cell>
          <cell r="AG379">
            <v>6.3707317073170788E-2</v>
          </cell>
          <cell r="AH379">
            <v>6.3707317073170788E-2</v>
          </cell>
          <cell r="AI379">
            <v>6.3707317073170788E-2</v>
          </cell>
          <cell r="AJ379">
            <v>6.3707317073170788E-2</v>
          </cell>
          <cell r="AK379">
            <v>6.3707317073170788E-2</v>
          </cell>
          <cell r="AL379">
            <v>6.3707317073170788E-2</v>
          </cell>
          <cell r="AM379">
            <v>6.3707317073170788E-2</v>
          </cell>
          <cell r="AN379">
            <v>6.3707317073170788E-2</v>
          </cell>
        </row>
        <row r="380">
          <cell r="F380">
            <v>0.1319999999999999</v>
          </cell>
          <cell r="G380">
            <v>0.12851567944250863</v>
          </cell>
          <cell r="H380">
            <v>0.12503135888501737</v>
          </cell>
          <cell r="I380">
            <v>0.12154703832752611</v>
          </cell>
          <cell r="J380">
            <v>0.11806271777003485</v>
          </cell>
          <cell r="K380">
            <v>0.11457839721254359</v>
          </cell>
          <cell r="L380">
            <v>0.11109407665505233</v>
          </cell>
          <cell r="M380">
            <v>0.10760975609756107</v>
          </cell>
          <cell r="N380">
            <v>0.10412543554006981</v>
          </cell>
          <cell r="O380">
            <v>0.10064111498257855</v>
          </cell>
          <cell r="P380">
            <v>9.7156794425087289E-2</v>
          </cell>
          <cell r="Q380">
            <v>9.3672473867596029E-2</v>
          </cell>
          <cell r="R380">
            <v>9.0188153310104768E-2</v>
          </cell>
          <cell r="S380">
            <v>8.6703832752613286E-2</v>
          </cell>
          <cell r="T380">
            <v>8.3219512195122025E-2</v>
          </cell>
          <cell r="U380">
            <v>8.1268292682926901E-2</v>
          </cell>
          <cell r="V380">
            <v>7.9317073170731778E-2</v>
          </cell>
          <cell r="W380">
            <v>7.7365853658536654E-2</v>
          </cell>
          <cell r="X380">
            <v>7.541463414634153E-2</v>
          </cell>
          <cell r="Y380">
            <v>7.3463414634146407E-2</v>
          </cell>
          <cell r="Z380">
            <v>7.1512195121951283E-2</v>
          </cell>
          <cell r="AA380">
            <v>6.9560975609756159E-2</v>
          </cell>
          <cell r="AB380">
            <v>6.7609756097561036E-2</v>
          </cell>
          <cell r="AC380">
            <v>6.5658536585365912E-2</v>
          </cell>
          <cell r="AD380">
            <v>6.3707317073170788E-2</v>
          </cell>
          <cell r="AE380">
            <v>6.3707317073170788E-2</v>
          </cell>
          <cell r="AF380">
            <v>6.3707317073170788E-2</v>
          </cell>
          <cell r="AG380">
            <v>6.3707317073170788E-2</v>
          </cell>
          <cell r="AH380">
            <v>6.3707317073170788E-2</v>
          </cell>
          <cell r="AI380">
            <v>6.3707317073170788E-2</v>
          </cell>
          <cell r="AJ380">
            <v>6.3707317073170788E-2</v>
          </cell>
          <cell r="AK380">
            <v>6.3707317073170788E-2</v>
          </cell>
          <cell r="AL380">
            <v>6.3707317073170788E-2</v>
          </cell>
          <cell r="AM380">
            <v>6.3707317073170788E-2</v>
          </cell>
          <cell r="AN380">
            <v>6.3707317073170788E-2</v>
          </cell>
        </row>
        <row r="381">
          <cell r="F381">
            <v>0.1319999999999999</v>
          </cell>
          <cell r="G381">
            <v>0.12851567944250863</v>
          </cell>
          <cell r="H381">
            <v>0.12503135888501737</v>
          </cell>
          <cell r="I381">
            <v>0.12154703832752611</v>
          </cell>
          <cell r="J381">
            <v>0.11806271777003485</v>
          </cell>
          <cell r="K381">
            <v>0.11457839721254359</v>
          </cell>
          <cell r="L381">
            <v>0.11109407665505233</v>
          </cell>
          <cell r="M381">
            <v>0.10760975609756107</v>
          </cell>
          <cell r="N381">
            <v>0.10412543554006981</v>
          </cell>
          <cell r="O381">
            <v>0.10064111498257855</v>
          </cell>
          <cell r="P381">
            <v>9.7156794425087289E-2</v>
          </cell>
          <cell r="Q381">
            <v>9.3672473867596029E-2</v>
          </cell>
          <cell r="R381">
            <v>9.0188153310104768E-2</v>
          </cell>
          <cell r="S381">
            <v>8.6703832752613286E-2</v>
          </cell>
          <cell r="T381">
            <v>8.3219512195122025E-2</v>
          </cell>
          <cell r="U381">
            <v>8.1268292682926901E-2</v>
          </cell>
          <cell r="V381">
            <v>7.9317073170731778E-2</v>
          </cell>
          <cell r="W381">
            <v>7.7365853658536654E-2</v>
          </cell>
          <cell r="X381">
            <v>7.541463414634153E-2</v>
          </cell>
          <cell r="Y381">
            <v>7.3463414634146407E-2</v>
          </cell>
          <cell r="Z381">
            <v>7.1512195121951283E-2</v>
          </cell>
          <cell r="AA381">
            <v>6.9560975609756159E-2</v>
          </cell>
          <cell r="AB381">
            <v>6.7609756097561036E-2</v>
          </cell>
          <cell r="AC381">
            <v>6.5658536585365912E-2</v>
          </cell>
          <cell r="AD381">
            <v>6.3707317073170788E-2</v>
          </cell>
          <cell r="AE381">
            <v>6.3707317073170788E-2</v>
          </cell>
          <cell r="AF381">
            <v>6.3707317073170788E-2</v>
          </cell>
          <cell r="AG381">
            <v>6.3707317073170788E-2</v>
          </cell>
          <cell r="AH381">
            <v>6.3707317073170788E-2</v>
          </cell>
          <cell r="AI381">
            <v>6.3707317073170788E-2</v>
          </cell>
          <cell r="AJ381">
            <v>6.3707317073170788E-2</v>
          </cell>
          <cell r="AK381">
            <v>6.3707317073170788E-2</v>
          </cell>
          <cell r="AL381">
            <v>6.3707317073170788E-2</v>
          </cell>
          <cell r="AM381">
            <v>6.3707317073170788E-2</v>
          </cell>
          <cell r="AN381">
            <v>6.3707317073170788E-2</v>
          </cell>
        </row>
        <row r="382">
          <cell r="F382">
            <v>0.6</v>
          </cell>
          <cell r="G382">
            <v>0.6071428571428571</v>
          </cell>
          <cell r="H382">
            <v>0.61428571428571421</v>
          </cell>
          <cell r="I382">
            <v>0.62142857142857133</v>
          </cell>
          <cell r="J382">
            <v>0.62857142857142845</v>
          </cell>
          <cell r="K382">
            <v>0.63571428571428557</v>
          </cell>
          <cell r="L382">
            <v>0.64285714285714268</v>
          </cell>
          <cell r="M382">
            <v>0.6499999999999998</v>
          </cell>
          <cell r="N382">
            <v>0.65714285714285692</v>
          </cell>
          <cell r="O382">
            <v>0.66428571428571404</v>
          </cell>
          <cell r="P382">
            <v>0.67142857142857115</v>
          </cell>
          <cell r="Q382">
            <v>0.67857142857142827</v>
          </cell>
          <cell r="R382">
            <v>0.68571428571428539</v>
          </cell>
          <cell r="S382">
            <v>0.69285714285714251</v>
          </cell>
          <cell r="T382">
            <v>0.7</v>
          </cell>
          <cell r="U382">
            <v>0.7</v>
          </cell>
          <cell r="V382">
            <v>0.7</v>
          </cell>
          <cell r="W382">
            <v>0.7</v>
          </cell>
          <cell r="X382">
            <v>0.7</v>
          </cell>
          <cell r="Y382">
            <v>0.7</v>
          </cell>
          <cell r="Z382">
            <v>0.7</v>
          </cell>
          <cell r="AA382">
            <v>0.7</v>
          </cell>
          <cell r="AB382">
            <v>0.7</v>
          </cell>
          <cell r="AC382">
            <v>0.7</v>
          </cell>
          <cell r="AD382">
            <v>0.7</v>
          </cell>
          <cell r="AE382">
            <v>0.7</v>
          </cell>
          <cell r="AF382">
            <v>0.7</v>
          </cell>
          <cell r="AG382">
            <v>0.7</v>
          </cell>
          <cell r="AH382">
            <v>0.7</v>
          </cell>
          <cell r="AI382">
            <v>0.7</v>
          </cell>
          <cell r="AJ382">
            <v>0.7</v>
          </cell>
          <cell r="AK382">
            <v>0.7</v>
          </cell>
          <cell r="AL382">
            <v>0.7</v>
          </cell>
          <cell r="AM382">
            <v>0.7</v>
          </cell>
          <cell r="AN382">
            <v>0.7</v>
          </cell>
        </row>
        <row r="383">
          <cell r="F383">
            <v>0.6</v>
          </cell>
          <cell r="G383">
            <v>0.60357142857142854</v>
          </cell>
          <cell r="H383">
            <v>0.6071428571428571</v>
          </cell>
          <cell r="I383">
            <v>0.61071428571428565</v>
          </cell>
          <cell r="J383">
            <v>0.61428571428571421</v>
          </cell>
          <cell r="K383">
            <v>0.61785714285714277</v>
          </cell>
          <cell r="L383">
            <v>0.62142857142857133</v>
          </cell>
          <cell r="M383">
            <v>0.62499999999999989</v>
          </cell>
          <cell r="N383">
            <v>0.62857142857142845</v>
          </cell>
          <cell r="O383">
            <v>0.63214285714285701</v>
          </cell>
          <cell r="P383">
            <v>0.63571428571428557</v>
          </cell>
          <cell r="Q383">
            <v>0.63928571428571412</v>
          </cell>
          <cell r="R383">
            <v>0.64285714285714268</v>
          </cell>
          <cell r="S383">
            <v>0.64642857142857124</v>
          </cell>
          <cell r="T383">
            <v>0.65</v>
          </cell>
          <cell r="U383">
            <v>0.65</v>
          </cell>
          <cell r="V383">
            <v>0.65</v>
          </cell>
          <cell r="W383">
            <v>0.65</v>
          </cell>
          <cell r="X383">
            <v>0.65</v>
          </cell>
          <cell r="Y383">
            <v>0.65</v>
          </cell>
          <cell r="Z383">
            <v>0.65</v>
          </cell>
          <cell r="AA383">
            <v>0.65</v>
          </cell>
          <cell r="AB383">
            <v>0.65</v>
          </cell>
          <cell r="AC383">
            <v>0.65</v>
          </cell>
          <cell r="AD383">
            <v>0.65</v>
          </cell>
          <cell r="AE383">
            <v>0.65</v>
          </cell>
          <cell r="AF383">
            <v>0.65</v>
          </cell>
          <cell r="AG383">
            <v>0.65</v>
          </cell>
          <cell r="AH383">
            <v>0.65</v>
          </cell>
          <cell r="AI383">
            <v>0.65</v>
          </cell>
          <cell r="AJ383">
            <v>0.65</v>
          </cell>
          <cell r="AK383">
            <v>0.65</v>
          </cell>
          <cell r="AL383">
            <v>0.65</v>
          </cell>
          <cell r="AM383">
            <v>0.65</v>
          </cell>
          <cell r="AN383">
            <v>0.65</v>
          </cell>
        </row>
        <row r="384">
          <cell r="F384">
            <v>0.6</v>
          </cell>
          <cell r="G384">
            <v>0.6</v>
          </cell>
          <cell r="H384">
            <v>0.6</v>
          </cell>
          <cell r="I384">
            <v>0.6</v>
          </cell>
          <cell r="J384">
            <v>0.6</v>
          </cell>
          <cell r="K384">
            <v>0.6</v>
          </cell>
          <cell r="L384">
            <v>0.6</v>
          </cell>
          <cell r="M384">
            <v>0.6</v>
          </cell>
          <cell r="N384">
            <v>0.6</v>
          </cell>
          <cell r="O384">
            <v>0.6</v>
          </cell>
          <cell r="P384">
            <v>0.6</v>
          </cell>
          <cell r="Q384">
            <v>0.6</v>
          </cell>
          <cell r="R384">
            <v>0.6</v>
          </cell>
          <cell r="S384">
            <v>0.6</v>
          </cell>
          <cell r="T384">
            <v>0.6</v>
          </cell>
          <cell r="U384">
            <v>0.6</v>
          </cell>
          <cell r="V384">
            <v>0.6</v>
          </cell>
          <cell r="W384">
            <v>0.6</v>
          </cell>
          <cell r="X384">
            <v>0.6</v>
          </cell>
          <cell r="Y384">
            <v>0.6</v>
          </cell>
          <cell r="Z384">
            <v>0.6</v>
          </cell>
          <cell r="AA384">
            <v>0.6</v>
          </cell>
          <cell r="AB384">
            <v>0.6</v>
          </cell>
          <cell r="AC384">
            <v>0.6</v>
          </cell>
          <cell r="AD384">
            <v>0.6</v>
          </cell>
          <cell r="AE384">
            <v>0.6</v>
          </cell>
          <cell r="AF384">
            <v>0.6</v>
          </cell>
          <cell r="AG384">
            <v>0.6</v>
          </cell>
          <cell r="AH384">
            <v>0.6</v>
          </cell>
          <cell r="AI384">
            <v>0.6</v>
          </cell>
          <cell r="AJ384">
            <v>0.6</v>
          </cell>
          <cell r="AK384">
            <v>0.6</v>
          </cell>
          <cell r="AL384">
            <v>0.6</v>
          </cell>
          <cell r="AM384">
            <v>0.6</v>
          </cell>
          <cell r="AN384">
            <v>0.6</v>
          </cell>
        </row>
        <row r="385">
          <cell r="F385">
            <v>0.25740000000000002</v>
          </cell>
          <cell r="G385">
            <v>0.25740000000000002</v>
          </cell>
          <cell r="H385">
            <v>0.25740000000000002</v>
          </cell>
          <cell r="I385">
            <v>0.25740000000000002</v>
          </cell>
          <cell r="J385">
            <v>0.25740000000000002</v>
          </cell>
          <cell r="K385">
            <v>0.25740000000000002</v>
          </cell>
          <cell r="L385">
            <v>0.25740000000000002</v>
          </cell>
          <cell r="M385">
            <v>0.25740000000000002</v>
          </cell>
          <cell r="N385">
            <v>0.25740000000000002</v>
          </cell>
          <cell r="O385">
            <v>0.25740000000000002</v>
          </cell>
          <cell r="P385">
            <v>0.25740000000000002</v>
          </cell>
          <cell r="Q385">
            <v>0.25740000000000002</v>
          </cell>
          <cell r="R385">
            <v>0.25740000000000002</v>
          </cell>
          <cell r="S385">
            <v>0.25740000000000002</v>
          </cell>
          <cell r="T385">
            <v>0.25740000000000002</v>
          </cell>
          <cell r="U385">
            <v>0.25740000000000002</v>
          </cell>
          <cell r="V385">
            <v>0.25740000000000002</v>
          </cell>
          <cell r="W385">
            <v>0.25740000000000002</v>
          </cell>
          <cell r="X385">
            <v>0.25740000000000002</v>
          </cell>
          <cell r="Y385">
            <v>0.25740000000000002</v>
          </cell>
          <cell r="Z385">
            <v>0.25740000000000002</v>
          </cell>
          <cell r="AA385">
            <v>0.25740000000000002</v>
          </cell>
          <cell r="AB385">
            <v>0.25740000000000002</v>
          </cell>
          <cell r="AC385">
            <v>0.25740000000000002</v>
          </cell>
          <cell r="AD385">
            <v>0.25740000000000002</v>
          </cell>
          <cell r="AE385">
            <v>0.25740000000000002</v>
          </cell>
          <cell r="AF385">
            <v>0.25740000000000002</v>
          </cell>
          <cell r="AG385">
            <v>0.25740000000000002</v>
          </cell>
          <cell r="AH385">
            <v>0.25740000000000002</v>
          </cell>
          <cell r="AI385">
            <v>0.25740000000000002</v>
          </cell>
          <cell r="AJ385">
            <v>0.25740000000000002</v>
          </cell>
          <cell r="AK385">
            <v>0.25740000000000002</v>
          </cell>
          <cell r="AL385">
            <v>0.25740000000000002</v>
          </cell>
          <cell r="AM385">
            <v>0.25740000000000002</v>
          </cell>
          <cell r="AN385">
            <v>0.25740000000000002</v>
          </cell>
        </row>
        <row r="386">
          <cell r="F386">
            <v>8.0739387999999995E-2</v>
          </cell>
          <cell r="G386">
            <v>7.8389176632653074E-2</v>
          </cell>
          <cell r="H386">
            <v>7.6089985673469404E-2</v>
          </cell>
          <cell r="I386">
            <v>7.3841815122449E-2</v>
          </cell>
          <cell r="J386">
            <v>7.1644664979591877E-2</v>
          </cell>
          <cell r="K386">
            <v>6.9498535244897991E-2</v>
          </cell>
          <cell r="L386">
            <v>6.7403425918367385E-2</v>
          </cell>
          <cell r="M386">
            <v>6.5359337000000045E-2</v>
          </cell>
          <cell r="N386">
            <v>6.3366268489795971E-2</v>
          </cell>
          <cell r="O386">
            <v>6.1424220387755163E-2</v>
          </cell>
          <cell r="P386">
            <v>5.9533192693877607E-2</v>
          </cell>
          <cell r="Q386">
            <v>5.7693185408163331E-2</v>
          </cell>
          <cell r="R386">
            <v>5.5904198530612306E-2</v>
          </cell>
          <cell r="S386">
            <v>5.4166232061224548E-2</v>
          </cell>
          <cell r="T386">
            <v>5.2479286E-2</v>
          </cell>
          <cell r="U386">
            <v>5.1879285999999997E-2</v>
          </cell>
          <cell r="V386">
            <v>5.1279286000000007E-2</v>
          </cell>
          <cell r="W386">
            <v>5.0679286000000004E-2</v>
          </cell>
          <cell r="X386">
            <v>5.0079286000000001E-2</v>
          </cell>
          <cell r="Y386">
            <v>4.9479285999999997E-2</v>
          </cell>
          <cell r="Z386">
            <v>4.8879285999999994E-2</v>
          </cell>
          <cell r="AA386">
            <v>4.8279285999999998E-2</v>
          </cell>
          <cell r="AB386">
            <v>4.7679286000000001E-2</v>
          </cell>
          <cell r="AC386">
            <v>4.7079285999999998E-2</v>
          </cell>
          <cell r="AD386">
            <v>4.6479286000000002E-2</v>
          </cell>
          <cell r="AE386">
            <v>4.6479286000000002E-2</v>
          </cell>
          <cell r="AF386">
            <v>4.6479286000000002E-2</v>
          </cell>
          <cell r="AG386">
            <v>4.6479286000000002E-2</v>
          </cell>
          <cell r="AH386">
            <v>4.6479286000000002E-2</v>
          </cell>
          <cell r="AI386">
            <v>4.6479286000000002E-2</v>
          </cell>
          <cell r="AJ386">
            <v>4.6479286000000002E-2</v>
          </cell>
          <cell r="AK386">
            <v>4.6479286000000002E-2</v>
          </cell>
          <cell r="AL386">
            <v>4.6479286000000002E-2</v>
          </cell>
          <cell r="AM386">
            <v>4.6479286000000002E-2</v>
          </cell>
          <cell r="AN386">
            <v>4.6479286000000002E-2</v>
          </cell>
        </row>
        <row r="387">
          <cell r="F387">
            <v>8.0739387999999995E-2</v>
          </cell>
          <cell r="G387">
            <v>7.8849996602040825E-2</v>
          </cell>
          <cell r="H387">
            <v>7.6986115408163275E-2</v>
          </cell>
          <cell r="I387">
            <v>7.5147744418367371E-2</v>
          </cell>
          <cell r="J387">
            <v>7.3334883632653086E-2</v>
          </cell>
          <cell r="K387">
            <v>7.1547533051020434E-2</v>
          </cell>
          <cell r="L387">
            <v>6.9785692673469429E-2</v>
          </cell>
          <cell r="M387">
            <v>6.8049362500000043E-2</v>
          </cell>
          <cell r="N387">
            <v>6.6338542530612304E-2</v>
          </cell>
          <cell r="O387">
            <v>6.4653232765306171E-2</v>
          </cell>
          <cell r="P387">
            <v>6.2993433204081684E-2</v>
          </cell>
          <cell r="Q387">
            <v>6.135914384693883E-2</v>
          </cell>
          <cell r="R387">
            <v>5.9750364693877608E-2</v>
          </cell>
          <cell r="S387">
            <v>5.8167095744898006E-2</v>
          </cell>
          <cell r="T387">
            <v>5.6609336999999996E-2</v>
          </cell>
          <cell r="U387">
            <v>5.5909337000000003E-2</v>
          </cell>
          <cell r="V387">
            <v>5.5209336999999997E-2</v>
          </cell>
          <cell r="W387">
            <v>5.4509336999999991E-2</v>
          </cell>
          <cell r="X387">
            <v>5.3809336999999999E-2</v>
          </cell>
          <cell r="Y387">
            <v>5.3109336999999993E-2</v>
          </cell>
          <cell r="Z387">
            <v>5.2409337E-2</v>
          </cell>
          <cell r="AA387">
            <v>5.1709336999999994E-2</v>
          </cell>
          <cell r="AB387">
            <v>5.1009336999999988E-2</v>
          </cell>
          <cell r="AC387">
            <v>5.0309336999999996E-2</v>
          </cell>
          <cell r="AD387">
            <v>4.9609337000000003E-2</v>
          </cell>
          <cell r="AE387">
            <v>4.9609337000000003E-2</v>
          </cell>
          <cell r="AF387">
            <v>4.9609337000000003E-2</v>
          </cell>
          <cell r="AG387">
            <v>4.9609337000000003E-2</v>
          </cell>
          <cell r="AH387">
            <v>4.9609337000000003E-2</v>
          </cell>
          <cell r="AI387">
            <v>4.9609337000000003E-2</v>
          </cell>
          <cell r="AJ387">
            <v>4.9609337000000003E-2</v>
          </cell>
          <cell r="AK387">
            <v>4.9609337000000003E-2</v>
          </cell>
          <cell r="AL387">
            <v>4.9609337000000003E-2</v>
          </cell>
          <cell r="AM387">
            <v>4.9609337000000003E-2</v>
          </cell>
          <cell r="AN387">
            <v>4.9609337000000003E-2</v>
          </cell>
        </row>
        <row r="388">
          <cell r="F388">
            <v>8.0739387999999995E-2</v>
          </cell>
          <cell r="G388">
            <v>7.9310816571428577E-2</v>
          </cell>
          <cell r="H388">
            <v>7.7882245142857159E-2</v>
          </cell>
          <cell r="I388">
            <v>7.6453673714285728E-2</v>
          </cell>
          <cell r="J388">
            <v>7.502510228571431E-2</v>
          </cell>
          <cell r="K388">
            <v>7.3596530857142878E-2</v>
          </cell>
          <cell r="L388">
            <v>7.216795942857146E-2</v>
          </cell>
          <cell r="M388">
            <v>7.0739388000000042E-2</v>
          </cell>
          <cell r="N388">
            <v>6.931081657142861E-2</v>
          </cell>
          <cell r="O388">
            <v>6.7882245142857192E-2</v>
          </cell>
          <cell r="P388">
            <v>6.645367371428576E-2</v>
          </cell>
          <cell r="Q388">
            <v>6.5025102285714328E-2</v>
          </cell>
          <cell r="R388">
            <v>6.3596530857142897E-2</v>
          </cell>
          <cell r="S388">
            <v>6.2167959428571472E-2</v>
          </cell>
          <cell r="T388">
            <v>6.0739388000000005E-2</v>
          </cell>
          <cell r="U388">
            <v>5.9939388000000003E-2</v>
          </cell>
          <cell r="V388">
            <v>5.9139388000000001E-2</v>
          </cell>
          <cell r="W388">
            <v>5.8339388000000006E-2</v>
          </cell>
          <cell r="X388">
            <v>5.7539388000000004E-2</v>
          </cell>
          <cell r="Y388">
            <v>5.6739388000000002E-2</v>
          </cell>
          <cell r="Z388">
            <v>5.5939388E-2</v>
          </cell>
          <cell r="AA388">
            <v>5.5139387999999998E-2</v>
          </cell>
          <cell r="AB388">
            <v>5.4339388000000002E-2</v>
          </cell>
          <cell r="AC388">
            <v>5.3539388E-2</v>
          </cell>
          <cell r="AD388">
            <v>5.2739388000000005E-2</v>
          </cell>
          <cell r="AE388">
            <v>5.2739388000000005E-2</v>
          </cell>
          <cell r="AF388">
            <v>5.2739388000000005E-2</v>
          </cell>
          <cell r="AG388">
            <v>5.2739388000000005E-2</v>
          </cell>
          <cell r="AH388">
            <v>5.2739388000000005E-2</v>
          </cell>
          <cell r="AI388">
            <v>5.2739388000000005E-2</v>
          </cell>
          <cell r="AJ388">
            <v>5.2739388000000005E-2</v>
          </cell>
          <cell r="AK388">
            <v>5.2739388000000005E-2</v>
          </cell>
          <cell r="AL388">
            <v>5.2739388000000005E-2</v>
          </cell>
          <cell r="AM388">
            <v>5.2739388000000005E-2</v>
          </cell>
          <cell r="AN388">
            <v>5.2739388000000005E-2</v>
          </cell>
        </row>
        <row r="389">
          <cell r="F389">
            <v>5.4379890731707459E-2</v>
          </cell>
          <cell r="G389">
            <v>5.2087001592832305E-2</v>
          </cell>
          <cell r="H389">
            <v>4.9843888461921448E-2</v>
          </cell>
          <cell r="I389">
            <v>4.7650551338974667E-2</v>
          </cell>
          <cell r="J389">
            <v>4.5506990223992183E-2</v>
          </cell>
          <cell r="K389">
            <v>4.3413205116973774E-2</v>
          </cell>
          <cell r="L389">
            <v>4.1369196017919441E-2</v>
          </cell>
          <cell r="M389">
            <v>3.9374962926829404E-2</v>
          </cell>
          <cell r="N389">
            <v>3.7430505843703443E-2</v>
          </cell>
          <cell r="O389">
            <v>3.5535824768541557E-2</v>
          </cell>
          <cell r="P389">
            <v>3.3690919701343969E-2</v>
          </cell>
          <cell r="Q389">
            <v>3.1895790642110677E-2</v>
          </cell>
          <cell r="R389">
            <v>3.0150437590841461E-2</v>
          </cell>
          <cell r="S389">
            <v>2.845486054753632E-2</v>
          </cell>
          <cell r="T389">
            <v>2.6809059512195255E-2</v>
          </cell>
          <cell r="U389">
            <v>2.6223693658536495E-2</v>
          </cell>
          <cell r="V389">
            <v>2.563832780487818E-2</v>
          </cell>
          <cell r="W389">
            <v>2.5052961951219643E-2</v>
          </cell>
          <cell r="X389">
            <v>2.4467596097560884E-2</v>
          </cell>
          <cell r="Y389">
            <v>2.3882230243902569E-2</v>
          </cell>
          <cell r="Z389">
            <v>2.3296864390244032E-2</v>
          </cell>
          <cell r="AA389">
            <v>2.2711498536585495E-2</v>
          </cell>
          <cell r="AB389">
            <v>2.2126132682926958E-2</v>
          </cell>
          <cell r="AC389">
            <v>2.1540766829268421E-2</v>
          </cell>
          <cell r="AD389">
            <v>2.0955400975609884E-2</v>
          </cell>
          <cell r="AE389">
            <v>2.0955400975609884E-2</v>
          </cell>
          <cell r="AF389">
            <v>2.0955400975609884E-2</v>
          </cell>
          <cell r="AG389">
            <v>2.0955400975609884E-2</v>
          </cell>
          <cell r="AH389">
            <v>2.0955400975609884E-2</v>
          </cell>
          <cell r="AI389">
            <v>2.0955400975609884E-2</v>
          </cell>
          <cell r="AJ389">
            <v>2.0955400975609884E-2</v>
          </cell>
          <cell r="AK389">
            <v>2.0955400975609884E-2</v>
          </cell>
          <cell r="AL389">
            <v>2.0955400975609884E-2</v>
          </cell>
          <cell r="AM389">
            <v>2.0955400975609884E-2</v>
          </cell>
          <cell r="AN389">
            <v>2.0955400975609884E-2</v>
          </cell>
        </row>
        <row r="390">
          <cell r="F390">
            <v>5.4379890731707459E-2</v>
          </cell>
          <cell r="G390">
            <v>5.2536582050771718E-2</v>
          </cell>
          <cell r="H390">
            <v>5.0718161373817905E-2</v>
          </cell>
          <cell r="I390">
            <v>4.8924628700846462E-2</v>
          </cell>
          <cell r="J390">
            <v>4.7155984031856724E-2</v>
          </cell>
          <cell r="K390">
            <v>4.5412227366849356E-2</v>
          </cell>
          <cell r="L390">
            <v>4.3693358705823915E-2</v>
          </cell>
          <cell r="M390">
            <v>4.1999378048780622E-2</v>
          </cell>
          <cell r="N390">
            <v>4.0330285395719256E-2</v>
          </cell>
          <cell r="O390">
            <v>3.8686080746640261E-2</v>
          </cell>
          <cell r="P390">
            <v>3.7066764101543193E-2</v>
          </cell>
          <cell r="Q390">
            <v>3.5472335460428051E-2</v>
          </cell>
          <cell r="R390">
            <v>3.3902794823295279E-2</v>
          </cell>
          <cell r="S390">
            <v>3.2358142190144656E-2</v>
          </cell>
          <cell r="T390">
            <v>3.0838377560975738E-2</v>
          </cell>
          <cell r="U390">
            <v>3.0155450731707445E-2</v>
          </cell>
          <cell r="V390">
            <v>2.9472523902439152E-2</v>
          </cell>
          <cell r="W390">
            <v>2.8789597073170858E-2</v>
          </cell>
          <cell r="X390">
            <v>2.8106670243902343E-2</v>
          </cell>
          <cell r="Y390">
            <v>2.7423743414634272E-2</v>
          </cell>
          <cell r="Z390">
            <v>2.6740816585365978E-2</v>
          </cell>
          <cell r="AA390">
            <v>2.6057889756097463E-2</v>
          </cell>
          <cell r="AB390">
            <v>2.5374962926829392E-2</v>
          </cell>
          <cell r="AC390">
            <v>2.4692036097561099E-2</v>
          </cell>
          <cell r="AD390">
            <v>2.4009109268292583E-2</v>
          </cell>
          <cell r="AE390">
            <v>2.4009109268292583E-2</v>
          </cell>
          <cell r="AF390">
            <v>2.4009109268292583E-2</v>
          </cell>
          <cell r="AG390">
            <v>2.4009109268292583E-2</v>
          </cell>
          <cell r="AH390">
            <v>2.4009109268292583E-2</v>
          </cell>
          <cell r="AI390">
            <v>2.4009109268292583E-2</v>
          </cell>
          <cell r="AJ390">
            <v>2.4009109268292583E-2</v>
          </cell>
          <cell r="AK390">
            <v>2.4009109268292583E-2</v>
          </cell>
          <cell r="AL390">
            <v>2.4009109268292583E-2</v>
          </cell>
          <cell r="AM390">
            <v>2.4009109268292583E-2</v>
          </cell>
          <cell r="AN390">
            <v>2.4009109268292583E-2</v>
          </cell>
        </row>
        <row r="391">
          <cell r="F391">
            <v>5.4379890731707459E-2</v>
          </cell>
          <cell r="G391">
            <v>5.298616250871091E-2</v>
          </cell>
          <cell r="H391">
            <v>5.1592434285714361E-2</v>
          </cell>
          <cell r="I391">
            <v>5.0198706062718035E-2</v>
          </cell>
          <cell r="J391">
            <v>4.8804977839721264E-2</v>
          </cell>
          <cell r="K391">
            <v>4.7411249616724938E-2</v>
          </cell>
          <cell r="L391">
            <v>4.6017521393728389E-2</v>
          </cell>
          <cell r="M391">
            <v>4.462379317073184E-2</v>
          </cell>
          <cell r="N391">
            <v>4.3230064947735292E-2</v>
          </cell>
          <cell r="O391">
            <v>4.1836336724738743E-2</v>
          </cell>
          <cell r="P391">
            <v>4.0442608501742416E-2</v>
          </cell>
          <cell r="Q391">
            <v>3.9048880278745646E-2</v>
          </cell>
          <cell r="R391">
            <v>3.7655152055749319E-2</v>
          </cell>
          <cell r="S391">
            <v>3.626142383275277E-2</v>
          </cell>
          <cell r="T391">
            <v>3.4867695609756222E-2</v>
          </cell>
          <cell r="U391">
            <v>3.4087207804878172E-2</v>
          </cell>
          <cell r="V391">
            <v>3.3306720000000123E-2</v>
          </cell>
          <cell r="W391">
            <v>3.2526232195122073E-2</v>
          </cell>
          <cell r="X391">
            <v>3.1745744390243802E-2</v>
          </cell>
          <cell r="Y391">
            <v>3.0965256585365974E-2</v>
          </cell>
          <cell r="Z391">
            <v>3.0184768780487925E-2</v>
          </cell>
          <cell r="AA391">
            <v>2.9404280975609876E-2</v>
          </cell>
          <cell r="AB391">
            <v>2.8623793170731826E-2</v>
          </cell>
          <cell r="AC391">
            <v>2.7843305365853555E-2</v>
          </cell>
          <cell r="AD391">
            <v>2.7062817560975727E-2</v>
          </cell>
          <cell r="AE391">
            <v>2.7062817560975727E-2</v>
          </cell>
          <cell r="AF391">
            <v>2.7062817560975727E-2</v>
          </cell>
          <cell r="AG391">
            <v>2.7062817560975727E-2</v>
          </cell>
          <cell r="AH391">
            <v>2.7062817560975727E-2</v>
          </cell>
          <cell r="AI391">
            <v>2.7062817560975727E-2</v>
          </cell>
          <cell r="AJ391">
            <v>2.7062817560975727E-2</v>
          </cell>
          <cell r="AK391">
            <v>2.7062817560975727E-2</v>
          </cell>
          <cell r="AL391">
            <v>2.7062817560975727E-2</v>
          </cell>
          <cell r="AM391">
            <v>2.7062817560975727E-2</v>
          </cell>
          <cell r="AN391">
            <v>2.7062817560975727E-2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https://atb.nrel.gov/electricity/2017/index.html?t=ow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5" workbookViewId="0">
      <selection activeCell="B17" sqref="B17"/>
    </sheetView>
  </sheetViews>
  <sheetFormatPr defaultRowHeight="14.25" x14ac:dyDescent="0.45"/>
  <cols>
    <col min="2" max="2" width="52.730468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" t="s">
        <v>27</v>
      </c>
    </row>
    <row r="4" spans="1:2" x14ac:dyDescent="0.45">
      <c r="B4" t="s">
        <v>17</v>
      </c>
    </row>
    <row r="5" spans="1:2" x14ac:dyDescent="0.45">
      <c r="B5" s="5">
        <v>2013</v>
      </c>
    </row>
    <row r="6" spans="1:2" x14ac:dyDescent="0.45">
      <c r="B6" t="s">
        <v>23</v>
      </c>
    </row>
    <row r="7" spans="1:2" x14ac:dyDescent="0.45">
      <c r="B7" t="s">
        <v>22</v>
      </c>
    </row>
    <row r="8" spans="1:2" x14ac:dyDescent="0.45">
      <c r="B8" t="s">
        <v>21</v>
      </c>
    </row>
    <row r="10" spans="1:2" x14ac:dyDescent="0.45">
      <c r="B10" s="2" t="s">
        <v>28</v>
      </c>
    </row>
    <row r="11" spans="1:2" x14ac:dyDescent="0.45">
      <c r="B11" t="s">
        <v>29</v>
      </c>
    </row>
    <row r="12" spans="1:2" x14ac:dyDescent="0.45">
      <c r="B12" s="5">
        <v>2015</v>
      </c>
    </row>
    <row r="13" spans="1:2" x14ac:dyDescent="0.45">
      <c r="B13" t="s">
        <v>30</v>
      </c>
    </row>
    <row r="14" spans="1:2" x14ac:dyDescent="0.45">
      <c r="B14" t="s">
        <v>31</v>
      </c>
    </row>
    <row r="15" spans="1:2" x14ac:dyDescent="0.45">
      <c r="B15" t="s">
        <v>32</v>
      </c>
    </row>
    <row r="21" spans="1:2" x14ac:dyDescent="0.45">
      <c r="B21" s="2" t="s">
        <v>2</v>
      </c>
    </row>
    <row r="22" spans="1:2" x14ac:dyDescent="0.45">
      <c r="B22" t="s">
        <v>17</v>
      </c>
    </row>
    <row r="23" spans="1:2" x14ac:dyDescent="0.45">
      <c r="B23" s="5">
        <v>2015</v>
      </c>
    </row>
    <row r="24" spans="1:2" x14ac:dyDescent="0.45">
      <c r="B24" t="s">
        <v>20</v>
      </c>
    </row>
    <row r="25" spans="1:2" x14ac:dyDescent="0.45">
      <c r="B25" t="s">
        <v>18</v>
      </c>
    </row>
    <row r="26" spans="1:2" x14ac:dyDescent="0.45">
      <c r="B26" t="s">
        <v>19</v>
      </c>
    </row>
    <row r="28" spans="1:2" x14ac:dyDescent="0.45">
      <c r="A28" s="1" t="s">
        <v>3</v>
      </c>
    </row>
    <row r="29" spans="1:2" x14ac:dyDescent="0.45">
      <c r="A29" t="s">
        <v>33</v>
      </c>
    </row>
    <row r="30" spans="1:2" x14ac:dyDescent="0.45">
      <c r="A30" t="s">
        <v>4</v>
      </c>
    </row>
    <row r="31" spans="1:2" x14ac:dyDescent="0.45">
      <c r="A31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1"/>
  <sheetViews>
    <sheetView tabSelected="1" topLeftCell="A38" zoomScale="120" zoomScaleNormal="120" workbookViewId="0">
      <selection activeCell="D60" sqref="D60"/>
    </sheetView>
  </sheetViews>
  <sheetFormatPr defaultRowHeight="14.25" x14ac:dyDescent="0.45"/>
  <cols>
    <col min="1" max="1" width="14.796875" customWidth="1"/>
  </cols>
  <sheetData>
    <row r="2" spans="1:4" x14ac:dyDescent="0.45">
      <c r="A2" s="244" t="s">
        <v>257</v>
      </c>
      <c r="B2" s="244"/>
      <c r="C2" s="244"/>
      <c r="D2" s="244"/>
    </row>
    <row r="4" spans="1:4" x14ac:dyDescent="0.45">
      <c r="A4" t="str">
        <f>'ATB Offshore Wind'!P16</f>
        <v>TRG 1</v>
      </c>
      <c r="B4" s="84">
        <f>'ATB Offshore Wind'!Y16</f>
        <v>12.491269722013936</v>
      </c>
    </row>
    <row r="5" spans="1:4" x14ac:dyDescent="0.45">
      <c r="A5" t="str">
        <f>'ATB Offshore Wind'!P17</f>
        <v>TRG 2</v>
      </c>
      <c r="B5" s="84">
        <f>'ATB Offshore Wind'!Y17</f>
        <v>24.982539444027871</v>
      </c>
    </row>
    <row r="6" spans="1:4" x14ac:dyDescent="0.45">
      <c r="A6" t="str">
        <f>'ATB Offshore Wind'!P18</f>
        <v>TRG 3</v>
      </c>
      <c r="B6" s="84">
        <f>'ATB Offshore Wind'!Y18</f>
        <v>49.965078888055743</v>
      </c>
    </row>
    <row r="7" spans="1:4" x14ac:dyDescent="0.45">
      <c r="A7" t="str">
        <f>'ATB Offshore Wind'!P19</f>
        <v>TRG 4</v>
      </c>
      <c r="B7" s="84">
        <f>'ATB Offshore Wind'!Y19</f>
        <v>320</v>
      </c>
    </row>
    <row r="8" spans="1:4" x14ac:dyDescent="0.45">
      <c r="A8" t="str">
        <f>'ATB Offshore Wind'!P20</f>
        <v>TRG 5</v>
      </c>
      <c r="B8" s="84">
        <f>'ATB Offshore Wind'!Y20</f>
        <v>320</v>
      </c>
    </row>
    <row r="9" spans="1:4" x14ac:dyDescent="0.45">
      <c r="A9" t="str">
        <f>'ATB Offshore Wind'!P21</f>
        <v>TRG 6</v>
      </c>
      <c r="B9" s="84">
        <f>'ATB Offshore Wind'!Y21</f>
        <v>12.491269722013936</v>
      </c>
    </row>
    <row r="10" spans="1:4" x14ac:dyDescent="0.45">
      <c r="A10" t="str">
        <f>'ATB Offshore Wind'!P22</f>
        <v>TRG 7</v>
      </c>
      <c r="B10" s="84">
        <f>'ATB Offshore Wind'!Y22</f>
        <v>24.982539444027871</v>
      </c>
    </row>
    <row r="11" spans="1:4" x14ac:dyDescent="0.45">
      <c r="A11" t="str">
        <f>'ATB Offshore Wind'!P23</f>
        <v>TRG 8</v>
      </c>
      <c r="B11" s="84">
        <f>'ATB Offshore Wind'!Y23</f>
        <v>49.965078888055743</v>
      </c>
    </row>
    <row r="12" spans="1:4" x14ac:dyDescent="0.45">
      <c r="A12" t="str">
        <f>'ATB Offshore Wind'!P24</f>
        <v>TRG 9</v>
      </c>
      <c r="B12" s="84">
        <f>'ATB Offshore Wind'!Y24</f>
        <v>99.930157776111486</v>
      </c>
    </row>
    <row r="13" spans="1:4" x14ac:dyDescent="0.45">
      <c r="A13" t="str">
        <f>'ATB Offshore Wind'!P25</f>
        <v>TRG 10</v>
      </c>
      <c r="B13" s="84">
        <f>'ATB Offshore Wind'!Y25</f>
        <v>199.86031555222297</v>
      </c>
    </row>
    <row r="14" spans="1:4" x14ac:dyDescent="0.45">
      <c r="A14" t="str">
        <f>'ATB Offshore Wind'!P26</f>
        <v>TRG 11</v>
      </c>
      <c r="B14" s="84">
        <f>'ATB Offshore Wind'!Y26</f>
        <v>199.86031555222297</v>
      </c>
    </row>
    <row r="15" spans="1:4" x14ac:dyDescent="0.45">
      <c r="A15" t="str">
        <f>'ATB Offshore Wind'!P27</f>
        <v>TRG 12</v>
      </c>
      <c r="B15" s="84">
        <f>'ATB Offshore Wind'!Y27</f>
        <v>199.86031555222297</v>
      </c>
    </row>
    <row r="16" spans="1:4" x14ac:dyDescent="0.45">
      <c r="A16" t="str">
        <f>'ATB Offshore Wind'!P28</f>
        <v>TRG 13</v>
      </c>
      <c r="B16" s="84">
        <f>'ATB Offshore Wind'!Y28</f>
        <v>199.86031555222297</v>
      </c>
    </row>
    <row r="17" spans="1:36" x14ac:dyDescent="0.45">
      <c r="A17" t="str">
        <f>'ATB Offshore Wind'!P29</f>
        <v>TRG 14</v>
      </c>
      <c r="B17" s="84">
        <f>'ATB Offshore Wind'!Y29</f>
        <v>199.86031555222297</v>
      </c>
    </row>
    <row r="18" spans="1:36" x14ac:dyDescent="0.45">
      <c r="A18" t="str">
        <f>'ATB Offshore Wind'!P30</f>
        <v>TRG 15</v>
      </c>
      <c r="B18" s="84">
        <f>'ATB Offshore Wind'!Y30</f>
        <v>143.39977640871999</v>
      </c>
    </row>
    <row r="19" spans="1:36" x14ac:dyDescent="0.45">
      <c r="B19" s="84"/>
    </row>
    <row r="20" spans="1:36" x14ac:dyDescent="0.45">
      <c r="A20" s="244" t="s">
        <v>258</v>
      </c>
      <c r="B20" s="245"/>
      <c r="C20" s="244"/>
      <c r="D20" s="244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</row>
    <row r="21" spans="1:36" x14ac:dyDescent="0.45">
      <c r="B21" s="243">
        <v>2016</v>
      </c>
      <c r="C21" s="243">
        <v>2017</v>
      </c>
      <c r="D21" s="243">
        <v>2018</v>
      </c>
      <c r="E21" s="243">
        <v>2019</v>
      </c>
      <c r="F21" s="243">
        <v>2020</v>
      </c>
      <c r="G21" s="243">
        <v>2021</v>
      </c>
      <c r="H21" s="243">
        <v>2022</v>
      </c>
      <c r="I21" s="243">
        <v>2023</v>
      </c>
      <c r="J21" s="243">
        <v>2024</v>
      </c>
      <c r="K21" s="243">
        <v>2025</v>
      </c>
      <c r="L21" s="243">
        <v>2026</v>
      </c>
      <c r="M21" s="243">
        <v>2027</v>
      </c>
      <c r="N21" s="243">
        <v>2028</v>
      </c>
      <c r="O21" s="243">
        <v>2029</v>
      </c>
      <c r="P21" s="243">
        <v>2030</v>
      </c>
      <c r="Q21" s="243">
        <v>2031</v>
      </c>
      <c r="R21" s="243">
        <v>2032</v>
      </c>
      <c r="S21" s="243">
        <v>2033</v>
      </c>
      <c r="T21" s="243">
        <v>2034</v>
      </c>
      <c r="U21" s="243">
        <v>2035</v>
      </c>
      <c r="V21" s="243">
        <v>2036</v>
      </c>
      <c r="W21" s="243">
        <v>2037</v>
      </c>
      <c r="X21" s="243">
        <v>2038</v>
      </c>
      <c r="Y21" s="243">
        <v>2039</v>
      </c>
      <c r="Z21" s="243">
        <v>2040</v>
      </c>
      <c r="AA21" s="243">
        <v>2041</v>
      </c>
      <c r="AB21" s="243">
        <v>2042</v>
      </c>
      <c r="AC21" s="243">
        <v>2043</v>
      </c>
      <c r="AD21" s="243">
        <v>2044</v>
      </c>
      <c r="AE21" s="243">
        <v>2045</v>
      </c>
      <c r="AF21" s="243">
        <v>2046</v>
      </c>
      <c r="AG21" s="243">
        <v>2047</v>
      </c>
      <c r="AH21" s="243">
        <v>2048</v>
      </c>
      <c r="AI21" s="243">
        <v>2049</v>
      </c>
      <c r="AJ21" s="243">
        <v>2050</v>
      </c>
    </row>
    <row r="22" spans="1:36" ht="28.5" x14ac:dyDescent="0.45">
      <c r="A22" s="246" t="s">
        <v>158</v>
      </c>
      <c r="B22" s="289">
        <f>'ATB Offshore Wind'!L435</f>
        <v>3438.7561326379782</v>
      </c>
      <c r="C22" s="289">
        <f>'ATB Offshore Wind'!M435</f>
        <v>3176.3894427805576</v>
      </c>
      <c r="D22" s="289">
        <f>'ATB Offshore Wind'!N435</f>
        <v>3038.959271902861</v>
      </c>
      <c r="E22" s="289">
        <f>'ATB Offshore Wind'!O435</f>
        <v>2897.3645503925072</v>
      </c>
      <c r="F22" s="289">
        <f>'ATB Offshore Wind'!P435</f>
        <v>2753.6875535658237</v>
      </c>
      <c r="G22" s="289">
        <f>'ATB Offshore Wind'!Q435</f>
        <v>2663.1085773055238</v>
      </c>
      <c r="H22" s="289">
        <f>'ATB Offshore Wind'!R435</f>
        <v>2570.4473257288955</v>
      </c>
      <c r="I22" s="289">
        <f>'ATB Offshore Wind'!S435</f>
        <v>2474.6626611777729</v>
      </c>
      <c r="J22" s="289">
        <f>'ATB Offshore Wind'!T435</f>
        <v>2377.8368589684869</v>
      </c>
      <c r="K22" s="289">
        <f>'ATB Offshore Wind'!U435</f>
        <v>2278.9287814428717</v>
      </c>
      <c r="L22" s="289">
        <f>'ATB Offshore Wind'!V435</f>
        <v>2176.8972909427634</v>
      </c>
      <c r="M22" s="289">
        <f>'ATB Offshore Wind'!W435</f>
        <v>2073.8246627844906</v>
      </c>
      <c r="N22" s="289">
        <f>'ATB Offshore Wind'!X435</f>
        <v>1968.6697593098897</v>
      </c>
      <c r="O22" s="289">
        <f>'ATB Offshore Wind'!Y435</f>
        <v>1861.4325805189596</v>
      </c>
      <c r="P22" s="289">
        <f>'ATB Offshore Wind'!Z435</f>
        <v>1752.1131264117007</v>
      </c>
      <c r="Q22" s="289">
        <f>'ATB Offshore Wind'!AA435</f>
        <v>1745.8663004627147</v>
      </c>
      <c r="R22" s="289">
        <f>'ATB Offshore Wind'!AB435</f>
        <v>1739.6194745137284</v>
      </c>
      <c r="S22" s="289">
        <f>'ATB Offshore Wind'!AC435</f>
        <v>1731.2903732484135</v>
      </c>
      <c r="T22" s="289">
        <f>'ATB Offshore Wind'!AD435</f>
        <v>1722.9612719830986</v>
      </c>
      <c r="U22" s="289">
        <f>'ATB Offshore Wind'!AE435</f>
        <v>1714.6321707177838</v>
      </c>
      <c r="V22" s="289">
        <f>'ATB Offshore Wind'!AF435</f>
        <v>1704.2207941361398</v>
      </c>
      <c r="W22" s="289">
        <f>'ATB Offshore Wind'!AG435</f>
        <v>1693.8094175544961</v>
      </c>
      <c r="X22" s="289">
        <f>'ATB Offshore Wind'!AH435</f>
        <v>1683.3980409728526</v>
      </c>
      <c r="Y22" s="289">
        <f>'ATB Offshore Wind'!AI435</f>
        <v>1671.9455267330447</v>
      </c>
      <c r="Z22" s="289">
        <f>'ATB Offshore Wind'!AJ435</f>
        <v>1659.4518748350722</v>
      </c>
      <c r="AA22" s="289">
        <f>'ATB Offshore Wind'!AK435</f>
        <v>1645.9170852789352</v>
      </c>
      <c r="AB22" s="289">
        <f>'ATB Offshore Wind'!AL435</f>
        <v>1632.3822957227987</v>
      </c>
      <c r="AC22" s="289">
        <f>'ATB Offshore Wind'!AM435</f>
        <v>1618.8475061666616</v>
      </c>
      <c r="AD22" s="289">
        <f>'ATB Offshore Wind'!AN435</f>
        <v>1604.2715789523604</v>
      </c>
      <c r="AE22" s="289">
        <f>'ATB Offshore Wind'!AO435</f>
        <v>1588.6545140798949</v>
      </c>
      <c r="AF22" s="289">
        <f>'ATB Offshore Wind'!AP435</f>
        <v>1573.0374492074293</v>
      </c>
      <c r="AG22" s="289">
        <f>'ATB Offshore Wind'!AQ435</f>
        <v>1556.3792466767995</v>
      </c>
      <c r="AH22" s="289">
        <f>'ATB Offshore Wind'!AR435</f>
        <v>1539.7210441461698</v>
      </c>
      <c r="AI22" s="289">
        <f>'ATB Offshore Wind'!AS435</f>
        <v>1522.0217039573754</v>
      </c>
      <c r="AJ22" s="289">
        <f>'ATB Offshore Wind'!AT435</f>
        <v>1504.3223637685812</v>
      </c>
    </row>
    <row r="23" spans="1:36" ht="28.5" x14ac:dyDescent="0.45">
      <c r="A23" s="246" t="s">
        <v>255</v>
      </c>
      <c r="B23" s="289">
        <f>'ATB Offshore Wind'!L438</f>
        <v>3479.3982209123837</v>
      </c>
      <c r="C23" s="289">
        <f>'ATB Offshore Wind'!M438</f>
        <v>3213.9081180804696</v>
      </c>
      <c r="D23" s="289">
        <f>'ATB Offshore Wind'!N438</f>
        <v>3074.3956718864442</v>
      </c>
      <c r="E23" s="289">
        <f>'ATB Offshore Wind'!O438</f>
        <v>2930.7186750597612</v>
      </c>
      <c r="F23" s="289">
        <f>'ATB Offshore Wind'!P438</f>
        <v>2783.9182652585855</v>
      </c>
      <c r="G23" s="289">
        <f>'ATB Offshore Wind'!Q438</f>
        <v>2692.298151340121</v>
      </c>
      <c r="H23" s="289">
        <f>'ATB Offshore Wind'!R438</f>
        <v>2598.595762105328</v>
      </c>
      <c r="I23" s="289">
        <f>'ATB Offshore Wind'!S438</f>
        <v>2501.7699598960417</v>
      </c>
      <c r="J23" s="289">
        <f>'ATB Offshore Wind'!T438</f>
        <v>2402.8618823704264</v>
      </c>
      <c r="K23" s="289">
        <f>'ATB Offshore Wind'!U438</f>
        <v>2301.8715295284828</v>
      </c>
      <c r="L23" s="289">
        <f>'ATB Offshore Wind'!V438</f>
        <v>2198.7989013702104</v>
      </c>
      <c r="M23" s="289">
        <f>'ATB Offshore Wind'!W438</f>
        <v>2092.6028602374445</v>
      </c>
      <c r="N23" s="289">
        <f>'ATB Offshore Wind'!X438</f>
        <v>1985.3656814465148</v>
      </c>
      <c r="O23" s="289">
        <f>'ATB Offshore Wind'!Y438</f>
        <v>1876.0462273392561</v>
      </c>
      <c r="P23" s="289">
        <f>'ATB Offshore Wind'!Z438</f>
        <v>1763.6033602575042</v>
      </c>
      <c r="Q23" s="289">
        <f>'ATB Offshore Wind'!AA438</f>
        <v>1758.3976719666821</v>
      </c>
      <c r="R23" s="289">
        <f>'ATB Offshore Wind'!AB438</f>
        <v>1752.1508460176963</v>
      </c>
      <c r="S23" s="289">
        <f>'ATB Offshore Wind'!AC438</f>
        <v>1744.8628824105456</v>
      </c>
      <c r="T23" s="289">
        <f>'ATB Offshore Wind'!AD438</f>
        <v>1737.5749188033949</v>
      </c>
      <c r="U23" s="289">
        <f>'ATB Offshore Wind'!AE438</f>
        <v>1728.2046798799156</v>
      </c>
      <c r="V23" s="289">
        <f>'ATB Offshore Wind'!AF438</f>
        <v>1718.8344409564363</v>
      </c>
      <c r="W23" s="289">
        <f>'ATB Offshore Wind'!AG438</f>
        <v>1709.464202032957</v>
      </c>
      <c r="X23" s="289">
        <f>'ATB Offshore Wind'!AH438</f>
        <v>1698.0116877931489</v>
      </c>
      <c r="Y23" s="289">
        <f>'ATB Offshore Wind'!AI438</f>
        <v>1687.6003112115052</v>
      </c>
      <c r="Z23" s="289">
        <f>'ATB Offshore Wind'!AJ438</f>
        <v>1675.1066593135329</v>
      </c>
      <c r="AA23" s="289">
        <f>'ATB Offshore Wind'!AK438</f>
        <v>1662.6130074155603</v>
      </c>
      <c r="AB23" s="289">
        <f>'ATB Offshore Wind'!AL438</f>
        <v>1649.0782178594236</v>
      </c>
      <c r="AC23" s="289">
        <f>'ATB Offshore Wind'!AM438</f>
        <v>1634.5022906451222</v>
      </c>
      <c r="AD23" s="289">
        <f>'ATB Offshore Wind'!AN438</f>
        <v>1619.9263634308213</v>
      </c>
      <c r="AE23" s="289">
        <f>'ATB Offshore Wind'!AO438</f>
        <v>1604.3092985583557</v>
      </c>
      <c r="AF23" s="289">
        <f>'ATB Offshore Wind'!AP438</f>
        <v>1588.6922336858902</v>
      </c>
      <c r="AG23" s="289">
        <f>'ATB Offshore Wind'!AQ438</f>
        <v>1572.0340311552602</v>
      </c>
      <c r="AH23" s="289">
        <f>'ATB Offshore Wind'!AR438</f>
        <v>1554.334690966466</v>
      </c>
      <c r="AI23" s="289">
        <f>'ATB Offshore Wind'!AS438</f>
        <v>1536.6353507776716</v>
      </c>
      <c r="AJ23" s="289">
        <f>'ATB Offshore Wind'!AT438</f>
        <v>1518.9360105888777</v>
      </c>
    </row>
    <row r="24" spans="1:36" ht="28.5" x14ac:dyDescent="0.45">
      <c r="A24" s="246" t="s">
        <v>164</v>
      </c>
      <c r="B24" s="289">
        <f>'ATB Offshore Wind'!L441</f>
        <v>3529.3751846307396</v>
      </c>
      <c r="C24" s="289">
        <f>'ATB Offshore Wind'!M441</f>
        <v>3258.6793935080036</v>
      </c>
      <c r="D24" s="289">
        <f>'ATB Offshore Wind'!N441</f>
        <v>3116.0435343394852</v>
      </c>
      <c r="E24" s="289">
        <f>'ATB Offshore Wind'!O441</f>
        <v>2969.2431245383095</v>
      </c>
      <c r="F24" s="289">
        <f>'ATB Offshore Wind'!P441</f>
        <v>2818.2781641044753</v>
      </c>
      <c r="G24" s="289">
        <f>'ATB Offshore Wind'!Q441</f>
        <v>2724.5757748696824</v>
      </c>
      <c r="H24" s="289">
        <f>'ATB Offshore Wind'!R441</f>
        <v>2627.7499726603965</v>
      </c>
      <c r="I24" s="289">
        <f>'ATB Offshore Wind'!S441</f>
        <v>2528.8418951347812</v>
      </c>
      <c r="J24" s="289">
        <f>'ATB Offshore Wind'!T441</f>
        <v>2427.8515422928372</v>
      </c>
      <c r="K24" s="289">
        <f>'ATB Offshore Wind'!U441</f>
        <v>2323.7377764764005</v>
      </c>
      <c r="L24" s="289">
        <f>'ATB Offshore Wind'!V441</f>
        <v>2217.5417353436351</v>
      </c>
      <c r="M24" s="289">
        <f>'ATB Offshore Wind'!W441</f>
        <v>2109.2634188945408</v>
      </c>
      <c r="N24" s="289">
        <f>'ATB Offshore Wind'!X441</f>
        <v>1998.9028271291177</v>
      </c>
      <c r="O24" s="289">
        <f>'ATB Offshore Wind'!Y441</f>
        <v>1886.4599600473657</v>
      </c>
      <c r="P24" s="289">
        <f>'ATB Offshore Wind'!Z441</f>
        <v>1770.8936799911207</v>
      </c>
      <c r="Q24" s="289">
        <f>'ATB Offshore Wind'!AA441</f>
        <v>1765.6879917002991</v>
      </c>
      <c r="R24" s="289">
        <f>'ATB Offshore Wind'!AB441</f>
        <v>1759.4411657513128</v>
      </c>
      <c r="S24" s="289">
        <f>'ATB Offshore Wind'!AC441</f>
        <v>1752.1532021441619</v>
      </c>
      <c r="T24" s="289">
        <f>'ATB Offshore Wind'!AD441</f>
        <v>1744.8652385370115</v>
      </c>
      <c r="U24" s="289">
        <f>'ATB Offshore Wind'!AE441</f>
        <v>1735.4949996135324</v>
      </c>
      <c r="V24" s="289">
        <f>'ATB Offshore Wind'!AF441</f>
        <v>1726.1247606900531</v>
      </c>
      <c r="W24" s="289">
        <f>'ATB Offshore Wind'!AG441</f>
        <v>1716.7545217665736</v>
      </c>
      <c r="X24" s="289">
        <f>'ATB Offshore Wind'!AH441</f>
        <v>1705.3020075267655</v>
      </c>
      <c r="Y24" s="289">
        <f>'ATB Offshore Wind'!AI441</f>
        <v>1693.8494932869576</v>
      </c>
      <c r="Z24" s="289">
        <f>'ATB Offshore Wind'!AJ441</f>
        <v>1681.3558413889853</v>
      </c>
      <c r="AA24" s="289">
        <f>'ATB Offshore Wind'!AK441</f>
        <v>1668.8621894910127</v>
      </c>
      <c r="AB24" s="289">
        <f>'ATB Offshore Wind'!AL441</f>
        <v>1654.2862622767116</v>
      </c>
      <c r="AC24" s="289">
        <f>'ATB Offshore Wind'!AM441</f>
        <v>1640.7514727205748</v>
      </c>
      <c r="AD24" s="289">
        <f>'ATB Offshore Wind'!AN441</f>
        <v>1625.1344078481093</v>
      </c>
      <c r="AE24" s="289">
        <f>'ATB Offshore Wind'!AO441</f>
        <v>1609.5173429756439</v>
      </c>
      <c r="AF24" s="289">
        <f>'ATB Offshore Wind'!AP441</f>
        <v>1592.8591404450137</v>
      </c>
      <c r="AG24" s="289">
        <f>'ATB Offshore Wind'!AQ441</f>
        <v>1576.200937914384</v>
      </c>
      <c r="AH24" s="289">
        <f>'ATB Offshore Wind'!AR441</f>
        <v>1558.5015977255894</v>
      </c>
      <c r="AI24" s="289">
        <f>'ATB Offshore Wind'!AS441</f>
        <v>1539.7611198786312</v>
      </c>
      <c r="AJ24" s="289">
        <f>'ATB Offshore Wind'!AT441</f>
        <v>1521.0206420316724</v>
      </c>
    </row>
    <row r="25" spans="1:36" ht="28.5" x14ac:dyDescent="0.45">
      <c r="A25" s="246" t="s">
        <v>167</v>
      </c>
      <c r="B25" s="289">
        <f>'ATB Offshore Wind'!L444</f>
        <v>3807.1233967417224</v>
      </c>
      <c r="C25" s="289">
        <f>'ATB Offshore Wind'!M444</f>
        <v>3509.358026506713</v>
      </c>
      <c r="D25" s="289">
        <f>'ATB Offshore Wind'!N444</f>
        <v>3352.1462401238932</v>
      </c>
      <c r="E25" s="289">
        <f>'ATB Offshore Wind'!O444</f>
        <v>3189.728765450252</v>
      </c>
      <c r="F25" s="289">
        <f>'ATB Offshore Wind'!P444</f>
        <v>3024.1878778021169</v>
      </c>
      <c r="G25" s="289">
        <f>'ATB Offshore Wind'!Q444</f>
        <v>2920.0741119856807</v>
      </c>
      <c r="H25" s="289">
        <f>'ATB Offshore Wind'!R444</f>
        <v>2813.8780708529148</v>
      </c>
      <c r="I25" s="289">
        <f>'ATB Offshore Wind'!S444</f>
        <v>2704.5586167456563</v>
      </c>
      <c r="J25" s="289">
        <f>'ATB Offshore Wind'!T444</f>
        <v>2593.156887322069</v>
      </c>
      <c r="K25" s="289">
        <f>'ATB Offshore Wind'!U444</f>
        <v>2477.590607265824</v>
      </c>
      <c r="L25" s="289">
        <f>'ATB Offshore Wind'!V444</f>
        <v>2359.9420518932502</v>
      </c>
      <c r="M25" s="289">
        <f>'ATB Offshore Wind'!W444</f>
        <v>2240.2112212043476</v>
      </c>
      <c r="N25" s="289">
        <f>'ATB Offshore Wind'!X444</f>
        <v>2117.3569775409519</v>
      </c>
      <c r="O25" s="289">
        <f>'ATB Offshore Wind'!Y444</f>
        <v>1992.4204585612276</v>
      </c>
      <c r="P25" s="289">
        <f>'ATB Offshore Wind'!Z444</f>
        <v>1864.3605266070106</v>
      </c>
      <c r="Q25" s="289">
        <f>'ATB Offshore Wind'!AA444</f>
        <v>1859.1548383161885</v>
      </c>
      <c r="R25" s="289">
        <f>'ATB Offshore Wind'!AB444</f>
        <v>1851.866874709038</v>
      </c>
      <c r="S25" s="289">
        <f>'ATB Offshore Wind'!AC444</f>
        <v>1844.5789111018873</v>
      </c>
      <c r="T25" s="289">
        <f>'ATB Offshore Wind'!AD444</f>
        <v>1836.2498098365725</v>
      </c>
      <c r="U25" s="289">
        <f>'ATB Offshore Wind'!AE444</f>
        <v>1825.8384332549288</v>
      </c>
      <c r="V25" s="289">
        <f>'ATB Offshore Wind'!AF444</f>
        <v>1815.4270566732851</v>
      </c>
      <c r="W25" s="289">
        <f>'ATB Offshore Wind'!AG444</f>
        <v>1805.0156800916413</v>
      </c>
      <c r="X25" s="289">
        <f>'ATB Offshore Wind'!AH444</f>
        <v>1792.5220281936688</v>
      </c>
      <c r="Y25" s="289">
        <f>'ATB Offshore Wind'!AI444</f>
        <v>1778.9872386375323</v>
      </c>
      <c r="Z25" s="289">
        <f>'ATB Offshore Wind'!AJ444</f>
        <v>1765.4524490813951</v>
      </c>
      <c r="AA25" s="289">
        <f>'ATB Offshore Wind'!AK444</f>
        <v>1750.8765218670942</v>
      </c>
      <c r="AB25" s="289">
        <f>'ATB Offshore Wind'!AL444</f>
        <v>1735.2594569946286</v>
      </c>
      <c r="AC25" s="289">
        <f>'ATB Offshore Wind'!AM444</f>
        <v>1719.6423921221633</v>
      </c>
      <c r="AD25" s="289">
        <f>'ATB Offshore Wind'!AN444</f>
        <v>1702.9841895915331</v>
      </c>
      <c r="AE25" s="289">
        <f>'ATB Offshore Wind'!AO444</f>
        <v>1684.2437117445745</v>
      </c>
      <c r="AF25" s="289">
        <f>'ATB Offshore Wind'!AP444</f>
        <v>1666.5443715557803</v>
      </c>
      <c r="AG25" s="289">
        <f>'ATB Offshore Wind'!AQ444</f>
        <v>1646.7627560506576</v>
      </c>
      <c r="AH25" s="289">
        <f>'ATB Offshore Wind'!AR444</f>
        <v>1626.9811405455343</v>
      </c>
      <c r="AI25" s="289">
        <f>'ATB Offshore Wind'!AS444</f>
        <v>1606.1583873822469</v>
      </c>
      <c r="AJ25" s="289">
        <f>'ATB Offshore Wind'!AT444</f>
        <v>1585.3356342189595</v>
      </c>
    </row>
    <row r="26" spans="1:36" ht="28.5" x14ac:dyDescent="0.45">
      <c r="A26" s="246" t="s">
        <v>170</v>
      </c>
      <c r="B26" s="289">
        <f>'ATB Offshore Wind'!L447</f>
        <v>4258.0101151775534</v>
      </c>
      <c r="C26" s="289">
        <f>'ATB Offshore Wind'!M447</f>
        <v>3930.0517528557771</v>
      </c>
      <c r="D26" s="289">
        <f>'ATB Offshore Wind'!N447</f>
        <v>3755.1406262841629</v>
      </c>
      <c r="E26" s="289">
        <f>'ATB Offshore Wind'!O447</f>
        <v>3573.9826737635631</v>
      </c>
      <c r="F26" s="289">
        <f>'ATB Offshore Wind'!P447</f>
        <v>3387.619032952141</v>
      </c>
      <c r="G26" s="289">
        <f>'ATB Offshore Wind'!Q447</f>
        <v>3273.0938905540602</v>
      </c>
      <c r="H26" s="289">
        <f>'ATB Offshore Wind'!R447</f>
        <v>3154.4041975233226</v>
      </c>
      <c r="I26" s="289">
        <f>'ATB Offshore Wind'!S447</f>
        <v>3032.5910915180912</v>
      </c>
      <c r="J26" s="289">
        <f>'ATB Offshore Wind'!T447</f>
        <v>2906.6134348802025</v>
      </c>
      <c r="K26" s="289">
        <f>'ATB Offshore Wind'!U447</f>
        <v>2777.5123652678208</v>
      </c>
      <c r="L26" s="289">
        <f>'ATB Offshore Wind'!V447</f>
        <v>2645.287882680946</v>
      </c>
      <c r="M26" s="289">
        <f>'ATB Offshore Wind'!W447</f>
        <v>2508.8988494614136</v>
      </c>
      <c r="N26" s="289">
        <f>'ATB Offshore Wind'!X447</f>
        <v>2370.4275409255524</v>
      </c>
      <c r="O26" s="289">
        <f>'ATB Offshore Wind'!Y447</f>
        <v>2227.791681757034</v>
      </c>
      <c r="P26" s="289">
        <f>'ATB Offshore Wind'!Z447</f>
        <v>2083.0735472721872</v>
      </c>
      <c r="Q26" s="289">
        <f>'ATB Offshore Wind'!AA447</f>
        <v>2077.8678589813649</v>
      </c>
      <c r="R26" s="289">
        <f>'ATB Offshore Wind'!AB447</f>
        <v>2071.6210330323788</v>
      </c>
      <c r="S26" s="289">
        <f>'ATB Offshore Wind'!AC447</f>
        <v>2064.3330694252281</v>
      </c>
      <c r="T26" s="289">
        <f>'ATB Offshore Wind'!AD447</f>
        <v>2054.9628305017486</v>
      </c>
      <c r="U26" s="289">
        <f>'ATB Offshore Wind'!AE447</f>
        <v>2045.5925915782695</v>
      </c>
      <c r="V26" s="289">
        <f>'ATB Offshore Wind'!AF447</f>
        <v>2034.1400773384614</v>
      </c>
      <c r="W26" s="289">
        <f>'ATB Offshore Wind'!AG447</f>
        <v>2022.6875630986535</v>
      </c>
      <c r="X26" s="289">
        <f>'ATB Offshore Wind'!AH447</f>
        <v>2009.152773542517</v>
      </c>
      <c r="Y26" s="289">
        <f>'ATB Offshore Wind'!AI447</f>
        <v>1994.5768463282157</v>
      </c>
      <c r="Z26" s="289">
        <f>'ATB Offshore Wind'!AJ447</f>
        <v>1980.0009191139143</v>
      </c>
      <c r="AA26" s="289">
        <f>'ATB Offshore Wind'!AK447</f>
        <v>1963.3427165832845</v>
      </c>
      <c r="AB26" s="289">
        <f>'ATB Offshore Wind'!AL447</f>
        <v>1946.6845140526545</v>
      </c>
      <c r="AC26" s="289">
        <f>'ATB Offshore Wind'!AM447</f>
        <v>1927.944036205696</v>
      </c>
      <c r="AD26" s="289">
        <f>'ATB Offshore Wind'!AN447</f>
        <v>1909.2035583587374</v>
      </c>
      <c r="AE26" s="289">
        <f>'ATB Offshore Wind'!AO447</f>
        <v>1888.3808051954497</v>
      </c>
      <c r="AF26" s="289">
        <f>'ATB Offshore Wind'!AP447</f>
        <v>1867.5580520321625</v>
      </c>
      <c r="AG26" s="289">
        <f>'ATB Offshore Wind'!AQ447</f>
        <v>1845.6941612107107</v>
      </c>
      <c r="AH26" s="289">
        <f>'ATB Offshore Wind'!AR447</f>
        <v>1822.7891327310949</v>
      </c>
      <c r="AI26" s="289">
        <f>'ATB Offshore Wind'!AS447</f>
        <v>1798.8429665933143</v>
      </c>
      <c r="AJ26" s="289">
        <f>'ATB Offshore Wind'!AT447</f>
        <v>1774.8968004555338</v>
      </c>
    </row>
    <row r="27" spans="1:36" ht="28.5" x14ac:dyDescent="0.45">
      <c r="A27" s="246" t="s">
        <v>173</v>
      </c>
      <c r="B27" s="289">
        <f>'ATB Offshore Wind'!L450</f>
        <v>5272.4603227876096</v>
      </c>
      <c r="C27" s="289">
        <f>'ATB Offshore Wind'!M450</f>
        <v>4902.8564541392589</v>
      </c>
      <c r="D27" s="289">
        <f>'ATB Offshore Wind'!N450</f>
        <v>4709.2048497206861</v>
      </c>
      <c r="E27" s="289">
        <f>'ATB Offshore Wind'!O450</f>
        <v>4511.3886946694556</v>
      </c>
      <c r="F27" s="289">
        <f>'ATB Offshore Wind'!P450</f>
        <v>4310.4491266437326</v>
      </c>
      <c r="G27" s="289">
        <f>'ATB Offshore Wind'!Q450</f>
        <v>4181.3480570313513</v>
      </c>
      <c r="H27" s="289">
        <f>'ATB Offshore Wind'!R450</f>
        <v>4050.1647121026404</v>
      </c>
      <c r="I27" s="289">
        <f>'ATB Offshore Wind'!S450</f>
        <v>3915.8579541994368</v>
      </c>
      <c r="J27" s="289">
        <f>'ATB Offshore Wind'!T450</f>
        <v>3778.4277833217402</v>
      </c>
      <c r="K27" s="289">
        <f>'ATB Offshore Wind'!U450</f>
        <v>3638.9153371277148</v>
      </c>
      <c r="L27" s="289">
        <f>'ATB Offshore Wind'!V450</f>
        <v>3497.3206156173605</v>
      </c>
      <c r="M27" s="289">
        <f>'ATB Offshore Wind'!W450</f>
        <v>3352.6024811325137</v>
      </c>
      <c r="N27" s="289">
        <f>'ATB Offshore Wind'!X450</f>
        <v>3205.8020713313376</v>
      </c>
      <c r="O27" s="289">
        <f>'ATB Offshore Wind'!Y450</f>
        <v>3056.9193862138327</v>
      </c>
      <c r="P27" s="289">
        <f>'ATB Offshore Wind'!Z450</f>
        <v>2905.9544257799994</v>
      </c>
      <c r="Q27" s="289">
        <f>'ATB Offshore Wind'!AA450</f>
        <v>2891.378498565698</v>
      </c>
      <c r="R27" s="289">
        <f>'ATB Offshore Wind'!AB450</f>
        <v>2876.8025713513971</v>
      </c>
      <c r="S27" s="289">
        <f>'ATB Offshore Wind'!AC450</f>
        <v>2861.1855064789315</v>
      </c>
      <c r="T27" s="289">
        <f>'ATB Offshore Wind'!AD450</f>
        <v>2844.5273039483018</v>
      </c>
      <c r="U27" s="289">
        <f>'ATB Offshore Wind'!AE450</f>
        <v>2826.8279637595074</v>
      </c>
      <c r="V27" s="289">
        <f>'ATB Offshore Wind'!AF450</f>
        <v>2809.128623570713</v>
      </c>
      <c r="W27" s="289">
        <f>'ATB Offshore Wind'!AG450</f>
        <v>2790.3881457237544</v>
      </c>
      <c r="X27" s="289">
        <f>'ATB Offshore Wind'!AH450</f>
        <v>2770.6065302186316</v>
      </c>
      <c r="Y27" s="289">
        <f>'ATB Offshore Wind'!AI450</f>
        <v>2749.7837770553442</v>
      </c>
      <c r="Z27" s="289">
        <f>'ATB Offshore Wind'!AJ450</f>
        <v>2728.9610238920563</v>
      </c>
      <c r="AA27" s="289">
        <f>'ATB Offshore Wind'!AK450</f>
        <v>2706.0559954124406</v>
      </c>
      <c r="AB27" s="289">
        <f>'ATB Offshore Wind'!AL450</f>
        <v>2684.1921045909885</v>
      </c>
      <c r="AC27" s="289">
        <f>'ATB Offshore Wind'!AM450</f>
        <v>2660.2459384532085</v>
      </c>
      <c r="AD27" s="289">
        <f>'ATB Offshore Wind'!AN450</f>
        <v>2636.2997723154276</v>
      </c>
      <c r="AE27" s="289">
        <f>'ATB Offshore Wind'!AO450</f>
        <v>2611.312468519483</v>
      </c>
      <c r="AF27" s="289">
        <f>'ATB Offshore Wind'!AP450</f>
        <v>2585.2840270653742</v>
      </c>
      <c r="AG27" s="289">
        <f>'ATB Offshore Wind'!AQ450</f>
        <v>2559.2555856112645</v>
      </c>
      <c r="AH27" s="289">
        <f>'ATB Offshore Wind'!AR450</f>
        <v>2532.186006498991</v>
      </c>
      <c r="AI27" s="289">
        <f>'ATB Offshore Wind'!AS450</f>
        <v>2505.1164273867175</v>
      </c>
      <c r="AJ27" s="289">
        <f>'ATB Offshore Wind'!AT450</f>
        <v>2477.0057106162799</v>
      </c>
    </row>
    <row r="28" spans="1:36" ht="28.5" x14ac:dyDescent="0.45">
      <c r="A28" s="246" t="s">
        <v>176</v>
      </c>
      <c r="B28" s="289">
        <f>'ATB Offshore Wind'!L453</f>
        <v>5341.4701018223832</v>
      </c>
      <c r="C28" s="289">
        <f>'ATB Offshore Wind'!M453</f>
        <v>4959.3725812760595</v>
      </c>
      <c r="D28" s="289">
        <f>'ATB Offshore Wind'!N453</f>
        <v>4758.4330132503364</v>
      </c>
      <c r="E28" s="289">
        <f>'ATB Offshore Wind'!O453</f>
        <v>4553.3288945919558</v>
      </c>
      <c r="F28" s="289">
        <f>'ATB Offshore Wind'!P453</f>
        <v>4345.1013629590816</v>
      </c>
      <c r="G28" s="289">
        <f>'ATB Offshore Wind'!Q453</f>
        <v>4210.7946050558785</v>
      </c>
      <c r="H28" s="289">
        <f>'ATB Offshore Wind'!R453</f>
        <v>4074.4055718363456</v>
      </c>
      <c r="I28" s="289">
        <f>'ATB Offshore Wind'!S453</f>
        <v>3934.8931256423207</v>
      </c>
      <c r="J28" s="289">
        <f>'ATB Offshore Wind'!T453</f>
        <v>3793.2984041319664</v>
      </c>
      <c r="K28" s="289">
        <f>'ATB Offshore Wind'!U453</f>
        <v>3648.5802696471187</v>
      </c>
      <c r="L28" s="289">
        <f>'ATB Offshore Wind'!V453</f>
        <v>3500.7387221877789</v>
      </c>
      <c r="M28" s="289">
        <f>'ATB Offshore Wind'!W453</f>
        <v>3350.8148994121098</v>
      </c>
      <c r="N28" s="289">
        <f>'ATB Offshore Wind'!X453</f>
        <v>3198.8088013201118</v>
      </c>
      <c r="O28" s="289">
        <f>'ATB Offshore Wind'!Y453</f>
        <v>3043.6792902536208</v>
      </c>
      <c r="P28" s="289">
        <f>'ATB Offshore Wind'!Z453</f>
        <v>2886.467503870801</v>
      </c>
      <c r="Q28" s="289">
        <f>'ATB Offshore Wind'!AA453</f>
        <v>2871.8915766565001</v>
      </c>
      <c r="R28" s="289">
        <f>'ATB Offshore Wind'!AB453</f>
        <v>2856.2745117840345</v>
      </c>
      <c r="S28" s="289">
        <f>'ATB Offshore Wind'!AC453</f>
        <v>2840.657446911569</v>
      </c>
      <c r="T28" s="289">
        <f>'ATB Offshore Wind'!AD453</f>
        <v>2823.9992443809392</v>
      </c>
      <c r="U28" s="289">
        <f>'ATB Offshore Wind'!AE453</f>
        <v>2805.2587665339806</v>
      </c>
      <c r="V28" s="289">
        <f>'ATB Offshore Wind'!AF453</f>
        <v>2786.518288687022</v>
      </c>
      <c r="W28" s="289">
        <f>'ATB Offshore Wind'!AG453</f>
        <v>2766.7366731818993</v>
      </c>
      <c r="X28" s="289">
        <f>'ATB Offshore Wind'!AH453</f>
        <v>2746.9550576767756</v>
      </c>
      <c r="Y28" s="289">
        <f>'ATB Offshore Wind'!AI453</f>
        <v>2725.0911668553235</v>
      </c>
      <c r="Z28" s="289">
        <f>'ATB Offshore Wind'!AJ453</f>
        <v>2703.2272760338728</v>
      </c>
      <c r="AA28" s="289">
        <f>'ATB Offshore Wind'!AK453</f>
        <v>2680.3222475542561</v>
      </c>
      <c r="AB28" s="289">
        <f>'ATB Offshore Wind'!AL453</f>
        <v>2656.3760814164762</v>
      </c>
      <c r="AC28" s="289">
        <f>'ATB Offshore Wind'!AM453</f>
        <v>2632.4299152786948</v>
      </c>
      <c r="AD28" s="289">
        <f>'ATB Offshore Wind'!AN453</f>
        <v>2607.4426114827502</v>
      </c>
      <c r="AE28" s="289">
        <f>'ATB Offshore Wind'!AO453</f>
        <v>2581.4141700286414</v>
      </c>
      <c r="AF28" s="289">
        <f>'ATB Offshore Wind'!AP453</f>
        <v>2554.3445909163675</v>
      </c>
      <c r="AG28" s="289">
        <f>'ATB Offshore Wind'!AQ453</f>
        <v>2527.275011804094</v>
      </c>
      <c r="AH28" s="289">
        <f>'ATB Offshore Wind'!AR453</f>
        <v>2499.1642950336559</v>
      </c>
      <c r="AI28" s="289">
        <f>'ATB Offshore Wind'!AS453</f>
        <v>2470.0124406050541</v>
      </c>
      <c r="AJ28" s="289">
        <f>'ATB Offshore Wind'!AT453</f>
        <v>2440.8605861764518</v>
      </c>
    </row>
    <row r="29" spans="1:36" ht="28.5" x14ac:dyDescent="0.45">
      <c r="A29" s="246" t="s">
        <v>179</v>
      </c>
      <c r="B29" s="289">
        <f>'ATB Offshore Wind'!L456</f>
        <v>5422.9876954651199</v>
      </c>
      <c r="C29" s="289">
        <f>'ATB Offshore Wind'!M456</f>
        <v>5032.5610736534818</v>
      </c>
      <c r="D29" s="289">
        <f>'ATB Offshore Wind'!N456</f>
        <v>4827.4569549951011</v>
      </c>
      <c r="E29" s="289">
        <f>'ATB Offshore Wind'!O456</f>
        <v>4618.1882857040628</v>
      </c>
      <c r="F29" s="289">
        <f>'ATB Offshore Wind'!P456</f>
        <v>4404.7550657803677</v>
      </c>
      <c r="G29" s="289">
        <f>'ATB Offshore Wind'!Q456</f>
        <v>4268.3660325608362</v>
      </c>
      <c r="H29" s="289">
        <f>'ATB Offshore Wind'!R456</f>
        <v>4128.8535863668103</v>
      </c>
      <c r="I29" s="289">
        <f>'ATB Offshore Wind'!S456</f>
        <v>3986.217727198291</v>
      </c>
      <c r="J29" s="289">
        <f>'ATB Offshore Wind'!T456</f>
        <v>3840.45845505528</v>
      </c>
      <c r="K29" s="289">
        <f>'ATB Offshore Wind'!U456</f>
        <v>3692.6169075959392</v>
      </c>
      <c r="L29" s="289">
        <f>'ATB Offshore Wind'!V456</f>
        <v>3541.6519471621059</v>
      </c>
      <c r="M29" s="289">
        <f>'ATB Offshore Wind'!W456</f>
        <v>3387.5635737537796</v>
      </c>
      <c r="N29" s="289">
        <f>'ATB Offshore Wind'!X456</f>
        <v>3231.3929250291244</v>
      </c>
      <c r="O29" s="289">
        <f>'ATB Offshore Wind'!Y456</f>
        <v>3072.0988633299753</v>
      </c>
      <c r="P29" s="289">
        <f>'ATB Offshore Wind'!Z456</f>
        <v>2910.7225263144983</v>
      </c>
      <c r="Q29" s="289">
        <f>'ATB Offshore Wind'!AA456</f>
        <v>2897.1877367583616</v>
      </c>
      <c r="R29" s="289">
        <f>'ATB Offshore Wind'!AB456</f>
        <v>2881.570671885896</v>
      </c>
      <c r="S29" s="289">
        <f>'ATB Offshore Wind'!AC456</f>
        <v>2864.9124693552662</v>
      </c>
      <c r="T29" s="289">
        <f>'ATB Offshore Wind'!AD456</f>
        <v>2848.254266824636</v>
      </c>
      <c r="U29" s="289">
        <f>'ATB Offshore Wind'!AE456</f>
        <v>2830.5549266358416</v>
      </c>
      <c r="V29" s="289">
        <f>'ATB Offshore Wind'!AF456</f>
        <v>2810.7733111307193</v>
      </c>
      <c r="W29" s="289">
        <f>'ATB Offshore Wind'!AG456</f>
        <v>2790.9916956255961</v>
      </c>
      <c r="X29" s="289">
        <f>'ATB Offshore Wind'!AH456</f>
        <v>2770.1689424623082</v>
      </c>
      <c r="Y29" s="289">
        <f>'ATB Offshore Wind'!AI456</f>
        <v>2749.3461892990217</v>
      </c>
      <c r="Z29" s="289">
        <f>'ATB Offshore Wind'!AJ456</f>
        <v>2726.441160819405</v>
      </c>
      <c r="AA29" s="289">
        <f>'ATB Offshore Wind'!AK456</f>
        <v>2703.5361323397892</v>
      </c>
      <c r="AB29" s="289">
        <f>'ATB Offshore Wind'!AL456</f>
        <v>2679.5899662020088</v>
      </c>
      <c r="AC29" s="289">
        <f>'ATB Offshore Wind'!AM456</f>
        <v>2654.6026624060637</v>
      </c>
      <c r="AD29" s="289">
        <f>'ATB Offshore Wind'!AN456</f>
        <v>2628.5742209519544</v>
      </c>
      <c r="AE29" s="289">
        <f>'ATB Offshore Wind'!AO456</f>
        <v>2602.5457794978452</v>
      </c>
      <c r="AF29" s="289">
        <f>'ATB Offshore Wind'!AP456</f>
        <v>2574.4350627274075</v>
      </c>
      <c r="AG29" s="289">
        <f>'ATB Offshore Wind'!AQ456</f>
        <v>2547.3654836151341</v>
      </c>
      <c r="AH29" s="289">
        <f>'ATB Offshore Wind'!AR456</f>
        <v>2518.2136291865313</v>
      </c>
      <c r="AI29" s="289">
        <f>'ATB Offshore Wind'!AS456</f>
        <v>2489.061774757929</v>
      </c>
      <c r="AJ29" s="289">
        <f>'ATB Offshore Wind'!AT456</f>
        <v>2458.8687826711621</v>
      </c>
    </row>
    <row r="30" spans="1:36" ht="28.5" x14ac:dyDescent="0.45">
      <c r="A30" s="246" t="s">
        <v>182</v>
      </c>
      <c r="B30" s="289">
        <f>'ATB Offshore Wind'!L459</f>
        <v>5559.9005464316233</v>
      </c>
      <c r="C30" s="289">
        <f>'ATB Offshore Wind'!M459</f>
        <v>5149.6923091148619</v>
      </c>
      <c r="D30" s="289">
        <f>'ATB Offshore Wind'!N459</f>
        <v>4934.1768138748375</v>
      </c>
      <c r="E30" s="289">
        <f>'ATB Offshore Wind'!O459</f>
        <v>4714.4967680021555</v>
      </c>
      <c r="F30" s="289">
        <f>'ATB Offshore Wind'!P459</f>
        <v>4489.6110338386516</v>
      </c>
      <c r="G30" s="289">
        <f>'ATB Offshore Wind'!Q459</f>
        <v>4346.9751746701331</v>
      </c>
      <c r="H30" s="289">
        <f>'ATB Offshore Wind'!R459</f>
        <v>4200.1747648689579</v>
      </c>
      <c r="I30" s="289">
        <f>'ATB Offshore Wind'!S459</f>
        <v>4050.2509420932888</v>
      </c>
      <c r="J30" s="289">
        <f>'ATB Offshore Wind'!T459</f>
        <v>3897.2037063431267</v>
      </c>
      <c r="K30" s="289">
        <f>'ATB Offshore Wind'!U459</f>
        <v>3742.0741952766352</v>
      </c>
      <c r="L30" s="289">
        <f>'ATB Offshore Wind'!V459</f>
        <v>3582.780133577487</v>
      </c>
      <c r="M30" s="289">
        <f>'ATB Offshore Wind'!W459</f>
        <v>3421.40379656201</v>
      </c>
      <c r="N30" s="289">
        <f>'ATB Offshore Wind'!X459</f>
        <v>3256.90404657204</v>
      </c>
      <c r="O30" s="289">
        <f>'ATB Offshore Wind'!Y459</f>
        <v>3089.2808836075765</v>
      </c>
      <c r="P30" s="289">
        <f>'ATB Offshore Wind'!Z459</f>
        <v>2918.5343076686199</v>
      </c>
      <c r="Q30" s="289">
        <f>'ATB Offshore Wind'!AA459</f>
        <v>2904.9995181124832</v>
      </c>
      <c r="R30" s="289">
        <f>'ATB Offshore Wind'!AB459</f>
        <v>2889.3824532400176</v>
      </c>
      <c r="S30" s="289">
        <f>'ATB Offshore Wind'!AC459</f>
        <v>2872.7242507093874</v>
      </c>
      <c r="T30" s="289">
        <f>'ATB Offshore Wind'!AD459</f>
        <v>2855.0249105205935</v>
      </c>
      <c r="U30" s="289">
        <f>'ATB Offshore Wind'!AE459</f>
        <v>2837.3255703317986</v>
      </c>
      <c r="V30" s="289">
        <f>'ATB Offshore Wind'!AF459</f>
        <v>2817.5439548266763</v>
      </c>
      <c r="W30" s="289">
        <f>'ATB Offshore Wind'!AG459</f>
        <v>2796.7212016633889</v>
      </c>
      <c r="X30" s="289">
        <f>'ATB Offshore Wind'!AH459</f>
        <v>2775.898448500101</v>
      </c>
      <c r="Y30" s="289">
        <f>'ATB Offshore Wind'!AI459</f>
        <v>2752.9934200204857</v>
      </c>
      <c r="Z30" s="289">
        <f>'ATB Offshore Wind'!AJ459</f>
        <v>2730.0883915408695</v>
      </c>
      <c r="AA30" s="289">
        <f>'ATB Offshore Wind'!AK459</f>
        <v>2706.142225403089</v>
      </c>
      <c r="AB30" s="289">
        <f>'ATB Offshore Wind'!AL459</f>
        <v>2681.1549216071435</v>
      </c>
      <c r="AC30" s="289">
        <f>'ATB Offshore Wind'!AM459</f>
        <v>2655.1264801530347</v>
      </c>
      <c r="AD30" s="289">
        <f>'ATB Offshore Wind'!AN459</f>
        <v>2628.0569010407607</v>
      </c>
      <c r="AE30" s="289">
        <f>'ATB Offshore Wind'!AO459</f>
        <v>2600.9873219284877</v>
      </c>
      <c r="AF30" s="289">
        <f>'ATB Offshore Wind'!AP459</f>
        <v>2572.8766051580492</v>
      </c>
      <c r="AG30" s="289">
        <f>'ATB Offshore Wind'!AQ459</f>
        <v>2543.7247507294474</v>
      </c>
      <c r="AH30" s="289">
        <f>'ATB Offshore Wind'!AR459</f>
        <v>2513.5317586426804</v>
      </c>
      <c r="AI30" s="289">
        <f>'ATB Offshore Wind'!AS459</f>
        <v>2482.2976288977493</v>
      </c>
      <c r="AJ30" s="289">
        <f>'ATB Offshore Wind'!AT459</f>
        <v>2451.0634991528186</v>
      </c>
    </row>
    <row r="31" spans="1:36" ht="28.5" x14ac:dyDescent="0.45">
      <c r="A31" s="246" t="s">
        <v>185</v>
      </c>
      <c r="B31" s="289">
        <f>'ATB Offshore Wind'!L462</f>
        <v>5649.086812900191</v>
      </c>
      <c r="C31" s="289">
        <f>'ATB Offshore Wind'!M462</f>
        <v>5230.5494743181152</v>
      </c>
      <c r="D31" s="289">
        <f>'ATB Offshore Wind'!N462</f>
        <v>5008.7871531291039</v>
      </c>
      <c r="E31" s="289">
        <f>'ATB Offshore Wind'!O462</f>
        <v>4782.8602813074358</v>
      </c>
      <c r="F31" s="289">
        <f>'ATB Offshore Wind'!P462</f>
        <v>4551.7277211949468</v>
      </c>
      <c r="G31" s="289">
        <f>'ATB Offshore Wind'!Q462</f>
        <v>4404.9273113937697</v>
      </c>
      <c r="H31" s="289">
        <f>'ATB Offshore Wind'!R462</f>
        <v>4255.0034886181011</v>
      </c>
      <c r="I31" s="289">
        <f>'ATB Offshore Wind'!S462</f>
        <v>4100.9151152097747</v>
      </c>
      <c r="J31" s="289">
        <f>'ATB Offshore Wind'!T462</f>
        <v>3943.7033288269549</v>
      </c>
      <c r="K31" s="289">
        <f>'ATB Offshore Wind'!U462</f>
        <v>3783.3681294696416</v>
      </c>
      <c r="L31" s="289">
        <f>'ATB Offshore Wind'!V462</f>
        <v>3619.9095171378362</v>
      </c>
      <c r="M31" s="289">
        <f>'ATB Offshore Wind'!W462</f>
        <v>3452.2863541733732</v>
      </c>
      <c r="N31" s="289">
        <f>'ATB Offshore Wind'!X462</f>
        <v>3282.5809158925813</v>
      </c>
      <c r="O31" s="289">
        <f>'ATB Offshore Wind'!Y462</f>
        <v>3108.7109269791313</v>
      </c>
      <c r="P31" s="289">
        <f>'ATB Offshore Wind'!Z462</f>
        <v>2932.7586627493529</v>
      </c>
      <c r="Q31" s="289">
        <f>'ATB Offshore Wind'!AA462</f>
        <v>2919.2238731932161</v>
      </c>
      <c r="R31" s="289">
        <f>'ATB Offshore Wind'!AB462</f>
        <v>2904.6479459789148</v>
      </c>
      <c r="S31" s="289">
        <f>'ATB Offshore Wind'!AC462</f>
        <v>2887.989743448285</v>
      </c>
      <c r="T31" s="289">
        <f>'ATB Offshore Wind'!AD462</f>
        <v>2871.3315409176553</v>
      </c>
      <c r="U31" s="289">
        <f>'ATB Offshore Wind'!AE462</f>
        <v>2853.6322007288604</v>
      </c>
      <c r="V31" s="289">
        <f>'ATB Offshore Wind'!AF462</f>
        <v>2833.8505852237377</v>
      </c>
      <c r="W31" s="289">
        <f>'ATB Offshore Wind'!AG462</f>
        <v>2814.0689697186149</v>
      </c>
      <c r="X31" s="289">
        <f>'ATB Offshore Wind'!AH462</f>
        <v>2792.2050788971633</v>
      </c>
      <c r="Y31" s="289">
        <f>'ATB Offshore Wind'!AI462</f>
        <v>2770.3411880757112</v>
      </c>
      <c r="Z31" s="289">
        <f>'ATB Offshore Wind'!AJ462</f>
        <v>2746.3950219379312</v>
      </c>
      <c r="AA31" s="289">
        <f>'ATB Offshore Wind'!AK462</f>
        <v>2722.4488558001508</v>
      </c>
      <c r="AB31" s="289">
        <f>'ATB Offshore Wind'!AL462</f>
        <v>2697.4615520042053</v>
      </c>
      <c r="AC31" s="289">
        <f>'ATB Offshore Wind'!AM462</f>
        <v>2670.3919728919323</v>
      </c>
      <c r="AD31" s="289">
        <f>'ATB Offshore Wind'!AN462</f>
        <v>2643.3223937796583</v>
      </c>
      <c r="AE31" s="289">
        <f>'ATB Offshore Wind'!AO462</f>
        <v>2615.2116770092202</v>
      </c>
      <c r="AF31" s="289">
        <f>'ATB Offshore Wind'!AP462</f>
        <v>2586.0598225806179</v>
      </c>
      <c r="AG31" s="289">
        <f>'ATB Offshore Wind'!AQ462</f>
        <v>2555.8668304938515</v>
      </c>
      <c r="AH31" s="289">
        <f>'ATB Offshore Wind'!AR462</f>
        <v>2525.6738384070845</v>
      </c>
      <c r="AI31" s="289">
        <f>'ATB Offshore Wind'!AS462</f>
        <v>2494.4397086621534</v>
      </c>
      <c r="AJ31" s="289">
        <f>'ATB Offshore Wind'!AT462</f>
        <v>2461.1233036008939</v>
      </c>
    </row>
    <row r="32" spans="1:36" ht="28.5" x14ac:dyDescent="0.45">
      <c r="A32" s="246" t="s">
        <v>188</v>
      </c>
      <c r="B32" s="289">
        <f>'ATB Offshore Wind'!L465</f>
        <v>5808.4943080726453</v>
      </c>
      <c r="C32" s="289">
        <f>'ATB Offshore Wind'!M465</f>
        <v>5382.6690058834174</v>
      </c>
      <c r="D32" s="289">
        <f>'ATB Offshore Wind'!N465</f>
        <v>5156.7421340617493</v>
      </c>
      <c r="E32" s="289">
        <f>'ATB Offshore Wind'!O465</f>
        <v>4925.6095739492603</v>
      </c>
      <c r="F32" s="289">
        <f>'ATB Offshore Wind'!P465</f>
        <v>4688.2301878877843</v>
      </c>
      <c r="G32" s="289">
        <f>'ATB Offshore Wind'!Q465</f>
        <v>4538.3063651121147</v>
      </c>
      <c r="H32" s="289">
        <f>'ATB Offshore Wind'!R465</f>
        <v>4385.2591293619525</v>
      </c>
      <c r="I32" s="289">
        <f>'ATB Offshore Wind'!S465</f>
        <v>4227.0062053209695</v>
      </c>
      <c r="J32" s="289">
        <f>'ATB Offshore Wind'!T465</f>
        <v>4065.6298683054924</v>
      </c>
      <c r="K32" s="289">
        <f>'ATB Offshore Wind'!U465</f>
        <v>3901.1301183155224</v>
      </c>
      <c r="L32" s="289">
        <f>'ATB Offshore Wind'!V465</f>
        <v>3732.4658176928942</v>
      </c>
      <c r="M32" s="289">
        <f>'ATB Offshore Wind'!W465</f>
        <v>3559.6369664376089</v>
      </c>
      <c r="N32" s="289">
        <f>'ATB Offshore Wind'!X465</f>
        <v>3383.6847022078309</v>
      </c>
      <c r="O32" s="289">
        <f>'ATB Offshore Wind'!Y465</f>
        <v>3204.6090250035591</v>
      </c>
      <c r="P32" s="289">
        <f>'ATB Offshore Wind'!Z465</f>
        <v>3022.4099348247951</v>
      </c>
      <c r="Q32" s="289">
        <f>'ATB Offshore Wind'!AA465</f>
        <v>3009.9162829268225</v>
      </c>
      <c r="R32" s="289">
        <f>'ATB Offshore Wind'!AB465</f>
        <v>2996.3814933706858</v>
      </c>
      <c r="S32" s="289">
        <f>'ATB Offshore Wind'!AC465</f>
        <v>2980.7644284982202</v>
      </c>
      <c r="T32" s="289">
        <f>'ATB Offshore Wind'!AD465</f>
        <v>2964.1062259675905</v>
      </c>
      <c r="U32" s="289">
        <f>'ATB Offshore Wind'!AE465</f>
        <v>2946.4068857787961</v>
      </c>
      <c r="V32" s="289">
        <f>'ATB Offshore Wind'!AF465</f>
        <v>2927.6664079318371</v>
      </c>
      <c r="W32" s="289">
        <f>'ATB Offshore Wind'!AG465</f>
        <v>2907.8847924267143</v>
      </c>
      <c r="X32" s="289">
        <f>'ATB Offshore Wind'!AH465</f>
        <v>2887.0620392634269</v>
      </c>
      <c r="Y32" s="289">
        <f>'ATB Offshore Wind'!AI465</f>
        <v>2865.1981484419748</v>
      </c>
      <c r="Z32" s="289">
        <f>'ATB Offshore Wind'!AJ465</f>
        <v>2841.2519823041944</v>
      </c>
      <c r="AA32" s="289">
        <f>'ATB Offshore Wind'!AK465</f>
        <v>2817.3058161664139</v>
      </c>
      <c r="AB32" s="289">
        <f>'ATB Offshore Wind'!AL465</f>
        <v>2791.2773747123051</v>
      </c>
      <c r="AC32" s="289">
        <f>'ATB Offshore Wind'!AM465</f>
        <v>2764.2077956000312</v>
      </c>
      <c r="AD32" s="289">
        <f>'ATB Offshore Wind'!AN465</f>
        <v>2737.1382164877577</v>
      </c>
      <c r="AE32" s="289">
        <f>'ATB Offshore Wind'!AO465</f>
        <v>2707.9863620591555</v>
      </c>
      <c r="AF32" s="289">
        <f>'ATB Offshore Wind'!AP465</f>
        <v>2678.8345076305532</v>
      </c>
      <c r="AG32" s="289">
        <f>'ATB Offshore Wind'!AQ465</f>
        <v>2647.600377885622</v>
      </c>
      <c r="AH32" s="289">
        <f>'ATB Offshore Wind'!AR465</f>
        <v>2616.3662481406909</v>
      </c>
      <c r="AI32" s="289">
        <f>'ATB Offshore Wind'!AS465</f>
        <v>2583.049843079431</v>
      </c>
      <c r="AJ32" s="289">
        <f>'ATB Offshore Wind'!AT465</f>
        <v>2549.7334380181715</v>
      </c>
    </row>
    <row r="33" spans="1:36" ht="28.5" x14ac:dyDescent="0.45">
      <c r="A33" s="246" t="s">
        <v>191</v>
      </c>
      <c r="B33" s="289">
        <f>'ATB Offshore Wind'!L468</f>
        <v>5839.510055293732</v>
      </c>
      <c r="C33" s="289">
        <f>'ATB Offshore Wind'!M468</f>
        <v>5428.2606803188064</v>
      </c>
      <c r="D33" s="289">
        <f>'ATB Offshore Wind'!N468</f>
        <v>5207.5394967879602</v>
      </c>
      <c r="E33" s="289">
        <f>'ATB Offshore Wind'!O468</f>
        <v>4981.6126249662921</v>
      </c>
      <c r="F33" s="289">
        <f>'ATB Offshore Wind'!P468</f>
        <v>4748.3977895374737</v>
      </c>
      <c r="G33" s="289">
        <f>'ATB Offshore Wind'!Q468</f>
        <v>4602.6385173944609</v>
      </c>
      <c r="H33" s="289">
        <f>'ATB Offshore Wind'!R468</f>
        <v>4453.7558322769564</v>
      </c>
      <c r="I33" s="289">
        <f>'ATB Offshore Wind'!S468</f>
        <v>4299.6674588686301</v>
      </c>
      <c r="J33" s="289">
        <f>'ATB Offshore Wind'!T468</f>
        <v>4141.4145348276461</v>
      </c>
      <c r="K33" s="289">
        <f>'ATB Offshore Wind'!U468</f>
        <v>3978.9970601540049</v>
      </c>
      <c r="L33" s="289">
        <f>'ATB Offshore Wind'!V468</f>
        <v>3812.4150348477065</v>
      </c>
      <c r="M33" s="289">
        <f>'ATB Offshore Wind'!W468</f>
        <v>3641.6684589087499</v>
      </c>
      <c r="N33" s="289">
        <f>'ATB Offshore Wind'!X468</f>
        <v>3466.7573323371357</v>
      </c>
      <c r="O33" s="289">
        <f>'ATB Offshore Wind'!Y468</f>
        <v>3288.722792791028</v>
      </c>
      <c r="P33" s="289">
        <f>'ATB Offshore Wind'!Z468</f>
        <v>3106.5237026122641</v>
      </c>
      <c r="Q33" s="289">
        <f>'ATB Offshore Wind'!AA468</f>
        <v>3097.1534636887845</v>
      </c>
      <c r="R33" s="289">
        <f>'ATB Offshore Wind'!AB468</f>
        <v>3085.7009494489762</v>
      </c>
      <c r="S33" s="289">
        <f>'ATB Offshore Wind'!AC468</f>
        <v>3073.2072975510041</v>
      </c>
      <c r="T33" s="289">
        <f>'ATB Offshore Wind'!AD468</f>
        <v>3059.6725079948674</v>
      </c>
      <c r="U33" s="289">
        <f>'ATB Offshore Wind'!AE468</f>
        <v>3044.0554431224018</v>
      </c>
      <c r="V33" s="289">
        <f>'ATB Offshore Wind'!AF468</f>
        <v>3027.3972405917721</v>
      </c>
      <c r="W33" s="289">
        <f>'ATB Offshore Wind'!AG468</f>
        <v>3008.656762744813</v>
      </c>
      <c r="X33" s="289">
        <f>'ATB Offshore Wind'!AH468</f>
        <v>2989.9162848978544</v>
      </c>
      <c r="Y33" s="289">
        <f>'ATB Offshore Wind'!AI468</f>
        <v>2969.0935317345675</v>
      </c>
      <c r="Z33" s="289">
        <f>'ATB Offshore Wind'!AJ468</f>
        <v>2947.2296409131154</v>
      </c>
      <c r="AA33" s="289">
        <f>'ATB Offshore Wind'!AK468</f>
        <v>2924.3246124334996</v>
      </c>
      <c r="AB33" s="289">
        <f>'ATB Offshore Wind'!AL468</f>
        <v>2899.3373086375545</v>
      </c>
      <c r="AC33" s="289">
        <f>'ATB Offshore Wind'!AM468</f>
        <v>2874.3500048416099</v>
      </c>
      <c r="AD33" s="289">
        <f>'ATB Offshore Wind'!AN468</f>
        <v>2847.2804257293355</v>
      </c>
      <c r="AE33" s="289">
        <f>'ATB Offshore Wind'!AO468</f>
        <v>2820.2108466170625</v>
      </c>
      <c r="AF33" s="289">
        <f>'ATB Offshore Wind'!AP468</f>
        <v>2791.0589921884603</v>
      </c>
      <c r="AG33" s="289">
        <f>'ATB Offshore Wind'!AQ468</f>
        <v>2760.8660001016933</v>
      </c>
      <c r="AH33" s="289">
        <f>'ATB Offshore Wind'!AR468</f>
        <v>2729.6318703567622</v>
      </c>
      <c r="AI33" s="289">
        <f>'ATB Offshore Wind'!AS468</f>
        <v>2697.3566029536669</v>
      </c>
      <c r="AJ33" s="289">
        <f>'ATB Offshore Wind'!AT468</f>
        <v>2664.0401978924074</v>
      </c>
    </row>
    <row r="34" spans="1:36" ht="28.5" x14ac:dyDescent="0.45">
      <c r="A34" s="246" t="s">
        <v>194</v>
      </c>
      <c r="B34" s="289">
        <f>'ATB Offshore Wind'!L471</f>
        <v>5959.705915072087</v>
      </c>
      <c r="C34" s="289">
        <f>'ATB Offshore Wind'!M471</f>
        <v>5549.4976777553265</v>
      </c>
      <c r="D34" s="289">
        <f>'ATB Offshore Wind'!N471</f>
        <v>5327.7353565663152</v>
      </c>
      <c r="E34" s="289">
        <f>'ATB Offshore Wind'!O471</f>
        <v>5098.6850717701545</v>
      </c>
      <c r="F34" s="289">
        <f>'ATB Offshore Wind'!P471</f>
        <v>4863.3879610250069</v>
      </c>
      <c r="G34" s="289">
        <f>'ATB Offshore Wind'!Q471</f>
        <v>4717.6286888819959</v>
      </c>
      <c r="H34" s="289">
        <f>'ATB Offshore Wind'!R471</f>
        <v>4566.6637284481631</v>
      </c>
      <c r="I34" s="289">
        <f>'ATB Offshore Wind'!S471</f>
        <v>4411.5342173816716</v>
      </c>
      <c r="J34" s="289">
        <f>'ATB Offshore Wind'!T471</f>
        <v>4252.2401556825225</v>
      </c>
      <c r="K34" s="289">
        <f>'ATB Offshore Wind'!U471</f>
        <v>4087.740405692552</v>
      </c>
      <c r="L34" s="289">
        <f>'ATB Offshore Wind'!V471</f>
        <v>3918.0349674117606</v>
      </c>
      <c r="M34" s="289">
        <f>'ATB Offshore Wind'!W471</f>
        <v>3745.2061161564752</v>
      </c>
      <c r="N34" s="289">
        <f>'ATB Offshore Wind'!X471</f>
        <v>3567.171576610368</v>
      </c>
      <c r="O34" s="289">
        <f>'ATB Offshore Wind'!Y471</f>
        <v>3386.0136240897682</v>
      </c>
      <c r="P34" s="289">
        <f>'ATB Offshore Wind'!Z471</f>
        <v>3200.6911209365103</v>
      </c>
      <c r="Q34" s="289">
        <f>'ATB Offshore Wind'!AA471</f>
        <v>3192.3620196711954</v>
      </c>
      <c r="R34" s="289">
        <f>'ATB Offshore Wind'!AB471</f>
        <v>3181.9506430895517</v>
      </c>
      <c r="S34" s="289">
        <f>'ATB Offshore Wind'!AC471</f>
        <v>3170.4981288497438</v>
      </c>
      <c r="T34" s="289">
        <f>'ATB Offshore Wind'!AD471</f>
        <v>3158.0044769517713</v>
      </c>
      <c r="U34" s="289">
        <f>'ATB Offshore Wind'!AE471</f>
        <v>3143.4285497374699</v>
      </c>
      <c r="V34" s="289">
        <f>'ATB Offshore Wind'!AF471</f>
        <v>3126.7703472068401</v>
      </c>
      <c r="W34" s="289">
        <f>'ATB Offshore Wind'!AG471</f>
        <v>3110.1121446762108</v>
      </c>
      <c r="X34" s="289">
        <f>'ATB Offshore Wind'!AH471</f>
        <v>3091.3716668292518</v>
      </c>
      <c r="Y34" s="289">
        <f>'ATB Offshore Wind'!AI471</f>
        <v>3070.5489136659639</v>
      </c>
      <c r="Z34" s="289">
        <f>'ATB Offshore Wind'!AJ471</f>
        <v>3048.6850228445123</v>
      </c>
      <c r="AA34" s="289">
        <f>'ATB Offshore Wind'!AK471</f>
        <v>3025.7799943648965</v>
      </c>
      <c r="AB34" s="289">
        <f>'ATB Offshore Wind'!AL471</f>
        <v>3001.8338282271166</v>
      </c>
      <c r="AC34" s="289">
        <f>'ATB Offshore Wind'!AM471</f>
        <v>2976.846524431171</v>
      </c>
      <c r="AD34" s="289">
        <f>'ATB Offshore Wind'!AN471</f>
        <v>2949.7769453188976</v>
      </c>
      <c r="AE34" s="289">
        <f>'ATB Offshore Wind'!AO471</f>
        <v>2921.6662285484595</v>
      </c>
      <c r="AF34" s="289">
        <f>'ATB Offshore Wind'!AP471</f>
        <v>2892.5143741198576</v>
      </c>
      <c r="AG34" s="289">
        <f>'ATB Offshore Wind'!AQ471</f>
        <v>2862.3213820330907</v>
      </c>
      <c r="AH34" s="289">
        <f>'ATB Offshore Wind'!AR471</f>
        <v>2830.0461146299954</v>
      </c>
      <c r="AI34" s="289">
        <f>'ATB Offshore Wind'!AS471</f>
        <v>2797.7708472268996</v>
      </c>
      <c r="AJ34" s="289">
        <f>'ATB Offshore Wind'!AT471</f>
        <v>2763.4133045074755</v>
      </c>
    </row>
    <row r="35" spans="1:36" ht="28.5" x14ac:dyDescent="0.45">
      <c r="A35" s="246" t="s">
        <v>197</v>
      </c>
      <c r="B35" s="289">
        <f>'ATB Offshore Wind'!L474</f>
        <v>6134.9134826386435</v>
      </c>
      <c r="C35" s="289">
        <f>'ATB Offshore Wind'!M474</f>
        <v>5731.9932089290314</v>
      </c>
      <c r="D35" s="289">
        <f>'ATB Offshore Wind'!N474</f>
        <v>5512.3131630563503</v>
      </c>
      <c r="E35" s="289">
        <f>'ATB Offshore Wind'!O474</f>
        <v>5284.3040159183538</v>
      </c>
      <c r="F35" s="289">
        <f>'ATB Offshore Wind'!P474</f>
        <v>5049.0069051732062</v>
      </c>
      <c r="G35" s="289">
        <f>'ATB Offshore Wind'!Q474</f>
        <v>4905.3299083465236</v>
      </c>
      <c r="H35" s="289">
        <f>'ATB Offshore Wind'!R474</f>
        <v>4756.4472232290191</v>
      </c>
      <c r="I35" s="289">
        <f>'ATB Offshore Wind'!S474</f>
        <v>4601.3177121625286</v>
      </c>
      <c r="J35" s="289">
        <f>'ATB Offshore Wind'!T474</f>
        <v>4442.0236504633795</v>
      </c>
      <c r="K35" s="289">
        <f>'ATB Offshore Wind'!U474</f>
        <v>4277.5239004734085</v>
      </c>
      <c r="L35" s="289">
        <f>'ATB Offshore Wind'!V474</f>
        <v>4107.8184621926157</v>
      </c>
      <c r="M35" s="289">
        <f>'ATB Offshore Wind'!W474</f>
        <v>3933.948473279167</v>
      </c>
      <c r="N35" s="289">
        <f>'ATB Offshore Wind'!X474</f>
        <v>3754.8727960748956</v>
      </c>
      <c r="O35" s="289">
        <f>'ATB Offshore Wind'!Y474</f>
        <v>3570.5914305798024</v>
      </c>
      <c r="P35" s="289">
        <f>'ATB Offshore Wind'!Z474</f>
        <v>3383.1866521102161</v>
      </c>
      <c r="Q35" s="289">
        <f>'ATB Offshore Wind'!AA474</f>
        <v>3376.93982616123</v>
      </c>
      <c r="R35" s="289">
        <f>'ATB Offshore Wind'!AB474</f>
        <v>3368.6107248959147</v>
      </c>
      <c r="S35" s="289">
        <f>'ATB Offshore Wind'!AC474</f>
        <v>3359.2404859724356</v>
      </c>
      <c r="T35" s="289">
        <f>'ATB Offshore Wind'!AD474</f>
        <v>3347.7879717326273</v>
      </c>
      <c r="U35" s="289">
        <f>'ATB Offshore Wind'!AE474</f>
        <v>3334.2531821764906</v>
      </c>
      <c r="V35" s="289">
        <f>'ATB Offshore Wind'!AF474</f>
        <v>3319.6772549621892</v>
      </c>
      <c r="W35" s="289">
        <f>'ATB Offshore Wind'!AG474</f>
        <v>3304.0601900897236</v>
      </c>
      <c r="X35" s="289">
        <f>'ATB Offshore Wind'!AH474</f>
        <v>3286.3608499009297</v>
      </c>
      <c r="Y35" s="289">
        <f>'ATB Offshore Wind'!AI474</f>
        <v>3266.5792343958069</v>
      </c>
      <c r="Z35" s="289">
        <f>'ATB Offshore Wind'!AJ474</f>
        <v>3245.756481232519</v>
      </c>
      <c r="AA35" s="289">
        <f>'ATB Offshore Wind'!AK474</f>
        <v>3223.8925904110674</v>
      </c>
      <c r="AB35" s="289">
        <f>'ATB Offshore Wind'!AL474</f>
        <v>3199.946424273287</v>
      </c>
      <c r="AC35" s="289">
        <f>'ATB Offshore Wind'!AM474</f>
        <v>3174.9591204773424</v>
      </c>
      <c r="AD35" s="289">
        <f>'ATB Offshore Wind'!AN474</f>
        <v>3147.889541365068</v>
      </c>
      <c r="AE35" s="289">
        <f>'ATB Offshore Wind'!AO474</f>
        <v>3119.7788245946308</v>
      </c>
      <c r="AF35" s="289">
        <f>'ATB Offshore Wind'!AP474</f>
        <v>3090.6269701660281</v>
      </c>
      <c r="AG35" s="289">
        <f>'ATB Offshore Wind'!AQ474</f>
        <v>3060.4339780792616</v>
      </c>
      <c r="AH35" s="289">
        <f>'ATB Offshore Wind'!AR474</f>
        <v>3028.1587106761663</v>
      </c>
      <c r="AI35" s="289">
        <f>'ATB Offshore Wind'!AS474</f>
        <v>2994.8423056149063</v>
      </c>
      <c r="AJ35" s="289">
        <f>'ATB Offshore Wind'!AT474</f>
        <v>2960.4847628954822</v>
      </c>
    </row>
    <row r="36" spans="1:36" ht="28.5" x14ac:dyDescent="0.45">
      <c r="A36" s="246" t="s">
        <v>200</v>
      </c>
      <c r="B36" s="289">
        <f>'ATB Offshore Wind'!L477</f>
        <v>6458.3645028944147</v>
      </c>
      <c r="C36" s="289">
        <f>'ATB Offshore Wind'!M477</f>
        <v>6032.5392007051869</v>
      </c>
      <c r="D36" s="289">
        <f>'ATB Offshore Wind'!N477</f>
        <v>5799.3243652763695</v>
      </c>
      <c r="E36" s="289">
        <f>'ATB Offshore Wind'!O477</f>
        <v>5557.7804285822358</v>
      </c>
      <c r="F36" s="289">
        <f>'ATB Offshore Wind'!P477</f>
        <v>5307.9073906227859</v>
      </c>
      <c r="G36" s="289">
        <f>'ATB Offshore Wind'!Q477</f>
        <v>5155.9012925307889</v>
      </c>
      <c r="H36" s="289">
        <f>'ATB Offshore Wind'!R477</f>
        <v>4997.6483684898039</v>
      </c>
      <c r="I36" s="289">
        <f>'ATB Offshore Wind'!S477</f>
        <v>4833.1486184998348</v>
      </c>
      <c r="J36" s="289">
        <f>'ATB Offshore Wind'!T477</f>
        <v>4663.443180219042</v>
      </c>
      <c r="K36" s="289">
        <f>'ATB Offshore Wind'!U477</f>
        <v>4487.490915989265</v>
      </c>
      <c r="L36" s="289">
        <f>'ATB Offshore Wind'!V477</f>
        <v>4306.3329634686643</v>
      </c>
      <c r="M36" s="289">
        <f>'ATB Offshore Wind'!W477</f>
        <v>4119.9693226572426</v>
      </c>
      <c r="N36" s="289">
        <f>'ATB Offshore Wind'!X477</f>
        <v>3929.4411312131624</v>
      </c>
      <c r="O36" s="289">
        <f>'ATB Offshore Wind'!Y477</f>
        <v>3732.6661138200971</v>
      </c>
      <c r="P36" s="289">
        <f>'ATB Offshore Wind'!Z477</f>
        <v>3530.6854081362094</v>
      </c>
      <c r="Q36" s="289">
        <f>'ATB Offshore Wind'!AA477</f>
        <v>3525.4797198453875</v>
      </c>
      <c r="R36" s="289">
        <f>'ATB Offshore Wind'!AB477</f>
        <v>3518.1917562382373</v>
      </c>
      <c r="S36" s="289">
        <f>'ATB Offshore Wind'!AC477</f>
        <v>3508.8215173147578</v>
      </c>
      <c r="T36" s="289">
        <f>'ATB Offshore Wind'!AD477</f>
        <v>3497.3690030749499</v>
      </c>
      <c r="U36" s="289">
        <f>'ATB Offshore Wind'!AE477</f>
        <v>3484.8753511769773</v>
      </c>
      <c r="V36" s="289">
        <f>'ATB Offshore Wind'!AF477</f>
        <v>3469.2582863045118</v>
      </c>
      <c r="W36" s="289">
        <f>'ATB Offshore Wind'!AG477</f>
        <v>3452.600083773882</v>
      </c>
      <c r="X36" s="289">
        <f>'ATB Offshore Wind'!AH477</f>
        <v>3434.9007435850876</v>
      </c>
      <c r="Y36" s="289">
        <f>'ATB Offshore Wind'!AI477</f>
        <v>3414.0779904218002</v>
      </c>
      <c r="Z36" s="289">
        <f>'ATB Offshore Wind'!AJ477</f>
        <v>3393.2552372585128</v>
      </c>
      <c r="AA36" s="289">
        <f>'ATB Offshore Wind'!AK477</f>
        <v>3369.3090711207324</v>
      </c>
      <c r="AB36" s="289">
        <f>'ATB Offshore Wind'!AL477</f>
        <v>3344.3217673247877</v>
      </c>
      <c r="AC36" s="289">
        <f>'ATB Offshore Wind'!AM477</f>
        <v>3317.2521882125143</v>
      </c>
      <c r="AD36" s="289">
        <f>'ATB Offshore Wind'!AN477</f>
        <v>3289.1414714420757</v>
      </c>
      <c r="AE36" s="289">
        <f>'ATB Offshore Wind'!AO477</f>
        <v>3259.9896170134734</v>
      </c>
      <c r="AF36" s="289">
        <f>'ATB Offshore Wind'!AP477</f>
        <v>3228.7554872685423</v>
      </c>
      <c r="AG36" s="289">
        <f>'ATB Offshore Wind'!AQ477</f>
        <v>3195.4390822072828</v>
      </c>
      <c r="AH36" s="289">
        <f>'ATB Offshore Wind'!AR477</f>
        <v>3162.1226771460233</v>
      </c>
      <c r="AI36" s="289">
        <f>'ATB Offshore Wind'!AS477</f>
        <v>3126.7239967684345</v>
      </c>
      <c r="AJ36" s="289">
        <f>'ATB Offshore Wind'!AT477</f>
        <v>3089.2430410745169</v>
      </c>
    </row>
    <row r="38" spans="1:36" x14ac:dyDescent="0.45">
      <c r="A38" s="244" t="s">
        <v>256</v>
      </c>
      <c r="B38" s="244"/>
      <c r="C38" s="244"/>
      <c r="D38" s="244"/>
      <c r="E38" s="244"/>
      <c r="F38" s="244"/>
      <c r="G38" s="244"/>
      <c r="H38" s="244"/>
      <c r="I38" s="244"/>
      <c r="J38" s="244"/>
      <c r="K38" s="244"/>
      <c r="L38" s="244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</row>
    <row r="39" spans="1:36" x14ac:dyDescent="0.45">
      <c r="B39" s="243">
        <v>2016</v>
      </c>
      <c r="C39" s="243">
        <v>2017</v>
      </c>
      <c r="D39" s="243">
        <v>2018</v>
      </c>
      <c r="E39" s="243">
        <v>2019</v>
      </c>
      <c r="F39" s="243">
        <v>2020</v>
      </c>
      <c r="G39" s="243">
        <v>2021</v>
      </c>
      <c r="H39" s="243">
        <v>2022</v>
      </c>
      <c r="I39" s="243">
        <v>2023</v>
      </c>
      <c r="J39" s="243">
        <v>2024</v>
      </c>
      <c r="K39" s="243">
        <v>2025</v>
      </c>
      <c r="L39" s="243">
        <v>2026</v>
      </c>
      <c r="M39" s="243">
        <v>2027</v>
      </c>
      <c r="N39" s="243">
        <v>2028</v>
      </c>
      <c r="O39" s="243">
        <v>2029</v>
      </c>
      <c r="P39" s="243">
        <v>2030</v>
      </c>
      <c r="Q39" s="243">
        <v>2031</v>
      </c>
      <c r="R39" s="243">
        <v>2032</v>
      </c>
      <c r="S39" s="243">
        <v>2033</v>
      </c>
      <c r="T39" s="243">
        <v>2034</v>
      </c>
      <c r="U39" s="243">
        <v>2035</v>
      </c>
      <c r="V39" s="243">
        <v>2036</v>
      </c>
      <c r="W39" s="243">
        <v>2037</v>
      </c>
      <c r="X39" s="243">
        <v>2038</v>
      </c>
      <c r="Y39" s="243">
        <v>2039</v>
      </c>
      <c r="Z39" s="243">
        <v>2040</v>
      </c>
      <c r="AA39" s="243">
        <v>2041</v>
      </c>
      <c r="AB39" s="243">
        <v>2042</v>
      </c>
      <c r="AC39" s="243">
        <v>2043</v>
      </c>
      <c r="AD39" s="243">
        <v>2044</v>
      </c>
      <c r="AE39" s="243">
        <v>2045</v>
      </c>
      <c r="AF39" s="243">
        <v>2046</v>
      </c>
      <c r="AG39" s="243">
        <v>2047</v>
      </c>
      <c r="AH39" s="243">
        <v>2048</v>
      </c>
      <c r="AI39" s="243">
        <v>2049</v>
      </c>
      <c r="AJ39" s="243">
        <v>2050</v>
      </c>
    </row>
    <row r="40" spans="1:36" ht="71.25" x14ac:dyDescent="0.45">
      <c r="A40" s="246" t="s">
        <v>259</v>
      </c>
      <c r="B40" s="243">
        <v>0</v>
      </c>
      <c r="C40" s="243"/>
      <c r="D40" s="243">
        <v>2</v>
      </c>
      <c r="E40" s="243"/>
      <c r="F40" s="243">
        <v>3</v>
      </c>
      <c r="G40" s="243"/>
      <c r="H40" s="243">
        <v>7</v>
      </c>
      <c r="I40" s="243"/>
      <c r="J40" s="243">
        <v>10</v>
      </c>
      <c r="K40" s="243"/>
      <c r="L40" s="243">
        <v>14</v>
      </c>
      <c r="M40" s="243"/>
      <c r="N40" s="243">
        <v>18</v>
      </c>
      <c r="O40" s="243"/>
      <c r="P40" s="243">
        <v>22</v>
      </c>
      <c r="Q40" s="243"/>
      <c r="R40" s="243">
        <v>28</v>
      </c>
      <c r="S40" s="243"/>
      <c r="T40" s="243">
        <v>33</v>
      </c>
      <c r="U40" s="243"/>
      <c r="V40" s="243">
        <v>40</v>
      </c>
      <c r="W40" s="243"/>
      <c r="X40" s="243">
        <v>46</v>
      </c>
      <c r="Y40" s="243"/>
      <c r="Z40" s="243">
        <v>54</v>
      </c>
      <c r="AA40" s="243"/>
      <c r="AB40" s="243">
        <v>59</v>
      </c>
      <c r="AC40" s="243"/>
      <c r="AD40" s="243">
        <v>67</v>
      </c>
      <c r="AE40" s="243"/>
      <c r="AF40" s="243">
        <v>73</v>
      </c>
      <c r="AG40" s="243"/>
      <c r="AH40" s="243">
        <v>80</v>
      </c>
      <c r="AI40" s="243"/>
      <c r="AJ40" s="243">
        <v>86</v>
      </c>
    </row>
    <row r="41" spans="1:36" ht="57" x14ac:dyDescent="0.45">
      <c r="A41" s="246" t="s">
        <v>260</v>
      </c>
      <c r="B41">
        <f>SUMPRODUCT(B22:B36,$B$4:$B$18)/SUM($B$4:$B$18)</f>
        <v>5206.9249277020999</v>
      </c>
      <c r="C41">
        <f t="shared" ref="C41:AJ41" si="0">SUMPRODUCT(C22:C36,$B$4:$B$18)/SUM($B$4:$B$18)</f>
        <v>4831.3000437975079</v>
      </c>
      <c r="D41">
        <f t="shared" si="0"/>
        <v>4630.5280959627953</v>
      </c>
      <c r="E41">
        <f t="shared" si="0"/>
        <v>4423.9053709935106</v>
      </c>
      <c r="F41">
        <f t="shared" si="0"/>
        <v>4211.7090597738252</v>
      </c>
      <c r="G41">
        <f t="shared" si="0"/>
        <v>4079.4217941490633</v>
      </c>
      <c r="H41">
        <f t="shared" si="0"/>
        <v>3943.3762530993949</v>
      </c>
      <c r="I41">
        <f t="shared" si="0"/>
        <v>3803.1046964682037</v>
      </c>
      <c r="J41">
        <f t="shared" si="0"/>
        <v>3659.3244101064738</v>
      </c>
      <c r="K41">
        <f t="shared" si="0"/>
        <v>3511.6365640421027</v>
      </c>
      <c r="L41">
        <f t="shared" si="0"/>
        <v>3360.2289861880736</v>
      </c>
      <c r="M41">
        <f t="shared" si="0"/>
        <v>3205.2494704742348</v>
      </c>
      <c r="N41">
        <f t="shared" si="0"/>
        <v>3046.9325057365786</v>
      </c>
      <c r="O41">
        <f t="shared" si="0"/>
        <v>2885.0216067101251</v>
      </c>
      <c r="P41">
        <f t="shared" si="0"/>
        <v>2719.9535282445408</v>
      </c>
      <c r="Q41">
        <f t="shared" si="0"/>
        <v>2711.6379999935102</v>
      </c>
      <c r="R41">
        <f t="shared" si="0"/>
        <v>2701.6802380985391</v>
      </c>
      <c r="S41">
        <f t="shared" si="0"/>
        <v>2690.5747563158448</v>
      </c>
      <c r="T41">
        <f t="shared" si="0"/>
        <v>2678.263176981191</v>
      </c>
      <c r="U41">
        <f t="shared" si="0"/>
        <v>2664.6133817807918</v>
      </c>
      <c r="V41">
        <f t="shared" si="0"/>
        <v>2649.5497737920373</v>
      </c>
      <c r="W41">
        <f t="shared" si="0"/>
        <v>2633.939541901334</v>
      </c>
      <c r="X41">
        <f t="shared" si="0"/>
        <v>2616.7936585962507</v>
      </c>
      <c r="Y41">
        <f t="shared" si="0"/>
        <v>2598.2718873803756</v>
      </c>
      <c r="Z41">
        <f t="shared" si="0"/>
        <v>2578.9347312968844</v>
      </c>
      <c r="AA41">
        <f t="shared" si="0"/>
        <v>2558.5085391168477</v>
      </c>
      <c r="AB41">
        <f t="shared" si="0"/>
        <v>2536.8934153488003</v>
      </c>
      <c r="AC41">
        <f t="shared" si="0"/>
        <v>2514.2277991194569</v>
      </c>
      <c r="AD41">
        <f t="shared" si="0"/>
        <v>2490.575517315775</v>
      </c>
      <c r="AE41">
        <f t="shared" si="0"/>
        <v>2465.6593790535849</v>
      </c>
      <c r="AF41">
        <f t="shared" si="0"/>
        <v>2440.1089970986686</v>
      </c>
      <c r="AG41">
        <f t="shared" si="0"/>
        <v>2413.2766678366656</v>
      </c>
      <c r="AH41">
        <f t="shared" si="0"/>
        <v>2385.6187273137107</v>
      </c>
      <c r="AI41">
        <f t="shared" si="0"/>
        <v>2356.8913318906775</v>
      </c>
      <c r="AJ41">
        <f t="shared" si="0"/>
        <v>2327.3804084971825</v>
      </c>
    </row>
    <row r="59" spans="1:4" x14ac:dyDescent="0.45">
      <c r="A59" t="s">
        <v>261</v>
      </c>
      <c r="D59">
        <v>0.26600000000000001</v>
      </c>
    </row>
    <row r="60" spans="1:4" x14ac:dyDescent="0.45">
      <c r="A60" t="s">
        <v>262</v>
      </c>
      <c r="D60">
        <v>0.12</v>
      </c>
    </row>
    <row r="61" spans="1:4" x14ac:dyDescent="0.45">
      <c r="A61" t="s">
        <v>263</v>
      </c>
      <c r="D61">
        <f>AVERAGE(D59:D60)</f>
        <v>0.193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007BBD"/>
  </sheetPr>
  <dimension ref="A1:DI1060"/>
  <sheetViews>
    <sheetView showGridLines="0" zoomScaleNormal="100" workbookViewId="0">
      <pane xSplit="5" ySplit="5" topLeftCell="F441" activePane="bottomRight" state="frozen"/>
      <selection activeCell="T89" sqref="T89"/>
      <selection pane="topRight" activeCell="T89" sqref="T89"/>
      <selection pane="bottomLeft" activeCell="T89" sqref="T89"/>
      <selection pane="bottomRight" activeCell="L478" sqref="L478"/>
    </sheetView>
  </sheetViews>
  <sheetFormatPr defaultColWidth="9.265625" defaultRowHeight="13.9" customHeight="1" x14ac:dyDescent="0.35"/>
  <cols>
    <col min="1" max="1" width="9.265625" style="8"/>
    <col min="2" max="7" width="1.73046875" style="8" customWidth="1"/>
    <col min="8" max="8" width="5.73046875" style="8" customWidth="1"/>
    <col min="9" max="9" width="8.265625" style="8" bestFit="1" customWidth="1"/>
    <col min="10" max="10" width="16.73046875" style="8" customWidth="1"/>
    <col min="11" max="11" width="43.265625" style="8" bestFit="1" customWidth="1"/>
    <col min="12" max="15" width="11.265625" style="8" customWidth="1"/>
    <col min="16" max="16" width="12.73046875" style="8" customWidth="1"/>
    <col min="17" max="17" width="14.265625" style="8" customWidth="1"/>
    <col min="18" max="22" width="11.265625" style="8" customWidth="1"/>
    <col min="23" max="23" width="12" style="8" bestFit="1" customWidth="1"/>
    <col min="24" max="24" width="11.3984375" style="8" customWidth="1"/>
    <col min="25" max="25" width="13.73046875" style="8" customWidth="1"/>
    <col min="26" max="26" width="16" style="8" customWidth="1"/>
    <col min="27" max="27" width="10.265625" style="8" customWidth="1"/>
    <col min="28" max="34" width="45.265625" style="8" customWidth="1"/>
    <col min="35" max="48" width="11.265625" style="8" customWidth="1"/>
    <col min="49" max="16384" width="9.265625" style="8"/>
  </cols>
  <sheetData>
    <row r="1" spans="1:113" ht="17.649999999999999" x14ac:dyDescent="0.5">
      <c r="A1" s="6" t="s">
        <v>34</v>
      </c>
      <c r="B1" s="6"/>
      <c r="C1" s="6"/>
      <c r="D1" s="6"/>
      <c r="E1" s="6"/>
      <c r="F1" s="6"/>
      <c r="G1" s="6"/>
      <c r="H1" s="6"/>
      <c r="I1" s="7"/>
      <c r="L1" s="9" t="s">
        <v>35</v>
      </c>
    </row>
    <row r="2" spans="1:113" ht="13.9" customHeight="1" x14ac:dyDescent="0.45">
      <c r="A2"/>
      <c r="B2"/>
      <c r="C2"/>
      <c r="D2"/>
      <c r="E2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</row>
    <row r="3" spans="1:113" ht="13.9" customHeight="1" x14ac:dyDescent="0.45">
      <c r="A3"/>
      <c r="B3"/>
      <c r="C3"/>
      <c r="D3"/>
      <c r="E3"/>
      <c r="T3" s="11" t="s">
        <v>36</v>
      </c>
    </row>
    <row r="4" spans="1:113" ht="13.9" customHeight="1" x14ac:dyDescent="0.4">
      <c r="J4" s="12" t="s">
        <v>37</v>
      </c>
      <c r="T4" s="13" t="s">
        <v>38</v>
      </c>
    </row>
    <row r="6" spans="1:113" ht="13.9" customHeight="1" x14ac:dyDescent="0.35">
      <c r="J6" s="14"/>
    </row>
    <row r="7" spans="1:113" ht="13.9" customHeight="1" x14ac:dyDescent="0.5">
      <c r="G7" s="15"/>
    </row>
    <row r="9" spans="1:113" ht="13.9" customHeight="1" x14ac:dyDescent="0.35"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8"/>
    </row>
    <row r="10" spans="1:113" s="19" customFormat="1" ht="13.15" x14ac:dyDescent="0.4">
      <c r="B10" s="20" t="s">
        <v>39</v>
      </c>
      <c r="G10" s="21" t="s">
        <v>40</v>
      </c>
      <c r="H10" s="21"/>
      <c r="I10" s="22"/>
      <c r="J10" s="21"/>
      <c r="K10" s="22"/>
      <c r="L10" s="22"/>
      <c r="M10" s="22"/>
      <c r="N10" s="22"/>
      <c r="O10" s="22"/>
      <c r="P10" s="22"/>
      <c r="Q10" s="22"/>
      <c r="R10" s="22"/>
      <c r="S10" s="22"/>
      <c r="T10" s="22"/>
      <c r="V10" s="23"/>
    </row>
    <row r="11" spans="1:113" ht="13.9" customHeight="1" thickBot="1" x14ac:dyDescent="0.4"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  <c r="V11" s="27"/>
    </row>
    <row r="12" spans="1:113" ht="13.9" customHeight="1" thickBot="1" x14ac:dyDescent="0.45">
      <c r="G12" s="24"/>
      <c r="H12" s="262" t="s">
        <v>41</v>
      </c>
      <c r="I12" s="25"/>
      <c r="J12" s="251" t="s">
        <v>42</v>
      </c>
      <c r="K12" s="28" t="s">
        <v>43</v>
      </c>
      <c r="L12" s="29">
        <f>L248</f>
        <v>0.45371330698342016</v>
      </c>
      <c r="M12" s="25"/>
      <c r="O12" s="30" t="s">
        <v>44</v>
      </c>
      <c r="P12" s="31"/>
      <c r="Q12" s="32">
        <v>2016</v>
      </c>
      <c r="R12" s="33"/>
      <c r="S12" s="33"/>
      <c r="T12" s="34"/>
      <c r="V12" s="35"/>
    </row>
    <row r="13" spans="1:113" ht="13.9" customHeight="1" thickBot="1" x14ac:dyDescent="0.5">
      <c r="G13" s="24"/>
      <c r="H13" s="262"/>
      <c r="I13" s="25"/>
      <c r="J13" s="252"/>
      <c r="K13" s="36" t="s">
        <v>45</v>
      </c>
      <c r="L13" s="29">
        <f>L251</f>
        <v>0.42985526847296546</v>
      </c>
      <c r="M13" s="25"/>
      <c r="Q13" s="25"/>
      <c r="R13" s="25"/>
      <c r="S13" s="25"/>
      <c r="T13" s="26"/>
      <c r="V13" s="37"/>
    </row>
    <row r="14" spans="1:113" ht="13.9" customHeight="1" thickBot="1" x14ac:dyDescent="0.5">
      <c r="G14" s="24"/>
      <c r="H14" s="262"/>
      <c r="I14" s="25"/>
      <c r="J14" s="252"/>
      <c r="K14" s="36" t="s">
        <v>46</v>
      </c>
      <c r="L14" s="29">
        <f>L254</f>
        <v>0.41887310480746059</v>
      </c>
      <c r="M14" s="25"/>
      <c r="N14" s="25"/>
      <c r="O14" s="38" t="s">
        <v>47</v>
      </c>
      <c r="P14" s="39"/>
      <c r="Q14" s="39"/>
      <c r="R14" s="39"/>
      <c r="S14" s="39"/>
      <c r="T14" s="40"/>
      <c r="V14"/>
    </row>
    <row r="15" spans="1:113" ht="57" customHeight="1" thickBot="1" x14ac:dyDescent="0.45">
      <c r="G15" s="24"/>
      <c r="H15" s="262"/>
      <c r="I15" s="25"/>
      <c r="J15" s="252"/>
      <c r="K15" s="36" t="s">
        <v>48</v>
      </c>
      <c r="L15" s="29">
        <f>L257</f>
        <v>0.40609318158120039</v>
      </c>
      <c r="M15" s="25"/>
      <c r="N15" s="25"/>
      <c r="O15" s="277" t="s">
        <v>49</v>
      </c>
      <c r="P15" s="278"/>
      <c r="Q15" s="41" t="s">
        <v>50</v>
      </c>
      <c r="R15" s="41" t="s">
        <v>51</v>
      </c>
      <c r="S15" s="42" t="s">
        <v>52</v>
      </c>
      <c r="T15" s="43" t="s">
        <v>53</v>
      </c>
      <c r="U15" s="43" t="s">
        <v>54</v>
      </c>
      <c r="V15" s="42" t="s">
        <v>55</v>
      </c>
      <c r="W15" s="42" t="s">
        <v>56</v>
      </c>
      <c r="X15" s="42" t="s">
        <v>57</v>
      </c>
      <c r="Y15" s="42" t="s">
        <v>58</v>
      </c>
      <c r="Z15" s="41" t="s">
        <v>59</v>
      </c>
    </row>
    <row r="16" spans="1:113" ht="13.9" customHeight="1" thickBot="1" x14ac:dyDescent="0.45">
      <c r="G16" s="24"/>
      <c r="H16" s="262"/>
      <c r="I16" s="25"/>
      <c r="J16" s="252"/>
      <c r="K16" s="36" t="s">
        <v>60</v>
      </c>
      <c r="L16" s="29">
        <f>L260</f>
        <v>0.36851375063939062</v>
      </c>
      <c r="M16" s="25"/>
      <c r="N16" s="25"/>
      <c r="O16" s="279" t="s">
        <v>61</v>
      </c>
      <c r="P16" s="44" t="s">
        <v>62</v>
      </c>
      <c r="Q16" s="45" t="s">
        <v>63</v>
      </c>
      <c r="R16" s="45" t="s">
        <v>64</v>
      </c>
      <c r="S16" s="46">
        <v>8.612760187628254</v>
      </c>
      <c r="T16" s="47">
        <v>13.35123828144228</v>
      </c>
      <c r="U16" s="47">
        <v>5.5811379785792186</v>
      </c>
      <c r="V16" s="48">
        <v>3800.145782136753</v>
      </c>
      <c r="W16" s="47">
        <v>137.16147681738988</v>
      </c>
      <c r="X16" s="49">
        <f>L248</f>
        <v>0.45371330698342016</v>
      </c>
      <c r="Y16" s="50">
        <v>12.491269722013936</v>
      </c>
      <c r="Z16" s="51">
        <v>48.524526205319212</v>
      </c>
    </row>
    <row r="17" spans="7:28" ht="13.9" customHeight="1" thickBot="1" x14ac:dyDescent="0.45">
      <c r="G17" s="24"/>
      <c r="H17" s="262"/>
      <c r="I17" s="25"/>
      <c r="J17" s="252"/>
      <c r="K17" s="36" t="s">
        <v>65</v>
      </c>
      <c r="L17" s="29">
        <f>L263</f>
        <v>0.50529718408478475</v>
      </c>
      <c r="M17" s="25"/>
      <c r="N17" s="25"/>
      <c r="O17" s="280"/>
      <c r="P17" s="52" t="s">
        <v>66</v>
      </c>
      <c r="Q17" s="53" t="s">
        <v>67</v>
      </c>
      <c r="R17" s="53" t="s">
        <v>68</v>
      </c>
      <c r="S17" s="54">
        <v>8.4393961076130548</v>
      </c>
      <c r="T17" s="55">
        <v>16.011848646912078</v>
      </c>
      <c r="U17" s="55">
        <v>8.7767569369113581</v>
      </c>
      <c r="V17" s="56">
        <v>3889.8668316177955</v>
      </c>
      <c r="W17" s="55">
        <v>142.64831372256214</v>
      </c>
      <c r="X17" s="57">
        <f>L251</f>
        <v>0.42985526847296546</v>
      </c>
      <c r="Y17" s="58">
        <v>24.982539444027871</v>
      </c>
      <c r="Z17" s="59">
        <v>94.152869828811092</v>
      </c>
    </row>
    <row r="18" spans="7:28" ht="13.9" customHeight="1" thickBot="1" x14ac:dyDescent="0.45">
      <c r="G18" s="24"/>
      <c r="H18" s="262"/>
      <c r="I18" s="25"/>
      <c r="J18" s="252"/>
      <c r="K18" s="36" t="s">
        <v>69</v>
      </c>
      <c r="L18" s="29">
        <f>L266</f>
        <v>0.49849331861788287</v>
      </c>
      <c r="M18" s="25"/>
      <c r="N18" s="25" t="s">
        <v>70</v>
      </c>
      <c r="O18" s="280"/>
      <c r="P18" s="44" t="s">
        <v>71</v>
      </c>
      <c r="Q18" s="45" t="s">
        <v>72</v>
      </c>
      <c r="R18" s="45" t="s">
        <v>68</v>
      </c>
      <c r="S18" s="46">
        <v>8.3474305805986404</v>
      </c>
      <c r="T18" s="47">
        <v>18.600713366601159</v>
      </c>
      <c r="U18" s="47">
        <v>14.944344752991862</v>
      </c>
      <c r="V18" s="48">
        <v>4026.8732863712999</v>
      </c>
      <c r="W18" s="47">
        <v>144.76833792847685</v>
      </c>
      <c r="X18" s="49">
        <f>L254</f>
        <v>0.41887310480746059</v>
      </c>
      <c r="Y18" s="50">
        <v>49.965078888055743</v>
      </c>
      <c r="Z18" s="51">
        <v>182.00826617168178</v>
      </c>
    </row>
    <row r="19" spans="7:28" ht="13.9" customHeight="1" thickBot="1" x14ac:dyDescent="0.45">
      <c r="G19" s="24"/>
      <c r="H19" s="262"/>
      <c r="I19" s="25"/>
      <c r="J19" s="252"/>
      <c r="K19" s="36" t="s">
        <v>73</v>
      </c>
      <c r="L19" s="29">
        <f>L269</f>
        <v>0.48709378071479281</v>
      </c>
      <c r="M19" s="25"/>
      <c r="N19" s="25"/>
      <c r="O19" s="280"/>
      <c r="P19" s="60" t="s">
        <v>74</v>
      </c>
      <c r="Q19" s="53" t="s">
        <v>75</v>
      </c>
      <c r="R19" s="53" t="s">
        <v>68</v>
      </c>
      <c r="S19" s="54">
        <v>8.3120536166191723</v>
      </c>
      <c r="T19" s="55">
        <v>25.630687026060734</v>
      </c>
      <c r="U19" s="55">
        <v>35.567918688291222</v>
      </c>
      <c r="V19" s="56">
        <v>4555.7940065472467</v>
      </c>
      <c r="W19" s="55">
        <v>151.6499493595401</v>
      </c>
      <c r="X19" s="57">
        <f>L257</f>
        <v>0.40609318158120039</v>
      </c>
      <c r="Y19" s="58">
        <v>320</v>
      </c>
      <c r="Z19" s="59">
        <v>1131.2911184622014</v>
      </c>
    </row>
    <row r="20" spans="7:28" ht="13.9" customHeight="1" thickBot="1" x14ac:dyDescent="0.45">
      <c r="G20" s="24"/>
      <c r="H20" s="262"/>
      <c r="I20" s="25"/>
      <c r="J20" s="252"/>
      <c r="K20" s="36" t="s">
        <v>76</v>
      </c>
      <c r="L20" s="29">
        <f>L272</f>
        <v>0.47545149597266589</v>
      </c>
      <c r="M20" s="25"/>
      <c r="O20" s="281"/>
      <c r="P20" s="61" t="s">
        <v>77</v>
      </c>
      <c r="Q20" s="62" t="s">
        <v>78</v>
      </c>
      <c r="R20" s="62" t="s">
        <v>79</v>
      </c>
      <c r="S20" s="63">
        <v>7.8713155698885906</v>
      </c>
      <c r="T20" s="64">
        <v>35.584552674712427</v>
      </c>
      <c r="U20" s="64">
        <v>72.316426954926186</v>
      </c>
      <c r="V20" s="65">
        <v>5332.8353143389122</v>
      </c>
      <c r="W20" s="64">
        <v>159.13642045293659</v>
      </c>
      <c r="X20" s="66">
        <f>L260</f>
        <v>0.36851375063939062</v>
      </c>
      <c r="Y20" s="67">
        <v>320</v>
      </c>
      <c r="Z20" s="68">
        <v>1023.3283395742592</v>
      </c>
    </row>
    <row r="21" spans="7:28" ht="13.9" customHeight="1" thickTop="1" thickBot="1" x14ac:dyDescent="0.45">
      <c r="G21" s="24"/>
      <c r="H21" s="262"/>
      <c r="I21" s="25"/>
      <c r="J21" s="252"/>
      <c r="K21" s="36" t="s">
        <v>80</v>
      </c>
      <c r="L21" s="29">
        <f>L275</f>
        <v>0.44864433481768368</v>
      </c>
      <c r="M21" s="25"/>
      <c r="O21" s="282" t="s">
        <v>81</v>
      </c>
      <c r="P21" s="60" t="s">
        <v>82</v>
      </c>
      <c r="Q21" s="69" t="s">
        <v>83</v>
      </c>
      <c r="R21" s="69" t="s">
        <v>84</v>
      </c>
      <c r="S21" s="70">
        <v>9.6957696742577113</v>
      </c>
      <c r="T21" s="71">
        <v>130.28153780567715</v>
      </c>
      <c r="U21" s="71">
        <v>23.589403165972207</v>
      </c>
      <c r="V21" s="72">
        <v>5961.0077478154053</v>
      </c>
      <c r="W21" s="71">
        <v>105.6258373069841</v>
      </c>
      <c r="X21" s="73">
        <f>L263</f>
        <v>0.50529718408478475</v>
      </c>
      <c r="Y21" s="74">
        <v>12.491269722013936</v>
      </c>
      <c r="Z21" s="75">
        <v>54.992820882782254</v>
      </c>
    </row>
    <row r="22" spans="7:28" ht="13.9" customHeight="1" thickBot="1" x14ac:dyDescent="0.45">
      <c r="G22" s="24"/>
      <c r="H22" s="262"/>
      <c r="I22" s="25"/>
      <c r="J22" s="253"/>
      <c r="K22" s="36" t="s">
        <v>85</v>
      </c>
      <c r="L22" s="29">
        <f>L278</f>
        <v>0.41764684149437831</v>
      </c>
      <c r="M22" s="25"/>
      <c r="O22" s="280"/>
      <c r="P22" s="44" t="s">
        <v>86</v>
      </c>
      <c r="Q22" s="45" t="s">
        <v>87</v>
      </c>
      <c r="R22" s="45" t="s">
        <v>84</v>
      </c>
      <c r="S22" s="46">
        <v>9.6795546999854434</v>
      </c>
      <c r="T22" s="47">
        <v>144.92104797334238</v>
      </c>
      <c r="U22" s="47">
        <v>39.997550510914436</v>
      </c>
      <c r="V22" s="48">
        <v>6217.2265206971779</v>
      </c>
      <c r="W22" s="47">
        <v>107.55871736933008</v>
      </c>
      <c r="X22" s="49">
        <f>L266</f>
        <v>0.49849331861788287</v>
      </c>
      <c r="Y22" s="50">
        <v>24.982539444027871</v>
      </c>
      <c r="Z22" s="51">
        <v>107.63688375835871</v>
      </c>
    </row>
    <row r="23" spans="7:28" ht="13.9" customHeight="1" thickBot="1" x14ac:dyDescent="0.45">
      <c r="G23" s="24"/>
      <c r="H23" s="262"/>
      <c r="I23" s="25"/>
      <c r="J23" s="253"/>
      <c r="K23" s="36" t="s">
        <v>88</v>
      </c>
      <c r="L23" s="29">
        <f>L281</f>
        <v>0.37467882663815744</v>
      </c>
      <c r="M23" s="25"/>
      <c r="O23" s="280"/>
      <c r="P23" s="60" t="s">
        <v>89</v>
      </c>
      <c r="Q23" s="53" t="s">
        <v>75</v>
      </c>
      <c r="R23" s="53" t="s">
        <v>84</v>
      </c>
      <c r="S23" s="54">
        <v>9.4686060736902586</v>
      </c>
      <c r="T23" s="55">
        <v>139.37885918452764</v>
      </c>
      <c r="U23" s="55">
        <v>49.749451753461997</v>
      </c>
      <c r="V23" s="56">
        <v>6377.0929302378017</v>
      </c>
      <c r="W23" s="55">
        <v>111.34486605367211</v>
      </c>
      <c r="X23" s="57">
        <f>L269</f>
        <v>0.48709378071479281</v>
      </c>
      <c r="Y23" s="58">
        <v>49.965078888055743</v>
      </c>
      <c r="Z23" s="59">
        <v>212.31116350599751</v>
      </c>
    </row>
    <row r="24" spans="7:28" ht="13.9" customHeight="1" thickBot="1" x14ac:dyDescent="0.45">
      <c r="G24" s="24"/>
      <c r="H24" s="262"/>
      <c r="I24" s="25"/>
      <c r="J24" s="253"/>
      <c r="K24" s="36" t="s">
        <v>90</v>
      </c>
      <c r="L24" s="29">
        <f>L284</f>
        <v>0.35356857605294006</v>
      </c>
      <c r="M24" s="25"/>
      <c r="O24" s="280"/>
      <c r="P24" s="44" t="s">
        <v>91</v>
      </c>
      <c r="Q24" s="45" t="s">
        <v>92</v>
      </c>
      <c r="R24" s="45" t="s">
        <v>93</v>
      </c>
      <c r="S24" s="46">
        <v>9.4205781700288167</v>
      </c>
      <c r="T24" s="47">
        <v>135.54751790002933</v>
      </c>
      <c r="U24" s="47">
        <v>70.426215980341354</v>
      </c>
      <c r="V24" s="48">
        <v>6687.1210636148071</v>
      </c>
      <c r="W24" s="47">
        <v>122.41215878888242</v>
      </c>
      <c r="X24" s="49">
        <f>L272</f>
        <v>0.47545149597266589</v>
      </c>
      <c r="Y24" s="50">
        <v>99.930157776111486</v>
      </c>
      <c r="Z24" s="51">
        <v>413.94129811196552</v>
      </c>
    </row>
    <row r="25" spans="7:28" ht="13.9" customHeight="1" thickBot="1" x14ac:dyDescent="0.45">
      <c r="G25" s="24"/>
      <c r="H25" s="262"/>
      <c r="I25" s="25"/>
      <c r="J25" s="253"/>
      <c r="K25" s="36" t="s">
        <v>94</v>
      </c>
      <c r="L25" s="29">
        <f>L287</f>
        <v>0.32555795561512535</v>
      </c>
      <c r="M25" s="25"/>
      <c r="O25" s="280"/>
      <c r="P25" s="52" t="s">
        <v>95</v>
      </c>
      <c r="Q25" s="53" t="s">
        <v>96</v>
      </c>
      <c r="R25" s="53" t="s">
        <v>93</v>
      </c>
      <c r="S25" s="54">
        <v>9.0906368221942611</v>
      </c>
      <c r="T25" s="55">
        <v>139.66269042265461</v>
      </c>
      <c r="U25" s="55">
        <v>93.762750635359041</v>
      </c>
      <c r="V25" s="56">
        <v>6931.3774533430778</v>
      </c>
      <c r="W25" s="55">
        <v>129.00726583696482</v>
      </c>
      <c r="X25" s="57">
        <f>L275</f>
        <v>0.44864433481768368</v>
      </c>
      <c r="Y25" s="58">
        <v>199.86031555222297</v>
      </c>
      <c r="Z25" s="59">
        <v>780.80584781992957</v>
      </c>
    </row>
    <row r="26" spans="7:28" ht="13.9" customHeight="1" thickBot="1" x14ac:dyDescent="0.45">
      <c r="G26" s="24"/>
      <c r="H26" s="262"/>
      <c r="I26" s="25"/>
      <c r="J26" s="253"/>
      <c r="K26" s="76" t="s">
        <v>97</v>
      </c>
      <c r="L26" s="29">
        <f>L290</f>
        <v>0.31305460966748783</v>
      </c>
      <c r="M26" s="25"/>
      <c r="O26" s="280"/>
      <c r="P26" s="44" t="s">
        <v>98</v>
      </c>
      <c r="Q26" s="45" t="s">
        <v>99</v>
      </c>
      <c r="R26" s="45" t="s">
        <v>64</v>
      </c>
      <c r="S26" s="46">
        <v>8.7028092922745088</v>
      </c>
      <c r="T26" s="47">
        <v>322.94762033424911</v>
      </c>
      <c r="U26" s="47">
        <v>117.76791609454109</v>
      </c>
      <c r="V26" s="48">
        <v>7211.1060788296136</v>
      </c>
      <c r="W26" s="47">
        <v>133.61158320031512</v>
      </c>
      <c r="X26" s="49">
        <f>L278</f>
        <v>0.41764684149437831</v>
      </c>
      <c r="Y26" s="50">
        <v>199.86031555222297</v>
      </c>
      <c r="Z26" s="51">
        <v>726.80454180557649</v>
      </c>
    </row>
    <row r="27" spans="7:28" ht="13.9" customHeight="1" thickBot="1" x14ac:dyDescent="0.5">
      <c r="G27" s="24"/>
      <c r="H27" s="262"/>
      <c r="I27" s="25"/>
      <c r="J27" s="77"/>
      <c r="K27" s="25"/>
      <c r="L27" s="25"/>
      <c r="M27" s="25"/>
      <c r="N27" s="25"/>
      <c r="O27" s="280"/>
      <c r="P27" s="52" t="s">
        <v>100</v>
      </c>
      <c r="Q27" s="53" t="s">
        <v>101</v>
      </c>
      <c r="R27" s="53" t="s">
        <v>68</v>
      </c>
      <c r="S27" s="54">
        <v>8.1332050681277792</v>
      </c>
      <c r="T27" s="55">
        <v>403.56391457688181</v>
      </c>
      <c r="U27" s="55">
        <v>123.37208291038131</v>
      </c>
      <c r="V27" s="56">
        <v>7223.8244641519332</v>
      </c>
      <c r="W27" s="55">
        <v>135.08132898895198</v>
      </c>
      <c r="X27" s="57">
        <f>L281</f>
        <v>0.37467882663815744</v>
      </c>
      <c r="Y27" s="58">
        <v>199.86031555222297</v>
      </c>
      <c r="Z27" s="59">
        <v>651.0194692552484</v>
      </c>
      <c r="AA27"/>
      <c r="AB27"/>
    </row>
    <row r="28" spans="7:28" ht="13.9" customHeight="1" thickBot="1" x14ac:dyDescent="0.5">
      <c r="G28" s="24"/>
      <c r="H28" s="262"/>
      <c r="I28" s="25"/>
      <c r="J28" s="251" t="s">
        <v>102</v>
      </c>
      <c r="K28" s="28" t="s">
        <v>43</v>
      </c>
      <c r="L28" s="78">
        <f t="shared" ref="L28:L42" si="0">(L12)*8760</f>
        <v>3974.5285691747608</v>
      </c>
      <c r="M28" s="25"/>
      <c r="N28" s="25"/>
      <c r="O28" s="280"/>
      <c r="P28" s="44" t="s">
        <v>103</v>
      </c>
      <c r="Q28" s="45" t="s">
        <v>104</v>
      </c>
      <c r="R28" s="45" t="s">
        <v>79</v>
      </c>
      <c r="S28" s="46">
        <v>7.7744597514856952</v>
      </c>
      <c r="T28" s="47">
        <v>473.7989146590337</v>
      </c>
      <c r="U28" s="47">
        <v>138.10984893544318</v>
      </c>
      <c r="V28" s="48">
        <v>7410.5153092169749</v>
      </c>
      <c r="W28" s="47">
        <v>136.11523143449114</v>
      </c>
      <c r="X28" s="49">
        <f>L284</f>
        <v>0.35356857605294006</v>
      </c>
      <c r="Y28" s="50">
        <v>199.86031555222297</v>
      </c>
      <c r="Z28" s="51">
        <v>614.59106270786606</v>
      </c>
      <c r="AA28"/>
      <c r="AB28"/>
    </row>
    <row r="29" spans="7:28" ht="13.9" customHeight="1" thickBot="1" x14ac:dyDescent="0.5">
      <c r="G29" s="24"/>
      <c r="H29" s="262"/>
      <c r="I29" s="25"/>
      <c r="J29" s="252"/>
      <c r="K29" s="36" t="s">
        <v>45</v>
      </c>
      <c r="L29" s="78">
        <f t="shared" si="0"/>
        <v>3765.5321518231776</v>
      </c>
      <c r="M29" s="25"/>
      <c r="N29" s="25"/>
      <c r="O29" s="280"/>
      <c r="P29" s="52" t="s">
        <v>105</v>
      </c>
      <c r="Q29" s="53" t="s">
        <v>106</v>
      </c>
      <c r="R29" s="53" t="s">
        <v>107</v>
      </c>
      <c r="S29" s="54">
        <v>7.4340801058715931</v>
      </c>
      <c r="T29" s="55">
        <v>615.19040604341888</v>
      </c>
      <c r="U29" s="55">
        <v>129.56887841168523</v>
      </c>
      <c r="V29" s="56">
        <v>7606.1109436180504</v>
      </c>
      <c r="W29" s="55">
        <v>131.37276459161757</v>
      </c>
      <c r="X29" s="57">
        <f>L287</f>
        <v>0.32555795561512535</v>
      </c>
      <c r="Y29" s="58">
        <v>199.86031555222297</v>
      </c>
      <c r="Z29" s="59">
        <v>565.63068950626166</v>
      </c>
      <c r="AA29"/>
      <c r="AB29"/>
    </row>
    <row r="30" spans="7:28" ht="13.9" customHeight="1" thickBot="1" x14ac:dyDescent="0.45">
      <c r="G30" s="24"/>
      <c r="H30" s="262"/>
      <c r="I30" s="25"/>
      <c r="J30" s="252"/>
      <c r="K30" s="36" t="s">
        <v>46</v>
      </c>
      <c r="L30" s="78">
        <f t="shared" si="0"/>
        <v>3669.328398113355</v>
      </c>
      <c r="M30" s="25"/>
      <c r="N30" s="25"/>
      <c r="O30" s="283"/>
      <c r="P30" s="44" t="s">
        <v>108</v>
      </c>
      <c r="Q30" s="45" t="s">
        <v>109</v>
      </c>
      <c r="R30" s="45" t="s">
        <v>79</v>
      </c>
      <c r="S30" s="46">
        <v>7.4616906655294368</v>
      </c>
      <c r="T30" s="47">
        <v>797.42041879151077</v>
      </c>
      <c r="U30" s="47">
        <v>199.06581249988011</v>
      </c>
      <c r="V30" s="48">
        <v>8203.6249347077264</v>
      </c>
      <c r="W30" s="47">
        <v>138.14653109480159</v>
      </c>
      <c r="X30" s="49">
        <f>L290</f>
        <v>0.31305460966748783</v>
      </c>
      <c r="Y30" s="50">
        <v>143.39977640871999</v>
      </c>
      <c r="Z30" s="51">
        <v>390.2620324174539</v>
      </c>
    </row>
    <row r="31" spans="7:28" ht="13.9" customHeight="1" thickBot="1" x14ac:dyDescent="0.45">
      <c r="G31" s="24"/>
      <c r="H31" s="262"/>
      <c r="I31" s="25"/>
      <c r="J31" s="252"/>
      <c r="K31" s="36" t="s">
        <v>48</v>
      </c>
      <c r="L31" s="78">
        <f t="shared" si="0"/>
        <v>3557.3762706513153</v>
      </c>
      <c r="M31" s="25"/>
      <c r="N31" s="25"/>
      <c r="O31" s="79" t="s">
        <v>110</v>
      </c>
      <c r="P31" s="80"/>
      <c r="Q31" s="81"/>
      <c r="R31" s="81"/>
      <c r="S31" s="81"/>
      <c r="T31" s="81"/>
      <c r="U31" s="81"/>
      <c r="V31" s="81"/>
      <c r="W31" s="81"/>
      <c r="X31" s="81"/>
      <c r="Y31" s="82">
        <v>2057.5092880541415</v>
      </c>
      <c r="Z31" s="83">
        <v>6997.3009300137128</v>
      </c>
    </row>
    <row r="32" spans="7:28" ht="13.9" customHeight="1" x14ac:dyDescent="0.45">
      <c r="G32" s="24"/>
      <c r="H32" s="262"/>
      <c r="I32" s="25"/>
      <c r="J32" s="252"/>
      <c r="K32" s="36" t="s">
        <v>60</v>
      </c>
      <c r="L32" s="78">
        <f t="shared" si="0"/>
        <v>3228.180455601062</v>
      </c>
      <c r="M32" s="25"/>
      <c r="N32" s="25"/>
      <c r="O32"/>
      <c r="P32"/>
      <c r="Q32"/>
      <c r="R32"/>
      <c r="S32"/>
      <c r="T32"/>
      <c r="U32" s="25"/>
      <c r="V32" s="84"/>
    </row>
    <row r="33" spans="7:27" ht="13.9" customHeight="1" thickBot="1" x14ac:dyDescent="0.45">
      <c r="G33" s="24"/>
      <c r="H33" s="262"/>
      <c r="I33" s="25"/>
      <c r="J33" s="252"/>
      <c r="K33" s="36" t="s">
        <v>65</v>
      </c>
      <c r="L33" s="78">
        <f t="shared" si="0"/>
        <v>4426.403332582714</v>
      </c>
      <c r="M33" s="25"/>
      <c r="T33" s="26"/>
    </row>
    <row r="34" spans="7:27" ht="13.9" customHeight="1" x14ac:dyDescent="0.4">
      <c r="G34" s="24"/>
      <c r="H34" s="262"/>
      <c r="I34" s="25"/>
      <c r="J34" s="252"/>
      <c r="K34" s="36" t="s">
        <v>69</v>
      </c>
      <c r="L34" s="78">
        <f t="shared" si="0"/>
        <v>4366.8014710926536</v>
      </c>
      <c r="M34" s="25"/>
      <c r="N34" s="25"/>
      <c r="O34" s="284" t="s">
        <v>111</v>
      </c>
      <c r="P34" s="285"/>
      <c r="Q34" s="285"/>
      <c r="R34" s="285"/>
      <c r="S34" s="286"/>
      <c r="T34" s="26"/>
    </row>
    <row r="35" spans="7:27" ht="13.9" customHeight="1" x14ac:dyDescent="0.4">
      <c r="G35" s="24"/>
      <c r="H35" s="262"/>
      <c r="I35" s="25"/>
      <c r="J35" s="252"/>
      <c r="K35" s="36" t="s">
        <v>73</v>
      </c>
      <c r="L35" s="78">
        <f t="shared" si="0"/>
        <v>4266.9415190615846</v>
      </c>
      <c r="M35" s="25"/>
      <c r="N35" s="25"/>
      <c r="O35" s="287" t="s">
        <v>112</v>
      </c>
      <c r="P35" s="288"/>
      <c r="Q35" s="288"/>
      <c r="R35" s="288"/>
      <c r="S35" s="85">
        <f>L577</f>
        <v>2.5000000000000001E-2</v>
      </c>
      <c r="T35" s="86"/>
    </row>
    <row r="36" spans="7:27" ht="13.9" customHeight="1" x14ac:dyDescent="0.4">
      <c r="G36" s="24"/>
      <c r="H36" s="262"/>
      <c r="I36" s="25"/>
      <c r="J36" s="252"/>
      <c r="K36" s="36" t="s">
        <v>76</v>
      </c>
      <c r="L36" s="78">
        <f t="shared" si="0"/>
        <v>4164.9551047205532</v>
      </c>
      <c r="M36" s="25"/>
      <c r="N36" s="25"/>
      <c r="O36" s="267" t="s">
        <v>113</v>
      </c>
      <c r="P36" s="268"/>
      <c r="Q36" s="268"/>
      <c r="R36" s="268"/>
      <c r="S36" s="87">
        <v>30</v>
      </c>
      <c r="T36" s="26"/>
    </row>
    <row r="37" spans="7:27" ht="13.9" customHeight="1" x14ac:dyDescent="0.4">
      <c r="G37" s="24"/>
      <c r="H37" s="262"/>
      <c r="I37" s="25"/>
      <c r="J37" s="252"/>
      <c r="K37" s="36" t="s">
        <v>80</v>
      </c>
      <c r="L37" s="78">
        <f t="shared" si="0"/>
        <v>3930.1243730029091</v>
      </c>
      <c r="M37" s="25"/>
      <c r="N37" s="25"/>
      <c r="O37" s="267" t="s">
        <v>114</v>
      </c>
      <c r="P37" s="268"/>
      <c r="Q37" s="268"/>
      <c r="R37" s="268"/>
      <c r="S37" s="88">
        <f>L579</f>
        <v>3.73E-2</v>
      </c>
      <c r="T37" s="26"/>
      <c r="Y37" s="27"/>
      <c r="Z37" s="27"/>
      <c r="AA37" s="27"/>
    </row>
    <row r="38" spans="7:27" ht="13.9" customHeight="1" x14ac:dyDescent="0.4">
      <c r="G38" s="24"/>
      <c r="H38" s="262"/>
      <c r="I38" s="25"/>
      <c r="J38" s="253"/>
      <c r="K38" s="36" t="s">
        <v>85</v>
      </c>
      <c r="L38" s="78">
        <f t="shared" si="0"/>
        <v>3658.5863314907538</v>
      </c>
      <c r="M38" s="25"/>
      <c r="N38" s="25"/>
      <c r="O38" s="267" t="s">
        <v>115</v>
      </c>
      <c r="P38" s="268"/>
      <c r="Q38" s="268"/>
      <c r="R38" s="268"/>
      <c r="S38" s="89">
        <f>L582</f>
        <v>1.2000000000000233E-2</v>
      </c>
      <c r="T38" s="26"/>
      <c r="Y38" s="27"/>
      <c r="Z38" s="27"/>
      <c r="AA38" s="27"/>
    </row>
    <row r="39" spans="7:27" ht="13.9" customHeight="1" x14ac:dyDescent="0.4">
      <c r="G39" s="24"/>
      <c r="H39" s="262"/>
      <c r="I39" s="25"/>
      <c r="J39" s="253"/>
      <c r="K39" s="36" t="s">
        <v>88</v>
      </c>
      <c r="L39" s="78">
        <f t="shared" si="0"/>
        <v>3282.1865213502592</v>
      </c>
      <c r="M39" s="25"/>
      <c r="N39" s="25"/>
      <c r="O39" s="267" t="s">
        <v>116</v>
      </c>
      <c r="P39" s="268"/>
      <c r="Q39" s="268"/>
      <c r="R39" s="268"/>
      <c r="S39" s="88">
        <f>L584</f>
        <v>3.73E-2</v>
      </c>
      <c r="T39" s="26"/>
      <c r="Y39" s="27"/>
      <c r="Z39" s="27"/>
      <c r="AA39" s="27"/>
    </row>
    <row r="40" spans="7:27" ht="13.9" customHeight="1" x14ac:dyDescent="0.4">
      <c r="G40" s="24"/>
      <c r="H40" s="262"/>
      <c r="I40" s="25"/>
      <c r="J40" s="253"/>
      <c r="K40" s="36" t="s">
        <v>90</v>
      </c>
      <c r="L40" s="78">
        <f t="shared" si="0"/>
        <v>3097.2607262237548</v>
      </c>
      <c r="M40" s="25"/>
      <c r="N40" s="25"/>
      <c r="O40" s="267" t="s">
        <v>117</v>
      </c>
      <c r="P40" s="268"/>
      <c r="Q40" s="268"/>
      <c r="R40" s="268"/>
      <c r="S40" s="88">
        <f>L586</f>
        <v>0.1603</v>
      </c>
      <c r="T40" s="26"/>
      <c r="Y40" s="266"/>
      <c r="Z40" s="266"/>
      <c r="AA40" s="266"/>
    </row>
    <row r="41" spans="7:27" ht="13.9" customHeight="1" x14ac:dyDescent="0.4">
      <c r="G41" s="24"/>
      <c r="H41" s="262"/>
      <c r="I41" s="25"/>
      <c r="J41" s="253"/>
      <c r="K41" s="36" t="s">
        <v>94</v>
      </c>
      <c r="L41" s="78">
        <f t="shared" si="0"/>
        <v>2851.8876911884981</v>
      </c>
      <c r="M41" s="25"/>
      <c r="N41" s="25"/>
      <c r="O41" s="267" t="s">
        <v>118</v>
      </c>
      <c r="P41" s="268"/>
      <c r="Q41" s="268"/>
      <c r="R41" s="268"/>
      <c r="S41" s="89">
        <f>L589</f>
        <v>0.1319999999999999</v>
      </c>
      <c r="T41" s="26"/>
      <c r="Y41" s="27"/>
      <c r="Z41" s="35"/>
      <c r="AA41" s="27"/>
    </row>
    <row r="42" spans="7:27" ht="13.9" customHeight="1" x14ac:dyDescent="0.4">
      <c r="G42" s="24"/>
      <c r="H42" s="262"/>
      <c r="I42" s="25"/>
      <c r="J42" s="253"/>
      <c r="K42" s="76" t="s">
        <v>97</v>
      </c>
      <c r="L42" s="90">
        <f t="shared" si="0"/>
        <v>2742.3583806871934</v>
      </c>
      <c r="M42" s="25"/>
      <c r="N42" s="25"/>
      <c r="O42" s="267" t="s">
        <v>119</v>
      </c>
      <c r="P42" s="268"/>
      <c r="Q42" s="268"/>
      <c r="R42" s="268"/>
      <c r="S42" s="88">
        <f>L592</f>
        <v>0.6</v>
      </c>
      <c r="T42" s="26"/>
      <c r="Y42" s="27"/>
      <c r="Z42" s="27"/>
      <c r="AA42" s="27"/>
    </row>
    <row r="43" spans="7:27" ht="13.9" customHeight="1" x14ac:dyDescent="0.35">
      <c r="G43" s="24"/>
      <c r="H43" s="262"/>
      <c r="I43" s="25"/>
      <c r="J43" s="77"/>
      <c r="K43" s="25"/>
      <c r="L43" s="25"/>
      <c r="M43" s="25"/>
      <c r="N43" s="25"/>
      <c r="O43" s="267" t="s">
        <v>120</v>
      </c>
      <c r="P43" s="268"/>
      <c r="Q43" s="268"/>
      <c r="R43" s="268"/>
      <c r="S43" s="88">
        <f>L594</f>
        <v>0.25740000000000002</v>
      </c>
      <c r="T43" s="26"/>
      <c r="Y43" s="266"/>
      <c r="Z43" s="266"/>
      <c r="AA43" s="266"/>
    </row>
    <row r="44" spans="7:27" ht="13.9" customHeight="1" x14ac:dyDescent="0.4">
      <c r="G44" s="24"/>
      <c r="H44" s="262"/>
      <c r="I44" s="25"/>
      <c r="J44" s="251" t="s">
        <v>121</v>
      </c>
      <c r="K44" s="28" t="s">
        <v>43</v>
      </c>
      <c r="L44" s="91">
        <f xml:space="preserve"> $S$47 * (L76 + L142)</f>
        <v>3800.145782136753</v>
      </c>
      <c r="M44" s="25"/>
      <c r="N44" s="25"/>
      <c r="O44" s="267" t="s">
        <v>122</v>
      </c>
      <c r="P44" s="268"/>
      <c r="Q44" s="268"/>
      <c r="R44" s="268"/>
      <c r="S44" s="89">
        <f>L596</f>
        <v>8.0739387999999995E-2</v>
      </c>
      <c r="T44" s="26"/>
      <c r="Y44" s="92"/>
      <c r="Z44" s="92"/>
      <c r="AA44" s="92"/>
    </row>
    <row r="45" spans="7:27" ht="13.9" customHeight="1" x14ac:dyDescent="0.4">
      <c r="G45" s="24"/>
      <c r="H45" s="262"/>
      <c r="I45" s="25"/>
      <c r="J45" s="252"/>
      <c r="K45" s="36" t="s">
        <v>45</v>
      </c>
      <c r="L45" s="91">
        <f t="shared" ref="L45:L58" si="1" xml:space="preserve"> $S$47 * (L77 + L143)</f>
        <v>3889.8668316177955</v>
      </c>
      <c r="M45" s="25"/>
      <c r="O45" s="267" t="s">
        <v>123</v>
      </c>
      <c r="P45" s="268"/>
      <c r="Q45" s="268"/>
      <c r="R45" s="268"/>
      <c r="S45" s="89">
        <f>L599</f>
        <v>5.4379890731707459E-2</v>
      </c>
      <c r="T45" s="26"/>
      <c r="Y45" s="27"/>
      <c r="Z45" s="27"/>
      <c r="AA45" s="27"/>
    </row>
    <row r="46" spans="7:27" ht="13.9" customHeight="1" x14ac:dyDescent="0.4">
      <c r="G46" s="24"/>
      <c r="H46" s="262"/>
      <c r="I46" s="25"/>
      <c r="J46" s="252"/>
      <c r="K46" s="36" t="s">
        <v>46</v>
      </c>
      <c r="L46" s="91">
        <f t="shared" si="1"/>
        <v>4026.8732863712999</v>
      </c>
      <c r="M46" s="25"/>
      <c r="O46" s="269" t="s">
        <v>124</v>
      </c>
      <c r="P46" s="270"/>
      <c r="Q46" s="270"/>
      <c r="R46" s="270"/>
      <c r="S46" s="93">
        <v>5</v>
      </c>
      <c r="T46" s="26"/>
    </row>
    <row r="47" spans="7:27" ht="13.9" customHeight="1" x14ac:dyDescent="0.4">
      <c r="G47" s="24"/>
      <c r="H47" s="262"/>
      <c r="I47" s="25"/>
      <c r="J47" s="252"/>
      <c r="K47" s="36" t="s">
        <v>48</v>
      </c>
      <c r="L47" s="91">
        <f t="shared" si="1"/>
        <v>4555.7940065472467</v>
      </c>
      <c r="M47" s="25"/>
      <c r="N47" s="25"/>
      <c r="O47" s="271" t="s">
        <v>125</v>
      </c>
      <c r="P47" s="272"/>
      <c r="Q47" s="272"/>
      <c r="R47" s="272"/>
      <c r="S47" s="94">
        <f>SUMPRODUCT(P56:P58,Q56:Q58)</f>
        <v>1.0365018194944946</v>
      </c>
      <c r="T47" s="26"/>
    </row>
    <row r="48" spans="7:27" ht="13.9" customHeight="1" x14ac:dyDescent="0.4">
      <c r="G48" s="24"/>
      <c r="H48" s="262"/>
      <c r="I48" s="25"/>
      <c r="J48" s="252"/>
      <c r="K48" s="36" t="s">
        <v>60</v>
      </c>
      <c r="L48" s="91">
        <f t="shared" si="1"/>
        <v>5332.8353143389122</v>
      </c>
      <c r="M48" s="25"/>
      <c r="O48" s="271" t="s">
        <v>126</v>
      </c>
      <c r="P48" s="272"/>
      <c r="Q48" s="272"/>
      <c r="R48" s="272"/>
      <c r="S48" s="94">
        <f>SUMPRODUCT(O76:T76,O78:T78)</f>
        <v>0.80986316252693691</v>
      </c>
      <c r="T48" s="26"/>
      <c r="U48" s="95"/>
      <c r="V48" s="95"/>
      <c r="W48" s="95"/>
      <c r="X48" s="95"/>
      <c r="Y48" s="95"/>
      <c r="Z48" s="95"/>
      <c r="AA48" s="95"/>
    </row>
    <row r="49" spans="7:22" ht="13.9" customHeight="1" x14ac:dyDescent="0.4">
      <c r="G49" s="24"/>
      <c r="H49" s="262"/>
      <c r="I49" s="25"/>
      <c r="J49" s="252"/>
      <c r="K49" s="36" t="s">
        <v>65</v>
      </c>
      <c r="L49" s="91">
        <f t="shared" si="1"/>
        <v>5961.0077478154053</v>
      </c>
      <c r="M49" s="25"/>
      <c r="N49" s="25"/>
      <c r="O49" s="271" t="s">
        <v>127</v>
      </c>
      <c r="P49" s="272"/>
      <c r="Q49" s="272"/>
      <c r="R49" s="272"/>
      <c r="S49" s="94">
        <f xml:space="preserve"> (1 - S43 * S48) / (1 - S43)</f>
        <v>1.0659052275324084</v>
      </c>
      <c r="T49" s="26"/>
    </row>
    <row r="50" spans="7:22" ht="13.9" customHeight="1" x14ac:dyDescent="0.4">
      <c r="G50" s="24"/>
      <c r="H50" s="262"/>
      <c r="I50" s="25"/>
      <c r="J50" s="252"/>
      <c r="K50" s="36" t="s">
        <v>69</v>
      </c>
      <c r="L50" s="91">
        <f t="shared" si="1"/>
        <v>6217.2265206971779</v>
      </c>
      <c r="M50" s="25"/>
      <c r="N50" s="25"/>
      <c r="O50" s="271" t="s">
        <v>128</v>
      </c>
      <c r="P50" s="272"/>
      <c r="Q50" s="272"/>
      <c r="R50" s="272"/>
      <c r="S50" s="89">
        <f>L602</f>
        <v>8.9447828919271194E-2</v>
      </c>
      <c r="T50" s="26"/>
    </row>
    <row r="51" spans="7:22" ht="13.9" customHeight="1" thickBot="1" x14ac:dyDescent="0.45">
      <c r="G51" s="24"/>
      <c r="H51" s="262"/>
      <c r="I51" s="25"/>
      <c r="J51" s="252"/>
      <c r="K51" s="36" t="s">
        <v>73</v>
      </c>
      <c r="L51" s="91">
        <f t="shared" si="1"/>
        <v>6377.0929302378017</v>
      </c>
      <c r="M51" s="25"/>
      <c r="N51" s="25"/>
      <c r="O51" s="273" t="s">
        <v>129</v>
      </c>
      <c r="P51" s="274"/>
      <c r="Q51" s="274"/>
      <c r="R51" s="274"/>
      <c r="S51" s="96">
        <f>L605</f>
        <v>6.8334859689629462E-2</v>
      </c>
      <c r="T51" s="26"/>
      <c r="V51" s="97"/>
    </row>
    <row r="52" spans="7:22" ht="13.9" customHeight="1" thickBot="1" x14ac:dyDescent="0.45">
      <c r="G52" s="24"/>
      <c r="H52" s="262"/>
      <c r="I52" s="25"/>
      <c r="J52" s="252"/>
      <c r="K52" s="36" t="s">
        <v>76</v>
      </c>
      <c r="L52" s="91">
        <f t="shared" si="1"/>
        <v>6687.1210636148071</v>
      </c>
      <c r="M52" s="25"/>
      <c r="N52" s="25"/>
      <c r="O52" s="98"/>
      <c r="P52" s="98"/>
      <c r="Q52" s="98"/>
      <c r="R52" s="98"/>
      <c r="S52" s="92"/>
      <c r="T52" s="26"/>
    </row>
    <row r="53" spans="7:22" ht="13.9" customHeight="1" x14ac:dyDescent="0.4">
      <c r="G53" s="24"/>
      <c r="H53" s="262"/>
      <c r="I53" s="25"/>
      <c r="J53" s="252"/>
      <c r="K53" s="36" t="s">
        <v>80</v>
      </c>
      <c r="L53" s="91">
        <f t="shared" si="1"/>
        <v>6931.3774533430778</v>
      </c>
      <c r="M53" s="25"/>
      <c r="N53" s="25"/>
      <c r="O53" s="275" t="s">
        <v>130</v>
      </c>
      <c r="P53" s="276"/>
      <c r="Q53" s="99">
        <v>3</v>
      </c>
      <c r="R53" s="98"/>
      <c r="S53" s="92"/>
      <c r="T53" s="26"/>
    </row>
    <row r="54" spans="7:22" ht="13.9" customHeight="1" x14ac:dyDescent="0.4">
      <c r="G54" s="24"/>
      <c r="H54" s="262"/>
      <c r="I54" s="25"/>
      <c r="J54" s="253"/>
      <c r="K54" s="36" t="s">
        <v>85</v>
      </c>
      <c r="L54" s="91">
        <f t="shared" si="1"/>
        <v>7211.1060788296136</v>
      </c>
      <c r="M54" s="25"/>
      <c r="N54" s="25"/>
      <c r="O54" s="100" t="s">
        <v>131</v>
      </c>
      <c r="P54" s="101" t="s">
        <v>132</v>
      </c>
      <c r="Q54" s="102" t="s">
        <v>133</v>
      </c>
      <c r="R54" s="98"/>
      <c r="S54" s="92"/>
      <c r="T54" s="26"/>
    </row>
    <row r="55" spans="7:22" ht="13.9" customHeight="1" x14ac:dyDescent="0.4">
      <c r="G55" s="24"/>
      <c r="H55" s="262"/>
      <c r="I55" s="25"/>
      <c r="J55" s="253"/>
      <c r="K55" s="36" t="s">
        <v>88</v>
      </c>
      <c r="L55" s="91">
        <f t="shared" si="1"/>
        <v>7223.8244641519332</v>
      </c>
      <c r="M55" s="25"/>
      <c r="N55" s="25"/>
      <c r="O55" s="103" t="s">
        <v>134</v>
      </c>
      <c r="P55" s="77" t="s">
        <v>135</v>
      </c>
      <c r="Q55" s="104" t="s">
        <v>136</v>
      </c>
      <c r="R55" s="98"/>
      <c r="S55" s="92"/>
      <c r="T55" s="26"/>
    </row>
    <row r="56" spans="7:22" ht="13.9" customHeight="1" x14ac:dyDescent="0.4">
      <c r="G56" s="24"/>
      <c r="H56" s="262"/>
      <c r="I56" s="25"/>
      <c r="J56" s="253"/>
      <c r="K56" s="36" t="s">
        <v>90</v>
      </c>
      <c r="L56" s="91">
        <f t="shared" si="1"/>
        <v>7410.5153092169749</v>
      </c>
      <c r="M56" s="25"/>
      <c r="N56" s="25"/>
      <c r="O56" s="105">
        <v>0</v>
      </c>
      <c r="P56" s="106">
        <v>0.4</v>
      </c>
      <c r="Q56" s="107">
        <f>1+(1-S43)*((1+S39)^(O56+0.5)-1)</f>
        <v>1.0137226973640288</v>
      </c>
      <c r="R56" s="98"/>
      <c r="S56" s="92"/>
      <c r="T56" s="26"/>
    </row>
    <row r="57" spans="7:22" ht="13.9" customHeight="1" x14ac:dyDescent="0.4">
      <c r="G57" s="24"/>
      <c r="H57" s="262"/>
      <c r="I57" s="25"/>
      <c r="J57" s="253"/>
      <c r="K57" s="36" t="s">
        <v>94</v>
      </c>
      <c r="L57" s="91">
        <f t="shared" si="1"/>
        <v>7606.1109436180504</v>
      </c>
      <c r="M57" s="25"/>
      <c r="N57" s="25"/>
      <c r="O57" s="108">
        <v>1</v>
      </c>
      <c r="P57" s="109">
        <v>0.4</v>
      </c>
      <c r="Q57" s="110">
        <f>1+(1-S43)*((1+S39)^(O57+0.5)-1)</f>
        <v>1.041933533975707</v>
      </c>
      <c r="R57" s="98"/>
      <c r="S57" s="92"/>
      <c r="T57" s="26"/>
    </row>
    <row r="58" spans="7:22" ht="13.9" customHeight="1" thickBot="1" x14ac:dyDescent="0.45">
      <c r="G58" s="24"/>
      <c r="H58" s="262"/>
      <c r="I58" s="25"/>
      <c r="J58" s="253"/>
      <c r="K58" s="76" t="s">
        <v>97</v>
      </c>
      <c r="L58" s="91">
        <f t="shared" si="1"/>
        <v>8203.6249347077264</v>
      </c>
      <c r="M58" s="25"/>
      <c r="N58" s="25"/>
      <c r="O58" s="111">
        <v>2</v>
      </c>
      <c r="P58" s="112">
        <v>0.2</v>
      </c>
      <c r="Q58" s="113">
        <f>1+(1-S43)*((1+S39)^(O58+0.5)-1)</f>
        <v>1.0711966347930009</v>
      </c>
      <c r="R58" s="98"/>
      <c r="S58" s="92"/>
      <c r="T58" s="26"/>
    </row>
    <row r="59" spans="7:22" ht="13.9" customHeight="1" x14ac:dyDescent="0.35">
      <c r="G59" s="24"/>
      <c r="H59" s="262"/>
      <c r="I59" s="25"/>
      <c r="J59" s="25"/>
      <c r="K59" s="25"/>
      <c r="L59" s="25"/>
      <c r="M59" s="25"/>
      <c r="N59" s="25"/>
      <c r="O59" s="98"/>
      <c r="P59" s="98"/>
      <c r="Q59" s="98"/>
      <c r="R59" s="98"/>
      <c r="S59" s="92"/>
      <c r="T59" s="26"/>
    </row>
    <row r="60" spans="7:22" ht="13.9" customHeight="1" x14ac:dyDescent="0.4">
      <c r="G60" s="24"/>
      <c r="H60" s="262"/>
      <c r="I60" s="25"/>
      <c r="J60" s="251" t="s">
        <v>137</v>
      </c>
      <c r="K60" s="28" t="s">
        <v>43</v>
      </c>
      <c r="L60" s="91">
        <f t="shared" ref="L60:L74" si="2">(L76+L142)*($S$47-1)</f>
        <v>133.82729560472089</v>
      </c>
      <c r="M60" s="114"/>
      <c r="N60" s="25"/>
      <c r="O60" s="98"/>
      <c r="P60" s="98"/>
      <c r="Q60" s="98"/>
      <c r="R60" s="98"/>
      <c r="S60" s="92"/>
      <c r="T60" s="26"/>
    </row>
    <row r="61" spans="7:22" ht="13.9" customHeight="1" x14ac:dyDescent="0.4">
      <c r="G61" s="24"/>
      <c r="H61" s="262"/>
      <c r="I61" s="25"/>
      <c r="J61" s="252"/>
      <c r="K61" s="36" t="s">
        <v>45</v>
      </c>
      <c r="L61" s="91">
        <f t="shared" si="2"/>
        <v>136.98694423380948</v>
      </c>
      <c r="M61" s="115"/>
      <c r="O61" s="98"/>
      <c r="P61" s="98"/>
      <c r="Q61" s="98"/>
      <c r="R61" s="98"/>
      <c r="S61" s="92"/>
      <c r="T61" s="26"/>
    </row>
    <row r="62" spans="7:22" ht="13.9" customHeight="1" x14ac:dyDescent="0.4">
      <c r="G62" s="24"/>
      <c r="H62" s="262"/>
      <c r="I62" s="25"/>
      <c r="J62" s="252"/>
      <c r="K62" s="36" t="s">
        <v>46</v>
      </c>
      <c r="L62" s="91">
        <f t="shared" si="2"/>
        <v>141.81181263918484</v>
      </c>
      <c r="M62" s="115"/>
      <c r="O62" s="98"/>
      <c r="P62" s="98"/>
      <c r="Q62" s="98"/>
      <c r="R62" s="98"/>
      <c r="S62" s="92"/>
      <c r="T62" s="26"/>
    </row>
    <row r="63" spans="7:22" ht="13.9" customHeight="1" x14ac:dyDescent="0.4">
      <c r="G63" s="24"/>
      <c r="H63" s="262"/>
      <c r="I63" s="25"/>
      <c r="J63" s="252"/>
      <c r="K63" s="36" t="s">
        <v>48</v>
      </c>
      <c r="L63" s="91">
        <f t="shared" si="2"/>
        <v>160.43847425390001</v>
      </c>
      <c r="M63" s="114"/>
      <c r="O63" s="98"/>
      <c r="P63" s="98"/>
      <c r="Q63" s="98"/>
      <c r="R63" s="98"/>
      <c r="S63" s="92"/>
      <c r="T63" s="26"/>
    </row>
    <row r="64" spans="7:22" ht="13.9" customHeight="1" x14ac:dyDescent="0.4">
      <c r="G64" s="24"/>
      <c r="H64" s="262"/>
      <c r="I64" s="25"/>
      <c r="J64" s="252"/>
      <c r="K64" s="36" t="s">
        <v>60</v>
      </c>
      <c r="L64" s="91">
        <f t="shared" si="2"/>
        <v>187.80303939340968</v>
      </c>
      <c r="M64" s="115"/>
      <c r="O64" s="98"/>
      <c r="P64" s="98"/>
      <c r="Q64" s="98"/>
      <c r="R64" s="98"/>
      <c r="S64" s="92"/>
      <c r="T64" s="26"/>
    </row>
    <row r="65" spans="7:20" ht="13.9" customHeight="1" x14ac:dyDescent="0.4">
      <c r="G65" s="24"/>
      <c r="H65" s="262"/>
      <c r="I65" s="25"/>
      <c r="J65" s="252"/>
      <c r="K65" s="36" t="s">
        <v>65</v>
      </c>
      <c r="L65" s="91">
        <f t="shared" si="2"/>
        <v>209.92498490949097</v>
      </c>
      <c r="M65" s="115"/>
      <c r="O65" s="98"/>
      <c r="P65" s="98"/>
      <c r="Q65" s="98"/>
      <c r="R65" s="98"/>
      <c r="S65" s="92"/>
      <c r="T65" s="26"/>
    </row>
    <row r="66" spans="7:20" ht="13.9" customHeight="1" x14ac:dyDescent="0.4">
      <c r="G66" s="24"/>
      <c r="H66" s="262"/>
      <c r="I66" s="25"/>
      <c r="J66" s="252"/>
      <c r="K66" s="36" t="s">
        <v>69</v>
      </c>
      <c r="L66" s="91">
        <f t="shared" si="2"/>
        <v>218.94807702851168</v>
      </c>
      <c r="M66" s="115"/>
      <c r="O66" s="98"/>
      <c r="P66" s="98"/>
      <c r="Q66" s="98"/>
      <c r="R66" s="98"/>
      <c r="S66" s="92"/>
      <c r="T66" s="26"/>
    </row>
    <row r="67" spans="7:20" ht="13.9" customHeight="1" x14ac:dyDescent="0.4">
      <c r="G67" s="24"/>
      <c r="H67" s="262"/>
      <c r="I67" s="25"/>
      <c r="J67" s="252"/>
      <c r="K67" s="36" t="s">
        <v>73</v>
      </c>
      <c r="L67" s="91">
        <f t="shared" si="2"/>
        <v>224.57798979328689</v>
      </c>
      <c r="M67" s="115"/>
      <c r="O67" s="98"/>
      <c r="P67" s="98"/>
      <c r="Q67" s="98"/>
      <c r="R67" s="98"/>
      <c r="S67" s="92"/>
      <c r="T67" s="26"/>
    </row>
    <row r="68" spans="7:20" ht="13.9" customHeight="1" x14ac:dyDescent="0.4">
      <c r="G68" s="24"/>
      <c r="H68" s="262"/>
      <c r="I68" s="25"/>
      <c r="J68" s="252"/>
      <c r="K68" s="36" t="s">
        <v>76</v>
      </c>
      <c r="L68" s="91">
        <f t="shared" si="2"/>
        <v>235.49605163350796</v>
      </c>
      <c r="M68" s="115"/>
      <c r="O68" s="98"/>
      <c r="P68" s="98"/>
      <c r="Q68" s="98"/>
      <c r="R68" s="98"/>
      <c r="S68" s="92"/>
      <c r="T68" s="26"/>
    </row>
    <row r="69" spans="7:20" ht="13.9" customHeight="1" x14ac:dyDescent="0.4">
      <c r="G69" s="24"/>
      <c r="H69" s="262"/>
      <c r="I69" s="25"/>
      <c r="J69" s="252"/>
      <c r="K69" s="36" t="s">
        <v>80</v>
      </c>
      <c r="L69" s="91">
        <f t="shared" si="2"/>
        <v>244.09787218080476</v>
      </c>
      <c r="M69" s="115"/>
      <c r="O69" s="98"/>
      <c r="P69" s="98"/>
      <c r="Q69" s="98"/>
      <c r="R69" s="98"/>
      <c r="S69" s="92"/>
      <c r="T69" s="26"/>
    </row>
    <row r="70" spans="7:20" ht="13.9" customHeight="1" x14ac:dyDescent="0.4">
      <c r="G70" s="24"/>
      <c r="H70" s="262"/>
      <c r="I70" s="25"/>
      <c r="J70" s="253"/>
      <c r="K70" s="36" t="s">
        <v>85</v>
      </c>
      <c r="L70" s="91">
        <f t="shared" si="2"/>
        <v>253.94889569365526</v>
      </c>
      <c r="M70" s="115"/>
      <c r="O70" s="98"/>
      <c r="P70" s="98"/>
      <c r="Q70" s="98"/>
      <c r="R70" s="98"/>
      <c r="S70" s="92"/>
      <c r="T70" s="25"/>
    </row>
    <row r="71" spans="7:20" ht="13.9" customHeight="1" x14ac:dyDescent="0.4">
      <c r="G71" s="24"/>
      <c r="H71" s="262"/>
      <c r="I71" s="25"/>
      <c r="J71" s="253"/>
      <c r="K71" s="36" t="s">
        <v>88</v>
      </c>
      <c r="L71" s="91">
        <f t="shared" si="2"/>
        <v>254.39679090866142</v>
      </c>
      <c r="M71" s="115"/>
      <c r="O71" s="98"/>
      <c r="P71" s="98"/>
      <c r="Q71" s="98"/>
      <c r="R71" s="98"/>
      <c r="S71" s="92"/>
      <c r="T71" s="25"/>
    </row>
    <row r="72" spans="7:20" ht="13.9" customHeight="1" x14ac:dyDescent="0.4">
      <c r="G72" s="24"/>
      <c r="H72" s="262"/>
      <c r="I72" s="25"/>
      <c r="J72" s="253"/>
      <c r="K72" s="36" t="s">
        <v>90</v>
      </c>
      <c r="L72" s="91">
        <f t="shared" si="2"/>
        <v>260.97136260710988</v>
      </c>
      <c r="M72" s="115"/>
      <c r="O72" s="98"/>
      <c r="P72" s="98"/>
      <c r="Q72" s="98"/>
      <c r="R72" s="98"/>
      <c r="S72" s="92"/>
      <c r="T72" s="25"/>
    </row>
    <row r="73" spans="7:20" ht="13.9" customHeight="1" x14ac:dyDescent="0.4">
      <c r="G73" s="24"/>
      <c r="H73" s="262"/>
      <c r="I73" s="25"/>
      <c r="J73" s="253"/>
      <c r="K73" s="36" t="s">
        <v>94</v>
      </c>
      <c r="L73" s="91">
        <f t="shared" si="2"/>
        <v>267.85952855775065</v>
      </c>
      <c r="M73" s="115"/>
      <c r="O73" s="98"/>
      <c r="P73" s="98"/>
      <c r="Q73" s="98"/>
      <c r="R73" s="98"/>
      <c r="S73" s="92"/>
      <c r="T73" s="25"/>
    </row>
    <row r="74" spans="7:20" ht="13.9" customHeight="1" thickBot="1" x14ac:dyDescent="0.45">
      <c r="G74" s="24"/>
      <c r="H74" s="262"/>
      <c r="I74" s="25"/>
      <c r="J74" s="253"/>
      <c r="K74" s="76" t="s">
        <v>97</v>
      </c>
      <c r="L74" s="116">
        <f t="shared" si="2"/>
        <v>288.90179538061778</v>
      </c>
      <c r="M74" s="115"/>
      <c r="O74" s="98"/>
      <c r="P74" s="98"/>
      <c r="Q74" s="98"/>
      <c r="R74" s="98"/>
      <c r="S74" s="92"/>
      <c r="T74" s="25"/>
    </row>
    <row r="75" spans="7:20" ht="13.9" customHeight="1" x14ac:dyDescent="0.45">
      <c r="G75" s="24"/>
      <c r="H75" s="262"/>
      <c r="I75" s="25"/>
      <c r="J75" s="117"/>
      <c r="K75" s="25"/>
      <c r="L75" s="25"/>
      <c r="M75"/>
      <c r="N75" s="118" t="s">
        <v>138</v>
      </c>
      <c r="O75" s="119">
        <v>1</v>
      </c>
      <c r="P75" s="119">
        <v>2</v>
      </c>
      <c r="Q75" s="119">
        <v>3</v>
      </c>
      <c r="R75" s="119">
        <v>4</v>
      </c>
      <c r="S75" s="119">
        <v>5</v>
      </c>
      <c r="T75" s="120">
        <v>6</v>
      </c>
    </row>
    <row r="76" spans="7:20" ht="13.9" customHeight="1" x14ac:dyDescent="0.4">
      <c r="G76" s="24"/>
      <c r="H76" s="262"/>
      <c r="I76" s="25"/>
      <c r="J76" s="251" t="s">
        <v>139</v>
      </c>
      <c r="K76" s="28" t="s">
        <v>43</v>
      </c>
      <c r="L76" s="121">
        <f>L436</f>
        <v>3438.7561326379782</v>
      </c>
      <c r="M76" s="122"/>
      <c r="N76" s="100" t="s">
        <v>140</v>
      </c>
      <c r="O76" s="123">
        <v>0.2</v>
      </c>
      <c r="P76" s="124">
        <v>0.32</v>
      </c>
      <c r="Q76" s="124">
        <v>0.192</v>
      </c>
      <c r="R76" s="124">
        <v>0.1152</v>
      </c>
      <c r="S76" s="124">
        <v>0.1152</v>
      </c>
      <c r="T76" s="125">
        <v>5.7599999999999998E-2</v>
      </c>
    </row>
    <row r="77" spans="7:20" ht="13.9" customHeight="1" thickBot="1" x14ac:dyDescent="0.45">
      <c r="G77" s="24"/>
      <c r="H77" s="262"/>
      <c r="I77" s="25"/>
      <c r="J77" s="252"/>
      <c r="K77" s="36" t="s">
        <v>45</v>
      </c>
      <c r="L77" s="121">
        <f>L439</f>
        <v>3479.3982209123837</v>
      </c>
      <c r="M77" s="122"/>
      <c r="N77" s="126" t="s">
        <v>135</v>
      </c>
      <c r="O77" s="127"/>
      <c r="P77" s="127"/>
      <c r="Q77" s="127"/>
      <c r="R77" s="127"/>
      <c r="S77" s="127"/>
      <c r="T77" s="128"/>
    </row>
    <row r="78" spans="7:20" ht="13.9" customHeight="1" x14ac:dyDescent="0.4">
      <c r="G78" s="24"/>
      <c r="H78" s="262"/>
      <c r="I78" s="25"/>
      <c r="J78" s="252"/>
      <c r="K78" s="36" t="s">
        <v>46</v>
      </c>
      <c r="L78" s="121">
        <f>L442</f>
        <v>3529.3751846307396</v>
      </c>
      <c r="M78" s="122"/>
      <c r="N78" s="129" t="s">
        <v>140</v>
      </c>
      <c r="O78" s="130">
        <f>1/((1+S45)*(1+S35))^O75</f>
        <v>0.9252924535771615</v>
      </c>
      <c r="P78" s="130">
        <f>1/((1+S45)*(1+S35))^P75</f>
        <v>0.85616612464684361</v>
      </c>
      <c r="Q78" s="130">
        <f>1/((1+S45)*(1+S35))^Q75</f>
        <v>0.79220405414412787</v>
      </c>
      <c r="R78" s="130">
        <f>1/((1+S45)*(1+S35))^R75</f>
        <v>0.73302043299279451</v>
      </c>
      <c r="S78" s="130">
        <f>1/((1+S45)*(1+S35))^S75</f>
        <v>0.67825827496609614</v>
      </c>
      <c r="T78" s="131">
        <f>1/((1+S45)*(1+S35))^T75</f>
        <v>0.62758726340239213</v>
      </c>
    </row>
    <row r="79" spans="7:20" ht="13.9" customHeight="1" thickBot="1" x14ac:dyDescent="0.45">
      <c r="G79" s="24"/>
      <c r="H79" s="262"/>
      <c r="I79" s="25"/>
      <c r="J79" s="252"/>
      <c r="K79" s="36" t="s">
        <v>48</v>
      </c>
      <c r="L79" s="121">
        <f>L445</f>
        <v>3807.1233967417224</v>
      </c>
      <c r="M79" s="122"/>
      <c r="N79" s="132" t="s">
        <v>141</v>
      </c>
      <c r="O79" s="133"/>
      <c r="P79" s="133"/>
      <c r="Q79" s="133"/>
      <c r="R79" s="133"/>
      <c r="S79" s="133"/>
      <c r="T79" s="134"/>
    </row>
    <row r="80" spans="7:20" ht="13.9" customHeight="1" x14ac:dyDescent="0.4">
      <c r="G80" s="24"/>
      <c r="H80" s="262"/>
      <c r="I80" s="25"/>
      <c r="J80" s="252"/>
      <c r="K80" s="36" t="s">
        <v>60</v>
      </c>
      <c r="L80" s="121">
        <f>L448</f>
        <v>4258.0101151775534</v>
      </c>
      <c r="M80" s="122"/>
      <c r="N80" s="25"/>
      <c r="T80" s="26"/>
    </row>
    <row r="81" spans="7:20" ht="13.9" customHeight="1" x14ac:dyDescent="0.45">
      <c r="G81" s="24"/>
      <c r="H81" s="262"/>
      <c r="I81" s="25"/>
      <c r="J81" s="252"/>
      <c r="K81" s="36" t="s">
        <v>65</v>
      </c>
      <c r="L81" s="121">
        <f>L451</f>
        <v>5272.4603227876096</v>
      </c>
      <c r="M81" s="122"/>
      <c r="N81" s="25"/>
      <c r="O81"/>
      <c r="P81"/>
      <c r="Q81"/>
      <c r="R81"/>
      <c r="S81"/>
      <c r="T81" s="26"/>
    </row>
    <row r="82" spans="7:20" ht="13.9" customHeight="1" x14ac:dyDescent="0.45">
      <c r="G82" s="24"/>
      <c r="H82" s="262"/>
      <c r="I82" s="25"/>
      <c r="J82" s="252"/>
      <c r="K82" s="36" t="s">
        <v>69</v>
      </c>
      <c r="L82" s="121">
        <f>L454</f>
        <v>5341.4701018223832</v>
      </c>
      <c r="M82" s="122"/>
      <c r="N82" s="25"/>
      <c r="O82"/>
      <c r="P82"/>
      <c r="Q82"/>
      <c r="R82"/>
      <c r="S82"/>
      <c r="T82" s="26"/>
    </row>
    <row r="83" spans="7:20" ht="13.9" customHeight="1" x14ac:dyDescent="0.45">
      <c r="G83" s="24"/>
      <c r="H83" s="262"/>
      <c r="I83" s="25"/>
      <c r="J83" s="252"/>
      <c r="K83" s="36" t="s">
        <v>73</v>
      </c>
      <c r="L83" s="121">
        <f>L457</f>
        <v>5422.9876954651199</v>
      </c>
      <c r="M83" s="122"/>
      <c r="N83" s="25"/>
      <c r="O83"/>
      <c r="P83"/>
      <c r="Q83"/>
      <c r="R83"/>
      <c r="S83"/>
      <c r="T83" s="26"/>
    </row>
    <row r="84" spans="7:20" ht="13.9" customHeight="1" x14ac:dyDescent="0.45">
      <c r="G84" s="24"/>
      <c r="H84" s="262"/>
      <c r="I84" s="25"/>
      <c r="J84" s="252"/>
      <c r="K84" s="36" t="s">
        <v>76</v>
      </c>
      <c r="L84" s="121">
        <f>L460</f>
        <v>5559.9005464316233</v>
      </c>
      <c r="M84" s="122"/>
      <c r="N84" s="25"/>
      <c r="O84" s="135"/>
      <c r="P84" s="25"/>
      <c r="Q84" s="25"/>
      <c r="R84" s="25"/>
      <c r="S84" s="25"/>
      <c r="T84" s="26"/>
    </row>
    <row r="85" spans="7:20" ht="13.9" customHeight="1" x14ac:dyDescent="0.45">
      <c r="G85" s="24"/>
      <c r="H85" s="262"/>
      <c r="I85" s="25"/>
      <c r="J85" s="252"/>
      <c r="K85" s="36" t="s">
        <v>80</v>
      </c>
      <c r="L85" s="121">
        <f>L463</f>
        <v>5649.086812900191</v>
      </c>
      <c r="M85" s="122"/>
      <c r="N85" s="25"/>
      <c r="O85" s="136"/>
      <c r="P85" s="25"/>
      <c r="Q85" s="25"/>
      <c r="R85" s="25"/>
      <c r="S85" s="25"/>
      <c r="T85" s="26"/>
    </row>
    <row r="86" spans="7:20" ht="13.9" customHeight="1" x14ac:dyDescent="0.45">
      <c r="G86" s="24"/>
      <c r="H86" s="262"/>
      <c r="I86" s="25"/>
      <c r="J86" s="253"/>
      <c r="K86" s="36" t="s">
        <v>85</v>
      </c>
      <c r="L86" s="121">
        <f>L466</f>
        <v>5808.4943080726453</v>
      </c>
      <c r="M86" s="122"/>
      <c r="N86" s="25"/>
      <c r="O86" s="136"/>
      <c r="P86" s="25"/>
      <c r="Q86" s="25"/>
      <c r="R86" s="25"/>
      <c r="S86" s="25"/>
      <c r="T86" s="26"/>
    </row>
    <row r="87" spans="7:20" ht="13.9" customHeight="1" x14ac:dyDescent="0.45">
      <c r="G87" s="24"/>
      <c r="H87" s="262"/>
      <c r="I87" s="25"/>
      <c r="J87" s="253"/>
      <c r="K87" s="36" t="s">
        <v>88</v>
      </c>
      <c r="L87" s="121">
        <f>L469</f>
        <v>5839.510055293732</v>
      </c>
      <c r="M87" s="122"/>
      <c r="N87" s="25"/>
      <c r="O87" s="136"/>
      <c r="P87" s="25"/>
      <c r="Q87" s="25"/>
      <c r="R87" s="25"/>
      <c r="S87" s="25"/>
      <c r="T87" s="26"/>
    </row>
    <row r="88" spans="7:20" ht="13.9" customHeight="1" x14ac:dyDescent="0.45">
      <c r="G88" s="24"/>
      <c r="H88" s="262"/>
      <c r="I88" s="25"/>
      <c r="J88" s="253"/>
      <c r="K88" s="36" t="s">
        <v>90</v>
      </c>
      <c r="L88" s="121">
        <f>L472</f>
        <v>5959.705915072087</v>
      </c>
      <c r="M88" s="122"/>
      <c r="N88" s="25"/>
      <c r="O88" s="136"/>
      <c r="P88" s="25"/>
      <c r="Q88" s="25"/>
      <c r="R88" s="25"/>
      <c r="S88" s="25"/>
      <c r="T88" s="26"/>
    </row>
    <row r="89" spans="7:20" ht="13.9" customHeight="1" x14ac:dyDescent="0.45">
      <c r="G89" s="24"/>
      <c r="H89" s="262"/>
      <c r="I89" s="25"/>
      <c r="J89" s="253"/>
      <c r="K89" s="36" t="s">
        <v>94</v>
      </c>
      <c r="L89" s="121">
        <f>L475</f>
        <v>6134.9134826386435</v>
      </c>
      <c r="M89" s="122"/>
      <c r="N89" s="25"/>
      <c r="O89" s="136"/>
      <c r="P89" s="25"/>
      <c r="Q89" s="25"/>
      <c r="R89" s="25"/>
      <c r="S89" s="25"/>
      <c r="T89" s="26"/>
    </row>
    <row r="90" spans="7:20" ht="13.9" customHeight="1" x14ac:dyDescent="0.45">
      <c r="G90" s="24"/>
      <c r="H90" s="262"/>
      <c r="I90" s="25"/>
      <c r="J90" s="253"/>
      <c r="K90" s="76" t="s">
        <v>97</v>
      </c>
      <c r="L90" s="121">
        <f>L478</f>
        <v>6458.3645028944147</v>
      </c>
      <c r="M90" s="122"/>
      <c r="N90" s="25"/>
      <c r="O90" s="136"/>
      <c r="P90" s="25"/>
      <c r="Q90" s="25"/>
      <c r="R90" s="25"/>
      <c r="S90" s="25"/>
      <c r="T90" s="26"/>
    </row>
    <row r="91" spans="7:20" ht="13.9" customHeight="1" x14ac:dyDescent="0.45">
      <c r="G91" s="24"/>
      <c r="H91" s="262"/>
      <c r="I91" s="25"/>
      <c r="J91" s="25"/>
      <c r="K91" s="25"/>
      <c r="L91" s="25"/>
      <c r="M91"/>
      <c r="N91" s="25"/>
      <c r="O91" s="136"/>
      <c r="P91" s="25"/>
      <c r="Q91" s="25"/>
      <c r="R91" s="25"/>
      <c r="S91" s="25"/>
      <c r="T91" s="26"/>
    </row>
    <row r="92" spans="7:20" ht="13.9" customHeight="1" x14ac:dyDescent="0.45">
      <c r="G92" s="24"/>
      <c r="H92" s="262"/>
      <c r="I92" s="25"/>
      <c r="J92" s="251" t="s">
        <v>142</v>
      </c>
      <c r="K92" s="28" t="s">
        <v>43</v>
      </c>
      <c r="L92" s="121">
        <f>L484</f>
        <v>137.16147681738988</v>
      </c>
      <c r="M92" s="122"/>
      <c r="N92" s="25"/>
      <c r="O92" s="135"/>
      <c r="P92" s="25"/>
      <c r="Q92" s="25"/>
      <c r="R92" s="25"/>
      <c r="S92" s="25"/>
      <c r="T92" s="26"/>
    </row>
    <row r="93" spans="7:20" ht="13.9" customHeight="1" x14ac:dyDescent="0.45">
      <c r="G93" s="24"/>
      <c r="H93" s="262"/>
      <c r="I93" s="25"/>
      <c r="J93" s="252"/>
      <c r="K93" s="36" t="s">
        <v>45</v>
      </c>
      <c r="L93" s="121">
        <f>L487</f>
        <v>142.64831372256214</v>
      </c>
      <c r="M93" s="122"/>
      <c r="N93" s="25"/>
      <c r="O93" s="135"/>
      <c r="P93" s="25"/>
      <c r="Q93" s="25"/>
      <c r="R93" s="25"/>
      <c r="S93" s="25"/>
      <c r="T93" s="26"/>
    </row>
    <row r="94" spans="7:20" ht="13.9" customHeight="1" x14ac:dyDescent="0.45">
      <c r="G94" s="24"/>
      <c r="H94" s="262"/>
      <c r="I94" s="25"/>
      <c r="J94" s="252"/>
      <c r="K94" s="36" t="s">
        <v>46</v>
      </c>
      <c r="L94" s="121">
        <f>L490</f>
        <v>144.76833792847685</v>
      </c>
      <c r="M94" s="122"/>
      <c r="N94" s="25"/>
      <c r="O94" s="135"/>
      <c r="P94" s="25"/>
      <c r="Q94" s="25"/>
      <c r="R94" s="25"/>
      <c r="S94" s="25"/>
      <c r="T94" s="26"/>
    </row>
    <row r="95" spans="7:20" ht="13.9" customHeight="1" x14ac:dyDescent="0.45">
      <c r="G95" s="24"/>
      <c r="H95" s="262"/>
      <c r="I95" s="25"/>
      <c r="J95" s="252"/>
      <c r="K95" s="36" t="s">
        <v>48</v>
      </c>
      <c r="L95" s="121">
        <f>L493</f>
        <v>151.6499493595401</v>
      </c>
      <c r="M95" s="122"/>
      <c r="N95" s="25"/>
      <c r="O95" s="135"/>
      <c r="P95" s="25"/>
      <c r="Q95" s="25"/>
      <c r="R95" s="25"/>
      <c r="S95" s="25"/>
      <c r="T95" s="26"/>
    </row>
    <row r="96" spans="7:20" ht="13.9" customHeight="1" x14ac:dyDescent="0.45">
      <c r="G96" s="24"/>
      <c r="H96" s="262"/>
      <c r="I96" s="25"/>
      <c r="J96" s="252"/>
      <c r="K96" s="36" t="s">
        <v>60</v>
      </c>
      <c r="L96" s="121">
        <f>L496</f>
        <v>159.13642045293659</v>
      </c>
      <c r="M96" s="122"/>
      <c r="N96" s="25"/>
      <c r="O96" s="135"/>
      <c r="P96" s="25"/>
      <c r="Q96" s="25"/>
      <c r="R96" s="25"/>
      <c r="S96" s="25"/>
      <c r="T96" s="26"/>
    </row>
    <row r="97" spans="7:20" ht="13.9" customHeight="1" x14ac:dyDescent="0.45">
      <c r="G97" s="24"/>
      <c r="H97" s="262"/>
      <c r="I97" s="25"/>
      <c r="J97" s="252"/>
      <c r="K97" s="36" t="s">
        <v>65</v>
      </c>
      <c r="L97" s="121">
        <f>L499</f>
        <v>105.6258373069841</v>
      </c>
      <c r="M97" s="122"/>
      <c r="N97" s="25"/>
      <c r="O97" s="135"/>
      <c r="P97" s="25"/>
      <c r="Q97" s="25"/>
      <c r="R97" s="25"/>
      <c r="S97" s="25"/>
      <c r="T97" s="26"/>
    </row>
    <row r="98" spans="7:20" ht="13.9" customHeight="1" x14ac:dyDescent="0.45">
      <c r="G98" s="24"/>
      <c r="H98" s="262"/>
      <c r="I98" s="25"/>
      <c r="J98" s="252"/>
      <c r="K98" s="36" t="s">
        <v>69</v>
      </c>
      <c r="L98" s="121">
        <f>L502</f>
        <v>107.55871736933008</v>
      </c>
      <c r="M98" s="122"/>
      <c r="N98" s="25"/>
      <c r="O98" s="135"/>
      <c r="P98" s="25"/>
      <c r="Q98" s="25"/>
      <c r="R98" s="25"/>
      <c r="S98" s="25"/>
      <c r="T98" s="26"/>
    </row>
    <row r="99" spans="7:20" ht="13.9" customHeight="1" x14ac:dyDescent="0.45">
      <c r="G99" s="24"/>
      <c r="H99" s="262"/>
      <c r="I99" s="25"/>
      <c r="J99" s="252"/>
      <c r="K99" s="36" t="s">
        <v>73</v>
      </c>
      <c r="L99" s="121">
        <f>L505</f>
        <v>111.34486605367211</v>
      </c>
      <c r="M99" s="122"/>
      <c r="N99" s="25"/>
      <c r="O99" s="135"/>
      <c r="P99" s="25"/>
      <c r="Q99" s="25"/>
      <c r="R99" s="25"/>
      <c r="S99" s="25"/>
      <c r="T99" s="26"/>
    </row>
    <row r="100" spans="7:20" ht="13.9" customHeight="1" x14ac:dyDescent="0.45">
      <c r="G100" s="24"/>
      <c r="H100" s="262"/>
      <c r="I100" s="25"/>
      <c r="J100" s="252"/>
      <c r="K100" s="36" t="s">
        <v>76</v>
      </c>
      <c r="L100" s="121">
        <f>L508</f>
        <v>122.41215878888242</v>
      </c>
      <c r="M100" s="122"/>
      <c r="N100" s="25"/>
      <c r="O100" s="135"/>
      <c r="P100" s="25"/>
      <c r="Q100" s="25"/>
      <c r="R100" s="25"/>
      <c r="S100" s="25"/>
      <c r="T100" s="26"/>
    </row>
    <row r="101" spans="7:20" ht="13.9" customHeight="1" x14ac:dyDescent="0.45">
      <c r="G101" s="24"/>
      <c r="H101" s="262"/>
      <c r="I101" s="25"/>
      <c r="J101" s="252"/>
      <c r="K101" s="36" t="s">
        <v>80</v>
      </c>
      <c r="L101" s="121">
        <f>L511</f>
        <v>129.00726583696482</v>
      </c>
      <c r="M101" s="122"/>
      <c r="N101" s="25"/>
      <c r="O101" s="135"/>
      <c r="P101" s="25"/>
      <c r="Q101" s="25"/>
      <c r="R101" s="25"/>
      <c r="S101" s="25"/>
      <c r="T101" s="26"/>
    </row>
    <row r="102" spans="7:20" ht="13.9" customHeight="1" x14ac:dyDescent="0.45">
      <c r="G102" s="24"/>
      <c r="H102" s="262"/>
      <c r="I102" s="25"/>
      <c r="J102" s="253"/>
      <c r="K102" s="36" t="s">
        <v>85</v>
      </c>
      <c r="L102" s="121">
        <f>L514</f>
        <v>133.61158320031512</v>
      </c>
      <c r="M102" s="122"/>
      <c r="N102" s="25"/>
      <c r="O102" s="135"/>
      <c r="P102" s="25"/>
      <c r="Q102" s="25"/>
      <c r="R102" s="25"/>
      <c r="S102" s="25"/>
      <c r="T102" s="26"/>
    </row>
    <row r="103" spans="7:20" ht="13.9" customHeight="1" x14ac:dyDescent="0.45">
      <c r="G103" s="24"/>
      <c r="H103" s="262"/>
      <c r="I103" s="25"/>
      <c r="J103" s="253"/>
      <c r="K103" s="36" t="s">
        <v>88</v>
      </c>
      <c r="L103" s="121">
        <f>L517</f>
        <v>135.08132898895198</v>
      </c>
      <c r="M103" s="122"/>
      <c r="N103" s="25"/>
      <c r="O103" s="135"/>
      <c r="P103" s="25"/>
      <c r="Q103" s="25"/>
      <c r="R103" s="25"/>
      <c r="S103" s="25"/>
      <c r="T103" s="26"/>
    </row>
    <row r="104" spans="7:20" ht="13.9" customHeight="1" x14ac:dyDescent="0.45">
      <c r="G104" s="24"/>
      <c r="H104" s="262"/>
      <c r="I104" s="25"/>
      <c r="J104" s="253"/>
      <c r="K104" s="36" t="s">
        <v>90</v>
      </c>
      <c r="L104" s="121">
        <f>L520</f>
        <v>136.11523143449114</v>
      </c>
      <c r="M104" s="122"/>
      <c r="N104" s="25"/>
      <c r="O104" s="135"/>
      <c r="P104" s="25"/>
      <c r="Q104" s="25"/>
      <c r="R104" s="25"/>
      <c r="S104" s="25"/>
      <c r="T104" s="26"/>
    </row>
    <row r="105" spans="7:20" ht="13.9" customHeight="1" x14ac:dyDescent="0.45">
      <c r="G105" s="24"/>
      <c r="H105" s="262"/>
      <c r="I105" s="25"/>
      <c r="J105" s="253"/>
      <c r="K105" s="36" t="s">
        <v>94</v>
      </c>
      <c r="L105" s="121">
        <f>L523</f>
        <v>131.37276459161757</v>
      </c>
      <c r="M105" s="122"/>
      <c r="N105" s="25"/>
      <c r="O105" s="135"/>
      <c r="P105" s="25"/>
      <c r="Q105" s="25"/>
      <c r="R105" s="25"/>
      <c r="S105" s="25"/>
      <c r="T105" s="26"/>
    </row>
    <row r="106" spans="7:20" ht="13.9" customHeight="1" x14ac:dyDescent="0.45">
      <c r="G106" s="24"/>
      <c r="H106" s="262"/>
      <c r="I106" s="25"/>
      <c r="J106" s="253"/>
      <c r="K106" s="76" t="s">
        <v>97</v>
      </c>
      <c r="L106" s="121">
        <f>L526</f>
        <v>138.14653109480159</v>
      </c>
      <c r="M106" s="122"/>
      <c r="N106" s="25"/>
      <c r="O106" s="135"/>
      <c r="P106" s="25"/>
      <c r="Q106" s="25"/>
      <c r="R106" s="25"/>
      <c r="S106" s="25"/>
      <c r="T106" s="26"/>
    </row>
    <row r="107" spans="7:20" ht="13.9" customHeight="1" x14ac:dyDescent="0.45">
      <c r="G107" s="24"/>
      <c r="H107" s="262"/>
      <c r="I107" s="25"/>
      <c r="J107" s="25"/>
      <c r="K107" s="25"/>
      <c r="L107" s="25"/>
      <c r="M107" s="25"/>
      <c r="N107" s="25"/>
      <c r="O107" s="135"/>
      <c r="P107" s="25"/>
      <c r="Q107" s="25"/>
      <c r="R107" s="25"/>
      <c r="S107" s="25"/>
      <c r="T107" s="26"/>
    </row>
    <row r="108" spans="7:20" ht="13.9" customHeight="1" x14ac:dyDescent="0.45">
      <c r="G108" s="24"/>
      <c r="H108" s="262"/>
      <c r="I108" s="25"/>
      <c r="J108" s="251" t="s">
        <v>143</v>
      </c>
      <c r="K108" s="28" t="s">
        <v>43</v>
      </c>
      <c r="L108" s="121">
        <f>L530</f>
        <v>0</v>
      </c>
      <c r="M108" s="25"/>
      <c r="N108" s="25"/>
      <c r="O108" s="135"/>
      <c r="P108" s="25"/>
      <c r="Q108" s="25"/>
      <c r="R108" s="25"/>
      <c r="S108" s="25"/>
      <c r="T108" s="26"/>
    </row>
    <row r="109" spans="7:20" ht="13.9" customHeight="1" x14ac:dyDescent="0.45">
      <c r="G109" s="24"/>
      <c r="H109" s="262"/>
      <c r="I109" s="25"/>
      <c r="J109" s="252"/>
      <c r="K109" s="36" t="s">
        <v>45</v>
      </c>
      <c r="L109" s="121">
        <v>0</v>
      </c>
      <c r="M109" s="25"/>
      <c r="N109" s="25"/>
      <c r="O109" s="135"/>
      <c r="P109" s="25"/>
      <c r="Q109" s="25"/>
      <c r="R109" s="25"/>
      <c r="S109" s="25"/>
      <c r="T109" s="26"/>
    </row>
    <row r="110" spans="7:20" ht="13.9" customHeight="1" x14ac:dyDescent="0.45">
      <c r="G110" s="24"/>
      <c r="H110" s="262"/>
      <c r="I110" s="25"/>
      <c r="J110" s="252"/>
      <c r="K110" s="36" t="s">
        <v>46</v>
      </c>
      <c r="L110" s="121">
        <v>0</v>
      </c>
      <c r="M110" s="25"/>
      <c r="N110" s="25"/>
      <c r="O110" s="135"/>
      <c r="P110" s="25"/>
      <c r="Q110" s="25"/>
      <c r="R110" s="25"/>
      <c r="S110" s="25"/>
      <c r="T110" s="26"/>
    </row>
    <row r="111" spans="7:20" ht="13.9" customHeight="1" x14ac:dyDescent="0.45">
      <c r="G111" s="24"/>
      <c r="H111" s="262"/>
      <c r="I111" s="25"/>
      <c r="J111" s="252"/>
      <c r="K111" s="36" t="s">
        <v>48</v>
      </c>
      <c r="L111" s="121">
        <v>0</v>
      </c>
      <c r="M111" s="25"/>
      <c r="N111" s="25"/>
      <c r="O111" s="135"/>
      <c r="P111" s="25"/>
      <c r="Q111" s="25"/>
      <c r="R111" s="25"/>
      <c r="S111" s="25"/>
      <c r="T111" s="26"/>
    </row>
    <row r="112" spans="7:20" ht="13.9" customHeight="1" x14ac:dyDescent="0.45">
      <c r="G112" s="24"/>
      <c r="H112" s="262"/>
      <c r="I112" s="25"/>
      <c r="J112" s="252"/>
      <c r="K112" s="36" t="s">
        <v>60</v>
      </c>
      <c r="L112" s="121">
        <v>0</v>
      </c>
      <c r="M112" s="25"/>
      <c r="O112" s="135"/>
      <c r="P112" s="25"/>
      <c r="Q112" s="25"/>
      <c r="R112" s="25"/>
      <c r="S112" s="25"/>
      <c r="T112" s="26"/>
    </row>
    <row r="113" spans="7:59" ht="13.9" customHeight="1" x14ac:dyDescent="0.45">
      <c r="G113" s="24"/>
      <c r="H113" s="262"/>
      <c r="I113" s="25"/>
      <c r="J113" s="252"/>
      <c r="K113" s="36" t="s">
        <v>65</v>
      </c>
      <c r="L113" s="121">
        <v>0</v>
      </c>
      <c r="M113" s="25"/>
      <c r="N113" s="25"/>
      <c r="O113" s="135"/>
      <c r="P113" s="25"/>
      <c r="Q113" s="25"/>
      <c r="R113" s="25"/>
      <c r="S113" s="25"/>
      <c r="T113" s="26"/>
    </row>
    <row r="114" spans="7:59" ht="13.9" customHeight="1" x14ac:dyDescent="0.45">
      <c r="G114" s="24"/>
      <c r="H114" s="262"/>
      <c r="I114" s="25"/>
      <c r="J114" s="252"/>
      <c r="K114" s="36" t="s">
        <v>69</v>
      </c>
      <c r="L114" s="121">
        <v>0</v>
      </c>
      <c r="M114" s="25"/>
      <c r="N114" s="25"/>
      <c r="O114" s="135"/>
      <c r="P114" s="25"/>
      <c r="Q114" s="25"/>
      <c r="R114" s="25"/>
      <c r="S114" s="25"/>
      <c r="T114" s="26"/>
    </row>
    <row r="115" spans="7:59" ht="13.9" customHeight="1" x14ac:dyDescent="0.45">
      <c r="G115" s="24"/>
      <c r="H115" s="262"/>
      <c r="I115" s="25"/>
      <c r="J115" s="252"/>
      <c r="K115" s="36" t="s">
        <v>73</v>
      </c>
      <c r="L115" s="121">
        <v>0</v>
      </c>
      <c r="M115" s="25"/>
      <c r="N115" s="25"/>
      <c r="O115" s="135"/>
      <c r="P115" s="25"/>
      <c r="Q115" s="25"/>
      <c r="R115" s="25"/>
      <c r="S115" s="25"/>
      <c r="T115" s="26"/>
    </row>
    <row r="116" spans="7:59" ht="13.9" customHeight="1" x14ac:dyDescent="0.45">
      <c r="G116" s="24"/>
      <c r="H116" s="262"/>
      <c r="I116" s="25"/>
      <c r="J116" s="252"/>
      <c r="K116" s="36" t="s">
        <v>76</v>
      </c>
      <c r="L116" s="121">
        <v>0</v>
      </c>
      <c r="M116" s="25"/>
      <c r="N116" s="25"/>
      <c r="O116" s="135"/>
      <c r="P116" s="25"/>
      <c r="Q116" s="25"/>
      <c r="R116" s="25"/>
      <c r="S116" s="25"/>
      <c r="T116" s="26"/>
    </row>
    <row r="117" spans="7:59" ht="13.9" customHeight="1" x14ac:dyDescent="0.45">
      <c r="G117" s="24"/>
      <c r="H117" s="262"/>
      <c r="I117" s="25"/>
      <c r="J117" s="252"/>
      <c r="K117" s="36" t="s">
        <v>80</v>
      </c>
      <c r="L117" s="121">
        <v>0</v>
      </c>
      <c r="M117" s="25"/>
      <c r="N117" s="25"/>
      <c r="O117" s="135"/>
      <c r="P117" s="25"/>
      <c r="Q117" s="25"/>
      <c r="R117" s="25"/>
      <c r="S117" s="25"/>
      <c r="T117" s="26"/>
    </row>
    <row r="118" spans="7:59" ht="13.9" customHeight="1" x14ac:dyDescent="0.45">
      <c r="G118" s="25"/>
      <c r="H118" s="137"/>
      <c r="I118" s="25"/>
      <c r="J118" s="253"/>
      <c r="K118" s="36" t="s">
        <v>85</v>
      </c>
      <c r="L118" s="121">
        <v>0</v>
      </c>
      <c r="M118" s="25"/>
      <c r="N118" s="25"/>
      <c r="O118" s="135"/>
      <c r="P118" s="25"/>
      <c r="Q118" s="25"/>
      <c r="R118" s="25"/>
      <c r="S118" s="25"/>
      <c r="T118" s="26"/>
    </row>
    <row r="119" spans="7:59" ht="13.9" customHeight="1" x14ac:dyDescent="0.45">
      <c r="G119" s="25"/>
      <c r="H119" s="137"/>
      <c r="I119" s="25"/>
      <c r="J119" s="253"/>
      <c r="K119" s="36" t="s">
        <v>88</v>
      </c>
      <c r="L119" s="121">
        <v>0</v>
      </c>
      <c r="M119" s="25"/>
      <c r="N119" s="25"/>
      <c r="O119" s="135"/>
      <c r="P119" s="25"/>
      <c r="Q119" s="25"/>
      <c r="R119" s="25"/>
      <c r="S119" s="25"/>
      <c r="T119" s="26"/>
    </row>
    <row r="120" spans="7:59" ht="13.9" customHeight="1" x14ac:dyDescent="0.45">
      <c r="G120" s="25"/>
      <c r="H120" s="137"/>
      <c r="I120" s="25"/>
      <c r="J120" s="253"/>
      <c r="K120" s="36" t="s">
        <v>90</v>
      </c>
      <c r="L120" s="121">
        <v>0</v>
      </c>
      <c r="M120" s="25"/>
      <c r="N120" s="25"/>
      <c r="O120" s="135"/>
      <c r="P120" s="25"/>
      <c r="Q120" s="25"/>
      <c r="R120" s="25"/>
      <c r="S120" s="25"/>
      <c r="T120" s="26"/>
    </row>
    <row r="121" spans="7:59" ht="13.9" customHeight="1" x14ac:dyDescent="0.45">
      <c r="G121" s="25"/>
      <c r="H121" s="137"/>
      <c r="I121" s="25"/>
      <c r="J121" s="253"/>
      <c r="K121" s="36" t="s">
        <v>94</v>
      </c>
      <c r="L121" s="121">
        <v>0</v>
      </c>
      <c r="M121" s="25"/>
      <c r="N121" s="25"/>
      <c r="O121" s="135"/>
      <c r="P121" s="25"/>
      <c r="Q121" s="25"/>
      <c r="R121" s="25"/>
      <c r="S121" s="25"/>
      <c r="T121" s="26"/>
    </row>
    <row r="122" spans="7:59" ht="13.9" customHeight="1" x14ac:dyDescent="0.45">
      <c r="G122" s="25"/>
      <c r="H122" s="137"/>
      <c r="I122" s="25"/>
      <c r="J122" s="253"/>
      <c r="K122" s="76" t="s">
        <v>97</v>
      </c>
      <c r="L122" s="121">
        <v>0</v>
      </c>
      <c r="M122" s="25"/>
      <c r="N122" s="25"/>
      <c r="O122" s="135"/>
      <c r="P122" s="25"/>
      <c r="Q122" s="25"/>
      <c r="R122" s="25"/>
      <c r="S122" s="25"/>
      <c r="T122" s="26"/>
    </row>
    <row r="123" spans="7:59" ht="13.9" customHeight="1" thickBot="1" x14ac:dyDescent="0.4">
      <c r="G123" s="138"/>
      <c r="H123" s="138"/>
      <c r="I123" s="138"/>
      <c r="J123" s="138"/>
      <c r="K123" s="138"/>
      <c r="L123" s="138"/>
      <c r="M123" s="138"/>
      <c r="N123" s="138"/>
      <c r="P123" s="138"/>
      <c r="Q123" s="138"/>
      <c r="R123" s="138"/>
      <c r="S123" s="138"/>
      <c r="T123" s="139"/>
    </row>
    <row r="124" spans="7:59" ht="13.9" customHeight="1" x14ac:dyDescent="0.35"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1"/>
    </row>
    <row r="125" spans="7:59" ht="13.9" customHeight="1" x14ac:dyDescent="0.45">
      <c r="G125" s="24"/>
      <c r="H125" s="260" t="s">
        <v>144</v>
      </c>
      <c r="I125" s="25"/>
      <c r="J125" s="251" t="s">
        <v>145</v>
      </c>
      <c r="K125" s="28" t="s">
        <v>43</v>
      </c>
      <c r="L125" s="142">
        <f>L611</f>
        <v>8.0739387999999995E-2</v>
      </c>
      <c r="M125" s="25"/>
      <c r="N125" s="135"/>
      <c r="O125" s="25"/>
      <c r="P125" s="25"/>
      <c r="Q125" s="25"/>
      <c r="R125" s="25"/>
      <c r="S125"/>
      <c r="T125" s="26"/>
    </row>
    <row r="126" spans="7:59" ht="13.9" customHeight="1" x14ac:dyDescent="0.45">
      <c r="G126" s="24"/>
      <c r="H126" s="260"/>
      <c r="I126" s="25"/>
      <c r="J126" s="252"/>
      <c r="K126" s="36" t="s">
        <v>45</v>
      </c>
      <c r="L126" s="143">
        <f>L614</f>
        <v>8.0739387999999995E-2</v>
      </c>
      <c r="M126" s="25"/>
      <c r="N126" s="135"/>
      <c r="O126" s="135"/>
      <c r="P126" s="135"/>
      <c r="Q126" s="135"/>
      <c r="R126" s="135"/>
      <c r="S126"/>
      <c r="T126" s="26"/>
    </row>
    <row r="127" spans="7:59" ht="13.9" customHeight="1" x14ac:dyDescent="0.45">
      <c r="G127" s="24"/>
      <c r="H127" s="260"/>
      <c r="I127" s="25"/>
      <c r="J127" s="252"/>
      <c r="K127" s="36" t="s">
        <v>46</v>
      </c>
      <c r="L127" s="143">
        <f>L617</f>
        <v>8.0739387999999995E-2</v>
      </c>
      <c r="M127" s="25"/>
      <c r="N127" s="135"/>
      <c r="O127" s="135"/>
      <c r="P127" s="135"/>
      <c r="Q127" s="135"/>
      <c r="R127" s="135"/>
      <c r="S127" s="135"/>
      <c r="T127" s="26"/>
    </row>
    <row r="128" spans="7:59" ht="13.9" customHeight="1" x14ac:dyDescent="0.45">
      <c r="G128" s="24"/>
      <c r="H128" s="260"/>
      <c r="I128" s="25"/>
      <c r="J128" s="252"/>
      <c r="K128" s="36" t="s">
        <v>48</v>
      </c>
      <c r="L128" s="143">
        <f>L620</f>
        <v>8.0739387999999995E-2</v>
      </c>
      <c r="M128" s="25"/>
      <c r="N128" s="135"/>
      <c r="O128" s="135"/>
      <c r="P128" s="135"/>
      <c r="Q128" s="135"/>
      <c r="R128" s="135"/>
      <c r="S128" s="135"/>
      <c r="T128" s="26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  <c r="AI128" s="135"/>
      <c r="AW128" s="135"/>
      <c r="AX128" s="135"/>
      <c r="AY128" s="135"/>
      <c r="AZ128" s="135"/>
      <c r="BA128" s="135"/>
      <c r="BB128" s="135"/>
      <c r="BC128" s="135"/>
      <c r="BD128" s="135"/>
      <c r="BE128" s="135"/>
      <c r="BF128" s="135"/>
      <c r="BG128" s="135"/>
    </row>
    <row r="129" spans="7:48" ht="13.9" customHeight="1" x14ac:dyDescent="0.45">
      <c r="G129" s="24"/>
      <c r="H129" s="260"/>
      <c r="I129" s="25"/>
      <c r="J129" s="252"/>
      <c r="K129" s="36" t="s">
        <v>60</v>
      </c>
      <c r="L129" s="144">
        <f>L623</f>
        <v>8.0739387999999995E-2</v>
      </c>
      <c r="M129" s="25"/>
      <c r="N129" s="135"/>
      <c r="O129" s="135"/>
      <c r="P129" s="135"/>
      <c r="Q129" s="135"/>
      <c r="R129" s="135"/>
      <c r="S129" s="135"/>
      <c r="T129" s="26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  <c r="AK129" s="135"/>
      <c r="AL129" s="135"/>
      <c r="AM129" s="135"/>
      <c r="AN129" s="135"/>
      <c r="AO129" s="135"/>
      <c r="AP129" s="135"/>
      <c r="AQ129" s="135"/>
      <c r="AR129" s="135"/>
      <c r="AS129" s="135"/>
      <c r="AT129" s="135"/>
      <c r="AU129" s="135"/>
      <c r="AV129" s="135"/>
    </row>
    <row r="130" spans="7:48" ht="13.9" customHeight="1" x14ac:dyDescent="0.45">
      <c r="G130" s="24"/>
      <c r="H130" s="260"/>
      <c r="I130" s="25"/>
      <c r="J130" s="252"/>
      <c r="K130" s="36" t="s">
        <v>65</v>
      </c>
      <c r="L130" s="142">
        <f>L626</f>
        <v>8.0739387999999995E-2</v>
      </c>
      <c r="M130" s="25"/>
      <c r="N130" s="25"/>
      <c r="O130" s="135"/>
      <c r="P130" s="25"/>
      <c r="Q130" s="25"/>
      <c r="R130" s="25"/>
      <c r="S130" s="25"/>
      <c r="T130" s="26"/>
      <c r="U130" s="135"/>
      <c r="V130" s="135"/>
      <c r="W130" s="135"/>
      <c r="X130" s="135"/>
    </row>
    <row r="131" spans="7:48" ht="13.9" customHeight="1" x14ac:dyDescent="0.45">
      <c r="G131" s="24"/>
      <c r="H131" s="260"/>
      <c r="I131" s="25"/>
      <c r="J131" s="252"/>
      <c r="K131" s="36" t="s">
        <v>69</v>
      </c>
      <c r="L131" s="143">
        <f>L629</f>
        <v>8.0739387999999995E-2</v>
      </c>
      <c r="M131" s="25"/>
      <c r="N131" s="25"/>
      <c r="O131" s="135"/>
      <c r="P131" s="25"/>
      <c r="Q131" s="25"/>
      <c r="R131" s="25"/>
      <c r="S131" s="25"/>
      <c r="T131" s="26"/>
    </row>
    <row r="132" spans="7:48" ht="13.9" customHeight="1" x14ac:dyDescent="0.45">
      <c r="G132" s="24"/>
      <c r="H132" s="260"/>
      <c r="I132" s="25"/>
      <c r="J132" s="252"/>
      <c r="K132" s="36" t="s">
        <v>73</v>
      </c>
      <c r="L132" s="143">
        <f>L632</f>
        <v>8.0739387999999995E-2</v>
      </c>
      <c r="M132" s="25"/>
      <c r="N132" s="25"/>
      <c r="O132" s="135"/>
      <c r="P132" s="25"/>
      <c r="Q132" s="25"/>
      <c r="R132" s="25"/>
      <c r="S132" s="25"/>
      <c r="T132" s="26"/>
    </row>
    <row r="133" spans="7:48" ht="13.9" customHeight="1" x14ac:dyDescent="0.45">
      <c r="G133" s="24"/>
      <c r="H133" s="260"/>
      <c r="I133" s="25"/>
      <c r="J133" s="252"/>
      <c r="K133" s="36" t="s">
        <v>76</v>
      </c>
      <c r="L133" s="143">
        <f>L635</f>
        <v>8.0739387999999995E-2</v>
      </c>
      <c r="M133" s="25"/>
      <c r="N133" s="25"/>
      <c r="O133" s="135"/>
      <c r="P133" s="25"/>
      <c r="Q133" s="25"/>
      <c r="R133" s="25"/>
      <c r="S133" s="25"/>
      <c r="T133" s="26"/>
    </row>
    <row r="134" spans="7:48" ht="13.9" customHeight="1" x14ac:dyDescent="0.4">
      <c r="G134" s="24"/>
      <c r="H134" s="260"/>
      <c r="I134" s="25"/>
      <c r="J134" s="252"/>
      <c r="K134" s="36" t="s">
        <v>80</v>
      </c>
      <c r="L134" s="143">
        <f>L638</f>
        <v>8.0739387999999995E-2</v>
      </c>
      <c r="M134" s="25"/>
      <c r="N134" s="25"/>
      <c r="P134" s="25"/>
      <c r="Q134" s="25"/>
      <c r="R134" s="25"/>
      <c r="S134" s="25"/>
      <c r="T134" s="26"/>
    </row>
    <row r="135" spans="7:48" ht="13.9" customHeight="1" x14ac:dyDescent="0.4">
      <c r="G135" s="25"/>
      <c r="H135" s="145"/>
      <c r="I135" s="25"/>
      <c r="J135" s="253"/>
      <c r="K135" s="36" t="s">
        <v>85</v>
      </c>
      <c r="L135" s="143">
        <f>L641</f>
        <v>8.0739387999999995E-2</v>
      </c>
      <c r="M135" s="25"/>
      <c r="N135" s="25"/>
      <c r="P135" s="25"/>
      <c r="Q135" s="25"/>
      <c r="R135" s="25"/>
      <c r="S135" s="25"/>
      <c r="T135" s="26"/>
    </row>
    <row r="136" spans="7:48" ht="13.9" customHeight="1" x14ac:dyDescent="0.4">
      <c r="G136" s="25"/>
      <c r="H136" s="145"/>
      <c r="I136" s="25"/>
      <c r="J136" s="253"/>
      <c r="K136" s="36" t="s">
        <v>88</v>
      </c>
      <c r="L136" s="143">
        <f>L644</f>
        <v>8.0739387999999995E-2</v>
      </c>
      <c r="M136" s="25"/>
      <c r="N136" s="25"/>
      <c r="P136" s="25"/>
      <c r="Q136" s="25"/>
      <c r="R136" s="25"/>
      <c r="S136" s="25"/>
      <c r="T136" s="26"/>
    </row>
    <row r="137" spans="7:48" ht="13.9" customHeight="1" x14ac:dyDescent="0.4">
      <c r="G137" s="25"/>
      <c r="H137" s="145"/>
      <c r="I137" s="25"/>
      <c r="J137" s="253"/>
      <c r="K137" s="36" t="s">
        <v>90</v>
      </c>
      <c r="L137" s="143">
        <f>L647</f>
        <v>8.0739387999999995E-2</v>
      </c>
      <c r="M137" s="25"/>
      <c r="N137" s="25"/>
      <c r="P137" s="25"/>
      <c r="Q137" s="25"/>
      <c r="R137" s="25"/>
      <c r="S137" s="25"/>
      <c r="T137" s="26"/>
    </row>
    <row r="138" spans="7:48" ht="13.9" customHeight="1" x14ac:dyDescent="0.4">
      <c r="G138" s="25"/>
      <c r="H138" s="145"/>
      <c r="I138" s="25"/>
      <c r="J138" s="253"/>
      <c r="K138" s="36" t="s">
        <v>94</v>
      </c>
      <c r="L138" s="143">
        <f>L650</f>
        <v>8.0739387999999995E-2</v>
      </c>
      <c r="M138" s="25"/>
      <c r="N138" s="25"/>
      <c r="P138" s="25"/>
      <c r="Q138" s="25"/>
      <c r="R138" s="25"/>
      <c r="S138" s="25"/>
      <c r="T138" s="26"/>
    </row>
    <row r="139" spans="7:48" ht="13.9" customHeight="1" x14ac:dyDescent="0.4">
      <c r="G139" s="25"/>
      <c r="H139" s="145"/>
      <c r="I139" s="25"/>
      <c r="J139" s="253"/>
      <c r="K139" s="76" t="s">
        <v>97</v>
      </c>
      <c r="L139" s="144">
        <f>L653</f>
        <v>8.0739387999999995E-2</v>
      </c>
      <c r="M139" s="25"/>
      <c r="N139" s="25"/>
      <c r="P139" s="25"/>
      <c r="Q139" s="25"/>
      <c r="R139" s="25"/>
      <c r="S139" s="25"/>
      <c r="T139" s="26"/>
    </row>
    <row r="140" spans="7:48" ht="13.9" customHeight="1" thickBot="1" x14ac:dyDescent="0.4"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9"/>
    </row>
    <row r="141" spans="7:48" ht="13.9" customHeight="1" x14ac:dyDescent="0.45">
      <c r="G141" s="140"/>
      <c r="H141" s="140"/>
      <c r="I141" s="140"/>
      <c r="J141" s="140"/>
      <c r="K141" s="140"/>
      <c r="L141" s="140"/>
      <c r="M141"/>
      <c r="N141" s="140"/>
      <c r="O141" s="140"/>
      <c r="P141" s="140"/>
      <c r="Q141" s="140"/>
      <c r="R141" s="140"/>
      <c r="S141" s="140"/>
      <c r="T141" s="141"/>
    </row>
    <row r="142" spans="7:48" ht="13.9" customHeight="1" x14ac:dyDescent="0.4">
      <c r="G142" s="24"/>
      <c r="H142" s="265" t="s">
        <v>146</v>
      </c>
      <c r="I142" s="25"/>
      <c r="J142" s="251" t="s">
        <v>147</v>
      </c>
      <c r="K142" s="28" t="s">
        <v>43</v>
      </c>
      <c r="L142" s="91">
        <f>L158+L174+L190</f>
        <v>227.56235389405401</v>
      </c>
      <c r="M142" s="122"/>
      <c r="N142" s="25"/>
      <c r="O142" s="25"/>
      <c r="P142" s="25"/>
      <c r="Q142" s="25"/>
      <c r="R142" s="25"/>
      <c r="S142" s="25"/>
      <c r="T142" s="26"/>
    </row>
    <row r="143" spans="7:48" ht="13.9" customHeight="1" x14ac:dyDescent="0.4">
      <c r="G143" s="24"/>
      <c r="H143" s="265"/>
      <c r="I143" s="25"/>
      <c r="J143" s="252"/>
      <c r="K143" s="36" t="s">
        <v>45</v>
      </c>
      <c r="L143" s="91">
        <f t="shared" ref="L143:L156" si="3">L159+L175+L191</f>
        <v>273.48166647160247</v>
      </c>
      <c r="M143" s="122"/>
      <c r="N143" s="25"/>
      <c r="O143" s="25"/>
      <c r="P143" s="25"/>
      <c r="Q143" s="25"/>
      <c r="R143" s="25"/>
      <c r="S143" s="25"/>
      <c r="T143" s="26"/>
    </row>
    <row r="144" spans="7:48" ht="13.9" customHeight="1" x14ac:dyDescent="0.4">
      <c r="G144" s="24"/>
      <c r="H144" s="265"/>
      <c r="I144" s="25"/>
      <c r="J144" s="252"/>
      <c r="K144" s="36" t="s">
        <v>46</v>
      </c>
      <c r="L144" s="91">
        <f t="shared" si="3"/>
        <v>355.68628910137539</v>
      </c>
      <c r="M144" s="122"/>
      <c r="N144" s="25"/>
      <c r="O144" s="25"/>
      <c r="P144" s="25"/>
      <c r="Q144" s="25"/>
      <c r="R144" s="25"/>
      <c r="S144" s="25"/>
      <c r="T144" s="26"/>
    </row>
    <row r="145" spans="7:20" ht="13.9" customHeight="1" x14ac:dyDescent="0.4">
      <c r="G145" s="24"/>
      <c r="H145" s="265"/>
      <c r="I145" s="25"/>
      <c r="J145" s="252"/>
      <c r="K145" s="36" t="s">
        <v>48</v>
      </c>
      <c r="L145" s="91">
        <f t="shared" si="3"/>
        <v>588.23213555162476</v>
      </c>
      <c r="M145" s="122"/>
      <c r="N145" s="25"/>
      <c r="O145" s="25"/>
      <c r="P145" s="25"/>
      <c r="Q145" s="25"/>
      <c r="R145" s="25"/>
      <c r="S145" s="25"/>
      <c r="T145" s="26"/>
    </row>
    <row r="146" spans="7:20" ht="13.9" customHeight="1" x14ac:dyDescent="0.4">
      <c r="G146" s="24"/>
      <c r="H146" s="265"/>
      <c r="I146" s="25"/>
      <c r="J146" s="252"/>
      <c r="K146" s="36" t="s">
        <v>60</v>
      </c>
      <c r="L146" s="91">
        <f t="shared" si="3"/>
        <v>887.02215976794878</v>
      </c>
      <c r="M146" s="122"/>
      <c r="N146" s="25"/>
      <c r="O146" s="25"/>
      <c r="P146" s="25"/>
      <c r="Q146" s="25"/>
      <c r="R146" s="25"/>
      <c r="S146" s="25"/>
      <c r="T146" s="26"/>
    </row>
    <row r="147" spans="7:20" ht="13.9" customHeight="1" x14ac:dyDescent="0.4">
      <c r="G147" s="24"/>
      <c r="H147" s="265"/>
      <c r="I147" s="25"/>
      <c r="J147" s="252"/>
      <c r="K147" s="36" t="s">
        <v>65</v>
      </c>
      <c r="L147" s="91">
        <f t="shared" si="3"/>
        <v>478.62244011830478</v>
      </c>
      <c r="M147" s="122"/>
      <c r="N147" s="25"/>
      <c r="O147" s="25"/>
      <c r="P147" s="25"/>
      <c r="Q147" s="25"/>
      <c r="R147" s="25"/>
      <c r="S147" s="25"/>
      <c r="T147" s="26"/>
    </row>
    <row r="148" spans="7:20" ht="13.9" customHeight="1" x14ac:dyDescent="0.4">
      <c r="G148" s="24"/>
      <c r="H148" s="265"/>
      <c r="I148" s="25"/>
      <c r="J148" s="252"/>
      <c r="K148" s="36" t="s">
        <v>69</v>
      </c>
      <c r="L148" s="91">
        <f t="shared" si="3"/>
        <v>656.80834184628293</v>
      </c>
      <c r="M148" s="122"/>
      <c r="N148" s="25"/>
      <c r="O148" s="25"/>
      <c r="P148" s="25"/>
      <c r="Q148" s="25"/>
      <c r="R148" s="25"/>
      <c r="S148" s="25"/>
      <c r="T148" s="26"/>
    </row>
    <row r="149" spans="7:20" ht="13.9" customHeight="1" x14ac:dyDescent="0.4">
      <c r="G149" s="24"/>
      <c r="H149" s="265"/>
      <c r="I149" s="25"/>
      <c r="J149" s="252"/>
      <c r="K149" s="36" t="s">
        <v>73</v>
      </c>
      <c r="L149" s="91">
        <f t="shared" si="3"/>
        <v>729.52724497939516</v>
      </c>
      <c r="M149" s="122"/>
      <c r="N149" s="25"/>
      <c r="O149" s="25"/>
      <c r="P149" s="25"/>
      <c r="Q149" s="25"/>
      <c r="R149" s="25"/>
      <c r="S149" s="25"/>
      <c r="T149" s="26"/>
    </row>
    <row r="150" spans="7:20" ht="13.9" customHeight="1" x14ac:dyDescent="0.4">
      <c r="G150" s="24"/>
      <c r="H150" s="265"/>
      <c r="I150" s="25"/>
      <c r="J150" s="252"/>
      <c r="K150" s="36" t="s">
        <v>76</v>
      </c>
      <c r="L150" s="91">
        <f t="shared" si="3"/>
        <v>891.72446554967632</v>
      </c>
      <c r="M150" s="122"/>
      <c r="N150" s="25"/>
      <c r="O150" s="25"/>
      <c r="P150" s="25"/>
      <c r="Q150" s="25"/>
      <c r="R150" s="25"/>
      <c r="S150" s="25"/>
      <c r="T150" s="26"/>
    </row>
    <row r="151" spans="7:20" ht="13.9" customHeight="1" x14ac:dyDescent="0.4">
      <c r="G151" s="24"/>
      <c r="H151" s="265"/>
      <c r="I151" s="25"/>
      <c r="J151" s="252"/>
      <c r="K151" s="36" t="s">
        <v>80</v>
      </c>
      <c r="L151" s="91">
        <f t="shared" si="3"/>
        <v>1038.1927682620815</v>
      </c>
      <c r="M151" s="122"/>
      <c r="N151" s="25"/>
      <c r="O151" s="25"/>
      <c r="P151" s="25"/>
      <c r="Q151" s="25"/>
      <c r="R151" s="25"/>
      <c r="S151" s="25"/>
      <c r="T151" s="26"/>
    </row>
    <row r="152" spans="7:20" ht="13.9" customHeight="1" x14ac:dyDescent="0.4">
      <c r="G152" s="24"/>
      <c r="H152" s="265"/>
      <c r="I152" s="25"/>
      <c r="J152" s="253"/>
      <c r="K152" s="36" t="s">
        <v>85</v>
      </c>
      <c r="L152" s="91">
        <f t="shared" si="3"/>
        <v>1148.6628750633126</v>
      </c>
      <c r="M152" s="122"/>
      <c r="N152" s="25"/>
      <c r="O152" s="25"/>
      <c r="P152" s="25"/>
      <c r="Q152" s="25"/>
      <c r="R152" s="25"/>
      <c r="S152" s="25"/>
      <c r="T152" s="26"/>
    </row>
    <row r="153" spans="7:20" ht="13.9" customHeight="1" x14ac:dyDescent="0.4">
      <c r="G153" s="24"/>
      <c r="H153" s="265"/>
      <c r="I153" s="25"/>
      <c r="J153" s="253"/>
      <c r="K153" s="36" t="s">
        <v>88</v>
      </c>
      <c r="L153" s="91">
        <f t="shared" si="3"/>
        <v>1129.9176179495403</v>
      </c>
      <c r="M153" s="122"/>
      <c r="N153" s="25"/>
      <c r="O153" s="25"/>
      <c r="P153" s="25"/>
      <c r="Q153" s="25"/>
      <c r="R153" s="25"/>
      <c r="S153" s="25"/>
      <c r="T153" s="26"/>
    </row>
    <row r="154" spans="7:20" ht="13.9" customHeight="1" x14ac:dyDescent="0.4">
      <c r="G154" s="24"/>
      <c r="H154" s="265"/>
      <c r="I154" s="25"/>
      <c r="J154" s="253"/>
      <c r="K154" s="36" t="s">
        <v>90</v>
      </c>
      <c r="L154" s="91">
        <f t="shared" si="3"/>
        <v>1189.8380315377783</v>
      </c>
      <c r="M154" s="122"/>
      <c r="N154" s="25"/>
      <c r="O154" s="25"/>
      <c r="P154" s="25"/>
      <c r="Q154" s="25"/>
      <c r="R154" s="25"/>
      <c r="S154" s="25"/>
      <c r="T154" s="26"/>
    </row>
    <row r="155" spans="7:20" ht="13.9" customHeight="1" x14ac:dyDescent="0.4">
      <c r="G155" s="24"/>
      <c r="H155" s="265"/>
      <c r="I155" s="25"/>
      <c r="J155" s="253"/>
      <c r="K155" s="36" t="s">
        <v>94</v>
      </c>
      <c r="L155" s="91">
        <f t="shared" si="3"/>
        <v>1203.3379324216564</v>
      </c>
      <c r="M155" s="122"/>
      <c r="N155" s="25"/>
      <c r="O155" s="25"/>
      <c r="P155" s="25"/>
      <c r="Q155" s="25"/>
      <c r="R155" s="25"/>
      <c r="S155" s="25"/>
      <c r="T155" s="26"/>
    </row>
    <row r="156" spans="7:20" ht="13.9" customHeight="1" x14ac:dyDescent="0.4">
      <c r="G156" s="24"/>
      <c r="H156" s="265"/>
      <c r="I156" s="25"/>
      <c r="J156" s="253"/>
      <c r="K156" s="76" t="s">
        <v>97</v>
      </c>
      <c r="L156" s="91">
        <f t="shared" si="3"/>
        <v>1456.3586364326936</v>
      </c>
      <c r="M156" s="122"/>
      <c r="N156" s="25"/>
      <c r="O156" s="25"/>
      <c r="P156" s="25"/>
      <c r="Q156" s="25"/>
      <c r="R156" s="25"/>
      <c r="S156" s="25"/>
      <c r="T156" s="26"/>
    </row>
    <row r="157" spans="7:20" ht="13.9" customHeight="1" x14ac:dyDescent="0.35">
      <c r="G157" s="24"/>
      <c r="H157" s="26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6"/>
    </row>
    <row r="158" spans="7:20" ht="13.9" customHeight="1" x14ac:dyDescent="0.4">
      <c r="G158" s="24"/>
      <c r="H158" s="265"/>
      <c r="I158" s="25"/>
      <c r="J158" s="251" t="s">
        <v>148</v>
      </c>
      <c r="K158" s="28" t="s">
        <v>43</v>
      </c>
      <c r="L158" s="121">
        <v>0</v>
      </c>
      <c r="M158" s="25"/>
      <c r="N158" s="25"/>
      <c r="O158" s="25"/>
      <c r="P158" s="25"/>
      <c r="Q158" s="25"/>
      <c r="R158" s="25"/>
      <c r="S158" s="25"/>
      <c r="T158" s="26"/>
    </row>
    <row r="159" spans="7:20" ht="13.9" customHeight="1" x14ac:dyDescent="0.4">
      <c r="G159" s="24"/>
      <c r="H159" s="265"/>
      <c r="I159" s="25"/>
      <c r="J159" s="252"/>
      <c r="K159" s="36" t="s">
        <v>45</v>
      </c>
      <c r="L159" s="121">
        <v>0</v>
      </c>
      <c r="M159" s="25"/>
      <c r="N159" s="25"/>
      <c r="O159" s="25"/>
      <c r="P159" s="25"/>
      <c r="Q159" s="25"/>
      <c r="R159" s="25"/>
      <c r="S159" s="25"/>
      <c r="T159" s="26"/>
    </row>
    <row r="160" spans="7:20" ht="13.9" customHeight="1" x14ac:dyDescent="0.4">
      <c r="G160" s="24"/>
      <c r="H160" s="265"/>
      <c r="I160" s="25"/>
      <c r="J160" s="252"/>
      <c r="K160" s="36" t="s">
        <v>46</v>
      </c>
      <c r="L160" s="121">
        <v>0</v>
      </c>
      <c r="M160" s="25"/>
      <c r="N160" s="25"/>
      <c r="O160" s="25"/>
      <c r="P160" s="25"/>
      <c r="Q160" s="25"/>
      <c r="R160" s="25"/>
      <c r="S160" s="25"/>
      <c r="T160" s="26"/>
    </row>
    <row r="161" spans="7:22" ht="13.9" customHeight="1" x14ac:dyDescent="0.4">
      <c r="G161" s="24"/>
      <c r="H161" s="265"/>
      <c r="I161" s="25"/>
      <c r="J161" s="252"/>
      <c r="K161" s="36" t="s">
        <v>48</v>
      </c>
      <c r="L161" s="121">
        <v>0</v>
      </c>
      <c r="M161" s="25"/>
      <c r="N161" s="25"/>
      <c r="O161" s="25"/>
      <c r="P161" s="25"/>
      <c r="Q161" s="25"/>
      <c r="R161" s="25"/>
      <c r="S161" s="25"/>
      <c r="T161" s="26"/>
    </row>
    <row r="162" spans="7:22" ht="13.9" customHeight="1" x14ac:dyDescent="0.4">
      <c r="G162" s="24"/>
      <c r="H162" s="265"/>
      <c r="I162" s="25"/>
      <c r="J162" s="252"/>
      <c r="K162" s="36" t="s">
        <v>60</v>
      </c>
      <c r="L162" s="121">
        <v>0</v>
      </c>
      <c r="M162" s="25"/>
      <c r="N162" s="25"/>
      <c r="O162" s="25"/>
      <c r="P162" s="25"/>
      <c r="Q162" s="25"/>
      <c r="R162" s="25"/>
      <c r="S162" s="25"/>
      <c r="T162" s="26"/>
    </row>
    <row r="163" spans="7:22" ht="13.9" customHeight="1" x14ac:dyDescent="0.4">
      <c r="G163" s="24"/>
      <c r="H163" s="265"/>
      <c r="I163" s="25"/>
      <c r="J163" s="252"/>
      <c r="K163" s="36" t="s">
        <v>65</v>
      </c>
      <c r="L163" s="121">
        <v>0</v>
      </c>
      <c r="M163" s="25"/>
      <c r="N163" s="25"/>
      <c r="O163" s="25"/>
      <c r="P163" s="25"/>
      <c r="Q163" s="25"/>
      <c r="R163" s="25"/>
      <c r="S163" s="25"/>
      <c r="T163" s="26"/>
    </row>
    <row r="164" spans="7:22" ht="13.9" customHeight="1" x14ac:dyDescent="0.4">
      <c r="G164" s="24"/>
      <c r="H164" s="265"/>
      <c r="I164" s="25"/>
      <c r="J164" s="252"/>
      <c r="K164" s="36" t="s">
        <v>69</v>
      </c>
      <c r="L164" s="121">
        <v>0</v>
      </c>
      <c r="M164" s="25"/>
      <c r="N164" s="25"/>
      <c r="O164" s="25"/>
      <c r="P164" s="25"/>
      <c r="Q164" s="25"/>
      <c r="R164" s="25"/>
      <c r="S164" s="25"/>
      <c r="T164" s="26"/>
    </row>
    <row r="165" spans="7:22" ht="13.9" customHeight="1" x14ac:dyDescent="0.4">
      <c r="G165" s="24"/>
      <c r="H165" s="265"/>
      <c r="I165" s="25"/>
      <c r="J165" s="252"/>
      <c r="K165" s="36" t="s">
        <v>73</v>
      </c>
      <c r="L165" s="121">
        <v>0</v>
      </c>
      <c r="M165" s="25"/>
      <c r="N165" s="25"/>
      <c r="O165" s="25"/>
      <c r="P165" s="25"/>
      <c r="Q165" s="25"/>
      <c r="R165" s="25"/>
      <c r="S165" s="25"/>
      <c r="T165" s="26"/>
    </row>
    <row r="166" spans="7:22" ht="13.9" customHeight="1" x14ac:dyDescent="0.4">
      <c r="G166" s="24"/>
      <c r="H166" s="265"/>
      <c r="I166" s="25"/>
      <c r="J166" s="252"/>
      <c r="K166" s="36" t="s">
        <v>76</v>
      </c>
      <c r="L166" s="121">
        <v>0</v>
      </c>
      <c r="M166" s="25"/>
      <c r="N166" s="25"/>
      <c r="O166" s="25"/>
      <c r="P166" s="25"/>
      <c r="Q166" s="25"/>
      <c r="R166" s="25"/>
      <c r="S166" s="25"/>
      <c r="T166" s="26"/>
    </row>
    <row r="167" spans="7:22" ht="13.9" customHeight="1" x14ac:dyDescent="0.4">
      <c r="G167" s="24"/>
      <c r="H167" s="265"/>
      <c r="I167" s="25"/>
      <c r="J167" s="252"/>
      <c r="K167" s="36" t="s">
        <v>80</v>
      </c>
      <c r="L167" s="121">
        <v>0</v>
      </c>
      <c r="M167" s="25"/>
      <c r="N167" s="25"/>
      <c r="O167" s="25"/>
      <c r="P167" s="25"/>
      <c r="Q167" s="25"/>
      <c r="R167" s="25"/>
      <c r="S167" s="25"/>
      <c r="T167" s="26"/>
    </row>
    <row r="168" spans="7:22" ht="13.9" customHeight="1" x14ac:dyDescent="0.4">
      <c r="G168" s="24"/>
      <c r="H168" s="265"/>
      <c r="I168" s="25"/>
      <c r="J168" s="253"/>
      <c r="K168" s="36" t="s">
        <v>85</v>
      </c>
      <c r="L168" s="121">
        <v>0</v>
      </c>
      <c r="M168" s="25"/>
      <c r="N168" s="25"/>
      <c r="O168" s="25"/>
      <c r="P168" s="25"/>
      <c r="Q168" s="25"/>
      <c r="R168" s="25"/>
      <c r="S168" s="25"/>
      <c r="T168" s="26"/>
    </row>
    <row r="169" spans="7:22" ht="13.9" customHeight="1" x14ac:dyDescent="0.4">
      <c r="G169" s="24"/>
      <c r="H169" s="265"/>
      <c r="I169" s="25"/>
      <c r="J169" s="253"/>
      <c r="K169" s="36" t="s">
        <v>88</v>
      </c>
      <c r="L169" s="121">
        <v>0</v>
      </c>
      <c r="M169" s="25"/>
      <c r="N169" s="25"/>
      <c r="O169" s="25"/>
      <c r="P169" s="25"/>
      <c r="Q169" s="25"/>
      <c r="R169" s="25"/>
      <c r="S169" s="25"/>
      <c r="T169" s="26"/>
    </row>
    <row r="170" spans="7:22" ht="13.9" customHeight="1" x14ac:dyDescent="0.4">
      <c r="G170" s="24"/>
      <c r="H170" s="265"/>
      <c r="I170" s="25"/>
      <c r="J170" s="253"/>
      <c r="K170" s="36" t="s">
        <v>90</v>
      </c>
      <c r="L170" s="121">
        <v>0</v>
      </c>
      <c r="M170" s="25"/>
      <c r="N170" s="25"/>
      <c r="O170" s="25"/>
      <c r="P170" s="25"/>
      <c r="Q170" s="25"/>
      <c r="R170" s="25"/>
      <c r="S170" s="25"/>
      <c r="T170" s="26"/>
    </row>
    <row r="171" spans="7:22" ht="13.9" customHeight="1" x14ac:dyDescent="0.4">
      <c r="G171" s="24"/>
      <c r="H171" s="265"/>
      <c r="I171" s="25"/>
      <c r="J171" s="253"/>
      <c r="K171" s="36" t="s">
        <v>94</v>
      </c>
      <c r="L171" s="121">
        <v>0</v>
      </c>
      <c r="M171" s="25"/>
      <c r="N171" s="25"/>
      <c r="O171" s="25"/>
      <c r="P171" s="25"/>
      <c r="Q171" s="25"/>
      <c r="R171" s="25"/>
      <c r="S171" s="25"/>
      <c r="T171" s="26"/>
    </row>
    <row r="172" spans="7:22" ht="13.9" customHeight="1" x14ac:dyDescent="0.4">
      <c r="G172" s="24"/>
      <c r="H172" s="265"/>
      <c r="I172" s="25"/>
      <c r="J172" s="253"/>
      <c r="K172" s="76" t="s">
        <v>97</v>
      </c>
      <c r="L172" s="121">
        <v>0</v>
      </c>
      <c r="M172" s="25"/>
      <c r="N172" s="25"/>
      <c r="O172" s="25"/>
      <c r="P172" s="25"/>
      <c r="Q172" s="25"/>
      <c r="R172" s="25"/>
      <c r="S172" s="25"/>
      <c r="T172" s="26"/>
    </row>
    <row r="173" spans="7:22" ht="13.9" customHeight="1" x14ac:dyDescent="0.4">
      <c r="G173" s="24"/>
      <c r="H173" s="265"/>
      <c r="I173" s="25"/>
      <c r="J173" s="25"/>
      <c r="K173" s="76"/>
      <c r="L173" s="25"/>
      <c r="M173" s="25"/>
      <c r="N173" s="25"/>
      <c r="O173" s="25"/>
      <c r="P173" s="25"/>
      <c r="Q173" s="25"/>
      <c r="R173" s="25"/>
      <c r="S173" s="25"/>
      <c r="T173" s="26"/>
      <c r="V173" s="146"/>
    </row>
    <row r="174" spans="7:22" ht="13.9" customHeight="1" x14ac:dyDescent="0.4">
      <c r="G174" s="24"/>
      <c r="H174" s="265"/>
      <c r="I174" s="25"/>
      <c r="J174" s="251" t="s">
        <v>149</v>
      </c>
      <c r="K174" s="28" t="s">
        <v>43</v>
      </c>
      <c r="L174" s="121">
        <v>0</v>
      </c>
      <c r="M174" s="25"/>
      <c r="N174" s="25"/>
      <c r="O174" s="25"/>
      <c r="P174" s="25"/>
      <c r="Q174" s="25"/>
      <c r="R174" s="25"/>
      <c r="S174" s="25"/>
      <c r="T174" s="26"/>
      <c r="V174" s="146"/>
    </row>
    <row r="175" spans="7:22" ht="13.9" customHeight="1" x14ac:dyDescent="0.4">
      <c r="G175" s="24"/>
      <c r="H175" s="265"/>
      <c r="I175" s="25"/>
      <c r="J175" s="252"/>
      <c r="K175" s="36" t="s">
        <v>45</v>
      </c>
      <c r="L175" s="121">
        <v>0</v>
      </c>
      <c r="M175" s="25"/>
      <c r="N175" s="25"/>
      <c r="O175" s="25"/>
      <c r="P175" s="25"/>
      <c r="Q175" s="25"/>
      <c r="R175" s="25"/>
      <c r="S175" s="25"/>
      <c r="T175" s="147"/>
      <c r="V175" s="146"/>
    </row>
    <row r="176" spans="7:22" ht="13.9" customHeight="1" x14ac:dyDescent="0.4">
      <c r="G176" s="24"/>
      <c r="H176" s="265"/>
      <c r="I176" s="25"/>
      <c r="J176" s="252"/>
      <c r="K176" s="36" t="s">
        <v>46</v>
      </c>
      <c r="L176" s="121">
        <v>0</v>
      </c>
      <c r="M176" s="25"/>
      <c r="N176" s="25"/>
      <c r="O176" s="25"/>
      <c r="P176" s="25"/>
      <c r="Q176" s="25"/>
      <c r="R176" s="25"/>
      <c r="S176" s="25"/>
      <c r="T176" s="26"/>
      <c r="U176" s="25"/>
      <c r="V176" s="146"/>
    </row>
    <row r="177" spans="1:22" ht="13.9" customHeight="1" x14ac:dyDescent="0.4">
      <c r="G177" s="24"/>
      <c r="H177" s="265"/>
      <c r="I177" s="25"/>
      <c r="J177" s="252"/>
      <c r="K177" s="36" t="s">
        <v>48</v>
      </c>
      <c r="L177" s="121">
        <v>0</v>
      </c>
      <c r="M177" s="25"/>
      <c r="N177" s="25"/>
      <c r="O177" s="25"/>
      <c r="P177" s="25"/>
      <c r="Q177" s="25"/>
      <c r="R177" s="25"/>
      <c r="S177" s="25"/>
      <c r="T177" s="26"/>
      <c r="V177" s="146"/>
    </row>
    <row r="178" spans="1:22" ht="13.9" customHeight="1" x14ac:dyDescent="0.4">
      <c r="G178" s="24"/>
      <c r="H178" s="265"/>
      <c r="I178" s="25"/>
      <c r="J178" s="252"/>
      <c r="K178" s="36" t="s">
        <v>60</v>
      </c>
      <c r="L178" s="121">
        <v>0</v>
      </c>
      <c r="M178" s="25"/>
      <c r="N178" s="25"/>
      <c r="O178" s="25"/>
      <c r="P178" s="25"/>
      <c r="Q178" s="25"/>
      <c r="R178" s="25"/>
      <c r="S178" s="25"/>
      <c r="T178" s="26"/>
      <c r="V178" s="146"/>
    </row>
    <row r="179" spans="1:22" ht="13.9" customHeight="1" x14ac:dyDescent="0.4">
      <c r="G179" s="24"/>
      <c r="H179" s="265"/>
      <c r="I179" s="25"/>
      <c r="J179" s="252"/>
      <c r="K179" s="36" t="s">
        <v>65</v>
      </c>
      <c r="L179" s="121">
        <v>0</v>
      </c>
      <c r="M179" s="25"/>
      <c r="N179" s="25"/>
      <c r="O179" s="25"/>
      <c r="P179" s="25"/>
      <c r="Q179" s="25"/>
      <c r="R179" s="25"/>
      <c r="S179" s="25"/>
      <c r="T179" s="26"/>
      <c r="V179" s="146"/>
    </row>
    <row r="180" spans="1:22" ht="13.9" customHeight="1" x14ac:dyDescent="0.4">
      <c r="G180" s="24"/>
      <c r="H180" s="265"/>
      <c r="I180" s="25"/>
      <c r="J180" s="252"/>
      <c r="K180" s="36" t="s">
        <v>69</v>
      </c>
      <c r="L180" s="121">
        <v>0</v>
      </c>
      <c r="M180" s="25"/>
      <c r="N180" s="25"/>
      <c r="O180" s="25"/>
      <c r="P180" s="25"/>
      <c r="Q180" s="25"/>
      <c r="R180" s="25"/>
      <c r="S180" s="25"/>
      <c r="T180" s="26"/>
      <c r="V180" s="146"/>
    </row>
    <row r="181" spans="1:22" ht="13.9" customHeight="1" x14ac:dyDescent="0.4">
      <c r="G181" s="24"/>
      <c r="H181" s="265"/>
      <c r="I181" s="25"/>
      <c r="J181" s="252"/>
      <c r="K181" s="36" t="s">
        <v>73</v>
      </c>
      <c r="L181" s="121">
        <v>0</v>
      </c>
      <c r="M181" s="25"/>
      <c r="N181" s="25"/>
      <c r="O181" s="25"/>
      <c r="P181" s="25"/>
      <c r="Q181" s="25"/>
      <c r="R181" s="25"/>
      <c r="S181" s="25"/>
      <c r="T181" s="26"/>
      <c r="V181" s="146"/>
    </row>
    <row r="182" spans="1:22" ht="13.9" customHeight="1" x14ac:dyDescent="0.4">
      <c r="G182" s="24"/>
      <c r="H182" s="265"/>
      <c r="I182" s="25"/>
      <c r="J182" s="252"/>
      <c r="K182" s="36" t="s">
        <v>76</v>
      </c>
      <c r="L182" s="121">
        <v>0</v>
      </c>
      <c r="M182" s="25"/>
      <c r="N182" s="25"/>
      <c r="O182" s="25"/>
      <c r="P182" s="25"/>
      <c r="Q182" s="25"/>
      <c r="R182" s="25"/>
      <c r="S182" s="25"/>
      <c r="T182" s="26"/>
      <c r="V182" s="146"/>
    </row>
    <row r="183" spans="1:22" ht="13.9" customHeight="1" x14ac:dyDescent="0.4">
      <c r="G183" s="24"/>
      <c r="H183" s="265"/>
      <c r="I183" s="25"/>
      <c r="J183" s="252"/>
      <c r="K183" s="36" t="s">
        <v>80</v>
      </c>
      <c r="L183" s="121">
        <v>0</v>
      </c>
      <c r="M183" s="25"/>
      <c r="N183" s="25"/>
      <c r="O183" s="25"/>
      <c r="P183" s="25"/>
      <c r="Q183" s="25"/>
      <c r="R183" s="25"/>
      <c r="S183" s="25"/>
      <c r="T183" s="26"/>
      <c r="V183" s="146"/>
    </row>
    <row r="184" spans="1:22" ht="13.9" customHeight="1" x14ac:dyDescent="0.4">
      <c r="G184" s="24"/>
      <c r="H184" s="265"/>
      <c r="I184" s="25"/>
      <c r="J184" s="253"/>
      <c r="K184" s="36" t="s">
        <v>85</v>
      </c>
      <c r="L184" s="121">
        <v>0</v>
      </c>
      <c r="M184" s="25"/>
      <c r="N184" s="25"/>
      <c r="O184" s="25"/>
      <c r="P184" s="25"/>
      <c r="Q184" s="25"/>
      <c r="R184" s="25"/>
      <c r="S184" s="25"/>
      <c r="T184" s="26"/>
      <c r="V184" s="146"/>
    </row>
    <row r="185" spans="1:22" ht="13.9" customHeight="1" x14ac:dyDescent="0.4">
      <c r="G185" s="24"/>
      <c r="H185" s="265"/>
      <c r="I185" s="25"/>
      <c r="J185" s="253"/>
      <c r="K185" s="36" t="s">
        <v>88</v>
      </c>
      <c r="L185" s="121">
        <v>0</v>
      </c>
      <c r="M185" s="25"/>
      <c r="N185" s="25"/>
      <c r="O185" s="25"/>
      <c r="P185" s="25"/>
      <c r="Q185" s="25"/>
      <c r="R185" s="25"/>
      <c r="S185" s="25"/>
      <c r="T185" s="26"/>
      <c r="V185" s="146"/>
    </row>
    <row r="186" spans="1:22" ht="13.9" customHeight="1" x14ac:dyDescent="0.4">
      <c r="G186" s="24"/>
      <c r="H186" s="265"/>
      <c r="I186" s="25"/>
      <c r="J186" s="253"/>
      <c r="K186" s="36" t="s">
        <v>90</v>
      </c>
      <c r="L186" s="121">
        <v>0</v>
      </c>
      <c r="M186" s="25"/>
      <c r="N186" s="25"/>
      <c r="O186" s="25"/>
      <c r="P186" s="25"/>
      <c r="Q186" s="25"/>
      <c r="R186" s="25"/>
      <c r="S186" s="25"/>
      <c r="T186" s="26"/>
      <c r="V186" s="146"/>
    </row>
    <row r="187" spans="1:22" ht="13.9" customHeight="1" x14ac:dyDescent="0.4">
      <c r="G187" s="24"/>
      <c r="H187" s="265"/>
      <c r="I187" s="25"/>
      <c r="J187" s="253"/>
      <c r="K187" s="36" t="s">
        <v>94</v>
      </c>
      <c r="L187" s="121">
        <v>0</v>
      </c>
      <c r="M187" s="25"/>
      <c r="N187" s="25"/>
      <c r="O187" s="25"/>
      <c r="P187" s="25"/>
      <c r="Q187" s="25"/>
      <c r="R187" s="25"/>
      <c r="S187" s="25"/>
      <c r="T187" s="26"/>
      <c r="V187" s="146"/>
    </row>
    <row r="188" spans="1:22" ht="13.9" customHeight="1" x14ac:dyDescent="0.4">
      <c r="G188" s="24"/>
      <c r="H188" s="265"/>
      <c r="I188" s="25"/>
      <c r="J188" s="253"/>
      <c r="K188" s="76" t="s">
        <v>97</v>
      </c>
      <c r="L188" s="121">
        <v>0</v>
      </c>
      <c r="M188" s="25"/>
      <c r="N188" s="25"/>
      <c r="O188" s="25"/>
      <c r="P188" s="25"/>
      <c r="Q188" s="25"/>
      <c r="R188" s="25"/>
      <c r="S188" s="25"/>
      <c r="T188" s="26"/>
      <c r="V188" s="146"/>
    </row>
    <row r="189" spans="1:22" ht="13.9" customHeight="1" x14ac:dyDescent="0.45">
      <c r="G189" s="24"/>
      <c r="H189" s="265"/>
      <c r="I189" s="25"/>
      <c r="J189" s="25"/>
      <c r="K189" s="25"/>
      <c r="L189" s="25"/>
      <c r="M189"/>
      <c r="N189" s="25"/>
      <c r="O189" s="25"/>
      <c r="P189" s="25"/>
      <c r="Q189" s="25"/>
      <c r="R189" s="25"/>
      <c r="S189" s="25"/>
      <c r="T189" s="26"/>
      <c r="V189" s="146"/>
    </row>
    <row r="190" spans="1:22" ht="13.9" customHeight="1" x14ac:dyDescent="0.4">
      <c r="A190" s="14"/>
      <c r="G190" s="24"/>
      <c r="H190" s="265"/>
      <c r="I190" s="25"/>
      <c r="J190" s="251" t="s">
        <v>150</v>
      </c>
      <c r="K190" s="28" t="s">
        <v>43</v>
      </c>
      <c r="L190" s="121">
        <f>L706</f>
        <v>227.56235389405401</v>
      </c>
      <c r="M190" s="122"/>
      <c r="N190" s="27"/>
      <c r="O190" s="148"/>
      <c r="P190" s="25"/>
      <c r="Q190" s="25"/>
      <c r="R190" s="25"/>
      <c r="S190" s="25"/>
      <c r="T190" s="26"/>
      <c r="V190" s="146"/>
    </row>
    <row r="191" spans="1:22" ht="13.9" customHeight="1" x14ac:dyDescent="0.4">
      <c r="G191" s="24"/>
      <c r="H191" s="265"/>
      <c r="I191" s="25"/>
      <c r="J191" s="252"/>
      <c r="K191" s="36" t="s">
        <v>45</v>
      </c>
      <c r="L191" s="121">
        <f>L709</f>
        <v>273.48166647160247</v>
      </c>
      <c r="M191" s="122"/>
      <c r="N191" s="25"/>
      <c r="O191" s="25"/>
      <c r="P191" s="25"/>
      <c r="Q191" s="25"/>
      <c r="R191" s="25"/>
      <c r="S191" s="25"/>
      <c r="T191" s="26"/>
      <c r="V191" s="146"/>
    </row>
    <row r="192" spans="1:22" ht="13.9" customHeight="1" x14ac:dyDescent="0.4">
      <c r="G192" s="24"/>
      <c r="H192" s="265"/>
      <c r="I192" s="25"/>
      <c r="J192" s="252"/>
      <c r="K192" s="36" t="s">
        <v>46</v>
      </c>
      <c r="L192" s="121">
        <f>L712</f>
        <v>355.68628910137539</v>
      </c>
      <c r="M192" s="122"/>
      <c r="N192" s="25"/>
      <c r="O192" s="25"/>
      <c r="P192" s="25"/>
      <c r="Q192" s="25"/>
      <c r="R192" s="25"/>
      <c r="S192" s="25"/>
      <c r="T192" s="26"/>
      <c r="V192" s="146"/>
    </row>
    <row r="193" spans="1:22" ht="13.9" customHeight="1" x14ac:dyDescent="0.4">
      <c r="G193" s="24"/>
      <c r="H193" s="265"/>
      <c r="I193" s="25"/>
      <c r="J193" s="252"/>
      <c r="K193" s="36" t="s">
        <v>48</v>
      </c>
      <c r="L193" s="121">
        <f>L715</f>
        <v>588.23213555162476</v>
      </c>
      <c r="M193" s="122"/>
      <c r="N193" s="25"/>
      <c r="O193" s="25"/>
      <c r="P193" s="25"/>
      <c r="Q193" s="25"/>
      <c r="R193" s="25"/>
      <c r="S193" s="25"/>
      <c r="T193" s="26"/>
      <c r="V193" s="146"/>
    </row>
    <row r="194" spans="1:22" ht="13.9" customHeight="1" x14ac:dyDescent="0.4">
      <c r="G194" s="24"/>
      <c r="H194" s="265"/>
      <c r="I194" s="25"/>
      <c r="J194" s="252"/>
      <c r="K194" s="36" t="s">
        <v>60</v>
      </c>
      <c r="L194" s="121">
        <f>L718</f>
        <v>887.02215976794878</v>
      </c>
      <c r="M194" s="122"/>
      <c r="N194" s="25"/>
      <c r="O194" s="25"/>
      <c r="P194" s="25"/>
      <c r="Q194" s="25"/>
      <c r="R194" s="25"/>
      <c r="S194" s="25"/>
      <c r="T194" s="26"/>
      <c r="V194" s="146"/>
    </row>
    <row r="195" spans="1:22" ht="13.9" customHeight="1" x14ac:dyDescent="0.4">
      <c r="G195" s="24"/>
      <c r="H195" s="265"/>
      <c r="I195" s="25"/>
      <c r="J195" s="252"/>
      <c r="K195" s="36" t="s">
        <v>65</v>
      </c>
      <c r="L195" s="121">
        <f>L721</f>
        <v>478.62244011830478</v>
      </c>
      <c r="M195" s="122"/>
      <c r="N195" s="25"/>
      <c r="O195" s="25"/>
      <c r="P195" s="25"/>
      <c r="Q195" s="25"/>
      <c r="R195" s="25"/>
      <c r="S195" s="25"/>
      <c r="T195" s="26"/>
      <c r="V195" s="146"/>
    </row>
    <row r="196" spans="1:22" ht="13.9" customHeight="1" x14ac:dyDescent="0.4">
      <c r="G196" s="24"/>
      <c r="H196" s="265"/>
      <c r="I196" s="25"/>
      <c r="J196" s="252"/>
      <c r="K196" s="36" t="s">
        <v>69</v>
      </c>
      <c r="L196" s="121">
        <f>L724</f>
        <v>656.80834184628293</v>
      </c>
      <c r="M196" s="122"/>
      <c r="N196" s="25"/>
      <c r="O196" s="25"/>
      <c r="P196" s="25"/>
      <c r="Q196" s="25"/>
      <c r="R196" s="25"/>
      <c r="S196" s="25"/>
      <c r="T196" s="26"/>
      <c r="V196" s="146"/>
    </row>
    <row r="197" spans="1:22" ht="13.9" customHeight="1" x14ac:dyDescent="0.4">
      <c r="G197" s="24"/>
      <c r="H197" s="265"/>
      <c r="I197" s="25"/>
      <c r="J197" s="252"/>
      <c r="K197" s="36" t="s">
        <v>73</v>
      </c>
      <c r="L197" s="121">
        <f>L727</f>
        <v>729.52724497939516</v>
      </c>
      <c r="M197" s="122"/>
      <c r="N197" s="25"/>
      <c r="O197" s="25"/>
      <c r="P197" s="25"/>
      <c r="Q197" s="25"/>
      <c r="R197" s="25"/>
      <c r="S197" s="25"/>
      <c r="T197" s="26"/>
      <c r="V197" s="146"/>
    </row>
    <row r="198" spans="1:22" ht="13.9" customHeight="1" x14ac:dyDescent="0.4">
      <c r="G198" s="24"/>
      <c r="H198" s="265"/>
      <c r="I198" s="25"/>
      <c r="J198" s="252"/>
      <c r="K198" s="36" t="s">
        <v>76</v>
      </c>
      <c r="L198" s="121">
        <f>L730</f>
        <v>891.72446554967632</v>
      </c>
      <c r="M198" s="122"/>
      <c r="N198" s="25"/>
      <c r="O198" s="25"/>
      <c r="P198" s="25"/>
      <c r="Q198" s="25"/>
      <c r="R198" s="25"/>
      <c r="S198" s="25"/>
      <c r="T198" s="26"/>
      <c r="V198" s="146"/>
    </row>
    <row r="199" spans="1:22" ht="13.9" customHeight="1" x14ac:dyDescent="0.4">
      <c r="G199" s="24"/>
      <c r="H199" s="265"/>
      <c r="I199" s="25"/>
      <c r="J199" s="252"/>
      <c r="K199" s="36" t="s">
        <v>80</v>
      </c>
      <c r="L199" s="121">
        <f>L733</f>
        <v>1038.1927682620815</v>
      </c>
      <c r="M199" s="122"/>
      <c r="N199" s="25"/>
      <c r="O199" s="25"/>
      <c r="P199" s="25"/>
      <c r="Q199" s="25"/>
      <c r="R199" s="25"/>
      <c r="S199" s="25"/>
      <c r="T199" s="26"/>
    </row>
    <row r="200" spans="1:22" ht="13.9" customHeight="1" x14ac:dyDescent="0.4">
      <c r="G200" s="25"/>
      <c r="H200" s="149"/>
      <c r="I200" s="25"/>
      <c r="J200" s="253"/>
      <c r="K200" s="36" t="s">
        <v>85</v>
      </c>
      <c r="L200" s="121">
        <f>L736</f>
        <v>1148.6628750633126</v>
      </c>
      <c r="M200" s="122"/>
      <c r="N200" s="25"/>
      <c r="O200" s="25"/>
      <c r="P200" s="25"/>
      <c r="Q200" s="25"/>
      <c r="R200" s="25"/>
      <c r="S200" s="25"/>
      <c r="T200" s="26"/>
    </row>
    <row r="201" spans="1:22" ht="13.9" customHeight="1" x14ac:dyDescent="0.4">
      <c r="G201" s="25"/>
      <c r="H201" s="149"/>
      <c r="I201" s="25"/>
      <c r="J201" s="253"/>
      <c r="K201" s="36" t="s">
        <v>88</v>
      </c>
      <c r="L201" s="121">
        <f>L739</f>
        <v>1129.9176179495403</v>
      </c>
      <c r="M201" s="122"/>
      <c r="N201" s="25"/>
      <c r="O201" s="25"/>
      <c r="P201" s="25"/>
      <c r="Q201" s="25"/>
      <c r="R201" s="25"/>
      <c r="S201" s="25"/>
      <c r="T201" s="26"/>
    </row>
    <row r="202" spans="1:22" ht="13.9" customHeight="1" x14ac:dyDescent="0.4">
      <c r="G202" s="25"/>
      <c r="H202" s="149"/>
      <c r="I202" s="25"/>
      <c r="J202" s="253"/>
      <c r="K202" s="36" t="s">
        <v>90</v>
      </c>
      <c r="L202" s="121">
        <f>L742</f>
        <v>1189.8380315377783</v>
      </c>
      <c r="M202" s="122"/>
      <c r="N202" s="25"/>
      <c r="O202" s="25"/>
      <c r="P202" s="25"/>
      <c r="Q202" s="25"/>
      <c r="R202" s="25"/>
      <c r="S202" s="25"/>
      <c r="T202" s="26"/>
    </row>
    <row r="203" spans="1:22" ht="13.9" customHeight="1" x14ac:dyDescent="0.4">
      <c r="G203" s="25"/>
      <c r="H203" s="149"/>
      <c r="I203" s="25"/>
      <c r="J203" s="253"/>
      <c r="K203" s="36" t="s">
        <v>94</v>
      </c>
      <c r="L203" s="121">
        <f>L745</f>
        <v>1203.3379324216564</v>
      </c>
      <c r="M203" s="122"/>
      <c r="N203" s="25"/>
      <c r="O203" s="25"/>
      <c r="P203" s="25"/>
      <c r="Q203" s="25"/>
      <c r="R203" s="25"/>
      <c r="S203" s="25"/>
      <c r="T203" s="26"/>
    </row>
    <row r="204" spans="1:22" ht="13.9" customHeight="1" x14ac:dyDescent="0.4">
      <c r="G204" s="25"/>
      <c r="H204" s="149"/>
      <c r="I204" s="25"/>
      <c r="J204" s="253"/>
      <c r="K204" s="76" t="s">
        <v>97</v>
      </c>
      <c r="L204" s="121">
        <f>L748</f>
        <v>1456.3586364326936</v>
      </c>
      <c r="M204" s="122"/>
      <c r="N204" s="25"/>
      <c r="O204" s="25"/>
      <c r="P204" s="25"/>
      <c r="Q204" s="25"/>
      <c r="R204" s="25"/>
      <c r="S204" s="25"/>
      <c r="T204" s="26"/>
    </row>
    <row r="205" spans="1:22" ht="13.9" customHeight="1" thickBot="1" x14ac:dyDescent="0.4">
      <c r="G205" s="138"/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9"/>
    </row>
    <row r="206" spans="1:22" ht="13.9" customHeight="1" x14ac:dyDescent="0.35"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1"/>
    </row>
    <row r="207" spans="1:22" ht="13.9" customHeight="1" x14ac:dyDescent="0.4">
      <c r="G207" s="24"/>
      <c r="H207" s="25"/>
      <c r="I207" s="25"/>
      <c r="J207" s="25"/>
      <c r="K207" s="25"/>
      <c r="L207" s="150"/>
      <c r="M207" s="150"/>
      <c r="N207" s="25"/>
      <c r="O207" s="25"/>
      <c r="P207" s="25"/>
      <c r="Q207" s="25"/>
      <c r="R207" s="25"/>
      <c r="S207" s="25"/>
      <c r="T207" s="26"/>
    </row>
    <row r="208" spans="1:22" ht="13.9" customHeight="1" x14ac:dyDescent="0.45">
      <c r="A208" s="14"/>
      <c r="G208" s="24"/>
      <c r="H208" s="250" t="s">
        <v>151</v>
      </c>
      <c r="I208" s="25"/>
      <c r="J208" s="251" t="s">
        <v>152</v>
      </c>
      <c r="K208" s="28" t="s">
        <v>43</v>
      </c>
      <c r="L208" s="91">
        <f t="shared" ref="L208:L222" si="4" xml:space="preserve"> (($S$51 * $S$49 * $S$47 * (L76 * 1 + L142) +L92) * 1000 / (L12 * 8760)) + L108 + 0</f>
        <v>104.15281409928454</v>
      </c>
      <c r="M208"/>
      <c r="N208" s="151"/>
      <c r="O208" s="151"/>
      <c r="P208" s="151"/>
      <c r="Q208" s="151"/>
      <c r="R208" s="151"/>
      <c r="S208" s="25"/>
      <c r="T208" s="26"/>
    </row>
    <row r="209" spans="7:28" ht="13.9" customHeight="1" x14ac:dyDescent="0.45">
      <c r="G209" s="24"/>
      <c r="H209" s="250"/>
      <c r="I209" s="25"/>
      <c r="J209" s="252"/>
      <c r="K209" s="36" t="s">
        <v>45</v>
      </c>
      <c r="L209" s="91">
        <f t="shared" si="4"/>
        <v>113.12619310352919</v>
      </c>
      <c r="M209"/>
      <c r="N209" s="25"/>
      <c r="O209" s="25"/>
      <c r="P209" s="25"/>
      <c r="Q209" s="25"/>
      <c r="R209" s="25"/>
      <c r="S209" s="25"/>
      <c r="T209" s="26"/>
    </row>
    <row r="210" spans="7:28" ht="13.9" customHeight="1" x14ac:dyDescent="0.45">
      <c r="G210" s="24"/>
      <c r="H210" s="250"/>
      <c r="I210" s="25"/>
      <c r="J210" s="252"/>
      <c r="K210" s="36" t="s">
        <v>46</v>
      </c>
      <c r="L210" s="91">
        <f t="shared" si="4"/>
        <v>119.38960935222975</v>
      </c>
      <c r="M210"/>
      <c r="N210" s="25"/>
      <c r="O210" s="25"/>
      <c r="P210" s="25"/>
      <c r="Q210" s="25"/>
      <c r="R210" s="25"/>
      <c r="S210" s="25"/>
      <c r="T210" s="26"/>
      <c r="V210" s="263"/>
      <c r="W210" s="263"/>
      <c r="X210" s="263"/>
      <c r="Y210" s="263"/>
      <c r="Z210" s="263"/>
      <c r="AA210" s="263"/>
      <c r="AB210" s="263"/>
    </row>
    <row r="211" spans="7:28" ht="13.9" customHeight="1" x14ac:dyDescent="0.45">
      <c r="G211" s="24"/>
      <c r="H211" s="250"/>
      <c r="I211" s="25"/>
      <c r="J211" s="252"/>
      <c r="K211" s="36" t="s">
        <v>48</v>
      </c>
      <c r="L211" s="91">
        <f t="shared" si="4"/>
        <v>135.91114410842877</v>
      </c>
      <c r="M211"/>
      <c r="N211" s="25"/>
      <c r="O211" s="25"/>
      <c r="P211" s="25"/>
      <c r="Q211" s="25"/>
      <c r="R211" s="25"/>
      <c r="S211" s="25"/>
      <c r="T211" s="26"/>
      <c r="V211" s="264"/>
      <c r="W211" s="264"/>
    </row>
    <row r="212" spans="7:28" ht="13.9" customHeight="1" x14ac:dyDescent="0.45">
      <c r="G212" s="24"/>
      <c r="H212" s="250"/>
      <c r="I212" s="25"/>
      <c r="J212" s="252"/>
      <c r="K212" s="36" t="s">
        <v>60</v>
      </c>
      <c r="L212" s="91">
        <f t="shared" si="4"/>
        <v>169.62250672992462</v>
      </c>
      <c r="M212"/>
      <c r="N212" s="152"/>
      <c r="O212" s="25"/>
      <c r="P212" s="25"/>
      <c r="Q212" s="25"/>
      <c r="R212" s="25"/>
      <c r="S212" s="25"/>
      <c r="T212" s="26"/>
      <c r="V212" s="264"/>
      <c r="W212" s="264"/>
    </row>
    <row r="213" spans="7:28" ht="13.9" customHeight="1" x14ac:dyDescent="0.45">
      <c r="G213" s="24"/>
      <c r="H213" s="250"/>
      <c r="I213" s="25"/>
      <c r="J213" s="252"/>
      <c r="K213" s="36" t="s">
        <v>65</v>
      </c>
      <c r="L213" s="91">
        <f t="shared" si="4"/>
        <v>121.95377718638471</v>
      </c>
      <c r="M213"/>
      <c r="N213" s="25"/>
      <c r="T213" s="26"/>
      <c r="U213" s="25"/>
    </row>
    <row r="214" spans="7:28" ht="13.9" customHeight="1" x14ac:dyDescent="0.45">
      <c r="G214" s="24"/>
      <c r="H214" s="250"/>
      <c r="I214" s="25"/>
      <c r="J214" s="252"/>
      <c r="K214" s="36" t="s">
        <v>69</v>
      </c>
      <c r="L214" s="91">
        <f t="shared" si="4"/>
        <v>128.33468078697226</v>
      </c>
      <c r="M214"/>
      <c r="T214" s="26"/>
    </row>
    <row r="215" spans="7:28" ht="13.9" customHeight="1" x14ac:dyDescent="0.45">
      <c r="G215" s="24"/>
      <c r="H215" s="250"/>
      <c r="I215" s="25"/>
      <c r="J215" s="252"/>
      <c r="K215" s="36" t="s">
        <v>73</v>
      </c>
      <c r="L215" s="91">
        <f t="shared" si="4"/>
        <v>134.95442717099181</v>
      </c>
      <c r="M215"/>
      <c r="T215" s="26"/>
    </row>
    <row r="216" spans="7:28" ht="13.9" customHeight="1" x14ac:dyDescent="0.45">
      <c r="G216" s="24"/>
      <c r="H216" s="250"/>
      <c r="I216" s="25"/>
      <c r="J216" s="252"/>
      <c r="K216" s="36" t="s">
        <v>76</v>
      </c>
      <c r="L216" s="91">
        <f t="shared" si="4"/>
        <v>146.33817296264394</v>
      </c>
      <c r="M216"/>
      <c r="N216" s="25"/>
      <c r="O216" s="25"/>
      <c r="P216" s="25"/>
      <c r="Q216" s="25"/>
      <c r="R216" s="25"/>
      <c r="S216" s="25"/>
      <c r="T216" s="26"/>
    </row>
    <row r="217" spans="7:28" ht="13.9" customHeight="1" x14ac:dyDescent="0.45">
      <c r="G217" s="24"/>
      <c r="H217" s="250"/>
      <c r="I217" s="25"/>
      <c r="J217" s="252"/>
      <c r="K217" s="36" t="s">
        <v>80</v>
      </c>
      <c r="L217" s="91">
        <f t="shared" si="4"/>
        <v>161.28708217842743</v>
      </c>
      <c r="M217"/>
      <c r="N217" s="25"/>
      <c r="O217" s="25"/>
      <c r="P217" s="25"/>
      <c r="Q217" s="25"/>
      <c r="R217" s="25"/>
      <c r="S217" s="25"/>
      <c r="T217" s="26"/>
    </row>
    <row r="218" spans="7:28" ht="13.9" customHeight="1" x14ac:dyDescent="0.45">
      <c r="G218" s="24"/>
      <c r="H218" s="250"/>
      <c r="I218" s="25"/>
      <c r="J218" s="253"/>
      <c r="K218" s="36" t="s">
        <v>85</v>
      </c>
      <c r="L218" s="91">
        <f t="shared" si="4"/>
        <v>180.08530056282413</v>
      </c>
      <c r="M218"/>
      <c r="N218" s="25"/>
      <c r="O218" s="25"/>
      <c r="P218" s="25"/>
      <c r="Q218" s="25"/>
      <c r="R218" s="25"/>
      <c r="S218" s="25"/>
      <c r="T218" s="26"/>
    </row>
    <row r="219" spans="7:28" ht="13.9" customHeight="1" x14ac:dyDescent="0.45">
      <c r="G219" s="24"/>
      <c r="H219" s="250"/>
      <c r="I219" s="25"/>
      <c r="J219" s="253"/>
      <c r="K219" s="36" t="s">
        <v>88</v>
      </c>
      <c r="L219" s="91">
        <f t="shared" si="4"/>
        <v>201.46745120568937</v>
      </c>
      <c r="M219"/>
      <c r="N219" s="25"/>
      <c r="O219" s="25"/>
      <c r="P219" s="25"/>
      <c r="Q219" s="25"/>
      <c r="R219" s="25"/>
      <c r="S219" s="25"/>
      <c r="T219" s="26"/>
    </row>
    <row r="220" spans="7:28" ht="13.9" customHeight="1" x14ac:dyDescent="0.45">
      <c r="G220" s="24"/>
      <c r="H220" s="250"/>
      <c r="I220" s="25"/>
      <c r="J220" s="253"/>
      <c r="K220" s="36" t="s">
        <v>90</v>
      </c>
      <c r="L220" s="91">
        <f t="shared" si="4"/>
        <v>218.2205481518765</v>
      </c>
      <c r="M220"/>
      <c r="N220" s="25"/>
      <c r="O220" s="25"/>
      <c r="P220" s="25"/>
      <c r="Q220" s="25"/>
      <c r="R220" s="25"/>
      <c r="S220" s="25"/>
      <c r="T220" s="26"/>
    </row>
    <row r="221" spans="7:28" ht="13.9" customHeight="1" x14ac:dyDescent="0.45">
      <c r="G221" s="24"/>
      <c r="H221" s="250"/>
      <c r="I221" s="25"/>
      <c r="J221" s="253"/>
      <c r="K221" s="36" t="s">
        <v>94</v>
      </c>
      <c r="L221" s="91">
        <f t="shared" si="4"/>
        <v>240.32866309562104</v>
      </c>
      <c r="M221"/>
      <c r="N221" s="25"/>
      <c r="O221" s="25"/>
      <c r="P221" s="25"/>
      <c r="Q221" s="25"/>
      <c r="R221" s="25"/>
      <c r="S221" s="25"/>
      <c r="T221" s="26"/>
    </row>
    <row r="222" spans="7:28" ht="13.9" customHeight="1" x14ac:dyDescent="0.45">
      <c r="G222" s="24"/>
      <c r="H222" s="250"/>
      <c r="I222" s="25"/>
      <c r="J222" s="253"/>
      <c r="K222" s="76" t="s">
        <v>97</v>
      </c>
      <c r="L222" s="116">
        <f t="shared" si="4"/>
        <v>268.26768564796129</v>
      </c>
      <c r="M222"/>
      <c r="N222" s="25"/>
      <c r="O222" s="25"/>
      <c r="P222" s="25"/>
      <c r="Q222" s="25"/>
      <c r="R222" s="25"/>
      <c r="S222" s="25"/>
      <c r="T222" s="26"/>
    </row>
    <row r="223" spans="7:28" ht="13.9" customHeight="1" x14ac:dyDescent="0.45">
      <c r="G223" s="24"/>
      <c r="H223" s="250"/>
      <c r="I223" s="25"/>
      <c r="J223" s="25"/>
      <c r="K223" s="25"/>
      <c r="L223" s="153"/>
      <c r="M223"/>
      <c r="N223" s="25"/>
      <c r="O223" s="25"/>
      <c r="P223" s="25"/>
      <c r="Q223" s="25"/>
      <c r="R223" s="25"/>
      <c r="S223" s="25"/>
      <c r="T223" s="26"/>
    </row>
    <row r="224" spans="7:28" ht="13.9" customHeight="1" x14ac:dyDescent="0.45">
      <c r="G224" s="24"/>
      <c r="H224" s="250"/>
      <c r="I224" s="25"/>
      <c r="J224" s="251" t="s">
        <v>153</v>
      </c>
      <c r="K224" s="28" t="s">
        <v>43</v>
      </c>
      <c r="L224" s="91">
        <f t="shared" ref="L224:L238" si="5">(((L76*$S$51*(1-$S$43*$S$48))/(8760*L12*(1-$S$43))+L92/(8760*L12))*1000)+L108</f>
        <v>97.529871578030708</v>
      </c>
      <c r="M224" t="s">
        <v>154</v>
      </c>
      <c r="N224"/>
      <c r="O224"/>
      <c r="P224"/>
      <c r="Q224"/>
      <c r="R224"/>
      <c r="S224"/>
      <c r="T224" s="26"/>
    </row>
    <row r="225" spans="7:20" ht="13.9" customHeight="1" x14ac:dyDescent="0.45">
      <c r="G225" s="24"/>
      <c r="H225" s="250"/>
      <c r="I225" s="25"/>
      <c r="J225" s="252"/>
      <c r="K225" s="36" t="s">
        <v>45</v>
      </c>
      <c r="L225" s="91">
        <f t="shared" si="5"/>
        <v>105.18630301734927</v>
      </c>
      <c r="M225"/>
      <c r="N225" s="25"/>
      <c r="O225" s="25"/>
      <c r="P225" s="25"/>
      <c r="Q225" s="25"/>
      <c r="R225" s="25"/>
      <c r="S225" s="25"/>
      <c r="T225" s="26"/>
    </row>
    <row r="226" spans="7:20" ht="13.9" customHeight="1" x14ac:dyDescent="0.45">
      <c r="G226" s="24"/>
      <c r="H226" s="250"/>
      <c r="I226" s="25"/>
      <c r="J226" s="252"/>
      <c r="K226" s="36" t="s">
        <v>46</v>
      </c>
      <c r="L226" s="91">
        <f t="shared" si="5"/>
        <v>109.51395809550063</v>
      </c>
      <c r="M226"/>
      <c r="N226" s="25"/>
      <c r="O226" s="25"/>
      <c r="P226" s="25"/>
      <c r="Q226" s="25"/>
      <c r="R226" s="25"/>
      <c r="S226" s="25"/>
      <c r="T226" s="26"/>
    </row>
    <row r="227" spans="7:20" ht="13.9" customHeight="1" x14ac:dyDescent="0.45">
      <c r="G227" s="24"/>
      <c r="H227" s="250"/>
      <c r="I227" s="25"/>
      <c r="J227" s="252"/>
      <c r="K227" s="36" t="s">
        <v>48</v>
      </c>
      <c r="L227" s="91">
        <f t="shared" si="5"/>
        <v>120.58185976826323</v>
      </c>
      <c r="M227"/>
      <c r="N227" s="27"/>
      <c r="O227" s="25"/>
      <c r="P227" s="25"/>
      <c r="Q227" s="25"/>
      <c r="R227" s="25"/>
      <c r="S227" s="25"/>
      <c r="T227" s="26"/>
    </row>
    <row r="228" spans="7:20" ht="13.9" customHeight="1" x14ac:dyDescent="0.45">
      <c r="G228" s="24"/>
      <c r="H228" s="250"/>
      <c r="I228" s="25"/>
      <c r="J228" s="252"/>
      <c r="K228" s="36" t="s">
        <v>60</v>
      </c>
      <c r="L228" s="91">
        <f t="shared" si="5"/>
        <v>145.37087664699118</v>
      </c>
      <c r="M228"/>
      <c r="N228" s="25"/>
      <c r="O228" s="25"/>
      <c r="P228" s="25"/>
      <c r="Q228" s="25"/>
      <c r="R228" s="25"/>
      <c r="S228" s="25"/>
      <c r="T228" s="26"/>
    </row>
    <row r="229" spans="7:20" ht="13.9" customHeight="1" x14ac:dyDescent="0.45">
      <c r="G229" s="24"/>
      <c r="H229" s="250"/>
      <c r="I229" s="25"/>
      <c r="J229" s="252"/>
      <c r="K229" s="36" t="s">
        <v>65</v>
      </c>
      <c r="L229" s="91">
        <f t="shared" si="5"/>
        <v>110.62341550285635</v>
      </c>
      <c r="M229"/>
      <c r="N229" s="25"/>
      <c r="O229" s="25"/>
      <c r="P229" s="25"/>
      <c r="Q229" s="25"/>
      <c r="R229" s="25"/>
      <c r="S229" s="25"/>
      <c r="T229" s="26"/>
    </row>
    <row r="230" spans="7:20" ht="13.9" customHeight="1" x14ac:dyDescent="0.45">
      <c r="G230" s="24"/>
      <c r="H230" s="250"/>
      <c r="I230" s="25"/>
      <c r="J230" s="252"/>
      <c r="K230" s="36" t="s">
        <v>69</v>
      </c>
      <c r="L230" s="91">
        <f t="shared" si="5"/>
        <v>113.72701646523947</v>
      </c>
      <c r="M230"/>
      <c r="N230" s="25"/>
      <c r="O230" s="25"/>
      <c r="P230" s="25"/>
      <c r="Q230" s="25"/>
      <c r="R230" s="25"/>
      <c r="S230" s="25"/>
      <c r="T230" s="26"/>
    </row>
    <row r="231" spans="7:20" ht="13.9" customHeight="1" x14ac:dyDescent="0.45">
      <c r="G231" s="24"/>
      <c r="H231" s="250"/>
      <c r="I231" s="25"/>
      <c r="J231" s="252"/>
      <c r="K231" s="36" t="s">
        <v>73</v>
      </c>
      <c r="L231" s="91">
        <f t="shared" si="5"/>
        <v>118.66745001765898</v>
      </c>
      <c r="M231"/>
      <c r="N231" s="25"/>
      <c r="O231" s="25"/>
      <c r="P231" s="25"/>
      <c r="Q231" s="25"/>
      <c r="R231" s="25"/>
      <c r="S231" s="25"/>
      <c r="T231" s="26"/>
    </row>
    <row r="232" spans="7:20" ht="13.9" customHeight="1" x14ac:dyDescent="0.45">
      <c r="G232" s="24"/>
      <c r="H232" s="250"/>
      <c r="I232" s="25"/>
      <c r="J232" s="252"/>
      <c r="K232" s="36" t="s">
        <v>76</v>
      </c>
      <c r="L232" s="91">
        <f t="shared" si="5"/>
        <v>126.62486712190798</v>
      </c>
      <c r="M232"/>
      <c r="N232" s="25"/>
      <c r="O232" s="25"/>
      <c r="P232" s="25"/>
      <c r="Q232" s="25"/>
      <c r="R232" s="25"/>
      <c r="S232" s="25"/>
      <c r="T232" s="26"/>
    </row>
    <row r="233" spans="7:20" ht="13.9" customHeight="1" x14ac:dyDescent="0.45">
      <c r="G233" s="24"/>
      <c r="H233" s="250"/>
      <c r="I233" s="25"/>
      <c r="J233" s="252"/>
      <c r="K233" s="36" t="s">
        <v>80</v>
      </c>
      <c r="L233" s="91">
        <f t="shared" si="5"/>
        <v>137.52190386714224</v>
      </c>
      <c r="M233"/>
      <c r="N233" s="25"/>
      <c r="O233" s="25"/>
      <c r="P233" s="25"/>
      <c r="Q233" s="25"/>
      <c r="R233" s="25"/>
      <c r="S233" s="25"/>
      <c r="T233" s="26"/>
    </row>
    <row r="234" spans="7:20" ht="13.9" customHeight="1" x14ac:dyDescent="0.45">
      <c r="G234" s="24"/>
      <c r="H234" s="154"/>
      <c r="I234" s="25"/>
      <c r="J234" s="253"/>
      <c r="K234" s="36" t="s">
        <v>85</v>
      </c>
      <c r="L234" s="91">
        <f t="shared" si="5"/>
        <v>152.16082208987382</v>
      </c>
      <c r="M234"/>
      <c r="N234" s="25"/>
      <c r="O234" s="25"/>
      <c r="P234" s="25"/>
      <c r="Q234" s="25"/>
      <c r="R234" s="25"/>
      <c r="S234" s="25"/>
      <c r="T234" s="26"/>
    </row>
    <row r="235" spans="7:20" ht="13.9" customHeight="1" x14ac:dyDescent="0.45">
      <c r="G235" s="24"/>
      <c r="H235" s="154"/>
      <c r="I235" s="25"/>
      <c r="J235" s="253"/>
      <c r="K235" s="36" t="s">
        <v>88</v>
      </c>
      <c r="L235" s="91">
        <f t="shared" si="5"/>
        <v>170.74666111825636</v>
      </c>
      <c r="M235"/>
      <c r="N235" s="25"/>
      <c r="O235" s="25"/>
      <c r="P235" s="25"/>
      <c r="Q235" s="25"/>
      <c r="R235" s="25"/>
      <c r="S235" s="25"/>
      <c r="T235" s="26"/>
    </row>
    <row r="236" spans="7:20" ht="13.9" customHeight="1" x14ac:dyDescent="0.45">
      <c r="G236" s="24"/>
      <c r="H236" s="154"/>
      <c r="I236" s="25"/>
      <c r="J236" s="253"/>
      <c r="K236" s="36" t="s">
        <v>90</v>
      </c>
      <c r="L236" s="91">
        <f t="shared" si="5"/>
        <v>184.10176822857363</v>
      </c>
      <c r="M236"/>
      <c r="N236" s="25"/>
      <c r="O236" s="25"/>
      <c r="P236" s="25"/>
      <c r="Q236" s="25"/>
      <c r="R236" s="25"/>
      <c r="S236" s="25"/>
      <c r="T236" s="26"/>
    </row>
    <row r="237" spans="7:20" ht="13.9" customHeight="1" x14ac:dyDescent="0.45">
      <c r="G237" s="24"/>
      <c r="H237" s="154"/>
      <c r="I237" s="25"/>
      <c r="J237" s="253"/>
      <c r="K237" s="36" t="s">
        <v>94</v>
      </c>
      <c r="L237" s="91">
        <f t="shared" si="5"/>
        <v>202.75362348325879</v>
      </c>
      <c r="M237"/>
      <c r="N237" s="25"/>
      <c r="O237" s="25"/>
      <c r="P237" s="25"/>
      <c r="Q237" s="25"/>
      <c r="R237" s="25"/>
      <c r="S237" s="25"/>
      <c r="T237" s="26"/>
    </row>
    <row r="238" spans="7:20" ht="13.9" customHeight="1" x14ac:dyDescent="0.45">
      <c r="G238" s="24"/>
      <c r="H238" s="154"/>
      <c r="I238" s="25"/>
      <c r="J238" s="253"/>
      <c r="K238" s="76" t="s">
        <v>97</v>
      </c>
      <c r="L238" s="116">
        <f t="shared" si="5"/>
        <v>221.91264860276738</v>
      </c>
      <c r="M238"/>
      <c r="N238" s="25"/>
      <c r="O238" s="25"/>
      <c r="P238" s="25"/>
      <c r="Q238" s="25"/>
      <c r="R238" s="25"/>
      <c r="S238" s="25"/>
      <c r="T238" s="26"/>
    </row>
    <row r="239" spans="7:20" ht="13.9" customHeight="1" x14ac:dyDescent="0.35">
      <c r="G239" s="155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7"/>
    </row>
    <row r="241" spans="4:47" ht="13.9" customHeight="1" x14ac:dyDescent="0.35">
      <c r="H241" s="8" t="s">
        <v>155</v>
      </c>
    </row>
    <row r="242" spans="4:47" ht="13.9" customHeight="1" x14ac:dyDescent="0.35">
      <c r="AU242" s="25"/>
    </row>
    <row r="243" spans="4:47" ht="13.9" customHeight="1" x14ac:dyDescent="0.35">
      <c r="G243" s="16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25"/>
    </row>
    <row r="244" spans="4:47" ht="13.9" customHeight="1" x14ac:dyDescent="0.4">
      <c r="D244" s="158" t="s">
        <v>39</v>
      </c>
      <c r="G244" s="159" t="s">
        <v>156</v>
      </c>
      <c r="H244" s="160"/>
      <c r="I244" s="160"/>
      <c r="J244" s="160"/>
      <c r="K244" s="160"/>
      <c r="L244" s="160"/>
      <c r="M244" s="160"/>
      <c r="N244" s="160"/>
      <c r="O244" s="160"/>
      <c r="P244" s="160"/>
      <c r="Q244" s="160"/>
      <c r="R244" s="160"/>
      <c r="S244" s="160"/>
      <c r="T244" s="160"/>
      <c r="U244" s="160"/>
      <c r="V244" s="160"/>
      <c r="W244" s="160"/>
      <c r="X244" s="160"/>
      <c r="Y244" s="161"/>
      <c r="Z244" s="161"/>
      <c r="AA244" s="161"/>
      <c r="AB244" s="161"/>
      <c r="AC244" s="161"/>
      <c r="AD244" s="161"/>
      <c r="AE244" s="161"/>
      <c r="AF244" s="161"/>
      <c r="AG244" s="161"/>
      <c r="AH244" s="161"/>
      <c r="AI244" s="161"/>
      <c r="AJ244" s="161"/>
      <c r="AK244" s="161"/>
      <c r="AL244" s="161"/>
      <c r="AM244" s="161"/>
      <c r="AN244" s="161"/>
      <c r="AO244" s="161"/>
      <c r="AP244" s="161"/>
      <c r="AQ244" s="161"/>
      <c r="AR244" s="161"/>
      <c r="AS244" s="161"/>
      <c r="AT244" s="161"/>
    </row>
    <row r="245" spans="4:47" ht="13.9" customHeight="1" x14ac:dyDescent="0.35">
      <c r="G245" s="24"/>
      <c r="H245" s="25"/>
      <c r="I245" s="25"/>
      <c r="J245" s="25"/>
      <c r="K245" s="25"/>
      <c r="L245" s="27" t="s">
        <v>157</v>
      </c>
      <c r="M245" s="25"/>
      <c r="N245" s="25"/>
      <c r="O245" s="25"/>
      <c r="P245" s="25"/>
      <c r="Q245" s="25"/>
      <c r="R245" s="25"/>
      <c r="S245" s="25"/>
    </row>
    <row r="246" spans="4:47" ht="13.9" customHeight="1" thickBot="1" x14ac:dyDescent="0.4">
      <c r="G246" s="24"/>
      <c r="H246" s="25"/>
      <c r="I246" s="25"/>
      <c r="J246" s="25"/>
      <c r="K246" s="25"/>
      <c r="L246" s="162">
        <v>2016</v>
      </c>
      <c r="M246" s="162">
        <v>2017</v>
      </c>
      <c r="N246" s="162">
        <v>2018</v>
      </c>
      <c r="O246" s="162">
        <v>2019</v>
      </c>
      <c r="P246" s="162">
        <v>2020</v>
      </c>
      <c r="Q246" s="162">
        <v>2021</v>
      </c>
      <c r="R246" s="162">
        <v>2022</v>
      </c>
      <c r="S246" s="162">
        <v>2023</v>
      </c>
      <c r="T246" s="162">
        <v>2024</v>
      </c>
      <c r="U246" s="162">
        <v>2025</v>
      </c>
      <c r="V246" s="162">
        <v>2026</v>
      </c>
      <c r="W246" s="162">
        <v>2027</v>
      </c>
      <c r="X246" s="162">
        <v>2028</v>
      </c>
      <c r="Y246" s="162">
        <v>2029</v>
      </c>
      <c r="Z246" s="162">
        <v>2030</v>
      </c>
      <c r="AA246" s="162">
        <v>2031</v>
      </c>
      <c r="AB246" s="162">
        <v>2032</v>
      </c>
      <c r="AC246" s="162">
        <v>2033</v>
      </c>
      <c r="AD246" s="162">
        <v>2034</v>
      </c>
      <c r="AE246" s="162">
        <v>2035</v>
      </c>
      <c r="AF246" s="162">
        <v>2036</v>
      </c>
      <c r="AG246" s="162">
        <v>2037</v>
      </c>
      <c r="AH246" s="162">
        <v>2038</v>
      </c>
      <c r="AI246" s="162">
        <v>2039</v>
      </c>
      <c r="AJ246" s="162">
        <v>2040</v>
      </c>
      <c r="AK246" s="162">
        <v>2041</v>
      </c>
      <c r="AL246" s="162">
        <v>2042</v>
      </c>
      <c r="AM246" s="162">
        <v>2043</v>
      </c>
      <c r="AN246" s="162">
        <v>2044</v>
      </c>
      <c r="AO246" s="162">
        <v>2045</v>
      </c>
      <c r="AP246" s="162">
        <v>2046</v>
      </c>
      <c r="AQ246" s="162">
        <v>2047</v>
      </c>
      <c r="AR246" s="162">
        <v>2048</v>
      </c>
      <c r="AS246" s="162">
        <v>2049</v>
      </c>
      <c r="AT246" s="162">
        <v>2050</v>
      </c>
    </row>
    <row r="247" spans="4:47" ht="13.9" customHeight="1" thickTop="1" x14ac:dyDescent="0.4">
      <c r="G247" s="24"/>
      <c r="H247" s="262" t="s">
        <v>41</v>
      </c>
      <c r="I247" s="25"/>
      <c r="J247" s="251" t="s">
        <v>42</v>
      </c>
      <c r="K247" s="163" t="s">
        <v>158</v>
      </c>
      <c r="L247" s="164">
        <f>L248</f>
        <v>0.45371330698342016</v>
      </c>
      <c r="M247" s="164">
        <v>0.46121109117651038</v>
      </c>
      <c r="N247" s="164">
        <v>0.46457655744135629</v>
      </c>
      <c r="O247" s="164">
        <v>0.46787460732345032</v>
      </c>
      <c r="P247" s="164">
        <v>0.4711052408228088</v>
      </c>
      <c r="Q247" s="164">
        <v>0.47426845793946448</v>
      </c>
      <c r="R247" s="164">
        <v>0.47736425867336829</v>
      </c>
      <c r="S247" s="164">
        <v>0.48039264302458556</v>
      </c>
      <c r="T247" s="164">
        <v>0.48335361099301827</v>
      </c>
      <c r="U247" s="164">
        <v>0.48624716257878087</v>
      </c>
      <c r="V247" s="164">
        <v>0.48907329778175884</v>
      </c>
      <c r="W247" s="164">
        <v>0.49183201660205034</v>
      </c>
      <c r="X247" s="164">
        <v>0.49452331903959001</v>
      </c>
      <c r="Y247" s="164">
        <v>0.49714720509442678</v>
      </c>
      <c r="Z247" s="164">
        <v>0.49970367476649535</v>
      </c>
      <c r="AA247" s="164">
        <v>0.50219272805587745</v>
      </c>
      <c r="AB247" s="164">
        <v>0.50461436496249124</v>
      </c>
      <c r="AC247" s="164">
        <v>0.50696858548641865</v>
      </c>
      <c r="AD247" s="164">
        <v>0.50925538962757777</v>
      </c>
      <c r="AE247" s="164">
        <v>0.51147477738601776</v>
      </c>
      <c r="AF247" s="164">
        <v>0.51362674876175485</v>
      </c>
      <c r="AG247" s="164">
        <v>0.51571130375472374</v>
      </c>
      <c r="AH247" s="164">
        <v>0.51772844236500615</v>
      </c>
      <c r="AI247" s="164">
        <v>0.51967816459252025</v>
      </c>
      <c r="AJ247" s="164">
        <v>0.52156047043734799</v>
      </c>
      <c r="AK247" s="164">
        <v>0.52337535989940742</v>
      </c>
      <c r="AL247" s="164">
        <v>0.52512283297878037</v>
      </c>
      <c r="AM247" s="164">
        <v>0.52680288967538513</v>
      </c>
      <c r="AN247" s="164">
        <v>0.52841552998928698</v>
      </c>
      <c r="AO247" s="164">
        <v>0.52996075392043696</v>
      </c>
      <c r="AP247" s="164">
        <v>0.53143856146888413</v>
      </c>
      <c r="AQ247" s="164">
        <v>0.53284895263457943</v>
      </c>
      <c r="AR247" s="164">
        <v>0.53419192741757193</v>
      </c>
      <c r="AS247" s="164">
        <v>0.53546748581781256</v>
      </c>
      <c r="AT247" s="164">
        <v>0.53667562783531753</v>
      </c>
    </row>
    <row r="248" spans="4:47" ht="13.9" customHeight="1" x14ac:dyDescent="0.4">
      <c r="G248" s="24"/>
      <c r="H248" s="262"/>
      <c r="I248" s="25"/>
      <c r="J248" s="252"/>
      <c r="K248" s="165" t="s">
        <v>159</v>
      </c>
      <c r="L248" s="109">
        <v>0.45371330698342016</v>
      </c>
      <c r="M248" s="109">
        <v>0.45505660888898269</v>
      </c>
      <c r="N248" s="109">
        <v>0.45637353047087892</v>
      </c>
      <c r="O248" s="109">
        <v>0.45766407172908963</v>
      </c>
      <c r="P248" s="109">
        <v>0.45892823266362121</v>
      </c>
      <c r="Q248" s="109">
        <v>0.46016601327448647</v>
      </c>
      <c r="R248" s="109">
        <v>0.46137741356166623</v>
      </c>
      <c r="S248" s="109">
        <v>0.462562433525186</v>
      </c>
      <c r="T248" s="109">
        <v>0.46372107316500755</v>
      </c>
      <c r="U248" s="109">
        <v>0.4648533324811755</v>
      </c>
      <c r="V248" s="109">
        <v>0.46595921147364516</v>
      </c>
      <c r="W248" s="109">
        <v>0.46703871014245485</v>
      </c>
      <c r="X248" s="109">
        <v>0.46809182848757908</v>
      </c>
      <c r="Y248" s="109">
        <v>0.46911856650903694</v>
      </c>
      <c r="Z248" s="109">
        <v>0.4701189242068029</v>
      </c>
      <c r="AA248" s="109">
        <v>0.47109290158090894</v>
      </c>
      <c r="AB248" s="109">
        <v>0.47204049863132302</v>
      </c>
      <c r="AC248" s="109">
        <v>0.47296171535807724</v>
      </c>
      <c r="AD248" s="109">
        <v>0.4738565517611395</v>
      </c>
      <c r="AE248" s="109">
        <v>0.47472500784052907</v>
      </c>
      <c r="AF248" s="109">
        <v>0.47556708359625227</v>
      </c>
      <c r="AG248" s="109">
        <v>0.47638277902828358</v>
      </c>
      <c r="AH248" s="109">
        <v>0.47717209413665496</v>
      </c>
      <c r="AI248" s="109">
        <v>0.47793502892133438</v>
      </c>
      <c r="AJ248" s="109">
        <v>0.47867158338235394</v>
      </c>
      <c r="AK248" s="109">
        <v>0.47938175751968154</v>
      </c>
      <c r="AL248" s="109">
        <v>0.48006555133334922</v>
      </c>
      <c r="AM248" s="109">
        <v>0.48072296482332499</v>
      </c>
      <c r="AN248" s="109">
        <v>0.48135399798963441</v>
      </c>
      <c r="AO248" s="109">
        <v>0.48195865083225831</v>
      </c>
      <c r="AP248" s="109">
        <v>0.4825369233512159</v>
      </c>
      <c r="AQ248" s="109">
        <v>0.48308881554648797</v>
      </c>
      <c r="AR248" s="109">
        <v>0.48361432741809374</v>
      </c>
      <c r="AS248" s="109">
        <v>0.48411345896601399</v>
      </c>
      <c r="AT248" s="166">
        <v>0.48458621019025505</v>
      </c>
    </row>
    <row r="249" spans="4:47" ht="13.9" customHeight="1" thickBot="1" x14ac:dyDescent="0.45">
      <c r="G249" s="24"/>
      <c r="H249" s="262"/>
      <c r="I249" s="25"/>
      <c r="J249" s="252"/>
      <c r="K249" s="167" t="s">
        <v>160</v>
      </c>
      <c r="L249" s="168">
        <f>L248</f>
        <v>0.45371330698342016</v>
      </c>
      <c r="M249" s="168">
        <f t="shared" ref="M249:AT249" si="6">$L$12</f>
        <v>0.45371330698342016</v>
      </c>
      <c r="N249" s="168">
        <f t="shared" si="6"/>
        <v>0.45371330698342016</v>
      </c>
      <c r="O249" s="168">
        <f t="shared" si="6"/>
        <v>0.45371330698342016</v>
      </c>
      <c r="P249" s="168">
        <f t="shared" si="6"/>
        <v>0.45371330698342016</v>
      </c>
      <c r="Q249" s="168">
        <f t="shared" si="6"/>
        <v>0.45371330698342016</v>
      </c>
      <c r="R249" s="168">
        <f t="shared" si="6"/>
        <v>0.45371330698342016</v>
      </c>
      <c r="S249" s="168">
        <f t="shared" si="6"/>
        <v>0.45371330698342016</v>
      </c>
      <c r="T249" s="168">
        <f t="shared" si="6"/>
        <v>0.45371330698342016</v>
      </c>
      <c r="U249" s="168">
        <f t="shared" si="6"/>
        <v>0.45371330698342016</v>
      </c>
      <c r="V249" s="168">
        <f t="shared" si="6"/>
        <v>0.45371330698342016</v>
      </c>
      <c r="W249" s="168">
        <f t="shared" si="6"/>
        <v>0.45371330698342016</v>
      </c>
      <c r="X249" s="168">
        <f t="shared" si="6"/>
        <v>0.45371330698342016</v>
      </c>
      <c r="Y249" s="168">
        <f t="shared" si="6"/>
        <v>0.45371330698342016</v>
      </c>
      <c r="Z249" s="168">
        <f t="shared" si="6"/>
        <v>0.45371330698342016</v>
      </c>
      <c r="AA249" s="168">
        <f t="shared" si="6"/>
        <v>0.45371330698342016</v>
      </c>
      <c r="AB249" s="168">
        <f t="shared" si="6"/>
        <v>0.45371330698342016</v>
      </c>
      <c r="AC249" s="168">
        <f t="shared" si="6"/>
        <v>0.45371330698342016</v>
      </c>
      <c r="AD249" s="168">
        <f t="shared" si="6"/>
        <v>0.45371330698342016</v>
      </c>
      <c r="AE249" s="168">
        <f t="shared" si="6"/>
        <v>0.45371330698342016</v>
      </c>
      <c r="AF249" s="168">
        <f t="shared" si="6"/>
        <v>0.45371330698342016</v>
      </c>
      <c r="AG249" s="168">
        <f t="shared" si="6"/>
        <v>0.45371330698342016</v>
      </c>
      <c r="AH249" s="168">
        <f t="shared" si="6"/>
        <v>0.45371330698342016</v>
      </c>
      <c r="AI249" s="168">
        <f t="shared" si="6"/>
        <v>0.45371330698342016</v>
      </c>
      <c r="AJ249" s="168">
        <f t="shared" si="6"/>
        <v>0.45371330698342016</v>
      </c>
      <c r="AK249" s="168">
        <f t="shared" si="6"/>
        <v>0.45371330698342016</v>
      </c>
      <c r="AL249" s="168">
        <f t="shared" si="6"/>
        <v>0.45371330698342016</v>
      </c>
      <c r="AM249" s="168">
        <f t="shared" si="6"/>
        <v>0.45371330698342016</v>
      </c>
      <c r="AN249" s="168">
        <f t="shared" si="6"/>
        <v>0.45371330698342016</v>
      </c>
      <c r="AO249" s="168">
        <f t="shared" si="6"/>
        <v>0.45371330698342016</v>
      </c>
      <c r="AP249" s="168">
        <f t="shared" si="6"/>
        <v>0.45371330698342016</v>
      </c>
      <c r="AQ249" s="168">
        <f t="shared" si="6"/>
        <v>0.45371330698342016</v>
      </c>
      <c r="AR249" s="168">
        <f t="shared" si="6"/>
        <v>0.45371330698342016</v>
      </c>
      <c r="AS249" s="168">
        <f t="shared" si="6"/>
        <v>0.45371330698342016</v>
      </c>
      <c r="AT249" s="168">
        <f t="shared" si="6"/>
        <v>0.45371330698342016</v>
      </c>
    </row>
    <row r="250" spans="4:47" ht="13.9" customHeight="1" thickTop="1" x14ac:dyDescent="0.4">
      <c r="G250" s="24"/>
      <c r="H250" s="262"/>
      <c r="I250" s="25"/>
      <c r="J250" s="252"/>
      <c r="K250" s="163" t="s">
        <v>161</v>
      </c>
      <c r="L250" s="164">
        <f>L251</f>
        <v>0.42985526847296546</v>
      </c>
      <c r="M250" s="164">
        <v>0.43735305266605567</v>
      </c>
      <c r="N250" s="164">
        <v>0.44071851893090158</v>
      </c>
      <c r="O250" s="164">
        <v>0.44401656881299562</v>
      </c>
      <c r="P250" s="164">
        <v>0.4472472023123541</v>
      </c>
      <c r="Q250" s="164">
        <v>0.45041041942900978</v>
      </c>
      <c r="R250" s="164">
        <v>0.45350622016291359</v>
      </c>
      <c r="S250" s="164">
        <v>0.45653460451413086</v>
      </c>
      <c r="T250" s="164">
        <v>0.45949557248256356</v>
      </c>
      <c r="U250" s="164">
        <v>0.46238912406832611</v>
      </c>
      <c r="V250" s="164">
        <v>0.46521525927130414</v>
      </c>
      <c r="W250" s="164">
        <v>0.46797397809159563</v>
      </c>
      <c r="X250" s="164">
        <v>0.47066528052913525</v>
      </c>
      <c r="Y250" s="164">
        <v>0.47328916658397208</v>
      </c>
      <c r="Z250" s="164">
        <v>0.47584563625604065</v>
      </c>
      <c r="AA250" s="164">
        <v>0.47833468954542269</v>
      </c>
      <c r="AB250" s="164">
        <v>0.48075632645203659</v>
      </c>
      <c r="AC250" s="164">
        <v>0.48311054697596389</v>
      </c>
      <c r="AD250" s="164">
        <v>0.48539735111712307</v>
      </c>
      <c r="AE250" s="164">
        <v>0.487616738875563</v>
      </c>
      <c r="AF250" s="164">
        <v>0.48976871025130009</v>
      </c>
      <c r="AG250" s="164">
        <v>0.49185326524426898</v>
      </c>
      <c r="AH250" s="164">
        <v>0.49387040385455139</v>
      </c>
      <c r="AI250" s="164">
        <v>0.49582012608206555</v>
      </c>
      <c r="AJ250" s="164">
        <v>0.49770243192689323</v>
      </c>
      <c r="AK250" s="164">
        <v>0.49951732138895266</v>
      </c>
      <c r="AL250" s="164">
        <v>0.50126479446832561</v>
      </c>
      <c r="AM250" s="164">
        <v>0.50294485116493037</v>
      </c>
      <c r="AN250" s="164">
        <v>0.50455749147883222</v>
      </c>
      <c r="AO250" s="164">
        <v>0.50610271540998231</v>
      </c>
      <c r="AP250" s="164">
        <v>0.50758052295842948</v>
      </c>
      <c r="AQ250" s="164">
        <v>0.50899091412412478</v>
      </c>
      <c r="AR250" s="164">
        <v>0.51033388890711717</v>
      </c>
      <c r="AS250" s="164">
        <v>0.5116094473073578</v>
      </c>
      <c r="AT250" s="164">
        <v>0.51281758932486288</v>
      </c>
    </row>
    <row r="251" spans="4:47" ht="13.9" customHeight="1" x14ac:dyDescent="0.4">
      <c r="G251" s="24"/>
      <c r="H251" s="262"/>
      <c r="I251" s="25"/>
      <c r="J251" s="252"/>
      <c r="K251" s="165" t="s">
        <v>162</v>
      </c>
      <c r="L251" s="109">
        <v>0.42985526847296546</v>
      </c>
      <c r="M251" s="109">
        <v>0.43119857037852799</v>
      </c>
      <c r="N251" s="109">
        <v>0.43251549196042421</v>
      </c>
      <c r="O251" s="109">
        <v>0.43380603321863492</v>
      </c>
      <c r="P251" s="109">
        <v>0.4350701941531665</v>
      </c>
      <c r="Q251" s="109">
        <v>0.43630797476403177</v>
      </c>
      <c r="R251" s="109">
        <v>0.43751937505121152</v>
      </c>
      <c r="S251" s="109">
        <v>0.4387043950147313</v>
      </c>
      <c r="T251" s="109">
        <v>0.43986303465455284</v>
      </c>
      <c r="U251" s="109">
        <v>0.44099529397072079</v>
      </c>
      <c r="V251" s="109">
        <v>0.44210117296319046</v>
      </c>
      <c r="W251" s="109">
        <v>0.44318067163200014</v>
      </c>
      <c r="X251" s="109">
        <v>0.44423378997712437</v>
      </c>
      <c r="Y251" s="109">
        <v>0.44526052799858223</v>
      </c>
      <c r="Z251" s="109">
        <v>0.4462608856963482</v>
      </c>
      <c r="AA251" s="109">
        <v>0.44723486307045424</v>
      </c>
      <c r="AB251" s="109">
        <v>0.44818246012086832</v>
      </c>
      <c r="AC251" s="109">
        <v>0.44910367684762253</v>
      </c>
      <c r="AD251" s="109">
        <v>0.4499985132506848</v>
      </c>
      <c r="AE251" s="109">
        <v>0.45086696933007436</v>
      </c>
      <c r="AF251" s="109">
        <v>0.45170904508579757</v>
      </c>
      <c r="AG251" s="109">
        <v>0.45252474051782887</v>
      </c>
      <c r="AH251" s="109">
        <v>0.45331405562620025</v>
      </c>
      <c r="AI251" s="109">
        <v>0.45407699041087968</v>
      </c>
      <c r="AJ251" s="109">
        <v>0.45481354487189923</v>
      </c>
      <c r="AK251" s="109">
        <v>0.45552371900922684</v>
      </c>
      <c r="AL251" s="109">
        <v>0.45620751282289451</v>
      </c>
      <c r="AM251" s="109">
        <v>0.45686492631287029</v>
      </c>
      <c r="AN251" s="109">
        <v>0.4574959594791797</v>
      </c>
      <c r="AO251" s="109">
        <v>0.4581006123218036</v>
      </c>
      <c r="AP251" s="109">
        <v>0.45867888484076119</v>
      </c>
      <c r="AQ251" s="109">
        <v>0.45923077703603327</v>
      </c>
      <c r="AR251" s="109">
        <v>0.45975628890763903</v>
      </c>
      <c r="AS251" s="109">
        <v>0.46025542045555928</v>
      </c>
      <c r="AT251" s="109">
        <v>0.46072817167980035</v>
      </c>
    </row>
    <row r="252" spans="4:47" ht="13.9" customHeight="1" thickBot="1" x14ac:dyDescent="0.45">
      <c r="G252" s="24"/>
      <c r="H252" s="262"/>
      <c r="I252" s="25"/>
      <c r="J252" s="252"/>
      <c r="K252" s="167" t="s">
        <v>163</v>
      </c>
      <c r="L252" s="168">
        <f>L251</f>
        <v>0.42985526847296546</v>
      </c>
      <c r="M252" s="168">
        <f t="shared" ref="M252:AT252" si="7">$L$13</f>
        <v>0.42985526847296546</v>
      </c>
      <c r="N252" s="168">
        <f t="shared" si="7"/>
        <v>0.42985526847296546</v>
      </c>
      <c r="O252" s="168">
        <f t="shared" si="7"/>
        <v>0.42985526847296546</v>
      </c>
      <c r="P252" s="168">
        <f t="shared" si="7"/>
        <v>0.42985526847296546</v>
      </c>
      <c r="Q252" s="168">
        <f t="shared" si="7"/>
        <v>0.42985526847296546</v>
      </c>
      <c r="R252" s="168">
        <f t="shared" si="7"/>
        <v>0.42985526847296546</v>
      </c>
      <c r="S252" s="168">
        <f t="shared" si="7"/>
        <v>0.42985526847296546</v>
      </c>
      <c r="T252" s="168">
        <f t="shared" si="7"/>
        <v>0.42985526847296546</v>
      </c>
      <c r="U252" s="168">
        <f t="shared" si="7"/>
        <v>0.42985526847296546</v>
      </c>
      <c r="V252" s="168">
        <f t="shared" si="7"/>
        <v>0.42985526847296546</v>
      </c>
      <c r="W252" s="168">
        <f t="shared" si="7"/>
        <v>0.42985526847296546</v>
      </c>
      <c r="X252" s="168">
        <f t="shared" si="7"/>
        <v>0.42985526847296546</v>
      </c>
      <c r="Y252" s="168">
        <f t="shared" si="7"/>
        <v>0.42985526847296546</v>
      </c>
      <c r="Z252" s="168">
        <f t="shared" si="7"/>
        <v>0.42985526847296546</v>
      </c>
      <c r="AA252" s="168">
        <f t="shared" si="7"/>
        <v>0.42985526847296546</v>
      </c>
      <c r="AB252" s="168">
        <f t="shared" si="7"/>
        <v>0.42985526847296546</v>
      </c>
      <c r="AC252" s="168">
        <f t="shared" si="7"/>
        <v>0.42985526847296546</v>
      </c>
      <c r="AD252" s="168">
        <f t="shared" si="7"/>
        <v>0.42985526847296546</v>
      </c>
      <c r="AE252" s="168">
        <f t="shared" si="7"/>
        <v>0.42985526847296546</v>
      </c>
      <c r="AF252" s="168">
        <f t="shared" si="7"/>
        <v>0.42985526847296546</v>
      </c>
      <c r="AG252" s="168">
        <f t="shared" si="7"/>
        <v>0.42985526847296546</v>
      </c>
      <c r="AH252" s="168">
        <f t="shared" si="7"/>
        <v>0.42985526847296546</v>
      </c>
      <c r="AI252" s="168">
        <f t="shared" si="7"/>
        <v>0.42985526847296546</v>
      </c>
      <c r="AJ252" s="168">
        <f t="shared" si="7"/>
        <v>0.42985526847296546</v>
      </c>
      <c r="AK252" s="168">
        <f t="shared" si="7"/>
        <v>0.42985526847296546</v>
      </c>
      <c r="AL252" s="168">
        <f t="shared" si="7"/>
        <v>0.42985526847296546</v>
      </c>
      <c r="AM252" s="168">
        <f t="shared" si="7"/>
        <v>0.42985526847296546</v>
      </c>
      <c r="AN252" s="168">
        <f t="shared" si="7"/>
        <v>0.42985526847296546</v>
      </c>
      <c r="AO252" s="168">
        <f t="shared" si="7"/>
        <v>0.42985526847296546</v>
      </c>
      <c r="AP252" s="168">
        <f t="shared" si="7"/>
        <v>0.42985526847296546</v>
      </c>
      <c r="AQ252" s="168">
        <f t="shared" si="7"/>
        <v>0.42985526847296546</v>
      </c>
      <c r="AR252" s="168">
        <f t="shared" si="7"/>
        <v>0.42985526847296546</v>
      </c>
      <c r="AS252" s="168">
        <f t="shared" si="7"/>
        <v>0.42985526847296546</v>
      </c>
      <c r="AT252" s="168">
        <f t="shared" si="7"/>
        <v>0.42985526847296546</v>
      </c>
    </row>
    <row r="253" spans="4:47" ht="13.9" customHeight="1" thickTop="1" x14ac:dyDescent="0.4">
      <c r="G253" s="24"/>
      <c r="H253" s="262"/>
      <c r="I253" s="25"/>
      <c r="J253" s="252"/>
      <c r="K253" s="163" t="s">
        <v>164</v>
      </c>
      <c r="L253" s="164">
        <f>L254</f>
        <v>0.41887310480746059</v>
      </c>
      <c r="M253" s="164">
        <v>0.42637088900055081</v>
      </c>
      <c r="N253" s="164">
        <v>0.42973635526539672</v>
      </c>
      <c r="O253" s="164">
        <v>0.43303440514749075</v>
      </c>
      <c r="P253" s="164">
        <v>0.43626503864684923</v>
      </c>
      <c r="Q253" s="164">
        <v>0.43942825576350492</v>
      </c>
      <c r="R253" s="164">
        <v>0.44252405649740872</v>
      </c>
      <c r="S253" s="164">
        <v>0.445552440848626</v>
      </c>
      <c r="T253" s="164">
        <v>0.4485134088170587</v>
      </c>
      <c r="U253" s="164">
        <v>0.45140696040282124</v>
      </c>
      <c r="V253" s="164">
        <v>0.45423309560579928</v>
      </c>
      <c r="W253" s="164">
        <v>0.45699181442609077</v>
      </c>
      <c r="X253" s="164">
        <v>0.45968311686363039</v>
      </c>
      <c r="Y253" s="164">
        <v>0.46230700291846721</v>
      </c>
      <c r="Z253" s="164">
        <v>0.46486347259053579</v>
      </c>
      <c r="AA253" s="164">
        <v>0.46735252587991782</v>
      </c>
      <c r="AB253" s="164">
        <v>0.46977416278653172</v>
      </c>
      <c r="AC253" s="164">
        <v>0.47212838331045903</v>
      </c>
      <c r="AD253" s="164">
        <v>0.4744151874516182</v>
      </c>
      <c r="AE253" s="164">
        <v>0.47663457521005814</v>
      </c>
      <c r="AF253" s="164">
        <v>0.47878654658579523</v>
      </c>
      <c r="AG253" s="164">
        <v>0.48087110157876412</v>
      </c>
      <c r="AH253" s="164">
        <v>0.48288824018904652</v>
      </c>
      <c r="AI253" s="164">
        <v>0.48483796241656069</v>
      </c>
      <c r="AJ253" s="164">
        <v>0.48672026826138837</v>
      </c>
      <c r="AK253" s="164">
        <v>0.4885351577234478</v>
      </c>
      <c r="AL253" s="164">
        <v>0.49028263080282075</v>
      </c>
      <c r="AM253" s="164">
        <v>0.49196268749942551</v>
      </c>
      <c r="AN253" s="164">
        <v>0.49357532781332741</v>
      </c>
      <c r="AO253" s="164">
        <v>0.49512055174447744</v>
      </c>
      <c r="AP253" s="164">
        <v>0.49659835929292462</v>
      </c>
      <c r="AQ253" s="164">
        <v>0.49800875045861992</v>
      </c>
      <c r="AR253" s="164">
        <v>0.49935172524161237</v>
      </c>
      <c r="AS253" s="164">
        <v>0.50062728364185294</v>
      </c>
      <c r="AT253" s="164">
        <v>0.50183542565935801</v>
      </c>
    </row>
    <row r="254" spans="4:47" ht="13.9" customHeight="1" x14ac:dyDescent="0.4">
      <c r="G254" s="24"/>
      <c r="H254" s="262"/>
      <c r="I254" s="25"/>
      <c r="J254" s="252"/>
      <c r="K254" s="165" t="s">
        <v>165</v>
      </c>
      <c r="L254" s="109">
        <v>0.41887310480746059</v>
      </c>
      <c r="M254" s="109">
        <v>0.42021640671302313</v>
      </c>
      <c r="N254" s="109">
        <v>0.42153332829491935</v>
      </c>
      <c r="O254" s="109">
        <v>0.42282386955313006</v>
      </c>
      <c r="P254" s="109">
        <v>0.42408803048766164</v>
      </c>
      <c r="Q254" s="109">
        <v>0.42532581109852691</v>
      </c>
      <c r="R254" s="109">
        <v>0.42653721138570666</v>
      </c>
      <c r="S254" s="109">
        <v>0.42772223134922643</v>
      </c>
      <c r="T254" s="109">
        <v>0.42888087098904798</v>
      </c>
      <c r="U254" s="109">
        <v>0.43001313030521593</v>
      </c>
      <c r="V254" s="109">
        <v>0.4311190092976856</v>
      </c>
      <c r="W254" s="109">
        <v>0.43219850796649528</v>
      </c>
      <c r="X254" s="109">
        <v>0.43325162631161951</v>
      </c>
      <c r="Y254" s="109">
        <v>0.43427836433307737</v>
      </c>
      <c r="Z254" s="109">
        <v>0.43527872203084333</v>
      </c>
      <c r="AA254" s="109">
        <v>0.43625269940494937</v>
      </c>
      <c r="AB254" s="109">
        <v>0.43720029645536346</v>
      </c>
      <c r="AC254" s="109">
        <v>0.43812151318211767</v>
      </c>
      <c r="AD254" s="109">
        <v>0.43901634958517993</v>
      </c>
      <c r="AE254" s="109">
        <v>0.4398848056645695</v>
      </c>
      <c r="AF254" s="109">
        <v>0.4407268814202927</v>
      </c>
      <c r="AG254" s="109">
        <v>0.44154257685232401</v>
      </c>
      <c r="AH254" s="109">
        <v>0.44233189196069539</v>
      </c>
      <c r="AI254" s="109">
        <v>0.44309482674537481</v>
      </c>
      <c r="AJ254" s="109">
        <v>0.44383138120639437</v>
      </c>
      <c r="AK254" s="109">
        <v>0.44454155534372197</v>
      </c>
      <c r="AL254" s="109">
        <v>0.44522534915738965</v>
      </c>
      <c r="AM254" s="109">
        <v>0.44588276264736543</v>
      </c>
      <c r="AN254" s="109">
        <v>0.44651379581367484</v>
      </c>
      <c r="AO254" s="109">
        <v>0.44711844865629874</v>
      </c>
      <c r="AP254" s="109">
        <v>0.44769672117525633</v>
      </c>
      <c r="AQ254" s="109">
        <v>0.4482486133705284</v>
      </c>
      <c r="AR254" s="109">
        <v>0.44877412524213417</v>
      </c>
      <c r="AS254" s="109">
        <v>0.44927325679005442</v>
      </c>
      <c r="AT254" s="166">
        <v>0.44974600801429548</v>
      </c>
    </row>
    <row r="255" spans="4:47" ht="13.9" customHeight="1" thickBot="1" x14ac:dyDescent="0.45">
      <c r="G255" s="24"/>
      <c r="H255" s="262"/>
      <c r="I255" s="25"/>
      <c r="J255" s="252"/>
      <c r="K255" s="167" t="s">
        <v>166</v>
      </c>
      <c r="L255" s="168">
        <f>L254</f>
        <v>0.41887310480746059</v>
      </c>
      <c r="M255" s="168">
        <f t="shared" ref="M255:AT255" si="8">$L$14</f>
        <v>0.41887310480746059</v>
      </c>
      <c r="N255" s="168">
        <f t="shared" si="8"/>
        <v>0.41887310480746059</v>
      </c>
      <c r="O255" s="168">
        <f t="shared" si="8"/>
        <v>0.41887310480746059</v>
      </c>
      <c r="P255" s="168">
        <f t="shared" si="8"/>
        <v>0.41887310480746059</v>
      </c>
      <c r="Q255" s="168">
        <f t="shared" si="8"/>
        <v>0.41887310480746059</v>
      </c>
      <c r="R255" s="168">
        <f t="shared" si="8"/>
        <v>0.41887310480746059</v>
      </c>
      <c r="S255" s="168">
        <f t="shared" si="8"/>
        <v>0.41887310480746059</v>
      </c>
      <c r="T255" s="168">
        <f t="shared" si="8"/>
        <v>0.41887310480746059</v>
      </c>
      <c r="U255" s="168">
        <f t="shared" si="8"/>
        <v>0.41887310480746059</v>
      </c>
      <c r="V255" s="168">
        <f t="shared" si="8"/>
        <v>0.41887310480746059</v>
      </c>
      <c r="W255" s="168">
        <f t="shared" si="8"/>
        <v>0.41887310480746059</v>
      </c>
      <c r="X255" s="168">
        <f t="shared" si="8"/>
        <v>0.41887310480746059</v>
      </c>
      <c r="Y255" s="168">
        <f t="shared" si="8"/>
        <v>0.41887310480746059</v>
      </c>
      <c r="Z255" s="168">
        <f t="shared" si="8"/>
        <v>0.41887310480746059</v>
      </c>
      <c r="AA255" s="168">
        <f t="shared" si="8"/>
        <v>0.41887310480746059</v>
      </c>
      <c r="AB255" s="168">
        <f t="shared" si="8"/>
        <v>0.41887310480746059</v>
      </c>
      <c r="AC255" s="168">
        <f t="shared" si="8"/>
        <v>0.41887310480746059</v>
      </c>
      <c r="AD255" s="168">
        <f t="shared" si="8"/>
        <v>0.41887310480746059</v>
      </c>
      <c r="AE255" s="168">
        <f t="shared" si="8"/>
        <v>0.41887310480746059</v>
      </c>
      <c r="AF255" s="168">
        <f t="shared" si="8"/>
        <v>0.41887310480746059</v>
      </c>
      <c r="AG255" s="168">
        <f t="shared" si="8"/>
        <v>0.41887310480746059</v>
      </c>
      <c r="AH255" s="168">
        <f t="shared" si="8"/>
        <v>0.41887310480746059</v>
      </c>
      <c r="AI255" s="168">
        <f t="shared" si="8"/>
        <v>0.41887310480746059</v>
      </c>
      <c r="AJ255" s="168">
        <f t="shared" si="8"/>
        <v>0.41887310480746059</v>
      </c>
      <c r="AK255" s="168">
        <f t="shared" si="8"/>
        <v>0.41887310480746059</v>
      </c>
      <c r="AL255" s="168">
        <f t="shared" si="8"/>
        <v>0.41887310480746059</v>
      </c>
      <c r="AM255" s="168">
        <f t="shared" si="8"/>
        <v>0.41887310480746059</v>
      </c>
      <c r="AN255" s="168">
        <f t="shared" si="8"/>
        <v>0.41887310480746059</v>
      </c>
      <c r="AO255" s="168">
        <f t="shared" si="8"/>
        <v>0.41887310480746059</v>
      </c>
      <c r="AP255" s="168">
        <f t="shared" si="8"/>
        <v>0.41887310480746059</v>
      </c>
      <c r="AQ255" s="168">
        <f t="shared" si="8"/>
        <v>0.41887310480746059</v>
      </c>
      <c r="AR255" s="168">
        <f t="shared" si="8"/>
        <v>0.41887310480746059</v>
      </c>
      <c r="AS255" s="168">
        <f t="shared" si="8"/>
        <v>0.41887310480746059</v>
      </c>
      <c r="AT255" s="168">
        <f t="shared" si="8"/>
        <v>0.41887310480746059</v>
      </c>
    </row>
    <row r="256" spans="4:47" ht="13.9" customHeight="1" thickTop="1" x14ac:dyDescent="0.4">
      <c r="G256" s="24"/>
      <c r="H256" s="262"/>
      <c r="I256" s="25"/>
      <c r="J256" s="252"/>
      <c r="K256" s="163" t="s">
        <v>167</v>
      </c>
      <c r="L256" s="164">
        <f>L257</f>
        <v>0.40609318158120039</v>
      </c>
      <c r="M256" s="164">
        <v>0.41359096577429061</v>
      </c>
      <c r="N256" s="164">
        <v>0.41695643203913652</v>
      </c>
      <c r="O256" s="164">
        <v>0.42025448192123055</v>
      </c>
      <c r="P256" s="164">
        <v>0.42348511542058903</v>
      </c>
      <c r="Q256" s="164">
        <v>0.42664833253724471</v>
      </c>
      <c r="R256" s="164">
        <v>0.42974413327114852</v>
      </c>
      <c r="S256" s="164">
        <v>0.43277251762236579</v>
      </c>
      <c r="T256" s="164">
        <v>0.4357334855907985</v>
      </c>
      <c r="U256" s="164">
        <v>0.43862703717656104</v>
      </c>
      <c r="V256" s="164">
        <v>0.44145317237953907</v>
      </c>
      <c r="W256" s="164">
        <v>0.44421189119983057</v>
      </c>
      <c r="X256" s="164">
        <v>0.44690319363737019</v>
      </c>
      <c r="Y256" s="164">
        <v>0.44952707969220701</v>
      </c>
      <c r="Z256" s="164">
        <v>0.45208354936427558</v>
      </c>
      <c r="AA256" s="164">
        <v>0.45457260265365762</v>
      </c>
      <c r="AB256" s="164">
        <v>0.45699423956027152</v>
      </c>
      <c r="AC256" s="164">
        <v>0.45934846008419883</v>
      </c>
      <c r="AD256" s="164">
        <v>0.461635264225358</v>
      </c>
      <c r="AE256" s="164">
        <v>0.46385465198379794</v>
      </c>
      <c r="AF256" s="164">
        <v>0.46600662335953502</v>
      </c>
      <c r="AG256" s="164">
        <v>0.46809117835250391</v>
      </c>
      <c r="AH256" s="164">
        <v>0.47010831696278632</v>
      </c>
      <c r="AI256" s="164">
        <v>0.47205803919030048</v>
      </c>
      <c r="AJ256" s="164">
        <v>0.47394034503512816</v>
      </c>
      <c r="AK256" s="164">
        <v>0.4757552344971876</v>
      </c>
      <c r="AL256" s="164">
        <v>0.47750270757656055</v>
      </c>
      <c r="AM256" s="164">
        <v>0.47918276427316531</v>
      </c>
      <c r="AN256" s="164">
        <v>0.48079540458706721</v>
      </c>
      <c r="AO256" s="164">
        <v>0.48234062851821724</v>
      </c>
      <c r="AP256" s="164">
        <v>0.48381843606666441</v>
      </c>
      <c r="AQ256" s="164">
        <v>0.48522882723235972</v>
      </c>
      <c r="AR256" s="164">
        <v>0.48657180201535216</v>
      </c>
      <c r="AS256" s="164">
        <v>0.48784736041559273</v>
      </c>
      <c r="AT256" s="169">
        <v>0.48905550243309781</v>
      </c>
    </row>
    <row r="257" spans="7:74" ht="13.9" customHeight="1" x14ac:dyDescent="0.4">
      <c r="G257" s="24"/>
      <c r="H257" s="262"/>
      <c r="I257" s="25"/>
      <c r="J257" s="252"/>
      <c r="K257" s="165" t="s">
        <v>168</v>
      </c>
      <c r="L257" s="109">
        <v>0.40609318158120039</v>
      </c>
      <c r="M257" s="109">
        <v>0.40743648348676292</v>
      </c>
      <c r="N257" s="109">
        <v>0.40875340506865915</v>
      </c>
      <c r="O257" s="109">
        <v>0.41004394632686986</v>
      </c>
      <c r="P257" s="109">
        <v>0.41130810726140143</v>
      </c>
      <c r="Q257" s="109">
        <v>0.4125458878722667</v>
      </c>
      <c r="R257" s="109">
        <v>0.41375728815944646</v>
      </c>
      <c r="S257" s="109">
        <v>0.41494230812296623</v>
      </c>
      <c r="T257" s="109">
        <v>0.41610094776278778</v>
      </c>
      <c r="U257" s="109">
        <v>0.41723320707895573</v>
      </c>
      <c r="V257" s="109">
        <v>0.41833908607142539</v>
      </c>
      <c r="W257" s="109">
        <v>0.41941858474023508</v>
      </c>
      <c r="X257" s="109">
        <v>0.42047170308535931</v>
      </c>
      <c r="Y257" s="109">
        <v>0.42149844110681717</v>
      </c>
      <c r="Z257" s="109">
        <v>0.42249879880458313</v>
      </c>
      <c r="AA257" s="109">
        <v>0.42347277617868917</v>
      </c>
      <c r="AB257" s="109">
        <v>0.42442037322910325</v>
      </c>
      <c r="AC257" s="109">
        <v>0.42534158995585747</v>
      </c>
      <c r="AD257" s="109">
        <v>0.42623642635891973</v>
      </c>
      <c r="AE257" s="109">
        <v>0.4271048824383093</v>
      </c>
      <c r="AF257" s="109">
        <v>0.4279469581940325</v>
      </c>
      <c r="AG257" s="109">
        <v>0.42876265362606381</v>
      </c>
      <c r="AH257" s="109">
        <v>0.42955196873443519</v>
      </c>
      <c r="AI257" s="109">
        <v>0.43031490351911461</v>
      </c>
      <c r="AJ257" s="109">
        <v>0.43105145798013417</v>
      </c>
      <c r="AK257" s="109">
        <v>0.43176163211746177</v>
      </c>
      <c r="AL257" s="109">
        <v>0.43244542593112945</v>
      </c>
      <c r="AM257" s="109">
        <v>0.43310283942110522</v>
      </c>
      <c r="AN257" s="109">
        <v>0.43373387258741464</v>
      </c>
      <c r="AO257" s="109">
        <v>0.43433852543003854</v>
      </c>
      <c r="AP257" s="109">
        <v>0.43491679794899613</v>
      </c>
      <c r="AQ257" s="109">
        <v>0.4354686901442682</v>
      </c>
      <c r="AR257" s="109">
        <v>0.43599420201587397</v>
      </c>
      <c r="AS257" s="109">
        <v>0.43649333356379422</v>
      </c>
      <c r="AT257" s="166">
        <v>0.43696608478803528</v>
      </c>
    </row>
    <row r="258" spans="7:74" ht="13.9" customHeight="1" thickBot="1" x14ac:dyDescent="0.45">
      <c r="G258" s="24"/>
      <c r="H258" s="262"/>
      <c r="I258" s="25"/>
      <c r="J258" s="252"/>
      <c r="K258" s="167" t="s">
        <v>169</v>
      </c>
      <c r="L258" s="168">
        <f>L257</f>
        <v>0.40609318158120039</v>
      </c>
      <c r="M258" s="168">
        <f t="shared" ref="M258:AT258" si="9">$L$15</f>
        <v>0.40609318158120039</v>
      </c>
      <c r="N258" s="168">
        <f t="shared" si="9"/>
        <v>0.40609318158120039</v>
      </c>
      <c r="O258" s="168">
        <f t="shared" si="9"/>
        <v>0.40609318158120039</v>
      </c>
      <c r="P258" s="168">
        <f t="shared" si="9"/>
        <v>0.40609318158120039</v>
      </c>
      <c r="Q258" s="168">
        <f t="shared" si="9"/>
        <v>0.40609318158120039</v>
      </c>
      <c r="R258" s="168">
        <f t="shared" si="9"/>
        <v>0.40609318158120039</v>
      </c>
      <c r="S258" s="168">
        <f t="shared" si="9"/>
        <v>0.40609318158120039</v>
      </c>
      <c r="T258" s="168">
        <f t="shared" si="9"/>
        <v>0.40609318158120039</v>
      </c>
      <c r="U258" s="168">
        <f t="shared" si="9"/>
        <v>0.40609318158120039</v>
      </c>
      <c r="V258" s="168">
        <f t="shared" si="9"/>
        <v>0.40609318158120039</v>
      </c>
      <c r="W258" s="168">
        <f t="shared" si="9"/>
        <v>0.40609318158120039</v>
      </c>
      <c r="X258" s="168">
        <f t="shared" si="9"/>
        <v>0.40609318158120039</v>
      </c>
      <c r="Y258" s="168">
        <f t="shared" si="9"/>
        <v>0.40609318158120039</v>
      </c>
      <c r="Z258" s="168">
        <f t="shared" si="9"/>
        <v>0.40609318158120039</v>
      </c>
      <c r="AA258" s="168">
        <f t="shared" si="9"/>
        <v>0.40609318158120039</v>
      </c>
      <c r="AB258" s="168">
        <f t="shared" si="9"/>
        <v>0.40609318158120039</v>
      </c>
      <c r="AC258" s="168">
        <f t="shared" si="9"/>
        <v>0.40609318158120039</v>
      </c>
      <c r="AD258" s="168">
        <f t="shared" si="9"/>
        <v>0.40609318158120039</v>
      </c>
      <c r="AE258" s="168">
        <f t="shared" si="9"/>
        <v>0.40609318158120039</v>
      </c>
      <c r="AF258" s="168">
        <f t="shared" si="9"/>
        <v>0.40609318158120039</v>
      </c>
      <c r="AG258" s="168">
        <f t="shared" si="9"/>
        <v>0.40609318158120039</v>
      </c>
      <c r="AH258" s="168">
        <f t="shared" si="9"/>
        <v>0.40609318158120039</v>
      </c>
      <c r="AI258" s="168">
        <f t="shared" si="9"/>
        <v>0.40609318158120039</v>
      </c>
      <c r="AJ258" s="168">
        <f t="shared" si="9"/>
        <v>0.40609318158120039</v>
      </c>
      <c r="AK258" s="168">
        <f t="shared" si="9"/>
        <v>0.40609318158120039</v>
      </c>
      <c r="AL258" s="168">
        <f t="shared" si="9"/>
        <v>0.40609318158120039</v>
      </c>
      <c r="AM258" s="168">
        <f t="shared" si="9"/>
        <v>0.40609318158120039</v>
      </c>
      <c r="AN258" s="168">
        <f t="shared" si="9"/>
        <v>0.40609318158120039</v>
      </c>
      <c r="AO258" s="168">
        <f t="shared" si="9"/>
        <v>0.40609318158120039</v>
      </c>
      <c r="AP258" s="168">
        <f t="shared" si="9"/>
        <v>0.40609318158120039</v>
      </c>
      <c r="AQ258" s="168">
        <f t="shared" si="9"/>
        <v>0.40609318158120039</v>
      </c>
      <c r="AR258" s="168">
        <f t="shared" si="9"/>
        <v>0.40609318158120039</v>
      </c>
      <c r="AS258" s="168">
        <f t="shared" si="9"/>
        <v>0.40609318158120039</v>
      </c>
      <c r="AT258" s="168">
        <f t="shared" si="9"/>
        <v>0.40609318158120039</v>
      </c>
    </row>
    <row r="259" spans="7:74" ht="13.9" customHeight="1" thickTop="1" x14ac:dyDescent="0.4">
      <c r="G259" s="24"/>
      <c r="H259" s="262"/>
      <c r="I259" s="25"/>
      <c r="J259" s="252"/>
      <c r="K259" s="163" t="s">
        <v>170</v>
      </c>
      <c r="L259" s="164">
        <f>L260</f>
        <v>0.36851375063939062</v>
      </c>
      <c r="M259" s="164">
        <v>0.37601153483248084</v>
      </c>
      <c r="N259" s="164">
        <v>0.37937700109732675</v>
      </c>
      <c r="O259" s="164">
        <v>0.38267505097942078</v>
      </c>
      <c r="P259" s="164">
        <v>0.38590568447877927</v>
      </c>
      <c r="Q259" s="164">
        <v>0.38906890159543495</v>
      </c>
      <c r="R259" s="164">
        <v>0.39216470232933875</v>
      </c>
      <c r="S259" s="164">
        <v>0.39519308668055603</v>
      </c>
      <c r="T259" s="164">
        <v>0.39815405464898873</v>
      </c>
      <c r="U259" s="164">
        <v>0.40104760623475133</v>
      </c>
      <c r="V259" s="164">
        <v>0.40387374143772931</v>
      </c>
      <c r="W259" s="164">
        <v>0.4066324602580208</v>
      </c>
      <c r="X259" s="164">
        <v>0.40932376269556048</v>
      </c>
      <c r="Y259" s="164">
        <v>0.41194764875039724</v>
      </c>
      <c r="Z259" s="164">
        <v>0.41450411842246582</v>
      </c>
      <c r="AA259" s="164">
        <v>0.41699317171184791</v>
      </c>
      <c r="AB259" s="164">
        <v>0.41941480861846175</v>
      </c>
      <c r="AC259" s="164">
        <v>0.42176902914238912</v>
      </c>
      <c r="AD259" s="164">
        <v>0.42405583328354823</v>
      </c>
      <c r="AE259" s="164">
        <v>0.42627522104198817</v>
      </c>
      <c r="AF259" s="164">
        <v>0.42842719241772531</v>
      </c>
      <c r="AG259" s="164">
        <v>0.4305117474106942</v>
      </c>
      <c r="AH259" s="164">
        <v>0.43252888602097656</v>
      </c>
      <c r="AI259" s="164">
        <v>0.43447860824849072</v>
      </c>
      <c r="AJ259" s="164">
        <v>0.4363609140933184</v>
      </c>
      <c r="AK259" s="164">
        <v>0.43817580355537789</v>
      </c>
      <c r="AL259" s="164">
        <v>0.43992327663475084</v>
      </c>
      <c r="AM259" s="164">
        <v>0.44160333333135554</v>
      </c>
      <c r="AN259" s="164">
        <v>0.44321597364525744</v>
      </c>
      <c r="AO259" s="164">
        <v>0.44476119757640747</v>
      </c>
      <c r="AP259" s="164">
        <v>0.44623900512485465</v>
      </c>
      <c r="AQ259" s="164">
        <v>0.44764939629054995</v>
      </c>
      <c r="AR259" s="164">
        <v>0.4489923710735424</v>
      </c>
      <c r="AS259" s="164">
        <v>0.45026792947378297</v>
      </c>
      <c r="AT259" s="169">
        <v>0.45147607149128804</v>
      </c>
    </row>
    <row r="260" spans="7:74" ht="13.9" customHeight="1" x14ac:dyDescent="0.4">
      <c r="G260" s="24"/>
      <c r="H260" s="262"/>
      <c r="I260" s="25"/>
      <c r="J260" s="252"/>
      <c r="K260" s="165" t="s">
        <v>171</v>
      </c>
      <c r="L260" s="109">
        <v>0.36851375063939062</v>
      </c>
      <c r="M260" s="109">
        <v>0.36985705254495316</v>
      </c>
      <c r="N260" s="109">
        <v>0.37117397412684938</v>
      </c>
      <c r="O260" s="109">
        <v>0.37246451538506009</v>
      </c>
      <c r="P260" s="109">
        <v>0.37372867631959167</v>
      </c>
      <c r="Q260" s="109">
        <v>0.37496645693045694</v>
      </c>
      <c r="R260" s="109">
        <v>0.37617785721763669</v>
      </c>
      <c r="S260" s="109">
        <v>0.37736287718115646</v>
      </c>
      <c r="T260" s="109">
        <v>0.37852151682097801</v>
      </c>
      <c r="U260" s="109">
        <v>0.37965377613714596</v>
      </c>
      <c r="V260" s="109">
        <v>0.38075965512961563</v>
      </c>
      <c r="W260" s="109">
        <v>0.38183915379842531</v>
      </c>
      <c r="X260" s="109">
        <v>0.38289227214354954</v>
      </c>
      <c r="Y260" s="109">
        <v>0.3839190101650074</v>
      </c>
      <c r="Z260" s="109">
        <v>0.38491936786277337</v>
      </c>
      <c r="AA260" s="109">
        <v>0.3858933452368794</v>
      </c>
      <c r="AB260" s="109">
        <v>0.38684094228729349</v>
      </c>
      <c r="AC260" s="109">
        <v>0.3877621590140477</v>
      </c>
      <c r="AD260" s="109">
        <v>0.38865699541710996</v>
      </c>
      <c r="AE260" s="109">
        <v>0.38952545149649953</v>
      </c>
      <c r="AF260" s="109">
        <v>0.39036752725222273</v>
      </c>
      <c r="AG260" s="109">
        <v>0.39118322268425404</v>
      </c>
      <c r="AH260" s="109">
        <v>0.39197253779262542</v>
      </c>
      <c r="AI260" s="109">
        <v>0.39273547257730484</v>
      </c>
      <c r="AJ260" s="109">
        <v>0.3934720270383244</v>
      </c>
      <c r="AK260" s="109">
        <v>0.394182201175652</v>
      </c>
      <c r="AL260" s="109">
        <v>0.39486599498931968</v>
      </c>
      <c r="AM260" s="109">
        <v>0.39552340847929546</v>
      </c>
      <c r="AN260" s="109">
        <v>0.39615444164560487</v>
      </c>
      <c r="AO260" s="109">
        <v>0.39675909448822877</v>
      </c>
      <c r="AP260" s="109">
        <v>0.39733736700718636</v>
      </c>
      <c r="AQ260" s="109">
        <v>0.39788925920245843</v>
      </c>
      <c r="AR260" s="109">
        <v>0.3984147710740642</v>
      </c>
      <c r="AS260" s="109">
        <v>0.39891390262198445</v>
      </c>
      <c r="AT260" s="166">
        <v>0.39938665384622551</v>
      </c>
    </row>
    <row r="261" spans="7:74" ht="13.9" customHeight="1" thickBot="1" x14ac:dyDescent="0.45">
      <c r="G261" s="24"/>
      <c r="H261" s="262"/>
      <c r="I261" s="25"/>
      <c r="J261" s="252"/>
      <c r="K261" s="167" t="s">
        <v>172</v>
      </c>
      <c r="L261" s="168">
        <f>L260</f>
        <v>0.36851375063939062</v>
      </c>
      <c r="M261" s="168">
        <f t="shared" ref="M261:AT261" si="10">$L$16</f>
        <v>0.36851375063939062</v>
      </c>
      <c r="N261" s="168">
        <f t="shared" si="10"/>
        <v>0.36851375063939062</v>
      </c>
      <c r="O261" s="168">
        <f t="shared" si="10"/>
        <v>0.36851375063939062</v>
      </c>
      <c r="P261" s="168">
        <f t="shared" si="10"/>
        <v>0.36851375063939062</v>
      </c>
      <c r="Q261" s="168">
        <f t="shared" si="10"/>
        <v>0.36851375063939062</v>
      </c>
      <c r="R261" s="168">
        <f t="shared" si="10"/>
        <v>0.36851375063939062</v>
      </c>
      <c r="S261" s="168">
        <f t="shared" si="10"/>
        <v>0.36851375063939062</v>
      </c>
      <c r="T261" s="168">
        <f t="shared" si="10"/>
        <v>0.36851375063939062</v>
      </c>
      <c r="U261" s="168">
        <f t="shared" si="10"/>
        <v>0.36851375063939062</v>
      </c>
      <c r="V261" s="168">
        <f t="shared" si="10"/>
        <v>0.36851375063939062</v>
      </c>
      <c r="W261" s="168">
        <f t="shared" si="10"/>
        <v>0.36851375063939062</v>
      </c>
      <c r="X261" s="168">
        <f t="shared" si="10"/>
        <v>0.36851375063939062</v>
      </c>
      <c r="Y261" s="168">
        <f t="shared" si="10"/>
        <v>0.36851375063939062</v>
      </c>
      <c r="Z261" s="168">
        <f t="shared" si="10"/>
        <v>0.36851375063939062</v>
      </c>
      <c r="AA261" s="168">
        <f t="shared" si="10"/>
        <v>0.36851375063939062</v>
      </c>
      <c r="AB261" s="168">
        <f t="shared" si="10"/>
        <v>0.36851375063939062</v>
      </c>
      <c r="AC261" s="168">
        <f t="shared" si="10"/>
        <v>0.36851375063939062</v>
      </c>
      <c r="AD261" s="168">
        <f t="shared" si="10"/>
        <v>0.36851375063939062</v>
      </c>
      <c r="AE261" s="168">
        <f t="shared" si="10"/>
        <v>0.36851375063939062</v>
      </c>
      <c r="AF261" s="168">
        <f t="shared" si="10"/>
        <v>0.36851375063939062</v>
      </c>
      <c r="AG261" s="168">
        <f t="shared" si="10"/>
        <v>0.36851375063939062</v>
      </c>
      <c r="AH261" s="168">
        <f t="shared" si="10"/>
        <v>0.36851375063939062</v>
      </c>
      <c r="AI261" s="168">
        <f t="shared" si="10"/>
        <v>0.36851375063939062</v>
      </c>
      <c r="AJ261" s="168">
        <f t="shared" si="10"/>
        <v>0.36851375063939062</v>
      </c>
      <c r="AK261" s="168">
        <f t="shared" si="10"/>
        <v>0.36851375063939062</v>
      </c>
      <c r="AL261" s="168">
        <f t="shared" si="10"/>
        <v>0.36851375063939062</v>
      </c>
      <c r="AM261" s="168">
        <f t="shared" si="10"/>
        <v>0.36851375063939062</v>
      </c>
      <c r="AN261" s="168">
        <f t="shared" si="10"/>
        <v>0.36851375063939062</v>
      </c>
      <c r="AO261" s="168">
        <f t="shared" si="10"/>
        <v>0.36851375063939062</v>
      </c>
      <c r="AP261" s="168">
        <f t="shared" si="10"/>
        <v>0.36851375063939062</v>
      </c>
      <c r="AQ261" s="168">
        <f t="shared" si="10"/>
        <v>0.36851375063939062</v>
      </c>
      <c r="AR261" s="168">
        <f t="shared" si="10"/>
        <v>0.36851375063939062</v>
      </c>
      <c r="AS261" s="168">
        <f t="shared" si="10"/>
        <v>0.36851375063939062</v>
      </c>
      <c r="AT261" s="168">
        <f t="shared" si="10"/>
        <v>0.36851375063939062</v>
      </c>
    </row>
    <row r="262" spans="7:74" ht="13.9" customHeight="1" thickTop="1" x14ac:dyDescent="0.4">
      <c r="G262" s="24"/>
      <c r="H262" s="262"/>
      <c r="I262" s="25"/>
      <c r="J262" s="252"/>
      <c r="K262" s="163" t="s">
        <v>173</v>
      </c>
      <c r="L262" s="164">
        <f>L263</f>
        <v>0.50529718408478475</v>
      </c>
      <c r="M262" s="164">
        <v>0.51279496827787496</v>
      </c>
      <c r="N262" s="164">
        <v>0.51616043454272087</v>
      </c>
      <c r="O262" s="164">
        <v>0.5194584844248149</v>
      </c>
      <c r="P262" s="164">
        <v>0.52268911792417339</v>
      </c>
      <c r="Q262" s="164">
        <v>0.52585233504082907</v>
      </c>
      <c r="R262" s="164">
        <v>0.52894813577473287</v>
      </c>
      <c r="S262" s="164">
        <v>0.53197652012595009</v>
      </c>
      <c r="T262" s="164">
        <v>0.53493748809438291</v>
      </c>
      <c r="U262" s="164">
        <v>0.53783103968014545</v>
      </c>
      <c r="V262" s="164">
        <v>0.54065717488312348</v>
      </c>
      <c r="W262" s="164">
        <v>0.54341589370341492</v>
      </c>
      <c r="X262" s="164">
        <v>0.5461071961409546</v>
      </c>
      <c r="Y262" s="164">
        <v>0.54873108219579136</v>
      </c>
      <c r="Z262" s="164">
        <v>0.55128755186785994</v>
      </c>
      <c r="AA262" s="164">
        <v>0.55377660515724203</v>
      </c>
      <c r="AB262" s="164">
        <v>0.55619824206385582</v>
      </c>
      <c r="AC262" s="164">
        <v>0.55855246258778324</v>
      </c>
      <c r="AD262" s="164">
        <v>0.56083926672894235</v>
      </c>
      <c r="AE262" s="164">
        <v>0.56305865448738235</v>
      </c>
      <c r="AF262" s="164">
        <v>0.56521062586311943</v>
      </c>
      <c r="AG262" s="164">
        <v>0.56729518085608832</v>
      </c>
      <c r="AH262" s="164">
        <v>0.56931231946637073</v>
      </c>
      <c r="AI262" s="164">
        <v>0.57126204169388484</v>
      </c>
      <c r="AJ262" s="164">
        <v>0.57314434753871257</v>
      </c>
      <c r="AK262" s="164">
        <v>0.57495923700077201</v>
      </c>
      <c r="AL262" s="164">
        <v>0.57670671008014496</v>
      </c>
      <c r="AM262" s="164">
        <v>0.57838676677674972</v>
      </c>
      <c r="AN262" s="164">
        <v>0.57999940709065156</v>
      </c>
      <c r="AO262" s="164">
        <v>0.58154463102180154</v>
      </c>
      <c r="AP262" s="164">
        <v>0.58302243857024871</v>
      </c>
      <c r="AQ262" s="164">
        <v>0.58443282973594401</v>
      </c>
      <c r="AR262" s="164">
        <v>0.58577580451893652</v>
      </c>
      <c r="AS262" s="164">
        <v>0.58705136291917714</v>
      </c>
      <c r="AT262" s="169">
        <v>0.58825950493668211</v>
      </c>
    </row>
    <row r="263" spans="7:74" ht="13.9" customHeight="1" x14ac:dyDescent="0.4">
      <c r="G263" s="24"/>
      <c r="H263" s="262"/>
      <c r="I263" s="25"/>
      <c r="J263" s="252"/>
      <c r="K263" s="165" t="s">
        <v>174</v>
      </c>
      <c r="L263" s="109">
        <v>0.50529718408478475</v>
      </c>
      <c r="M263" s="109">
        <v>0.50664048599034728</v>
      </c>
      <c r="N263" s="109">
        <v>0.5079574075722435</v>
      </c>
      <c r="O263" s="109">
        <v>0.50924794883045421</v>
      </c>
      <c r="P263" s="109">
        <v>0.51051210976498584</v>
      </c>
      <c r="Q263" s="109">
        <v>0.51174989037585106</v>
      </c>
      <c r="R263" s="109">
        <v>0.51296129066303076</v>
      </c>
      <c r="S263" s="109">
        <v>0.51414631062655058</v>
      </c>
      <c r="T263" s="109">
        <v>0.51530495026637213</v>
      </c>
      <c r="U263" s="109">
        <v>0.51643720958254002</v>
      </c>
      <c r="V263" s="109">
        <v>0.51754308857500975</v>
      </c>
      <c r="W263" s="109">
        <v>0.51862258724381949</v>
      </c>
      <c r="X263" s="109">
        <v>0.5196757055889436</v>
      </c>
      <c r="Y263" s="109">
        <v>0.52070244361040152</v>
      </c>
      <c r="Z263" s="109">
        <v>0.52170280130816749</v>
      </c>
      <c r="AA263" s="109">
        <v>0.52267677868227347</v>
      </c>
      <c r="AB263" s="109">
        <v>0.52362437573268761</v>
      </c>
      <c r="AC263" s="109">
        <v>0.52454559245944177</v>
      </c>
      <c r="AD263" s="109">
        <v>0.52544042886250408</v>
      </c>
      <c r="AE263" s="109">
        <v>0.52630888494189365</v>
      </c>
      <c r="AF263" s="109">
        <v>0.5271509606976168</v>
      </c>
      <c r="AG263" s="109">
        <v>0.5279666561296481</v>
      </c>
      <c r="AH263" s="109">
        <v>0.52875597123801954</v>
      </c>
      <c r="AI263" s="109">
        <v>0.52951890602269902</v>
      </c>
      <c r="AJ263" s="109">
        <v>0.53025546048371852</v>
      </c>
      <c r="AK263" s="109">
        <v>0.53096563462104607</v>
      </c>
      <c r="AL263" s="109">
        <v>0.53164942843471374</v>
      </c>
      <c r="AM263" s="109">
        <v>0.53230684192468958</v>
      </c>
      <c r="AN263" s="109">
        <v>0.53293787509099899</v>
      </c>
      <c r="AO263" s="109">
        <v>0.53354252793362289</v>
      </c>
      <c r="AP263" s="109">
        <v>0.53412080045258048</v>
      </c>
      <c r="AQ263" s="109">
        <v>0.53467269264785255</v>
      </c>
      <c r="AR263" s="109">
        <v>0.53519820451945832</v>
      </c>
      <c r="AS263" s="109">
        <v>0.53569733606737857</v>
      </c>
      <c r="AT263" s="166">
        <v>0.53617008729161963</v>
      </c>
    </row>
    <row r="264" spans="7:74" ht="13.9" customHeight="1" thickBot="1" x14ac:dyDescent="0.45">
      <c r="G264" s="24"/>
      <c r="H264" s="262"/>
      <c r="I264" s="25"/>
      <c r="J264" s="252"/>
      <c r="K264" s="167" t="s">
        <v>175</v>
      </c>
      <c r="L264" s="168">
        <f>L263</f>
        <v>0.50529718408478475</v>
      </c>
      <c r="M264" s="168">
        <f t="shared" ref="M264:AT264" si="11">$L$17</f>
        <v>0.50529718408478475</v>
      </c>
      <c r="N264" s="168">
        <f t="shared" si="11"/>
        <v>0.50529718408478475</v>
      </c>
      <c r="O264" s="168">
        <f t="shared" si="11"/>
        <v>0.50529718408478475</v>
      </c>
      <c r="P264" s="168">
        <f t="shared" si="11"/>
        <v>0.50529718408478475</v>
      </c>
      <c r="Q264" s="168">
        <f t="shared" si="11"/>
        <v>0.50529718408478475</v>
      </c>
      <c r="R264" s="168">
        <f t="shared" si="11"/>
        <v>0.50529718408478475</v>
      </c>
      <c r="S264" s="168">
        <f t="shared" si="11"/>
        <v>0.50529718408478475</v>
      </c>
      <c r="T264" s="168">
        <f t="shared" si="11"/>
        <v>0.50529718408478475</v>
      </c>
      <c r="U264" s="168">
        <f t="shared" si="11"/>
        <v>0.50529718408478475</v>
      </c>
      <c r="V264" s="168">
        <f t="shared" si="11"/>
        <v>0.50529718408478475</v>
      </c>
      <c r="W264" s="168">
        <f t="shared" si="11"/>
        <v>0.50529718408478475</v>
      </c>
      <c r="X264" s="168">
        <f t="shared" si="11"/>
        <v>0.50529718408478475</v>
      </c>
      <c r="Y264" s="168">
        <f t="shared" si="11"/>
        <v>0.50529718408478475</v>
      </c>
      <c r="Z264" s="168">
        <f t="shared" si="11"/>
        <v>0.50529718408478475</v>
      </c>
      <c r="AA264" s="168">
        <f t="shared" si="11"/>
        <v>0.50529718408478475</v>
      </c>
      <c r="AB264" s="168">
        <f t="shared" si="11"/>
        <v>0.50529718408478475</v>
      </c>
      <c r="AC264" s="168">
        <f t="shared" si="11"/>
        <v>0.50529718408478475</v>
      </c>
      <c r="AD264" s="168">
        <f t="shared" si="11"/>
        <v>0.50529718408478475</v>
      </c>
      <c r="AE264" s="168">
        <f t="shared" si="11"/>
        <v>0.50529718408478475</v>
      </c>
      <c r="AF264" s="168">
        <f t="shared" si="11"/>
        <v>0.50529718408478475</v>
      </c>
      <c r="AG264" s="168">
        <f t="shared" si="11"/>
        <v>0.50529718408478475</v>
      </c>
      <c r="AH264" s="168">
        <f t="shared" si="11"/>
        <v>0.50529718408478475</v>
      </c>
      <c r="AI264" s="168">
        <f t="shared" si="11"/>
        <v>0.50529718408478475</v>
      </c>
      <c r="AJ264" s="168">
        <f t="shared" si="11"/>
        <v>0.50529718408478475</v>
      </c>
      <c r="AK264" s="168">
        <f t="shared" si="11"/>
        <v>0.50529718408478475</v>
      </c>
      <c r="AL264" s="168">
        <f t="shared" si="11"/>
        <v>0.50529718408478475</v>
      </c>
      <c r="AM264" s="168">
        <f t="shared" si="11"/>
        <v>0.50529718408478475</v>
      </c>
      <c r="AN264" s="168">
        <f t="shared" si="11"/>
        <v>0.50529718408478475</v>
      </c>
      <c r="AO264" s="168">
        <f t="shared" si="11"/>
        <v>0.50529718408478475</v>
      </c>
      <c r="AP264" s="168">
        <f t="shared" si="11"/>
        <v>0.50529718408478475</v>
      </c>
      <c r="AQ264" s="168">
        <f t="shared" si="11"/>
        <v>0.50529718408478475</v>
      </c>
      <c r="AR264" s="168">
        <f t="shared" si="11"/>
        <v>0.50529718408478475</v>
      </c>
      <c r="AS264" s="168">
        <f t="shared" si="11"/>
        <v>0.50529718408478475</v>
      </c>
      <c r="AT264" s="168">
        <f t="shared" si="11"/>
        <v>0.50529718408478475</v>
      </c>
    </row>
    <row r="265" spans="7:74" ht="13.9" customHeight="1" thickTop="1" x14ac:dyDescent="0.4">
      <c r="G265" s="24"/>
      <c r="H265" s="262"/>
      <c r="I265" s="25"/>
      <c r="J265" s="252"/>
      <c r="K265" s="163" t="s">
        <v>176</v>
      </c>
      <c r="L265" s="164">
        <f>L266</f>
        <v>0.49849331861788287</v>
      </c>
      <c r="M265" s="164">
        <v>0.50599110281097315</v>
      </c>
      <c r="N265" s="164">
        <v>0.50935656907581894</v>
      </c>
      <c r="O265" s="164">
        <v>0.51265461895791309</v>
      </c>
      <c r="P265" s="164">
        <v>0.51588525245727157</v>
      </c>
      <c r="Q265" s="164">
        <v>0.51904846957392714</v>
      </c>
      <c r="R265" s="164">
        <v>0.52214427030783095</v>
      </c>
      <c r="S265" s="164">
        <v>0.52517265465904828</v>
      </c>
      <c r="T265" s="164">
        <v>0.52813362262748098</v>
      </c>
      <c r="U265" s="164">
        <v>0.53102717421324352</v>
      </c>
      <c r="V265" s="164">
        <v>0.53385330941622156</v>
      </c>
      <c r="W265" s="164">
        <v>0.53661202823651311</v>
      </c>
      <c r="X265" s="164">
        <v>0.53930333067405267</v>
      </c>
      <c r="Y265" s="164">
        <v>0.54192721672888944</v>
      </c>
      <c r="Z265" s="164">
        <v>0.54448368640095801</v>
      </c>
      <c r="AA265" s="164">
        <v>0.5469727396903401</v>
      </c>
      <c r="AB265" s="164">
        <v>0.549394376596954</v>
      </c>
      <c r="AC265" s="164">
        <v>0.55174859712088131</v>
      </c>
      <c r="AD265" s="164">
        <v>0.55403540126204043</v>
      </c>
      <c r="AE265" s="164">
        <v>0.55625478902048042</v>
      </c>
      <c r="AF265" s="164">
        <v>0.55840676039621751</v>
      </c>
      <c r="AG265" s="164">
        <v>0.5604913153891864</v>
      </c>
      <c r="AH265" s="164">
        <v>0.5625084539994688</v>
      </c>
      <c r="AI265" s="164">
        <v>0.56445817622698302</v>
      </c>
      <c r="AJ265" s="164">
        <v>0.56634048207181065</v>
      </c>
      <c r="AK265" s="164">
        <v>0.56815537153387008</v>
      </c>
      <c r="AL265" s="164">
        <v>0.56990284461324303</v>
      </c>
      <c r="AM265" s="164">
        <v>0.57158290130984779</v>
      </c>
      <c r="AN265" s="164">
        <v>0.57319554162374975</v>
      </c>
      <c r="AO265" s="164">
        <v>0.57474076555489972</v>
      </c>
      <c r="AP265" s="164">
        <v>0.5762185731033469</v>
      </c>
      <c r="AQ265" s="164">
        <v>0.5776289642690422</v>
      </c>
      <c r="AR265" s="164">
        <v>0.5789719390520347</v>
      </c>
      <c r="AS265" s="164">
        <v>0.58024749745227522</v>
      </c>
      <c r="AT265" s="169">
        <v>0.58145563946978029</v>
      </c>
    </row>
    <row r="266" spans="7:74" ht="13.9" customHeight="1" x14ac:dyDescent="0.4">
      <c r="G266" s="24"/>
      <c r="H266" s="262"/>
      <c r="I266" s="25"/>
      <c r="J266" s="252"/>
      <c r="K266" s="165" t="s">
        <v>177</v>
      </c>
      <c r="L266" s="109">
        <v>0.49849331861788287</v>
      </c>
      <c r="M266" s="109">
        <v>0.49983662052344541</v>
      </c>
      <c r="N266" s="109">
        <v>0.50115354210534169</v>
      </c>
      <c r="O266" s="109">
        <v>0.5024440833635524</v>
      </c>
      <c r="P266" s="109">
        <v>0.50370824429808392</v>
      </c>
      <c r="Q266" s="109">
        <v>0.50494602490894924</v>
      </c>
      <c r="R266" s="109">
        <v>0.50615742519612894</v>
      </c>
      <c r="S266" s="109">
        <v>0.50734244515964877</v>
      </c>
      <c r="T266" s="109">
        <v>0.5085010847994702</v>
      </c>
      <c r="U266" s="109">
        <v>0.50963334411563821</v>
      </c>
      <c r="V266" s="109">
        <v>0.51073922310810782</v>
      </c>
      <c r="W266" s="109">
        <v>0.51181872177691756</v>
      </c>
      <c r="X266" s="109">
        <v>0.51287184012204179</v>
      </c>
      <c r="Y266" s="109">
        <v>0.51389857814349971</v>
      </c>
      <c r="Z266" s="109">
        <v>0.51489893584126567</v>
      </c>
      <c r="AA266" s="109">
        <v>0.51587291321537165</v>
      </c>
      <c r="AB266" s="109">
        <v>0.51682051026578579</v>
      </c>
      <c r="AC266" s="109">
        <v>0.51774172699253995</v>
      </c>
      <c r="AD266" s="109">
        <v>0.51863656339560227</v>
      </c>
      <c r="AE266" s="109">
        <v>0.51950501947499172</v>
      </c>
      <c r="AF266" s="109">
        <v>0.52034709523071498</v>
      </c>
      <c r="AG266" s="109">
        <v>0.52116279066274629</v>
      </c>
      <c r="AH266" s="109">
        <v>0.52195210577111761</v>
      </c>
      <c r="AI266" s="109">
        <v>0.52271504055579709</v>
      </c>
      <c r="AJ266" s="109">
        <v>0.5234515950168166</v>
      </c>
      <c r="AK266" s="109">
        <v>0.52416176915414425</v>
      </c>
      <c r="AL266" s="109">
        <v>0.52484556296781193</v>
      </c>
      <c r="AM266" s="109">
        <v>0.52550297645778765</v>
      </c>
      <c r="AN266" s="109">
        <v>0.52613400962409718</v>
      </c>
      <c r="AO266" s="109">
        <v>0.52673866246672107</v>
      </c>
      <c r="AP266" s="109">
        <v>0.52731693498567866</v>
      </c>
      <c r="AQ266" s="109">
        <v>0.52786882718095074</v>
      </c>
      <c r="AR266" s="109">
        <v>0.52839433905255651</v>
      </c>
      <c r="AS266" s="109">
        <v>0.52889347060047665</v>
      </c>
      <c r="AT266" s="166">
        <v>0.52936622182471782</v>
      </c>
    </row>
    <row r="267" spans="7:74" ht="13.9" customHeight="1" thickBot="1" x14ac:dyDescent="0.45">
      <c r="G267" s="24"/>
      <c r="H267" s="262"/>
      <c r="I267" s="25"/>
      <c r="J267" s="252"/>
      <c r="K267" s="167" t="s">
        <v>178</v>
      </c>
      <c r="L267" s="168">
        <f>L266</f>
        <v>0.49849331861788287</v>
      </c>
      <c r="M267" s="168">
        <f t="shared" ref="M267:AT267" si="12">$L$18</f>
        <v>0.49849331861788287</v>
      </c>
      <c r="N267" s="168">
        <f t="shared" si="12"/>
        <v>0.49849331861788287</v>
      </c>
      <c r="O267" s="168">
        <f t="shared" si="12"/>
        <v>0.49849331861788287</v>
      </c>
      <c r="P267" s="168">
        <f t="shared" si="12"/>
        <v>0.49849331861788287</v>
      </c>
      <c r="Q267" s="168">
        <f t="shared" si="12"/>
        <v>0.49849331861788287</v>
      </c>
      <c r="R267" s="168">
        <f t="shared" si="12"/>
        <v>0.49849331861788287</v>
      </c>
      <c r="S267" s="168">
        <f t="shared" si="12"/>
        <v>0.49849331861788287</v>
      </c>
      <c r="T267" s="168">
        <f t="shared" si="12"/>
        <v>0.49849331861788287</v>
      </c>
      <c r="U267" s="168">
        <f t="shared" si="12"/>
        <v>0.49849331861788287</v>
      </c>
      <c r="V267" s="168">
        <f t="shared" si="12"/>
        <v>0.49849331861788287</v>
      </c>
      <c r="W267" s="168">
        <f t="shared" si="12"/>
        <v>0.49849331861788287</v>
      </c>
      <c r="X267" s="168">
        <f t="shared" si="12"/>
        <v>0.49849331861788287</v>
      </c>
      <c r="Y267" s="168">
        <f t="shared" si="12"/>
        <v>0.49849331861788287</v>
      </c>
      <c r="Z267" s="168">
        <f t="shared" si="12"/>
        <v>0.49849331861788287</v>
      </c>
      <c r="AA267" s="168">
        <f t="shared" si="12"/>
        <v>0.49849331861788287</v>
      </c>
      <c r="AB267" s="168">
        <f t="shared" si="12"/>
        <v>0.49849331861788287</v>
      </c>
      <c r="AC267" s="168">
        <f t="shared" si="12"/>
        <v>0.49849331861788287</v>
      </c>
      <c r="AD267" s="168">
        <f t="shared" si="12"/>
        <v>0.49849331861788287</v>
      </c>
      <c r="AE267" s="168">
        <f t="shared" si="12"/>
        <v>0.49849331861788287</v>
      </c>
      <c r="AF267" s="168">
        <f t="shared" si="12"/>
        <v>0.49849331861788287</v>
      </c>
      <c r="AG267" s="168">
        <f t="shared" si="12"/>
        <v>0.49849331861788287</v>
      </c>
      <c r="AH267" s="168">
        <f t="shared" si="12"/>
        <v>0.49849331861788287</v>
      </c>
      <c r="AI267" s="168">
        <f t="shared" si="12"/>
        <v>0.49849331861788287</v>
      </c>
      <c r="AJ267" s="168">
        <f t="shared" si="12"/>
        <v>0.49849331861788287</v>
      </c>
      <c r="AK267" s="168">
        <f t="shared" si="12"/>
        <v>0.49849331861788287</v>
      </c>
      <c r="AL267" s="168">
        <f t="shared" si="12"/>
        <v>0.49849331861788287</v>
      </c>
      <c r="AM267" s="168">
        <f t="shared" si="12"/>
        <v>0.49849331861788287</v>
      </c>
      <c r="AN267" s="168">
        <f t="shared" si="12"/>
        <v>0.49849331861788287</v>
      </c>
      <c r="AO267" s="168">
        <f t="shared" si="12"/>
        <v>0.49849331861788287</v>
      </c>
      <c r="AP267" s="168">
        <f t="shared" si="12"/>
        <v>0.49849331861788287</v>
      </c>
      <c r="AQ267" s="168">
        <f t="shared" si="12"/>
        <v>0.49849331861788287</v>
      </c>
      <c r="AR267" s="168">
        <f t="shared" si="12"/>
        <v>0.49849331861788287</v>
      </c>
      <c r="AS267" s="168">
        <f t="shared" si="12"/>
        <v>0.49849331861788287</v>
      </c>
      <c r="AT267" s="168">
        <f t="shared" si="12"/>
        <v>0.49849331861788287</v>
      </c>
    </row>
    <row r="268" spans="7:74" ht="13.9" customHeight="1" thickTop="1" x14ac:dyDescent="0.4">
      <c r="G268" s="24"/>
      <c r="H268" s="262"/>
      <c r="I268" s="25"/>
      <c r="J268" s="252"/>
      <c r="K268" s="163" t="s">
        <v>179</v>
      </c>
      <c r="L268" s="164">
        <f>L269</f>
        <v>0.48709378071479281</v>
      </c>
      <c r="M268" s="164">
        <v>0.49459156490788303</v>
      </c>
      <c r="N268" s="164">
        <v>0.49795703117272894</v>
      </c>
      <c r="O268" s="164">
        <v>0.50125508105482297</v>
      </c>
      <c r="P268" s="164">
        <v>0.50448571455418145</v>
      </c>
      <c r="Q268" s="164">
        <v>0.50764893167083713</v>
      </c>
      <c r="R268" s="164">
        <v>0.51074473240474094</v>
      </c>
      <c r="S268" s="164">
        <v>0.51377311675595816</v>
      </c>
      <c r="T268" s="164">
        <v>0.51673408472439097</v>
      </c>
      <c r="U268" s="164">
        <v>0.51962763631015352</v>
      </c>
      <c r="V268" s="164">
        <v>0.52245377151313155</v>
      </c>
      <c r="W268" s="164">
        <v>0.52521249033342299</v>
      </c>
      <c r="X268" s="164">
        <v>0.52790379277096267</v>
      </c>
      <c r="Y268" s="164">
        <v>0.53052767882579943</v>
      </c>
      <c r="Z268" s="164">
        <v>0.533084148497868</v>
      </c>
      <c r="AA268" s="164">
        <v>0.5355732017872501</v>
      </c>
      <c r="AB268" s="164">
        <v>0.53799483869386389</v>
      </c>
      <c r="AC268" s="164">
        <v>0.54034905921779131</v>
      </c>
      <c r="AD268" s="164">
        <v>0.54263586335895042</v>
      </c>
      <c r="AE268" s="164">
        <v>0.54485525111739042</v>
      </c>
      <c r="AF268" s="164">
        <v>0.5470072224931275</v>
      </c>
      <c r="AG268" s="164">
        <v>0.54909177748609639</v>
      </c>
      <c r="AH268" s="164">
        <v>0.55110891609637869</v>
      </c>
      <c r="AI268" s="164">
        <v>0.5530586383238929</v>
      </c>
      <c r="AJ268" s="164">
        <v>0.55494094416872053</v>
      </c>
      <c r="AK268" s="164">
        <v>0.55675583363078007</v>
      </c>
      <c r="AL268" s="164">
        <v>0.55850330671015302</v>
      </c>
      <c r="AM268" s="164">
        <v>0.56018336340675767</v>
      </c>
      <c r="AN268" s="164">
        <v>0.56179600372065963</v>
      </c>
      <c r="AO268" s="164">
        <v>0.56334122765180961</v>
      </c>
      <c r="AP268" s="164">
        <v>0.56481903520025678</v>
      </c>
      <c r="AQ268" s="164">
        <v>0.56622942636595208</v>
      </c>
      <c r="AR268" s="164">
        <v>0.56757240114894458</v>
      </c>
      <c r="AS268" s="164">
        <v>0.5688479595491851</v>
      </c>
      <c r="AT268" s="169">
        <v>0.57005610156669018</v>
      </c>
    </row>
    <row r="269" spans="7:74" ht="13.9" customHeight="1" x14ac:dyDescent="0.4">
      <c r="G269" s="24"/>
      <c r="H269" s="262"/>
      <c r="I269" s="25"/>
      <c r="J269" s="252"/>
      <c r="K269" s="165" t="s">
        <v>180</v>
      </c>
      <c r="L269" s="109">
        <v>0.48709378071479281</v>
      </c>
      <c r="M269" s="109">
        <v>0.48843708262035535</v>
      </c>
      <c r="N269" s="109">
        <v>0.48975400420225157</v>
      </c>
      <c r="O269" s="109">
        <v>0.49104454546046228</v>
      </c>
      <c r="P269" s="109">
        <v>0.49230870639499386</v>
      </c>
      <c r="Q269" s="109">
        <v>0.49354648700585912</v>
      </c>
      <c r="R269" s="109">
        <v>0.49475788729303888</v>
      </c>
      <c r="S269" s="109">
        <v>0.49594290725655865</v>
      </c>
      <c r="T269" s="109">
        <v>0.4971015468963802</v>
      </c>
      <c r="U269" s="109">
        <v>0.49823380621254815</v>
      </c>
      <c r="V269" s="109">
        <v>0.49933968520501781</v>
      </c>
      <c r="W269" s="109">
        <v>0.50041918387382756</v>
      </c>
      <c r="X269" s="109">
        <v>0.50147230221895167</v>
      </c>
      <c r="Y269" s="109">
        <v>0.50249904024040959</v>
      </c>
      <c r="Z269" s="109">
        <v>0.50349939793817555</v>
      </c>
      <c r="AA269" s="109">
        <v>0.50447337531228154</v>
      </c>
      <c r="AB269" s="109">
        <v>0.50542097236269568</v>
      </c>
      <c r="AC269" s="109">
        <v>0.50634218908944983</v>
      </c>
      <c r="AD269" s="109">
        <v>0.50723702549251215</v>
      </c>
      <c r="AE269" s="109">
        <v>0.50810548157190172</v>
      </c>
      <c r="AF269" s="109">
        <v>0.50894755732762487</v>
      </c>
      <c r="AG269" s="109">
        <v>0.50976325275965617</v>
      </c>
      <c r="AH269" s="109">
        <v>0.51055256786802761</v>
      </c>
      <c r="AI269" s="109">
        <v>0.51131550265270709</v>
      </c>
      <c r="AJ269" s="109">
        <v>0.51205205711372659</v>
      </c>
      <c r="AK269" s="109">
        <v>0.51276223125105413</v>
      </c>
      <c r="AL269" s="109">
        <v>0.51344602506472181</v>
      </c>
      <c r="AM269" s="109">
        <v>0.51410343855469764</v>
      </c>
      <c r="AN269" s="109">
        <v>0.51473447172100706</v>
      </c>
      <c r="AO269" s="109">
        <v>0.51533912456363096</v>
      </c>
      <c r="AP269" s="109">
        <v>0.51591739708258855</v>
      </c>
      <c r="AQ269" s="109">
        <v>0.51646928927786062</v>
      </c>
      <c r="AR269" s="109">
        <v>0.51699480114946639</v>
      </c>
      <c r="AS269" s="109">
        <v>0.51749393269738664</v>
      </c>
      <c r="AT269" s="166">
        <v>0.5179666839216277</v>
      </c>
    </row>
    <row r="270" spans="7:74" ht="13.9" customHeight="1" thickBot="1" x14ac:dyDescent="0.45">
      <c r="G270" s="24"/>
      <c r="H270" s="262"/>
      <c r="I270" s="25"/>
      <c r="J270" s="252"/>
      <c r="K270" s="167" t="s">
        <v>181</v>
      </c>
      <c r="L270" s="168">
        <f>L269</f>
        <v>0.48709378071479281</v>
      </c>
      <c r="M270" s="168">
        <f t="shared" ref="M270:AT270" si="13">$L$19</f>
        <v>0.48709378071479281</v>
      </c>
      <c r="N270" s="168">
        <f t="shared" si="13"/>
        <v>0.48709378071479281</v>
      </c>
      <c r="O270" s="168">
        <f t="shared" si="13"/>
        <v>0.48709378071479281</v>
      </c>
      <c r="P270" s="168">
        <f t="shared" si="13"/>
        <v>0.48709378071479281</v>
      </c>
      <c r="Q270" s="168">
        <f t="shared" si="13"/>
        <v>0.48709378071479281</v>
      </c>
      <c r="R270" s="168">
        <f t="shared" si="13"/>
        <v>0.48709378071479281</v>
      </c>
      <c r="S270" s="168">
        <f t="shared" si="13"/>
        <v>0.48709378071479281</v>
      </c>
      <c r="T270" s="168">
        <f t="shared" si="13"/>
        <v>0.48709378071479281</v>
      </c>
      <c r="U270" s="168">
        <f t="shared" si="13"/>
        <v>0.48709378071479281</v>
      </c>
      <c r="V270" s="168">
        <f t="shared" si="13"/>
        <v>0.48709378071479281</v>
      </c>
      <c r="W270" s="168">
        <f t="shared" si="13"/>
        <v>0.48709378071479281</v>
      </c>
      <c r="X270" s="168">
        <f t="shared" si="13"/>
        <v>0.48709378071479281</v>
      </c>
      <c r="Y270" s="168">
        <f t="shared" si="13"/>
        <v>0.48709378071479281</v>
      </c>
      <c r="Z270" s="168">
        <f t="shared" si="13"/>
        <v>0.48709378071479281</v>
      </c>
      <c r="AA270" s="168">
        <f t="shared" si="13"/>
        <v>0.48709378071479281</v>
      </c>
      <c r="AB270" s="168">
        <f t="shared" si="13"/>
        <v>0.48709378071479281</v>
      </c>
      <c r="AC270" s="168">
        <f t="shared" si="13"/>
        <v>0.48709378071479281</v>
      </c>
      <c r="AD270" s="168">
        <f t="shared" si="13"/>
        <v>0.48709378071479281</v>
      </c>
      <c r="AE270" s="168">
        <f t="shared" si="13"/>
        <v>0.48709378071479281</v>
      </c>
      <c r="AF270" s="168">
        <f t="shared" si="13"/>
        <v>0.48709378071479281</v>
      </c>
      <c r="AG270" s="168">
        <f t="shared" si="13"/>
        <v>0.48709378071479281</v>
      </c>
      <c r="AH270" s="168">
        <f t="shared" si="13"/>
        <v>0.48709378071479281</v>
      </c>
      <c r="AI270" s="168">
        <f t="shared" si="13"/>
        <v>0.48709378071479281</v>
      </c>
      <c r="AJ270" s="168">
        <f t="shared" si="13"/>
        <v>0.48709378071479281</v>
      </c>
      <c r="AK270" s="168">
        <f t="shared" si="13"/>
        <v>0.48709378071479281</v>
      </c>
      <c r="AL270" s="168">
        <f t="shared" si="13"/>
        <v>0.48709378071479281</v>
      </c>
      <c r="AM270" s="168">
        <f t="shared" si="13"/>
        <v>0.48709378071479281</v>
      </c>
      <c r="AN270" s="168">
        <f t="shared" si="13"/>
        <v>0.48709378071479281</v>
      </c>
      <c r="AO270" s="168">
        <f t="shared" si="13"/>
        <v>0.48709378071479281</v>
      </c>
      <c r="AP270" s="168">
        <f t="shared" si="13"/>
        <v>0.48709378071479281</v>
      </c>
      <c r="AQ270" s="168">
        <f t="shared" si="13"/>
        <v>0.48709378071479281</v>
      </c>
      <c r="AR270" s="168">
        <f t="shared" si="13"/>
        <v>0.48709378071479281</v>
      </c>
      <c r="AS270" s="168">
        <f t="shared" si="13"/>
        <v>0.48709378071479281</v>
      </c>
      <c r="AT270" s="168">
        <f t="shared" si="13"/>
        <v>0.48709378071479281</v>
      </c>
    </row>
    <row r="271" spans="7:74" ht="13.9" customHeight="1" thickTop="1" x14ac:dyDescent="0.4">
      <c r="G271" s="24"/>
      <c r="H271" s="262"/>
      <c r="I271" s="25"/>
      <c r="J271" s="252"/>
      <c r="K271" s="163" t="s">
        <v>182</v>
      </c>
      <c r="L271" s="164">
        <f>L272</f>
        <v>0.47545149597266589</v>
      </c>
      <c r="M271" s="164">
        <v>0.48294928016575611</v>
      </c>
      <c r="N271" s="164">
        <v>0.48631474643060202</v>
      </c>
      <c r="O271" s="164">
        <v>0.48961279631269605</v>
      </c>
      <c r="P271" s="164">
        <v>0.49284342981205453</v>
      </c>
      <c r="Q271" s="164">
        <v>0.49600664692871022</v>
      </c>
      <c r="R271" s="164">
        <v>0.49910244766261402</v>
      </c>
      <c r="S271" s="164">
        <v>0.50213083201383124</v>
      </c>
      <c r="T271" s="164">
        <v>0.50509179998226406</v>
      </c>
      <c r="U271" s="164">
        <v>0.5079853515680266</v>
      </c>
      <c r="V271" s="164">
        <v>0.51081148677100463</v>
      </c>
      <c r="W271" s="164">
        <v>0.51357020559129607</v>
      </c>
      <c r="X271" s="164">
        <v>0.51626150802883575</v>
      </c>
      <c r="Y271" s="164">
        <v>0.51888539408367251</v>
      </c>
      <c r="Z271" s="164">
        <v>0.52144186375574109</v>
      </c>
      <c r="AA271" s="164">
        <v>0.52393091704512318</v>
      </c>
      <c r="AB271" s="164">
        <v>0.52635255395173697</v>
      </c>
      <c r="AC271" s="164">
        <v>0.52870677447566439</v>
      </c>
      <c r="AD271" s="164">
        <v>0.5309935786168235</v>
      </c>
      <c r="AE271" s="164">
        <v>0.5332129663752635</v>
      </c>
      <c r="AF271" s="164">
        <v>0.53536493775100058</v>
      </c>
      <c r="AG271" s="164">
        <v>0.53744949274396947</v>
      </c>
      <c r="AH271" s="164">
        <v>0.53946663135425177</v>
      </c>
      <c r="AI271" s="164">
        <v>0.54141635358176599</v>
      </c>
      <c r="AJ271" s="164">
        <v>0.54329865942659361</v>
      </c>
      <c r="AK271" s="164">
        <v>0.54511354888865315</v>
      </c>
      <c r="AL271" s="164">
        <v>0.54686102196802611</v>
      </c>
      <c r="AM271" s="164">
        <v>0.54854107866463075</v>
      </c>
      <c r="AN271" s="164">
        <v>0.55015371897853271</v>
      </c>
      <c r="AO271" s="164">
        <v>0.55169894290968269</v>
      </c>
      <c r="AP271" s="164">
        <v>0.55317675045812986</v>
      </c>
      <c r="AQ271" s="164">
        <v>0.55458714162382516</v>
      </c>
      <c r="AR271" s="164">
        <v>0.55593011640681766</v>
      </c>
      <c r="AS271" s="164">
        <v>0.55720567480705818</v>
      </c>
      <c r="AT271" s="169">
        <v>0.55841381682456326</v>
      </c>
    </row>
    <row r="272" spans="7:74" ht="13.9" customHeight="1" thickBot="1" x14ac:dyDescent="0.45">
      <c r="G272" s="24"/>
      <c r="H272" s="262"/>
      <c r="I272" s="25"/>
      <c r="J272" s="252"/>
      <c r="K272" s="165" t="s">
        <v>183</v>
      </c>
      <c r="L272" s="109">
        <v>0.47545149597266589</v>
      </c>
      <c r="M272" s="109">
        <v>0.47679479787822843</v>
      </c>
      <c r="N272" s="109">
        <v>0.47811171946012465</v>
      </c>
      <c r="O272" s="109">
        <v>0.47940226071833536</v>
      </c>
      <c r="P272" s="109">
        <v>0.48066642165286694</v>
      </c>
      <c r="Q272" s="109">
        <v>0.48190420226373221</v>
      </c>
      <c r="R272" s="109">
        <v>0.48311560255091196</v>
      </c>
      <c r="S272" s="109">
        <v>0.48430062251443173</v>
      </c>
      <c r="T272" s="109">
        <v>0.48545926215425328</v>
      </c>
      <c r="U272" s="109">
        <v>0.48659152147042123</v>
      </c>
      <c r="V272" s="109">
        <v>0.4876974004628909</v>
      </c>
      <c r="W272" s="109">
        <v>0.48877689913170058</v>
      </c>
      <c r="X272" s="109">
        <v>0.48983001747682481</v>
      </c>
      <c r="Y272" s="109">
        <v>0.49085675549828267</v>
      </c>
      <c r="Z272" s="109">
        <v>0.49185711319604863</v>
      </c>
      <c r="AA272" s="109">
        <v>0.49283109057015467</v>
      </c>
      <c r="AB272" s="109">
        <v>0.49377868762056876</v>
      </c>
      <c r="AC272" s="109">
        <v>0.49469990434732297</v>
      </c>
      <c r="AD272" s="109">
        <v>0.49559474075038523</v>
      </c>
      <c r="AE272" s="109">
        <v>0.4964631968297748</v>
      </c>
      <c r="AF272" s="109">
        <v>0.497305272585498</v>
      </c>
      <c r="AG272" s="109">
        <v>0.49812096801752931</v>
      </c>
      <c r="AH272" s="109">
        <v>0.49891028312590069</v>
      </c>
      <c r="AI272" s="109">
        <v>0.49967321791058011</v>
      </c>
      <c r="AJ272" s="109">
        <v>0.50040977237159967</v>
      </c>
      <c r="AK272" s="109">
        <v>0.50111994650892722</v>
      </c>
      <c r="AL272" s="109">
        <v>0.50180374032259489</v>
      </c>
      <c r="AM272" s="109">
        <v>0.50246115381257073</v>
      </c>
      <c r="AN272" s="109">
        <v>0.50309218697888014</v>
      </c>
      <c r="AO272" s="109">
        <v>0.50369683982150404</v>
      </c>
      <c r="AP272" s="109">
        <v>0.50427511234046163</v>
      </c>
      <c r="AQ272" s="109">
        <v>0.5048270045357337</v>
      </c>
      <c r="AR272" s="109">
        <v>0.50535251640733947</v>
      </c>
      <c r="AS272" s="109">
        <v>0.50585164795525972</v>
      </c>
      <c r="AT272" s="166">
        <v>0.50632439917950078</v>
      </c>
      <c r="BE272" s="170"/>
      <c r="BF272" s="170"/>
      <c r="BG272" s="170"/>
      <c r="BH272" s="170"/>
      <c r="BI272" s="170"/>
      <c r="BJ272" s="170"/>
      <c r="BK272" s="170"/>
      <c r="BL272" s="170"/>
      <c r="BM272" s="170"/>
      <c r="BN272" s="170"/>
      <c r="BO272" s="170"/>
      <c r="BP272" s="170"/>
      <c r="BQ272" s="170"/>
      <c r="BR272" s="170"/>
      <c r="BS272" s="170"/>
      <c r="BT272" s="170"/>
      <c r="BU272" s="170"/>
      <c r="BV272" s="170"/>
    </row>
    <row r="273" spans="7:74" ht="13.9" customHeight="1" thickTop="1" thickBot="1" x14ac:dyDescent="0.45">
      <c r="G273" s="24"/>
      <c r="H273" s="262"/>
      <c r="I273" s="25"/>
      <c r="J273" s="252"/>
      <c r="K273" s="167" t="s">
        <v>184</v>
      </c>
      <c r="L273" s="168">
        <f>L272</f>
        <v>0.47545149597266589</v>
      </c>
      <c r="M273" s="168">
        <f t="shared" ref="M273:AT273" si="14">$L$20</f>
        <v>0.47545149597266589</v>
      </c>
      <c r="N273" s="168">
        <f t="shared" si="14"/>
        <v>0.47545149597266589</v>
      </c>
      <c r="O273" s="168">
        <f t="shared" si="14"/>
        <v>0.47545149597266589</v>
      </c>
      <c r="P273" s="168">
        <f t="shared" si="14"/>
        <v>0.47545149597266589</v>
      </c>
      <c r="Q273" s="168">
        <f t="shared" si="14"/>
        <v>0.47545149597266589</v>
      </c>
      <c r="R273" s="168">
        <f t="shared" si="14"/>
        <v>0.47545149597266589</v>
      </c>
      <c r="S273" s="168">
        <f t="shared" si="14"/>
        <v>0.47545149597266589</v>
      </c>
      <c r="T273" s="168">
        <f t="shared" si="14"/>
        <v>0.47545149597266589</v>
      </c>
      <c r="U273" s="168">
        <f t="shared" si="14"/>
        <v>0.47545149597266589</v>
      </c>
      <c r="V273" s="168">
        <f t="shared" si="14"/>
        <v>0.47545149597266589</v>
      </c>
      <c r="W273" s="168">
        <f t="shared" si="14"/>
        <v>0.47545149597266589</v>
      </c>
      <c r="X273" s="168">
        <f t="shared" si="14"/>
        <v>0.47545149597266589</v>
      </c>
      <c r="Y273" s="168">
        <f t="shared" si="14"/>
        <v>0.47545149597266589</v>
      </c>
      <c r="Z273" s="168">
        <f t="shared" si="14"/>
        <v>0.47545149597266589</v>
      </c>
      <c r="AA273" s="168">
        <f t="shared" si="14"/>
        <v>0.47545149597266589</v>
      </c>
      <c r="AB273" s="168">
        <f t="shared" si="14"/>
        <v>0.47545149597266589</v>
      </c>
      <c r="AC273" s="168">
        <f t="shared" si="14"/>
        <v>0.47545149597266589</v>
      </c>
      <c r="AD273" s="168">
        <f t="shared" si="14"/>
        <v>0.47545149597266589</v>
      </c>
      <c r="AE273" s="168">
        <f t="shared" si="14"/>
        <v>0.47545149597266589</v>
      </c>
      <c r="AF273" s="168">
        <f t="shared" si="14"/>
        <v>0.47545149597266589</v>
      </c>
      <c r="AG273" s="168">
        <f t="shared" si="14"/>
        <v>0.47545149597266589</v>
      </c>
      <c r="AH273" s="168">
        <f t="shared" si="14"/>
        <v>0.47545149597266589</v>
      </c>
      <c r="AI273" s="168">
        <f t="shared" si="14"/>
        <v>0.47545149597266589</v>
      </c>
      <c r="AJ273" s="168">
        <f t="shared" si="14"/>
        <v>0.47545149597266589</v>
      </c>
      <c r="AK273" s="168">
        <f t="shared" si="14"/>
        <v>0.47545149597266589</v>
      </c>
      <c r="AL273" s="168">
        <f t="shared" si="14"/>
        <v>0.47545149597266589</v>
      </c>
      <c r="AM273" s="168">
        <f t="shared" si="14"/>
        <v>0.47545149597266589</v>
      </c>
      <c r="AN273" s="168">
        <f t="shared" si="14"/>
        <v>0.47545149597266589</v>
      </c>
      <c r="AO273" s="168">
        <f t="shared" si="14"/>
        <v>0.47545149597266589</v>
      </c>
      <c r="AP273" s="168">
        <f t="shared" si="14"/>
        <v>0.47545149597266589</v>
      </c>
      <c r="AQ273" s="168">
        <f t="shared" si="14"/>
        <v>0.47545149597266589</v>
      </c>
      <c r="AR273" s="168">
        <f t="shared" si="14"/>
        <v>0.47545149597266589</v>
      </c>
      <c r="AS273" s="168">
        <f t="shared" si="14"/>
        <v>0.47545149597266589</v>
      </c>
      <c r="AT273" s="168">
        <f t="shared" si="14"/>
        <v>0.47545149597266589</v>
      </c>
      <c r="BE273" s="171"/>
      <c r="BF273" s="171"/>
      <c r="BG273" s="171"/>
      <c r="BH273" s="171"/>
      <c r="BI273" s="171"/>
      <c r="BJ273" s="171"/>
      <c r="BK273" s="171"/>
      <c r="BL273" s="171"/>
      <c r="BM273" s="171"/>
      <c r="BN273" s="171"/>
      <c r="BO273" s="171"/>
      <c r="BP273" s="171"/>
      <c r="BQ273" s="171"/>
      <c r="BR273" s="171"/>
      <c r="BS273" s="171"/>
      <c r="BT273" s="171"/>
      <c r="BU273" s="171"/>
      <c r="BV273" s="171"/>
    </row>
    <row r="274" spans="7:74" ht="13.9" customHeight="1" thickTop="1" x14ac:dyDescent="0.4">
      <c r="G274" s="24"/>
      <c r="H274" s="262"/>
      <c r="I274" s="25"/>
      <c r="J274" s="252"/>
      <c r="K274" s="163" t="s">
        <v>185</v>
      </c>
      <c r="L274" s="164">
        <f>L275</f>
        <v>0.44864433481768368</v>
      </c>
      <c r="M274" s="164">
        <v>0.45614211901077389</v>
      </c>
      <c r="N274" s="164">
        <v>0.4595075852756198</v>
      </c>
      <c r="O274" s="164">
        <v>0.46280563515771383</v>
      </c>
      <c r="P274" s="164">
        <v>0.46603626865707232</v>
      </c>
      <c r="Q274" s="164">
        <v>0.469199485773728</v>
      </c>
      <c r="R274" s="164">
        <v>0.47229528650763181</v>
      </c>
      <c r="S274" s="164">
        <v>0.47532367085884908</v>
      </c>
      <c r="T274" s="164">
        <v>0.47828463882728178</v>
      </c>
      <c r="U274" s="164">
        <v>0.48117819041304433</v>
      </c>
      <c r="V274" s="164">
        <v>0.48400432561602236</v>
      </c>
      <c r="W274" s="164">
        <v>0.48676304443631385</v>
      </c>
      <c r="X274" s="164">
        <v>0.48945434687385347</v>
      </c>
      <c r="Y274" s="164">
        <v>0.4920782329286903</v>
      </c>
      <c r="Z274" s="164">
        <v>0.49463470260075887</v>
      </c>
      <c r="AA274" s="164">
        <v>0.49712375589014091</v>
      </c>
      <c r="AB274" s="164">
        <v>0.49954539279675481</v>
      </c>
      <c r="AC274" s="164">
        <v>0.50189961332068211</v>
      </c>
      <c r="AD274" s="164">
        <v>0.50418641746184123</v>
      </c>
      <c r="AE274" s="164">
        <v>0.50640580522028122</v>
      </c>
      <c r="AF274" s="164">
        <v>0.50855777659601831</v>
      </c>
      <c r="AG274" s="164">
        <v>0.5106423315889872</v>
      </c>
      <c r="AH274" s="164">
        <v>0.51265947019926961</v>
      </c>
      <c r="AI274" s="164">
        <v>0.51460919242678382</v>
      </c>
      <c r="AJ274" s="164">
        <v>0.51649149827161145</v>
      </c>
      <c r="AK274" s="164">
        <v>0.51830638773367088</v>
      </c>
      <c r="AL274" s="164">
        <v>0.52005386081304383</v>
      </c>
      <c r="AM274" s="164">
        <v>0.52173391750964859</v>
      </c>
      <c r="AN274" s="164">
        <v>0.52334655782355055</v>
      </c>
      <c r="AO274" s="164">
        <v>0.52489178175470053</v>
      </c>
      <c r="AP274" s="164">
        <v>0.5263695893031477</v>
      </c>
      <c r="AQ274" s="164">
        <v>0.527779980468843</v>
      </c>
      <c r="AR274" s="164">
        <v>0.5291229552518355</v>
      </c>
      <c r="AS274" s="164">
        <v>0.53039851365207602</v>
      </c>
      <c r="AT274" s="169">
        <v>0.5316066556695811</v>
      </c>
    </row>
    <row r="275" spans="7:74" ht="13.9" customHeight="1" x14ac:dyDescent="0.4">
      <c r="G275" s="24"/>
      <c r="H275" s="262"/>
      <c r="I275" s="25"/>
      <c r="J275" s="252"/>
      <c r="K275" s="165" t="s">
        <v>186</v>
      </c>
      <c r="L275" s="109">
        <v>0.44864433481768368</v>
      </c>
      <c r="M275" s="109">
        <v>0.44998763672324621</v>
      </c>
      <c r="N275" s="109">
        <v>0.45130455830514243</v>
      </c>
      <c r="O275" s="109">
        <v>0.45259509956335314</v>
      </c>
      <c r="P275" s="109">
        <v>0.45385926049788472</v>
      </c>
      <c r="Q275" s="109">
        <v>0.45509704110874999</v>
      </c>
      <c r="R275" s="109">
        <v>0.45630844139592974</v>
      </c>
      <c r="S275" s="109">
        <v>0.45749346135944952</v>
      </c>
      <c r="T275" s="109">
        <v>0.45865210099927106</v>
      </c>
      <c r="U275" s="109">
        <v>0.45978436031543901</v>
      </c>
      <c r="V275" s="109">
        <v>0.46089023930790868</v>
      </c>
      <c r="W275" s="109">
        <v>0.46196973797671836</v>
      </c>
      <c r="X275" s="109">
        <v>0.46302285632184259</v>
      </c>
      <c r="Y275" s="109">
        <v>0.46404959434330045</v>
      </c>
      <c r="Z275" s="109">
        <v>0.46504995204106642</v>
      </c>
      <c r="AA275" s="109">
        <v>0.46602392941517246</v>
      </c>
      <c r="AB275" s="109">
        <v>0.46697152646558654</v>
      </c>
      <c r="AC275" s="109">
        <v>0.46789274319234075</v>
      </c>
      <c r="AD275" s="109">
        <v>0.46878757959540301</v>
      </c>
      <c r="AE275" s="109">
        <v>0.46965603567479258</v>
      </c>
      <c r="AF275" s="109">
        <v>0.47049811143051579</v>
      </c>
      <c r="AG275" s="109">
        <v>0.47131380686254709</v>
      </c>
      <c r="AH275" s="109">
        <v>0.47210312197091847</v>
      </c>
      <c r="AI275" s="109">
        <v>0.4728660567555979</v>
      </c>
      <c r="AJ275" s="109">
        <v>0.47360261121661745</v>
      </c>
      <c r="AK275" s="109">
        <v>0.47431278535394505</v>
      </c>
      <c r="AL275" s="109">
        <v>0.47499657916761273</v>
      </c>
      <c r="AM275" s="109">
        <v>0.47565399265758851</v>
      </c>
      <c r="AN275" s="109">
        <v>0.47628502582389792</v>
      </c>
      <c r="AO275" s="109">
        <v>0.47688967866652182</v>
      </c>
      <c r="AP275" s="109">
        <v>0.47746795118547941</v>
      </c>
      <c r="AQ275" s="109">
        <v>0.47801984338075149</v>
      </c>
      <c r="AR275" s="109">
        <v>0.47854535525235725</v>
      </c>
      <c r="AS275" s="109">
        <v>0.4790444868002775</v>
      </c>
      <c r="AT275" s="166">
        <v>0.47951723802451857</v>
      </c>
    </row>
    <row r="276" spans="7:74" ht="13.9" customHeight="1" thickBot="1" x14ac:dyDescent="0.45">
      <c r="G276" s="24"/>
      <c r="H276" s="262"/>
      <c r="I276" s="25"/>
      <c r="J276" s="252"/>
      <c r="K276" s="167" t="s">
        <v>187</v>
      </c>
      <c r="L276" s="168">
        <f>L275</f>
        <v>0.44864433481768368</v>
      </c>
      <c r="M276" s="168">
        <f t="shared" ref="M276:AT276" si="15">$L$21</f>
        <v>0.44864433481768368</v>
      </c>
      <c r="N276" s="168">
        <f t="shared" si="15"/>
        <v>0.44864433481768368</v>
      </c>
      <c r="O276" s="168">
        <f t="shared" si="15"/>
        <v>0.44864433481768368</v>
      </c>
      <c r="P276" s="168">
        <f t="shared" si="15"/>
        <v>0.44864433481768368</v>
      </c>
      <c r="Q276" s="168">
        <f t="shared" si="15"/>
        <v>0.44864433481768368</v>
      </c>
      <c r="R276" s="168">
        <f t="shared" si="15"/>
        <v>0.44864433481768368</v>
      </c>
      <c r="S276" s="168">
        <f t="shared" si="15"/>
        <v>0.44864433481768368</v>
      </c>
      <c r="T276" s="168">
        <f t="shared" si="15"/>
        <v>0.44864433481768368</v>
      </c>
      <c r="U276" s="168">
        <f t="shared" si="15"/>
        <v>0.44864433481768368</v>
      </c>
      <c r="V276" s="168">
        <f t="shared" si="15"/>
        <v>0.44864433481768368</v>
      </c>
      <c r="W276" s="168">
        <f t="shared" si="15"/>
        <v>0.44864433481768368</v>
      </c>
      <c r="X276" s="168">
        <f t="shared" si="15"/>
        <v>0.44864433481768368</v>
      </c>
      <c r="Y276" s="168">
        <f t="shared" si="15"/>
        <v>0.44864433481768368</v>
      </c>
      <c r="Z276" s="168">
        <f t="shared" si="15"/>
        <v>0.44864433481768368</v>
      </c>
      <c r="AA276" s="168">
        <f t="shared" si="15"/>
        <v>0.44864433481768368</v>
      </c>
      <c r="AB276" s="168">
        <f t="shared" si="15"/>
        <v>0.44864433481768368</v>
      </c>
      <c r="AC276" s="168">
        <f t="shared" si="15"/>
        <v>0.44864433481768368</v>
      </c>
      <c r="AD276" s="168">
        <f t="shared" si="15"/>
        <v>0.44864433481768368</v>
      </c>
      <c r="AE276" s="168">
        <f t="shared" si="15"/>
        <v>0.44864433481768368</v>
      </c>
      <c r="AF276" s="168">
        <f t="shared" si="15"/>
        <v>0.44864433481768368</v>
      </c>
      <c r="AG276" s="168">
        <f t="shared" si="15"/>
        <v>0.44864433481768368</v>
      </c>
      <c r="AH276" s="168">
        <f t="shared" si="15"/>
        <v>0.44864433481768368</v>
      </c>
      <c r="AI276" s="168">
        <f t="shared" si="15"/>
        <v>0.44864433481768368</v>
      </c>
      <c r="AJ276" s="168">
        <f t="shared" si="15"/>
        <v>0.44864433481768368</v>
      </c>
      <c r="AK276" s="168">
        <f t="shared" si="15"/>
        <v>0.44864433481768368</v>
      </c>
      <c r="AL276" s="168">
        <f t="shared" si="15"/>
        <v>0.44864433481768368</v>
      </c>
      <c r="AM276" s="168">
        <f t="shared" si="15"/>
        <v>0.44864433481768368</v>
      </c>
      <c r="AN276" s="168">
        <f t="shared" si="15"/>
        <v>0.44864433481768368</v>
      </c>
      <c r="AO276" s="168">
        <f t="shared" si="15"/>
        <v>0.44864433481768368</v>
      </c>
      <c r="AP276" s="168">
        <f t="shared" si="15"/>
        <v>0.44864433481768368</v>
      </c>
      <c r="AQ276" s="168">
        <f t="shared" si="15"/>
        <v>0.44864433481768368</v>
      </c>
      <c r="AR276" s="168">
        <f t="shared" si="15"/>
        <v>0.44864433481768368</v>
      </c>
      <c r="AS276" s="168">
        <f t="shared" si="15"/>
        <v>0.44864433481768368</v>
      </c>
      <c r="AT276" s="168">
        <f t="shared" si="15"/>
        <v>0.44864433481768368</v>
      </c>
    </row>
    <row r="277" spans="7:74" ht="13.9" customHeight="1" thickTop="1" x14ac:dyDescent="0.4">
      <c r="G277" s="24"/>
      <c r="H277" s="262"/>
      <c r="I277" s="25"/>
      <c r="J277" s="253"/>
      <c r="K277" s="163" t="s">
        <v>188</v>
      </c>
      <c r="L277" s="164">
        <f>L278</f>
        <v>0.41764684149437831</v>
      </c>
      <c r="M277" s="164">
        <v>0.42514462568746852</v>
      </c>
      <c r="N277" s="164">
        <v>0.42851009195231443</v>
      </c>
      <c r="O277" s="164">
        <v>0.43180814183440847</v>
      </c>
      <c r="P277" s="164">
        <v>0.43503877533376695</v>
      </c>
      <c r="Q277" s="164">
        <v>0.43820199245042263</v>
      </c>
      <c r="R277" s="164">
        <v>0.44129779318432644</v>
      </c>
      <c r="S277" s="164">
        <v>0.44432617753554371</v>
      </c>
      <c r="T277" s="164">
        <v>0.44728714550397641</v>
      </c>
      <c r="U277" s="164">
        <v>0.45018069708973896</v>
      </c>
      <c r="V277" s="164">
        <v>0.45300683229271699</v>
      </c>
      <c r="W277" s="164">
        <v>0.45576555111300848</v>
      </c>
      <c r="X277" s="164">
        <v>0.4584568535505481</v>
      </c>
      <c r="Y277" s="164">
        <v>0.46108073960538493</v>
      </c>
      <c r="Z277" s="164">
        <v>0.4636372092774535</v>
      </c>
      <c r="AA277" s="164">
        <v>0.46612626256683554</v>
      </c>
      <c r="AB277" s="164">
        <v>0.46854789947344944</v>
      </c>
      <c r="AC277" s="164">
        <v>0.47090211999737674</v>
      </c>
      <c r="AD277" s="164">
        <v>0.47318892413853592</v>
      </c>
      <c r="AE277" s="164">
        <v>0.47540831189697585</v>
      </c>
      <c r="AF277" s="164">
        <v>0.47756028327271294</v>
      </c>
      <c r="AG277" s="164">
        <v>0.47964483826568183</v>
      </c>
      <c r="AH277" s="164">
        <v>0.48166197687596424</v>
      </c>
      <c r="AI277" s="164">
        <v>0.4836116991034784</v>
      </c>
      <c r="AJ277" s="164">
        <v>0.48549400494830608</v>
      </c>
      <c r="AK277" s="164">
        <v>0.48730889441036551</v>
      </c>
      <c r="AL277" s="164">
        <v>0.48905636748973846</v>
      </c>
      <c r="AM277" s="164">
        <v>0.49073642418634322</v>
      </c>
      <c r="AN277" s="164">
        <v>0.49234906450024513</v>
      </c>
      <c r="AO277" s="164">
        <v>0.49389428843139516</v>
      </c>
      <c r="AP277" s="164">
        <v>0.49537209597984233</v>
      </c>
      <c r="AQ277" s="164">
        <v>0.49678248714553763</v>
      </c>
      <c r="AR277" s="164">
        <v>0.49812546192853008</v>
      </c>
      <c r="AS277" s="164">
        <v>0.49940102032877065</v>
      </c>
      <c r="AT277" s="169">
        <v>0.50060916234627573</v>
      </c>
    </row>
    <row r="278" spans="7:74" ht="13.9" customHeight="1" x14ac:dyDescent="0.4">
      <c r="G278" s="24"/>
      <c r="H278" s="262"/>
      <c r="I278" s="25"/>
      <c r="J278" s="253"/>
      <c r="K278" s="165" t="s">
        <v>189</v>
      </c>
      <c r="L278" s="109">
        <v>0.41764684149437831</v>
      </c>
      <c r="M278" s="109">
        <v>0.41899014339994084</v>
      </c>
      <c r="N278" s="109">
        <v>0.42030706498183706</v>
      </c>
      <c r="O278" s="109">
        <v>0.42159760624004777</v>
      </c>
      <c r="P278" s="109">
        <v>0.42286176717457935</v>
      </c>
      <c r="Q278" s="109">
        <v>0.42409954778544462</v>
      </c>
      <c r="R278" s="109">
        <v>0.42531094807262437</v>
      </c>
      <c r="S278" s="109">
        <v>0.42649596803614415</v>
      </c>
      <c r="T278" s="109">
        <v>0.42765460767596569</v>
      </c>
      <c r="U278" s="109">
        <v>0.42878686699213364</v>
      </c>
      <c r="V278" s="109">
        <v>0.42989274598460331</v>
      </c>
      <c r="W278" s="109">
        <v>0.43097224465341299</v>
      </c>
      <c r="X278" s="109">
        <v>0.43202536299853722</v>
      </c>
      <c r="Y278" s="109">
        <v>0.43305210101999508</v>
      </c>
      <c r="Z278" s="109">
        <v>0.43405245871776105</v>
      </c>
      <c r="AA278" s="109">
        <v>0.43502643609186709</v>
      </c>
      <c r="AB278" s="109">
        <v>0.43597403314228117</v>
      </c>
      <c r="AC278" s="109">
        <v>0.43689524986903538</v>
      </c>
      <c r="AD278" s="109">
        <v>0.43779008627209764</v>
      </c>
      <c r="AE278" s="109">
        <v>0.43865854235148721</v>
      </c>
      <c r="AF278" s="109">
        <v>0.43950061810721042</v>
      </c>
      <c r="AG278" s="109">
        <v>0.44031631353924172</v>
      </c>
      <c r="AH278" s="109">
        <v>0.4411056286476131</v>
      </c>
      <c r="AI278" s="109">
        <v>0.44186856343229253</v>
      </c>
      <c r="AJ278" s="109">
        <v>0.44260511789331208</v>
      </c>
      <c r="AK278" s="109">
        <v>0.44331529203063968</v>
      </c>
      <c r="AL278" s="109">
        <v>0.44399908584430736</v>
      </c>
      <c r="AM278" s="109">
        <v>0.44465649933428314</v>
      </c>
      <c r="AN278" s="109">
        <v>0.44528753250059255</v>
      </c>
      <c r="AO278" s="109">
        <v>0.44589218534321645</v>
      </c>
      <c r="AP278" s="109">
        <v>0.44647045786217404</v>
      </c>
      <c r="AQ278" s="109">
        <v>0.44702235005744612</v>
      </c>
      <c r="AR278" s="109">
        <v>0.44754786192905188</v>
      </c>
      <c r="AS278" s="109">
        <v>0.44804699347697213</v>
      </c>
      <c r="AT278" s="166">
        <v>0.4485197447012132</v>
      </c>
    </row>
    <row r="279" spans="7:74" ht="13.9" customHeight="1" thickBot="1" x14ac:dyDescent="0.45">
      <c r="G279" s="24"/>
      <c r="H279" s="262"/>
      <c r="I279" s="25"/>
      <c r="J279" s="253"/>
      <c r="K279" s="167" t="s">
        <v>190</v>
      </c>
      <c r="L279" s="168">
        <f>L278</f>
        <v>0.41764684149437831</v>
      </c>
      <c r="M279" s="168">
        <f t="shared" ref="M279:AT279" si="16">$L$22</f>
        <v>0.41764684149437831</v>
      </c>
      <c r="N279" s="168">
        <f t="shared" si="16"/>
        <v>0.41764684149437831</v>
      </c>
      <c r="O279" s="168">
        <f t="shared" si="16"/>
        <v>0.41764684149437831</v>
      </c>
      <c r="P279" s="168">
        <f t="shared" si="16"/>
        <v>0.41764684149437831</v>
      </c>
      <c r="Q279" s="168">
        <f t="shared" si="16"/>
        <v>0.41764684149437831</v>
      </c>
      <c r="R279" s="168">
        <f t="shared" si="16"/>
        <v>0.41764684149437831</v>
      </c>
      <c r="S279" s="168">
        <f t="shared" si="16"/>
        <v>0.41764684149437831</v>
      </c>
      <c r="T279" s="168">
        <f t="shared" si="16"/>
        <v>0.41764684149437831</v>
      </c>
      <c r="U279" s="168">
        <f t="shared" si="16"/>
        <v>0.41764684149437831</v>
      </c>
      <c r="V279" s="168">
        <f t="shared" si="16"/>
        <v>0.41764684149437831</v>
      </c>
      <c r="W279" s="168">
        <f t="shared" si="16"/>
        <v>0.41764684149437831</v>
      </c>
      <c r="X279" s="168">
        <f t="shared" si="16"/>
        <v>0.41764684149437831</v>
      </c>
      <c r="Y279" s="168">
        <f t="shared" si="16"/>
        <v>0.41764684149437831</v>
      </c>
      <c r="Z279" s="168">
        <f t="shared" si="16"/>
        <v>0.41764684149437831</v>
      </c>
      <c r="AA279" s="168">
        <f t="shared" si="16"/>
        <v>0.41764684149437831</v>
      </c>
      <c r="AB279" s="168">
        <f t="shared" si="16"/>
        <v>0.41764684149437831</v>
      </c>
      <c r="AC279" s="168">
        <f t="shared" si="16"/>
        <v>0.41764684149437831</v>
      </c>
      <c r="AD279" s="168">
        <f t="shared" si="16"/>
        <v>0.41764684149437831</v>
      </c>
      <c r="AE279" s="168">
        <f t="shared" si="16"/>
        <v>0.41764684149437831</v>
      </c>
      <c r="AF279" s="168">
        <f t="shared" si="16"/>
        <v>0.41764684149437831</v>
      </c>
      <c r="AG279" s="168">
        <f t="shared" si="16"/>
        <v>0.41764684149437831</v>
      </c>
      <c r="AH279" s="168">
        <f t="shared" si="16"/>
        <v>0.41764684149437831</v>
      </c>
      <c r="AI279" s="168">
        <f t="shared" si="16"/>
        <v>0.41764684149437831</v>
      </c>
      <c r="AJ279" s="168">
        <f t="shared" si="16"/>
        <v>0.41764684149437831</v>
      </c>
      <c r="AK279" s="168">
        <f t="shared" si="16"/>
        <v>0.41764684149437831</v>
      </c>
      <c r="AL279" s="168">
        <f t="shared" si="16"/>
        <v>0.41764684149437831</v>
      </c>
      <c r="AM279" s="168">
        <f t="shared" si="16"/>
        <v>0.41764684149437831</v>
      </c>
      <c r="AN279" s="168">
        <f t="shared" si="16"/>
        <v>0.41764684149437831</v>
      </c>
      <c r="AO279" s="168">
        <f t="shared" si="16"/>
        <v>0.41764684149437831</v>
      </c>
      <c r="AP279" s="168">
        <f t="shared" si="16"/>
        <v>0.41764684149437831</v>
      </c>
      <c r="AQ279" s="168">
        <f t="shared" si="16"/>
        <v>0.41764684149437831</v>
      </c>
      <c r="AR279" s="168">
        <f t="shared" si="16"/>
        <v>0.41764684149437831</v>
      </c>
      <c r="AS279" s="168">
        <f t="shared" si="16"/>
        <v>0.41764684149437831</v>
      </c>
      <c r="AT279" s="168">
        <f t="shared" si="16"/>
        <v>0.41764684149437831</v>
      </c>
    </row>
    <row r="280" spans="7:74" ht="13.9" customHeight="1" thickTop="1" x14ac:dyDescent="0.4">
      <c r="G280" s="24"/>
      <c r="H280" s="262"/>
      <c r="I280" s="25"/>
      <c r="J280" s="253"/>
      <c r="K280" s="163" t="s">
        <v>191</v>
      </c>
      <c r="L280" s="164">
        <f>L281</f>
        <v>0.37467882663815744</v>
      </c>
      <c r="M280" s="164">
        <v>0.38217661083124765</v>
      </c>
      <c r="N280" s="164">
        <v>0.38554207709609356</v>
      </c>
      <c r="O280" s="164">
        <v>0.38884012697818759</v>
      </c>
      <c r="P280" s="164">
        <v>0.39207076047754608</v>
      </c>
      <c r="Q280" s="164">
        <v>0.39523397759420176</v>
      </c>
      <c r="R280" s="164">
        <v>0.39832977832810557</v>
      </c>
      <c r="S280" s="164">
        <v>0.40135816267932284</v>
      </c>
      <c r="T280" s="164">
        <v>0.40431913064775554</v>
      </c>
      <c r="U280" s="164">
        <v>0.40721268223351814</v>
      </c>
      <c r="V280" s="164">
        <v>0.41003881743649612</v>
      </c>
      <c r="W280" s="164">
        <v>0.41279753625678761</v>
      </c>
      <c r="X280" s="164">
        <v>0.41548883869432729</v>
      </c>
      <c r="Y280" s="164">
        <v>0.41811272474916406</v>
      </c>
      <c r="Z280" s="164">
        <v>0.42066919442123263</v>
      </c>
      <c r="AA280" s="164">
        <v>0.42315824771061472</v>
      </c>
      <c r="AB280" s="164">
        <v>0.42557988461722857</v>
      </c>
      <c r="AC280" s="164">
        <v>0.42793410514115593</v>
      </c>
      <c r="AD280" s="164">
        <v>0.43022090928231504</v>
      </c>
      <c r="AE280" s="164">
        <v>0.43244029704075498</v>
      </c>
      <c r="AF280" s="164">
        <v>0.43459226841649212</v>
      </c>
      <c r="AG280" s="164">
        <v>0.43667682340946101</v>
      </c>
      <c r="AH280" s="164">
        <v>0.43869396201974337</v>
      </c>
      <c r="AI280" s="164">
        <v>0.44064368424725753</v>
      </c>
      <c r="AJ280" s="164">
        <v>0.44252599009208521</v>
      </c>
      <c r="AK280" s="164">
        <v>0.4443408795541447</v>
      </c>
      <c r="AL280" s="164">
        <v>0.44608835263351765</v>
      </c>
      <c r="AM280" s="164">
        <v>0.44776840933012235</v>
      </c>
      <c r="AN280" s="164">
        <v>0.44938104964402426</v>
      </c>
      <c r="AO280" s="164">
        <v>0.45092627357517429</v>
      </c>
      <c r="AP280" s="164">
        <v>0.45240408112362146</v>
      </c>
      <c r="AQ280" s="164">
        <v>0.45381447228931676</v>
      </c>
      <c r="AR280" s="164">
        <v>0.45515744707230921</v>
      </c>
      <c r="AS280" s="164">
        <v>0.45643300547254978</v>
      </c>
      <c r="AT280" s="169">
        <v>0.45764114749005486</v>
      </c>
    </row>
    <row r="281" spans="7:74" ht="13.9" customHeight="1" x14ac:dyDescent="0.4">
      <c r="G281" s="24"/>
      <c r="H281" s="262"/>
      <c r="I281" s="25"/>
      <c r="J281" s="253"/>
      <c r="K281" s="165" t="s">
        <v>192</v>
      </c>
      <c r="L281" s="109">
        <v>0.37467882663815744</v>
      </c>
      <c r="M281" s="109">
        <v>0.37602212854371997</v>
      </c>
      <c r="N281" s="109">
        <v>0.37733905012561619</v>
      </c>
      <c r="O281" s="109">
        <v>0.3786295913838269</v>
      </c>
      <c r="P281" s="109">
        <v>0.37989375231835848</v>
      </c>
      <c r="Q281" s="109">
        <v>0.38113153292922375</v>
      </c>
      <c r="R281" s="109">
        <v>0.3823429332164035</v>
      </c>
      <c r="S281" s="109">
        <v>0.38352795317992328</v>
      </c>
      <c r="T281" s="109">
        <v>0.38468659281974482</v>
      </c>
      <c r="U281" s="109">
        <v>0.38581885213591277</v>
      </c>
      <c r="V281" s="109">
        <v>0.38692473112838244</v>
      </c>
      <c r="W281" s="109">
        <v>0.38800422979719212</v>
      </c>
      <c r="X281" s="109">
        <v>0.38905734814231635</v>
      </c>
      <c r="Y281" s="109">
        <v>0.39008408616377421</v>
      </c>
      <c r="Z281" s="109">
        <v>0.39108444386154018</v>
      </c>
      <c r="AA281" s="109">
        <v>0.39205842123564622</v>
      </c>
      <c r="AB281" s="109">
        <v>0.3930060182860603</v>
      </c>
      <c r="AC281" s="109">
        <v>0.39392723501281451</v>
      </c>
      <c r="AD281" s="109">
        <v>0.39482207141587677</v>
      </c>
      <c r="AE281" s="109">
        <v>0.39569052749526634</v>
      </c>
      <c r="AF281" s="109">
        <v>0.39653260325098955</v>
      </c>
      <c r="AG281" s="109">
        <v>0.39734829868302085</v>
      </c>
      <c r="AH281" s="109">
        <v>0.39813761379139223</v>
      </c>
      <c r="AI281" s="109">
        <v>0.39890054857607166</v>
      </c>
      <c r="AJ281" s="109">
        <v>0.39963710303709121</v>
      </c>
      <c r="AK281" s="109">
        <v>0.40034727717441881</v>
      </c>
      <c r="AL281" s="109">
        <v>0.40103107098808649</v>
      </c>
      <c r="AM281" s="109">
        <v>0.40168848447806227</v>
      </c>
      <c r="AN281" s="109">
        <v>0.40231951764437168</v>
      </c>
      <c r="AO281" s="109">
        <v>0.40292417048699558</v>
      </c>
      <c r="AP281" s="109">
        <v>0.40350244300595317</v>
      </c>
      <c r="AQ281" s="109">
        <v>0.40405433520122525</v>
      </c>
      <c r="AR281" s="109">
        <v>0.40457984707283101</v>
      </c>
      <c r="AS281" s="109">
        <v>0.40507897862075126</v>
      </c>
      <c r="AT281" s="166">
        <v>0.40555172984499233</v>
      </c>
    </row>
    <row r="282" spans="7:74" ht="13.9" customHeight="1" thickBot="1" x14ac:dyDescent="0.45">
      <c r="G282" s="24"/>
      <c r="H282" s="262"/>
      <c r="I282" s="25"/>
      <c r="J282" s="253"/>
      <c r="K282" s="167" t="s">
        <v>193</v>
      </c>
      <c r="L282" s="168">
        <f>L281</f>
        <v>0.37467882663815744</v>
      </c>
      <c r="M282" s="168">
        <f t="shared" ref="M282:AT282" si="17">$L$23</f>
        <v>0.37467882663815744</v>
      </c>
      <c r="N282" s="168">
        <f t="shared" si="17"/>
        <v>0.37467882663815744</v>
      </c>
      <c r="O282" s="168">
        <f t="shared" si="17"/>
        <v>0.37467882663815744</v>
      </c>
      <c r="P282" s="168">
        <f t="shared" si="17"/>
        <v>0.37467882663815744</v>
      </c>
      <c r="Q282" s="168">
        <f t="shared" si="17"/>
        <v>0.37467882663815744</v>
      </c>
      <c r="R282" s="168">
        <f t="shared" si="17"/>
        <v>0.37467882663815744</v>
      </c>
      <c r="S282" s="168">
        <f t="shared" si="17"/>
        <v>0.37467882663815744</v>
      </c>
      <c r="T282" s="168">
        <f t="shared" si="17"/>
        <v>0.37467882663815744</v>
      </c>
      <c r="U282" s="168">
        <f t="shared" si="17"/>
        <v>0.37467882663815744</v>
      </c>
      <c r="V282" s="168">
        <f t="shared" si="17"/>
        <v>0.37467882663815744</v>
      </c>
      <c r="W282" s="168">
        <f t="shared" si="17"/>
        <v>0.37467882663815744</v>
      </c>
      <c r="X282" s="168">
        <f t="shared" si="17"/>
        <v>0.37467882663815744</v>
      </c>
      <c r="Y282" s="168">
        <f t="shared" si="17"/>
        <v>0.37467882663815744</v>
      </c>
      <c r="Z282" s="168">
        <f t="shared" si="17"/>
        <v>0.37467882663815744</v>
      </c>
      <c r="AA282" s="168">
        <f t="shared" si="17"/>
        <v>0.37467882663815744</v>
      </c>
      <c r="AB282" s="168">
        <f t="shared" si="17"/>
        <v>0.37467882663815744</v>
      </c>
      <c r="AC282" s="168">
        <f t="shared" si="17"/>
        <v>0.37467882663815744</v>
      </c>
      <c r="AD282" s="168">
        <f t="shared" si="17"/>
        <v>0.37467882663815744</v>
      </c>
      <c r="AE282" s="168">
        <f t="shared" si="17"/>
        <v>0.37467882663815744</v>
      </c>
      <c r="AF282" s="168">
        <f t="shared" si="17"/>
        <v>0.37467882663815744</v>
      </c>
      <c r="AG282" s="168">
        <f t="shared" si="17"/>
        <v>0.37467882663815744</v>
      </c>
      <c r="AH282" s="168">
        <f t="shared" si="17"/>
        <v>0.37467882663815744</v>
      </c>
      <c r="AI282" s="168">
        <f t="shared" si="17"/>
        <v>0.37467882663815744</v>
      </c>
      <c r="AJ282" s="168">
        <f t="shared" si="17"/>
        <v>0.37467882663815744</v>
      </c>
      <c r="AK282" s="168">
        <f t="shared" si="17"/>
        <v>0.37467882663815744</v>
      </c>
      <c r="AL282" s="168">
        <f t="shared" si="17"/>
        <v>0.37467882663815744</v>
      </c>
      <c r="AM282" s="168">
        <f t="shared" si="17"/>
        <v>0.37467882663815744</v>
      </c>
      <c r="AN282" s="168">
        <f t="shared" si="17"/>
        <v>0.37467882663815744</v>
      </c>
      <c r="AO282" s="168">
        <f t="shared" si="17"/>
        <v>0.37467882663815744</v>
      </c>
      <c r="AP282" s="168">
        <f t="shared" si="17"/>
        <v>0.37467882663815744</v>
      </c>
      <c r="AQ282" s="168">
        <f t="shared" si="17"/>
        <v>0.37467882663815744</v>
      </c>
      <c r="AR282" s="168">
        <f t="shared" si="17"/>
        <v>0.37467882663815744</v>
      </c>
      <c r="AS282" s="168">
        <f t="shared" si="17"/>
        <v>0.37467882663815744</v>
      </c>
      <c r="AT282" s="168">
        <f t="shared" si="17"/>
        <v>0.37467882663815744</v>
      </c>
    </row>
    <row r="283" spans="7:74" ht="13.9" customHeight="1" thickTop="1" x14ac:dyDescent="0.4">
      <c r="G283" s="24"/>
      <c r="H283" s="262"/>
      <c r="I283" s="25"/>
      <c r="J283" s="253"/>
      <c r="K283" s="163" t="s">
        <v>194</v>
      </c>
      <c r="L283" s="164">
        <f>L284</f>
        <v>0.35356857605294006</v>
      </c>
      <c r="M283" s="164">
        <v>0.36106636024603028</v>
      </c>
      <c r="N283" s="164">
        <v>0.36443182651087619</v>
      </c>
      <c r="O283" s="164">
        <v>0.36772987639297022</v>
      </c>
      <c r="P283" s="164">
        <v>0.3709605098923287</v>
      </c>
      <c r="Q283" s="164">
        <v>0.37412372700898439</v>
      </c>
      <c r="R283" s="164">
        <v>0.37721952774288819</v>
      </c>
      <c r="S283" s="164">
        <v>0.38024791209410547</v>
      </c>
      <c r="T283" s="164">
        <v>0.38320888006253817</v>
      </c>
      <c r="U283" s="164">
        <v>0.38610243164830071</v>
      </c>
      <c r="V283" s="164">
        <v>0.38892856685127875</v>
      </c>
      <c r="W283" s="164">
        <v>0.39168728567157024</v>
      </c>
      <c r="X283" s="164">
        <v>0.39437858810910986</v>
      </c>
      <c r="Y283" s="164">
        <v>0.39700247416394668</v>
      </c>
      <c r="Z283" s="164">
        <v>0.39955894383601526</v>
      </c>
      <c r="AA283" s="164">
        <v>0.40204799712539729</v>
      </c>
      <c r="AB283" s="164">
        <v>0.40446963403201119</v>
      </c>
      <c r="AC283" s="164">
        <v>0.4068238545559385</v>
      </c>
      <c r="AD283" s="164">
        <v>0.40911065869709767</v>
      </c>
      <c r="AE283" s="164">
        <v>0.41133004645553761</v>
      </c>
      <c r="AF283" s="164">
        <v>0.4134820178312747</v>
      </c>
      <c r="AG283" s="164">
        <v>0.41556657282424359</v>
      </c>
      <c r="AH283" s="164">
        <v>0.41758371143452599</v>
      </c>
      <c r="AI283" s="164">
        <v>0.41953343366204016</v>
      </c>
      <c r="AJ283" s="164">
        <v>0.42141573950686784</v>
      </c>
      <c r="AK283" s="164">
        <v>0.42323062896892727</v>
      </c>
      <c r="AL283" s="164">
        <v>0.42497810204830022</v>
      </c>
      <c r="AM283" s="164">
        <v>0.42665815874490498</v>
      </c>
      <c r="AN283" s="164">
        <v>0.42827079905880688</v>
      </c>
      <c r="AO283" s="164">
        <v>0.42981602298995691</v>
      </c>
      <c r="AP283" s="164">
        <v>0.43129383053840409</v>
      </c>
      <c r="AQ283" s="164">
        <v>0.43270422170409939</v>
      </c>
      <c r="AR283" s="164">
        <v>0.43404719648709184</v>
      </c>
      <c r="AS283" s="164">
        <v>0.43532275488733241</v>
      </c>
      <c r="AT283" s="169">
        <v>0.43653089690483748</v>
      </c>
    </row>
    <row r="284" spans="7:74" ht="13.9" customHeight="1" x14ac:dyDescent="0.4">
      <c r="G284" s="24"/>
      <c r="H284" s="262"/>
      <c r="I284" s="25"/>
      <c r="J284" s="253"/>
      <c r="K284" s="165" t="s">
        <v>195</v>
      </c>
      <c r="L284" s="109">
        <v>0.35356857605294006</v>
      </c>
      <c r="M284" s="109">
        <v>0.3549118779585026</v>
      </c>
      <c r="N284" s="109">
        <v>0.35622879954039882</v>
      </c>
      <c r="O284" s="109">
        <v>0.35751934079860953</v>
      </c>
      <c r="P284" s="109">
        <v>0.35878350173314111</v>
      </c>
      <c r="Q284" s="109">
        <v>0.36002128234400638</v>
      </c>
      <c r="R284" s="109">
        <v>0.36123268263118613</v>
      </c>
      <c r="S284" s="109">
        <v>0.3624177025947059</v>
      </c>
      <c r="T284" s="109">
        <v>0.36357634223452745</v>
      </c>
      <c r="U284" s="109">
        <v>0.3647086015506954</v>
      </c>
      <c r="V284" s="109">
        <v>0.36581448054316507</v>
      </c>
      <c r="W284" s="109">
        <v>0.36689397921197475</v>
      </c>
      <c r="X284" s="109">
        <v>0.36794709755709898</v>
      </c>
      <c r="Y284" s="109">
        <v>0.36897383557855684</v>
      </c>
      <c r="Z284" s="109">
        <v>0.3699741932763228</v>
      </c>
      <c r="AA284" s="109">
        <v>0.37094817065042884</v>
      </c>
      <c r="AB284" s="109">
        <v>0.37189576770084293</v>
      </c>
      <c r="AC284" s="109">
        <v>0.37281698442759714</v>
      </c>
      <c r="AD284" s="109">
        <v>0.3737118208306594</v>
      </c>
      <c r="AE284" s="109">
        <v>0.37458027691004897</v>
      </c>
      <c r="AF284" s="109">
        <v>0.37542235266577217</v>
      </c>
      <c r="AG284" s="109">
        <v>0.37623804809780348</v>
      </c>
      <c r="AH284" s="109">
        <v>0.37702736320617486</v>
      </c>
      <c r="AI284" s="109">
        <v>0.37779029799085428</v>
      </c>
      <c r="AJ284" s="109">
        <v>0.37852685245187384</v>
      </c>
      <c r="AK284" s="109">
        <v>0.37923702658920144</v>
      </c>
      <c r="AL284" s="109">
        <v>0.37992082040286912</v>
      </c>
      <c r="AM284" s="109">
        <v>0.3805782338928449</v>
      </c>
      <c r="AN284" s="109">
        <v>0.38120926705915431</v>
      </c>
      <c r="AO284" s="109">
        <v>0.38181391990177821</v>
      </c>
      <c r="AP284" s="109">
        <v>0.3823921924207358</v>
      </c>
      <c r="AQ284" s="109">
        <v>0.38294408461600787</v>
      </c>
      <c r="AR284" s="109">
        <v>0.38346959648761364</v>
      </c>
      <c r="AS284" s="109">
        <v>0.38396872803553389</v>
      </c>
      <c r="AT284" s="166">
        <v>0.38444147925977495</v>
      </c>
    </row>
    <row r="285" spans="7:74" ht="13.9" customHeight="1" thickBot="1" x14ac:dyDescent="0.45">
      <c r="G285" s="24"/>
      <c r="H285" s="262"/>
      <c r="I285" s="25"/>
      <c r="J285" s="253"/>
      <c r="K285" s="167" t="s">
        <v>196</v>
      </c>
      <c r="L285" s="168">
        <f>L284</f>
        <v>0.35356857605294006</v>
      </c>
      <c r="M285" s="168">
        <f t="shared" ref="M285:AT285" si="18">$L$24</f>
        <v>0.35356857605294006</v>
      </c>
      <c r="N285" s="168">
        <f t="shared" si="18"/>
        <v>0.35356857605294006</v>
      </c>
      <c r="O285" s="168">
        <f t="shared" si="18"/>
        <v>0.35356857605294006</v>
      </c>
      <c r="P285" s="168">
        <f t="shared" si="18"/>
        <v>0.35356857605294006</v>
      </c>
      <c r="Q285" s="168">
        <f t="shared" si="18"/>
        <v>0.35356857605294006</v>
      </c>
      <c r="R285" s="168">
        <f t="shared" si="18"/>
        <v>0.35356857605294006</v>
      </c>
      <c r="S285" s="168">
        <f t="shared" si="18"/>
        <v>0.35356857605294006</v>
      </c>
      <c r="T285" s="168">
        <f t="shared" si="18"/>
        <v>0.35356857605294006</v>
      </c>
      <c r="U285" s="168">
        <f t="shared" si="18"/>
        <v>0.35356857605294006</v>
      </c>
      <c r="V285" s="168">
        <f t="shared" si="18"/>
        <v>0.35356857605294006</v>
      </c>
      <c r="W285" s="168">
        <f t="shared" si="18"/>
        <v>0.35356857605294006</v>
      </c>
      <c r="X285" s="168">
        <f t="shared" si="18"/>
        <v>0.35356857605294006</v>
      </c>
      <c r="Y285" s="168">
        <f t="shared" si="18"/>
        <v>0.35356857605294006</v>
      </c>
      <c r="Z285" s="168">
        <f t="shared" si="18"/>
        <v>0.35356857605294006</v>
      </c>
      <c r="AA285" s="168">
        <f t="shared" si="18"/>
        <v>0.35356857605294006</v>
      </c>
      <c r="AB285" s="168">
        <f t="shared" si="18"/>
        <v>0.35356857605294006</v>
      </c>
      <c r="AC285" s="168">
        <f t="shared" si="18"/>
        <v>0.35356857605294006</v>
      </c>
      <c r="AD285" s="168">
        <f t="shared" si="18"/>
        <v>0.35356857605294006</v>
      </c>
      <c r="AE285" s="168">
        <f t="shared" si="18"/>
        <v>0.35356857605294006</v>
      </c>
      <c r="AF285" s="168">
        <f t="shared" si="18"/>
        <v>0.35356857605294006</v>
      </c>
      <c r="AG285" s="168">
        <f t="shared" si="18"/>
        <v>0.35356857605294006</v>
      </c>
      <c r="AH285" s="168">
        <f t="shared" si="18"/>
        <v>0.35356857605294006</v>
      </c>
      <c r="AI285" s="168">
        <f t="shared" si="18"/>
        <v>0.35356857605294006</v>
      </c>
      <c r="AJ285" s="168">
        <f t="shared" si="18"/>
        <v>0.35356857605294006</v>
      </c>
      <c r="AK285" s="168">
        <f t="shared" si="18"/>
        <v>0.35356857605294006</v>
      </c>
      <c r="AL285" s="168">
        <f t="shared" si="18"/>
        <v>0.35356857605294006</v>
      </c>
      <c r="AM285" s="168">
        <f t="shared" si="18"/>
        <v>0.35356857605294006</v>
      </c>
      <c r="AN285" s="168">
        <f t="shared" si="18"/>
        <v>0.35356857605294006</v>
      </c>
      <c r="AO285" s="168">
        <f t="shared" si="18"/>
        <v>0.35356857605294006</v>
      </c>
      <c r="AP285" s="168">
        <f t="shared" si="18"/>
        <v>0.35356857605294006</v>
      </c>
      <c r="AQ285" s="168">
        <f t="shared" si="18"/>
        <v>0.35356857605294006</v>
      </c>
      <c r="AR285" s="168">
        <f t="shared" si="18"/>
        <v>0.35356857605294006</v>
      </c>
      <c r="AS285" s="168">
        <f t="shared" si="18"/>
        <v>0.35356857605294006</v>
      </c>
      <c r="AT285" s="168">
        <f t="shared" si="18"/>
        <v>0.35356857605294006</v>
      </c>
    </row>
    <row r="286" spans="7:74" ht="13.9" customHeight="1" thickTop="1" x14ac:dyDescent="0.4">
      <c r="G286" s="24"/>
      <c r="H286" s="262"/>
      <c r="I286" s="25"/>
      <c r="J286" s="253"/>
      <c r="K286" s="163" t="s">
        <v>197</v>
      </c>
      <c r="L286" s="164">
        <f>L287</f>
        <v>0.32555795561512535</v>
      </c>
      <c r="M286" s="164">
        <v>0.33305573980821557</v>
      </c>
      <c r="N286" s="164">
        <v>0.33642120607306147</v>
      </c>
      <c r="O286" s="164">
        <v>0.33971925595515551</v>
      </c>
      <c r="P286" s="164">
        <v>0.34294988945451399</v>
      </c>
      <c r="Q286" s="164">
        <v>0.34611310657116967</v>
      </c>
      <c r="R286" s="164">
        <v>0.34920890730507348</v>
      </c>
      <c r="S286" s="164">
        <v>0.35223729165629075</v>
      </c>
      <c r="T286" s="164">
        <v>0.35519825962472346</v>
      </c>
      <c r="U286" s="164">
        <v>0.35809181121048606</v>
      </c>
      <c r="V286" s="164">
        <v>0.36091794641346403</v>
      </c>
      <c r="W286" s="164">
        <v>0.36367666523375553</v>
      </c>
      <c r="X286" s="164">
        <v>0.3663679676712952</v>
      </c>
      <c r="Y286" s="164">
        <v>0.36899185372613197</v>
      </c>
      <c r="Z286" s="164">
        <v>0.37154832339820054</v>
      </c>
      <c r="AA286" s="164">
        <v>0.37403737668758263</v>
      </c>
      <c r="AB286" s="164">
        <v>0.37645901359419648</v>
      </c>
      <c r="AC286" s="164">
        <v>0.37881323411812384</v>
      </c>
      <c r="AD286" s="164">
        <v>0.38110003825928296</v>
      </c>
      <c r="AE286" s="164">
        <v>0.3833194260177229</v>
      </c>
      <c r="AF286" s="164">
        <v>0.38547139739346004</v>
      </c>
      <c r="AG286" s="164">
        <v>0.38755595238642893</v>
      </c>
      <c r="AH286" s="164">
        <v>0.38957309099671128</v>
      </c>
      <c r="AI286" s="164">
        <v>0.39152281322422544</v>
      </c>
      <c r="AJ286" s="164">
        <v>0.39340511906905312</v>
      </c>
      <c r="AK286" s="164">
        <v>0.39522000853111261</v>
      </c>
      <c r="AL286" s="164">
        <v>0.39696748161048556</v>
      </c>
      <c r="AM286" s="164">
        <v>0.39864753830709027</v>
      </c>
      <c r="AN286" s="164">
        <v>0.40026017862099217</v>
      </c>
      <c r="AO286" s="164">
        <v>0.4018054025521422</v>
      </c>
      <c r="AP286" s="164">
        <v>0.40328321010058937</v>
      </c>
      <c r="AQ286" s="164">
        <v>0.40469360126628467</v>
      </c>
      <c r="AR286" s="164">
        <v>0.40603657604927712</v>
      </c>
      <c r="AS286" s="164">
        <v>0.40731213444951769</v>
      </c>
      <c r="AT286" s="169">
        <v>0.40852027646702277</v>
      </c>
    </row>
    <row r="287" spans="7:74" ht="13.9" customHeight="1" x14ac:dyDescent="0.4">
      <c r="G287" s="24"/>
      <c r="H287" s="262"/>
      <c r="I287" s="25"/>
      <c r="J287" s="253"/>
      <c r="K287" s="165" t="s">
        <v>198</v>
      </c>
      <c r="L287" s="109">
        <v>0.32555795561512535</v>
      </c>
      <c r="M287" s="109">
        <v>0.32690125752068788</v>
      </c>
      <c r="N287" s="109">
        <v>0.32821817910258411</v>
      </c>
      <c r="O287" s="109">
        <v>0.32950872036079482</v>
      </c>
      <c r="P287" s="109">
        <v>0.33077288129532639</v>
      </c>
      <c r="Q287" s="109">
        <v>0.33201066190619166</v>
      </c>
      <c r="R287" s="109">
        <v>0.33322206219337142</v>
      </c>
      <c r="S287" s="109">
        <v>0.33440708215689119</v>
      </c>
      <c r="T287" s="109">
        <v>0.33556572179671273</v>
      </c>
      <c r="U287" s="109">
        <v>0.33669798111288068</v>
      </c>
      <c r="V287" s="109">
        <v>0.33780386010535035</v>
      </c>
      <c r="W287" s="109">
        <v>0.33888335877416004</v>
      </c>
      <c r="X287" s="109">
        <v>0.33993647711928426</v>
      </c>
      <c r="Y287" s="109">
        <v>0.34096321514074213</v>
      </c>
      <c r="Z287" s="109">
        <v>0.34196357283850809</v>
      </c>
      <c r="AA287" s="109">
        <v>0.34293755021261413</v>
      </c>
      <c r="AB287" s="109">
        <v>0.34388514726302821</v>
      </c>
      <c r="AC287" s="109">
        <v>0.34480636398978243</v>
      </c>
      <c r="AD287" s="109">
        <v>0.34570120039284469</v>
      </c>
      <c r="AE287" s="109">
        <v>0.34656965647223426</v>
      </c>
      <c r="AF287" s="109">
        <v>0.34741173222795746</v>
      </c>
      <c r="AG287" s="109">
        <v>0.34822742765998876</v>
      </c>
      <c r="AH287" s="109">
        <v>0.34901674276836014</v>
      </c>
      <c r="AI287" s="109">
        <v>0.34977967755303957</v>
      </c>
      <c r="AJ287" s="109">
        <v>0.35051623201405913</v>
      </c>
      <c r="AK287" s="109">
        <v>0.35122640615138673</v>
      </c>
      <c r="AL287" s="109">
        <v>0.3519101999650544</v>
      </c>
      <c r="AM287" s="109">
        <v>0.35256761345503018</v>
      </c>
      <c r="AN287" s="109">
        <v>0.3531986466213396</v>
      </c>
      <c r="AO287" s="109">
        <v>0.35380329946396349</v>
      </c>
      <c r="AP287" s="109">
        <v>0.35438157198292108</v>
      </c>
      <c r="AQ287" s="109">
        <v>0.35493346417819316</v>
      </c>
      <c r="AR287" s="109">
        <v>0.35545897604979892</v>
      </c>
      <c r="AS287" s="109">
        <v>0.35595810759771918</v>
      </c>
      <c r="AT287" s="166">
        <v>0.35643085882196024</v>
      </c>
    </row>
    <row r="288" spans="7:74" ht="13.9" customHeight="1" thickBot="1" x14ac:dyDescent="0.45">
      <c r="G288" s="24"/>
      <c r="H288" s="262"/>
      <c r="I288" s="25"/>
      <c r="J288" s="253"/>
      <c r="K288" s="167" t="s">
        <v>199</v>
      </c>
      <c r="L288" s="168">
        <f>L287</f>
        <v>0.32555795561512535</v>
      </c>
      <c r="M288" s="168">
        <f t="shared" ref="M288:AT288" si="19">$L$25</f>
        <v>0.32555795561512535</v>
      </c>
      <c r="N288" s="168">
        <f t="shared" si="19"/>
        <v>0.32555795561512535</v>
      </c>
      <c r="O288" s="168">
        <f t="shared" si="19"/>
        <v>0.32555795561512535</v>
      </c>
      <c r="P288" s="168">
        <f t="shared" si="19"/>
        <v>0.32555795561512535</v>
      </c>
      <c r="Q288" s="168">
        <f t="shared" si="19"/>
        <v>0.32555795561512535</v>
      </c>
      <c r="R288" s="168">
        <f t="shared" si="19"/>
        <v>0.32555795561512535</v>
      </c>
      <c r="S288" s="168">
        <f t="shared" si="19"/>
        <v>0.32555795561512535</v>
      </c>
      <c r="T288" s="168">
        <f t="shared" si="19"/>
        <v>0.32555795561512535</v>
      </c>
      <c r="U288" s="168">
        <f t="shared" si="19"/>
        <v>0.32555795561512535</v>
      </c>
      <c r="V288" s="168">
        <f t="shared" si="19"/>
        <v>0.32555795561512535</v>
      </c>
      <c r="W288" s="168">
        <f t="shared" si="19"/>
        <v>0.32555795561512535</v>
      </c>
      <c r="X288" s="168">
        <f t="shared" si="19"/>
        <v>0.32555795561512535</v>
      </c>
      <c r="Y288" s="168">
        <f t="shared" si="19"/>
        <v>0.32555795561512535</v>
      </c>
      <c r="Z288" s="168">
        <f t="shared" si="19"/>
        <v>0.32555795561512535</v>
      </c>
      <c r="AA288" s="168">
        <f t="shared" si="19"/>
        <v>0.32555795561512535</v>
      </c>
      <c r="AB288" s="168">
        <f t="shared" si="19"/>
        <v>0.32555795561512535</v>
      </c>
      <c r="AC288" s="168">
        <f t="shared" si="19"/>
        <v>0.32555795561512535</v>
      </c>
      <c r="AD288" s="168">
        <f t="shared" si="19"/>
        <v>0.32555795561512535</v>
      </c>
      <c r="AE288" s="168">
        <f t="shared" si="19"/>
        <v>0.32555795561512535</v>
      </c>
      <c r="AF288" s="168">
        <f t="shared" si="19"/>
        <v>0.32555795561512535</v>
      </c>
      <c r="AG288" s="168">
        <f t="shared" si="19"/>
        <v>0.32555795561512535</v>
      </c>
      <c r="AH288" s="168">
        <f t="shared" si="19"/>
        <v>0.32555795561512535</v>
      </c>
      <c r="AI288" s="168">
        <f t="shared" si="19"/>
        <v>0.32555795561512535</v>
      </c>
      <c r="AJ288" s="168">
        <f t="shared" si="19"/>
        <v>0.32555795561512535</v>
      </c>
      <c r="AK288" s="168">
        <f t="shared" si="19"/>
        <v>0.32555795561512535</v>
      </c>
      <c r="AL288" s="168">
        <f t="shared" si="19"/>
        <v>0.32555795561512535</v>
      </c>
      <c r="AM288" s="168">
        <f t="shared" si="19"/>
        <v>0.32555795561512535</v>
      </c>
      <c r="AN288" s="168">
        <f t="shared" si="19"/>
        <v>0.32555795561512535</v>
      </c>
      <c r="AO288" s="168">
        <f t="shared" si="19"/>
        <v>0.32555795561512535</v>
      </c>
      <c r="AP288" s="168">
        <f t="shared" si="19"/>
        <v>0.32555795561512535</v>
      </c>
      <c r="AQ288" s="168">
        <f t="shared" si="19"/>
        <v>0.32555795561512535</v>
      </c>
      <c r="AR288" s="168">
        <f t="shared" si="19"/>
        <v>0.32555795561512535</v>
      </c>
      <c r="AS288" s="168">
        <f t="shared" si="19"/>
        <v>0.32555795561512535</v>
      </c>
      <c r="AT288" s="168">
        <f t="shared" si="19"/>
        <v>0.32555795561512535</v>
      </c>
    </row>
    <row r="289" spans="7:56" ht="13.9" customHeight="1" thickTop="1" x14ac:dyDescent="0.4">
      <c r="G289" s="24"/>
      <c r="H289" s="262"/>
      <c r="I289" s="25"/>
      <c r="J289" s="253"/>
      <c r="K289" s="163" t="s">
        <v>200</v>
      </c>
      <c r="L289" s="164">
        <f>L290</f>
        <v>0.31305460966748783</v>
      </c>
      <c r="M289" s="164">
        <v>0.32055239386057804</v>
      </c>
      <c r="N289" s="164">
        <v>0.32391786012542395</v>
      </c>
      <c r="O289" s="164">
        <v>0.32721591000751798</v>
      </c>
      <c r="P289" s="164">
        <v>0.33044654350687647</v>
      </c>
      <c r="Q289" s="164">
        <v>0.33360976062353215</v>
      </c>
      <c r="R289" s="164">
        <v>0.33670556135743596</v>
      </c>
      <c r="S289" s="164">
        <v>0.33973394570865323</v>
      </c>
      <c r="T289" s="164">
        <v>0.34269491367708593</v>
      </c>
      <c r="U289" s="164">
        <v>0.34558846526284848</v>
      </c>
      <c r="V289" s="164">
        <v>0.34841460046582651</v>
      </c>
      <c r="W289" s="164">
        <v>0.351173319286118</v>
      </c>
      <c r="X289" s="164">
        <v>0.35386462172365762</v>
      </c>
      <c r="Y289" s="164">
        <v>0.35648850777849445</v>
      </c>
      <c r="Z289" s="164">
        <v>0.35904497745056302</v>
      </c>
      <c r="AA289" s="164">
        <v>0.36153403073994506</v>
      </c>
      <c r="AB289" s="164">
        <v>0.36395566764655896</v>
      </c>
      <c r="AC289" s="164">
        <v>0.36630988817048626</v>
      </c>
      <c r="AD289" s="164">
        <v>0.36859669231164544</v>
      </c>
      <c r="AE289" s="164">
        <v>0.37081608007008537</v>
      </c>
      <c r="AF289" s="164">
        <v>0.37296805144582246</v>
      </c>
      <c r="AG289" s="164">
        <v>0.37505260643879135</v>
      </c>
      <c r="AH289" s="164">
        <v>0.37706974504907376</v>
      </c>
      <c r="AI289" s="164">
        <v>0.37901946727658792</v>
      </c>
      <c r="AJ289" s="164">
        <v>0.3809017731214156</v>
      </c>
      <c r="AK289" s="164">
        <v>0.38271666258347503</v>
      </c>
      <c r="AL289" s="164">
        <v>0.38446413566284798</v>
      </c>
      <c r="AM289" s="164">
        <v>0.38614419235945274</v>
      </c>
      <c r="AN289" s="164">
        <v>0.38775683267335465</v>
      </c>
      <c r="AO289" s="164">
        <v>0.38930205660450468</v>
      </c>
      <c r="AP289" s="164">
        <v>0.39077986415295185</v>
      </c>
      <c r="AQ289" s="164">
        <v>0.39219025531864715</v>
      </c>
      <c r="AR289" s="164">
        <v>0.3935332301016396</v>
      </c>
      <c r="AS289" s="164">
        <v>0.39480878850188017</v>
      </c>
      <c r="AT289" s="169">
        <v>0.39601693051938525</v>
      </c>
    </row>
    <row r="290" spans="7:56" ht="13.9" customHeight="1" x14ac:dyDescent="0.4">
      <c r="G290" s="24"/>
      <c r="H290" s="262"/>
      <c r="I290" s="25"/>
      <c r="J290" s="253"/>
      <c r="K290" s="165" t="s">
        <v>201</v>
      </c>
      <c r="L290" s="109">
        <v>0.31305460966748783</v>
      </c>
      <c r="M290" s="109">
        <v>0.31439791157305036</v>
      </c>
      <c r="N290" s="109">
        <v>0.31571483315494658</v>
      </c>
      <c r="O290" s="109">
        <v>0.31700537441315729</v>
      </c>
      <c r="P290" s="109">
        <v>0.31826953534768887</v>
      </c>
      <c r="Q290" s="109">
        <v>0.31950731595855414</v>
      </c>
      <c r="R290" s="109">
        <v>0.32071871624573389</v>
      </c>
      <c r="S290" s="109">
        <v>0.32190373620925367</v>
      </c>
      <c r="T290" s="109">
        <v>0.32306237584907521</v>
      </c>
      <c r="U290" s="109">
        <v>0.32419463516524316</v>
      </c>
      <c r="V290" s="109">
        <v>0.32530051415771283</v>
      </c>
      <c r="W290" s="109">
        <v>0.32638001282652251</v>
      </c>
      <c r="X290" s="109">
        <v>0.32743313117164674</v>
      </c>
      <c r="Y290" s="109">
        <v>0.3284598691931046</v>
      </c>
      <c r="Z290" s="109">
        <v>0.32946022689087057</v>
      </c>
      <c r="AA290" s="109">
        <v>0.33043420426497661</v>
      </c>
      <c r="AB290" s="109">
        <v>0.33138180131539069</v>
      </c>
      <c r="AC290" s="109">
        <v>0.3323030180421449</v>
      </c>
      <c r="AD290" s="109">
        <v>0.33319785444520716</v>
      </c>
      <c r="AE290" s="109">
        <v>0.33406631052459673</v>
      </c>
      <c r="AF290" s="109">
        <v>0.33490838628031994</v>
      </c>
      <c r="AG290" s="109">
        <v>0.33572408171235124</v>
      </c>
      <c r="AH290" s="109">
        <v>0.33651339682072262</v>
      </c>
      <c r="AI290" s="109">
        <v>0.33727633160540205</v>
      </c>
      <c r="AJ290" s="109">
        <v>0.3380128860664216</v>
      </c>
      <c r="AK290" s="109">
        <v>0.3387230602037492</v>
      </c>
      <c r="AL290" s="109">
        <v>0.33940685401741688</v>
      </c>
      <c r="AM290" s="109">
        <v>0.34006426750739266</v>
      </c>
      <c r="AN290" s="109">
        <v>0.34069530067370207</v>
      </c>
      <c r="AO290" s="109">
        <v>0.34129995351632597</v>
      </c>
      <c r="AP290" s="109">
        <v>0.34187822603528356</v>
      </c>
      <c r="AQ290" s="109">
        <v>0.34243011823055564</v>
      </c>
      <c r="AR290" s="109">
        <v>0.3429556301021614</v>
      </c>
      <c r="AS290" s="109">
        <v>0.34345476165008165</v>
      </c>
      <c r="AT290" s="166">
        <v>0.34392751287432272</v>
      </c>
    </row>
    <row r="291" spans="7:56" ht="13.9" customHeight="1" x14ac:dyDescent="0.4">
      <c r="G291" s="24"/>
      <c r="H291" s="262"/>
      <c r="I291" s="25"/>
      <c r="J291" s="253"/>
      <c r="K291" s="167" t="s">
        <v>202</v>
      </c>
      <c r="L291" s="168">
        <f>L290</f>
        <v>0.31305460966748783</v>
      </c>
      <c r="M291" s="168">
        <f t="shared" ref="M291:AT291" si="20">$L$26</f>
        <v>0.31305460966748783</v>
      </c>
      <c r="N291" s="168">
        <f t="shared" si="20"/>
        <v>0.31305460966748783</v>
      </c>
      <c r="O291" s="168">
        <f t="shared" si="20"/>
        <v>0.31305460966748783</v>
      </c>
      <c r="P291" s="168">
        <f t="shared" si="20"/>
        <v>0.31305460966748783</v>
      </c>
      <c r="Q291" s="168">
        <f t="shared" si="20"/>
        <v>0.31305460966748783</v>
      </c>
      <c r="R291" s="168">
        <f t="shared" si="20"/>
        <v>0.31305460966748783</v>
      </c>
      <c r="S291" s="168">
        <f t="shared" si="20"/>
        <v>0.31305460966748783</v>
      </c>
      <c r="T291" s="168">
        <f t="shared" si="20"/>
        <v>0.31305460966748783</v>
      </c>
      <c r="U291" s="168">
        <f t="shared" si="20"/>
        <v>0.31305460966748783</v>
      </c>
      <c r="V291" s="168">
        <f t="shared" si="20"/>
        <v>0.31305460966748783</v>
      </c>
      <c r="W291" s="168">
        <f t="shared" si="20"/>
        <v>0.31305460966748783</v>
      </c>
      <c r="X291" s="168">
        <f t="shared" si="20"/>
        <v>0.31305460966748783</v>
      </c>
      <c r="Y291" s="168">
        <f t="shared" si="20"/>
        <v>0.31305460966748783</v>
      </c>
      <c r="Z291" s="168">
        <f t="shared" si="20"/>
        <v>0.31305460966748783</v>
      </c>
      <c r="AA291" s="168">
        <f t="shared" si="20"/>
        <v>0.31305460966748783</v>
      </c>
      <c r="AB291" s="168">
        <f t="shared" si="20"/>
        <v>0.31305460966748783</v>
      </c>
      <c r="AC291" s="168">
        <f t="shared" si="20"/>
        <v>0.31305460966748783</v>
      </c>
      <c r="AD291" s="168">
        <f t="shared" si="20"/>
        <v>0.31305460966748783</v>
      </c>
      <c r="AE291" s="168">
        <f t="shared" si="20"/>
        <v>0.31305460966748783</v>
      </c>
      <c r="AF291" s="168">
        <f t="shared" si="20"/>
        <v>0.31305460966748783</v>
      </c>
      <c r="AG291" s="168">
        <f t="shared" si="20"/>
        <v>0.31305460966748783</v>
      </c>
      <c r="AH291" s="168">
        <f t="shared" si="20"/>
        <v>0.31305460966748783</v>
      </c>
      <c r="AI291" s="168">
        <f t="shared" si="20"/>
        <v>0.31305460966748783</v>
      </c>
      <c r="AJ291" s="168">
        <f t="shared" si="20"/>
        <v>0.31305460966748783</v>
      </c>
      <c r="AK291" s="168">
        <f t="shared" si="20"/>
        <v>0.31305460966748783</v>
      </c>
      <c r="AL291" s="168">
        <f t="shared" si="20"/>
        <v>0.31305460966748783</v>
      </c>
      <c r="AM291" s="168">
        <f t="shared" si="20"/>
        <v>0.31305460966748783</v>
      </c>
      <c r="AN291" s="168">
        <f t="shared" si="20"/>
        <v>0.31305460966748783</v>
      </c>
      <c r="AO291" s="168">
        <f t="shared" si="20"/>
        <v>0.31305460966748783</v>
      </c>
      <c r="AP291" s="168">
        <f t="shared" si="20"/>
        <v>0.31305460966748783</v>
      </c>
      <c r="AQ291" s="168">
        <f t="shared" si="20"/>
        <v>0.31305460966748783</v>
      </c>
      <c r="AR291" s="168">
        <f t="shared" si="20"/>
        <v>0.31305460966748783</v>
      </c>
      <c r="AS291" s="168">
        <f t="shared" si="20"/>
        <v>0.31305460966748783</v>
      </c>
      <c r="AT291" s="168">
        <f t="shared" si="20"/>
        <v>0.31305460966748783</v>
      </c>
    </row>
    <row r="292" spans="7:56" s="14" customFormat="1" ht="13.9" customHeight="1" x14ac:dyDescent="0.4">
      <c r="G292" s="172"/>
      <c r="H292" s="262"/>
      <c r="I292" s="27"/>
      <c r="J292" s="173"/>
      <c r="K292" s="174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  <c r="AA292" s="175"/>
      <c r="AB292" s="175"/>
      <c r="AC292" s="175"/>
      <c r="AD292" s="175"/>
      <c r="AE292" s="175"/>
      <c r="AF292" s="175"/>
      <c r="AG292" s="175"/>
      <c r="AH292" s="175"/>
      <c r="AI292" s="175"/>
      <c r="AJ292" s="175"/>
      <c r="AK292" s="175"/>
      <c r="AL292" s="175"/>
      <c r="AM292" s="175"/>
      <c r="AN292" s="175"/>
      <c r="AO292" s="175"/>
      <c r="AP292" s="175"/>
      <c r="AQ292" s="175"/>
      <c r="AR292" s="175"/>
      <c r="AS292" s="175"/>
      <c r="AT292" s="175"/>
    </row>
    <row r="293" spans="7:56" ht="13.9" customHeight="1" x14ac:dyDescent="0.35">
      <c r="G293" s="24"/>
      <c r="H293" s="262"/>
      <c r="I293" s="25"/>
      <c r="J293" s="77"/>
      <c r="K293" s="25"/>
      <c r="L293" s="162">
        <v>2016</v>
      </c>
      <c r="M293" s="162">
        <v>2017</v>
      </c>
      <c r="N293" s="162">
        <v>2018</v>
      </c>
      <c r="O293" s="162">
        <v>2019</v>
      </c>
      <c r="P293" s="162">
        <v>2020</v>
      </c>
      <c r="Q293" s="162">
        <v>2021</v>
      </c>
      <c r="R293" s="162">
        <v>2022</v>
      </c>
      <c r="S293" s="162">
        <v>2023</v>
      </c>
      <c r="T293" s="162">
        <v>2024</v>
      </c>
      <c r="U293" s="162">
        <v>2025</v>
      </c>
      <c r="V293" s="162">
        <v>2026</v>
      </c>
      <c r="W293" s="162">
        <v>2027</v>
      </c>
      <c r="X293" s="162">
        <v>2028</v>
      </c>
      <c r="Y293" s="162">
        <v>2029</v>
      </c>
      <c r="Z293" s="162">
        <v>2030</v>
      </c>
      <c r="AA293" s="162">
        <v>2031</v>
      </c>
      <c r="AB293" s="162">
        <v>2032</v>
      </c>
      <c r="AC293" s="162">
        <v>2033</v>
      </c>
      <c r="AD293" s="162">
        <v>2034</v>
      </c>
      <c r="AE293" s="162">
        <v>2035</v>
      </c>
      <c r="AF293" s="162">
        <v>2036</v>
      </c>
      <c r="AG293" s="162">
        <v>2037</v>
      </c>
      <c r="AH293" s="162">
        <v>2038</v>
      </c>
      <c r="AI293" s="162">
        <v>2039</v>
      </c>
      <c r="AJ293" s="162">
        <v>2040</v>
      </c>
      <c r="AK293" s="162">
        <v>2041</v>
      </c>
      <c r="AL293" s="162">
        <v>2042</v>
      </c>
      <c r="AM293" s="162">
        <v>2043</v>
      </c>
      <c r="AN293" s="162">
        <v>2044</v>
      </c>
      <c r="AO293" s="162">
        <v>2045</v>
      </c>
      <c r="AP293" s="162">
        <v>2046</v>
      </c>
      <c r="AQ293" s="162">
        <v>2047</v>
      </c>
      <c r="AR293" s="162">
        <v>2048</v>
      </c>
      <c r="AS293" s="162">
        <v>2049</v>
      </c>
      <c r="AT293" s="162">
        <v>2050</v>
      </c>
    </row>
    <row r="294" spans="7:56" ht="13.9" customHeight="1" x14ac:dyDescent="0.4">
      <c r="G294" s="24"/>
      <c r="H294" s="262"/>
      <c r="I294" s="25"/>
      <c r="J294" s="251" t="s">
        <v>102</v>
      </c>
      <c r="K294" s="163" t="s">
        <v>158</v>
      </c>
      <c r="L294" s="176">
        <f t="shared" ref="L294:AT301" si="21">(L247)*8760</f>
        <v>3974.5285691747608</v>
      </c>
      <c r="M294" s="176">
        <f t="shared" si="21"/>
        <v>4040.2091587062309</v>
      </c>
      <c r="N294" s="176">
        <f t="shared" si="21"/>
        <v>4069.6906431862812</v>
      </c>
      <c r="O294" s="176">
        <f t="shared" si="21"/>
        <v>4098.581560153425</v>
      </c>
      <c r="P294" s="176">
        <f t="shared" si="21"/>
        <v>4126.881909607805</v>
      </c>
      <c r="Q294" s="176">
        <f t="shared" si="21"/>
        <v>4154.5916915497091</v>
      </c>
      <c r="R294" s="176">
        <f t="shared" si="21"/>
        <v>4181.7109059787063</v>
      </c>
      <c r="S294" s="176">
        <f t="shared" si="21"/>
        <v>4208.2395528953693</v>
      </c>
      <c r="T294" s="176">
        <f t="shared" si="21"/>
        <v>4234.1776322988399</v>
      </c>
      <c r="U294" s="176">
        <f t="shared" si="21"/>
        <v>4259.52514419012</v>
      </c>
      <c r="V294" s="176">
        <f t="shared" si="21"/>
        <v>4284.2820885682077</v>
      </c>
      <c r="W294" s="176">
        <f t="shared" si="21"/>
        <v>4308.4484654339612</v>
      </c>
      <c r="X294" s="176">
        <f t="shared" si="21"/>
        <v>4332.0242747868087</v>
      </c>
      <c r="Y294" s="176">
        <f t="shared" si="21"/>
        <v>4355.0095166271785</v>
      </c>
      <c r="Z294" s="176">
        <f t="shared" si="21"/>
        <v>4377.4041909544994</v>
      </c>
      <c r="AA294" s="176">
        <f t="shared" si="21"/>
        <v>4399.2082977694863</v>
      </c>
      <c r="AB294" s="176">
        <f t="shared" si="21"/>
        <v>4420.4218370714234</v>
      </c>
      <c r="AC294" s="176">
        <f t="shared" si="21"/>
        <v>4441.0448088610274</v>
      </c>
      <c r="AD294" s="176">
        <f t="shared" si="21"/>
        <v>4461.0772131375816</v>
      </c>
      <c r="AE294" s="176">
        <f t="shared" si="21"/>
        <v>4480.5190499015152</v>
      </c>
      <c r="AF294" s="176">
        <f t="shared" si="21"/>
        <v>4499.3703191529721</v>
      </c>
      <c r="AG294" s="176">
        <f t="shared" si="21"/>
        <v>4517.6310208913801</v>
      </c>
      <c r="AH294" s="176">
        <f t="shared" si="21"/>
        <v>4535.3011551174541</v>
      </c>
      <c r="AI294" s="176">
        <f t="shared" si="21"/>
        <v>4552.3807218304773</v>
      </c>
      <c r="AJ294" s="176">
        <f t="shared" si="21"/>
        <v>4568.8697210311684</v>
      </c>
      <c r="AK294" s="176">
        <f t="shared" si="21"/>
        <v>4584.7681527188088</v>
      </c>
      <c r="AL294" s="176">
        <f t="shared" si="21"/>
        <v>4600.076016894116</v>
      </c>
      <c r="AM294" s="176">
        <f t="shared" si="21"/>
        <v>4614.7933135563735</v>
      </c>
      <c r="AN294" s="176">
        <f t="shared" si="21"/>
        <v>4628.9200427061542</v>
      </c>
      <c r="AO294" s="176">
        <f t="shared" si="21"/>
        <v>4642.4562043430278</v>
      </c>
      <c r="AP294" s="176">
        <f t="shared" si="21"/>
        <v>4655.4017984674247</v>
      </c>
      <c r="AQ294" s="176">
        <f t="shared" si="21"/>
        <v>4667.7568250789154</v>
      </c>
      <c r="AR294" s="176">
        <f t="shared" si="21"/>
        <v>4679.5212841779303</v>
      </c>
      <c r="AS294" s="176">
        <f t="shared" si="21"/>
        <v>4690.6951757640381</v>
      </c>
      <c r="AT294" s="176">
        <f t="shared" si="21"/>
        <v>4701.2784998373818</v>
      </c>
    </row>
    <row r="295" spans="7:56" ht="13.9" customHeight="1" x14ac:dyDescent="0.4">
      <c r="G295" s="24"/>
      <c r="H295" s="262"/>
      <c r="I295" s="25"/>
      <c r="J295" s="252"/>
      <c r="K295" s="165" t="s">
        <v>159</v>
      </c>
      <c r="L295" s="177">
        <f t="shared" si="21"/>
        <v>3974.5285691747608</v>
      </c>
      <c r="M295" s="177">
        <f t="shared" si="21"/>
        <v>3986.2958938674883</v>
      </c>
      <c r="N295" s="177">
        <f t="shared" si="21"/>
        <v>3997.8321269248995</v>
      </c>
      <c r="O295" s="177">
        <f t="shared" si="21"/>
        <v>4009.1372683468253</v>
      </c>
      <c r="P295" s="177">
        <f t="shared" si="21"/>
        <v>4020.2113181333216</v>
      </c>
      <c r="Q295" s="177">
        <f t="shared" si="21"/>
        <v>4031.0542762845016</v>
      </c>
      <c r="R295" s="177">
        <f t="shared" si="21"/>
        <v>4041.6661428001962</v>
      </c>
      <c r="S295" s="177">
        <f t="shared" si="21"/>
        <v>4052.0469176806296</v>
      </c>
      <c r="T295" s="177">
        <f t="shared" si="21"/>
        <v>4062.1966009254661</v>
      </c>
      <c r="U295" s="177">
        <f t="shared" si="21"/>
        <v>4072.1151925350973</v>
      </c>
      <c r="V295" s="177">
        <f t="shared" si="21"/>
        <v>4081.8026925091317</v>
      </c>
      <c r="W295" s="177">
        <f t="shared" si="21"/>
        <v>4091.2591008479044</v>
      </c>
      <c r="X295" s="177">
        <f t="shared" si="21"/>
        <v>4100.4844175511926</v>
      </c>
      <c r="Y295" s="177">
        <f t="shared" si="21"/>
        <v>4109.478642619164</v>
      </c>
      <c r="Z295" s="177">
        <f t="shared" si="21"/>
        <v>4118.2417760515937</v>
      </c>
      <c r="AA295" s="177">
        <f t="shared" si="21"/>
        <v>4126.7738178487625</v>
      </c>
      <c r="AB295" s="177">
        <f t="shared" si="21"/>
        <v>4135.0747680103896</v>
      </c>
      <c r="AC295" s="177">
        <f t="shared" si="21"/>
        <v>4143.1446265367567</v>
      </c>
      <c r="AD295" s="177">
        <f t="shared" si="21"/>
        <v>4150.9833934275821</v>
      </c>
      <c r="AE295" s="177">
        <f t="shared" si="21"/>
        <v>4158.5910686830348</v>
      </c>
      <c r="AF295" s="177">
        <f t="shared" si="21"/>
        <v>4165.9676523031703</v>
      </c>
      <c r="AG295" s="177">
        <f t="shared" si="21"/>
        <v>4173.113144287764</v>
      </c>
      <c r="AH295" s="177">
        <f t="shared" si="21"/>
        <v>4180.027544637097</v>
      </c>
      <c r="AI295" s="177">
        <f t="shared" si="21"/>
        <v>4186.710853350889</v>
      </c>
      <c r="AJ295" s="177">
        <f t="shared" si="21"/>
        <v>4193.1630704294203</v>
      </c>
      <c r="AK295" s="177">
        <f t="shared" si="21"/>
        <v>4199.3841958724106</v>
      </c>
      <c r="AL295" s="177">
        <f t="shared" si="21"/>
        <v>4205.3742296801393</v>
      </c>
      <c r="AM295" s="177">
        <f t="shared" si="21"/>
        <v>4211.133171852327</v>
      </c>
      <c r="AN295" s="177">
        <f t="shared" si="21"/>
        <v>4216.6610223891976</v>
      </c>
      <c r="AO295" s="177">
        <f t="shared" si="21"/>
        <v>4221.9577812905827</v>
      </c>
      <c r="AP295" s="177">
        <f t="shared" si="21"/>
        <v>4227.0234485566516</v>
      </c>
      <c r="AQ295" s="177">
        <f t="shared" si="21"/>
        <v>4231.8580241872351</v>
      </c>
      <c r="AR295" s="177">
        <f t="shared" si="21"/>
        <v>4236.4615081825013</v>
      </c>
      <c r="AS295" s="177">
        <f t="shared" si="21"/>
        <v>4240.8339005422822</v>
      </c>
      <c r="AT295" s="177">
        <f t="shared" si="21"/>
        <v>4244.975201266634</v>
      </c>
    </row>
    <row r="296" spans="7:56" ht="13.9" customHeight="1" thickBot="1" x14ac:dyDescent="0.45">
      <c r="G296" s="24"/>
      <c r="H296" s="262"/>
      <c r="I296" s="25"/>
      <c r="J296" s="252"/>
      <c r="K296" s="167" t="s">
        <v>160</v>
      </c>
      <c r="L296" s="178">
        <f t="shared" si="21"/>
        <v>3974.5285691747608</v>
      </c>
      <c r="M296" s="178">
        <f t="shared" si="21"/>
        <v>3974.5285691747608</v>
      </c>
      <c r="N296" s="178">
        <f t="shared" si="21"/>
        <v>3974.5285691747608</v>
      </c>
      <c r="O296" s="178">
        <f t="shared" si="21"/>
        <v>3974.5285691747608</v>
      </c>
      <c r="P296" s="178">
        <f t="shared" si="21"/>
        <v>3974.5285691747608</v>
      </c>
      <c r="Q296" s="178">
        <f t="shared" si="21"/>
        <v>3974.5285691747608</v>
      </c>
      <c r="R296" s="178">
        <f t="shared" si="21"/>
        <v>3974.5285691747608</v>
      </c>
      <c r="S296" s="178">
        <f t="shared" si="21"/>
        <v>3974.5285691747608</v>
      </c>
      <c r="T296" s="178">
        <f t="shared" si="21"/>
        <v>3974.5285691747608</v>
      </c>
      <c r="U296" s="178">
        <f t="shared" si="21"/>
        <v>3974.5285691747608</v>
      </c>
      <c r="V296" s="178">
        <f t="shared" si="21"/>
        <v>3974.5285691747608</v>
      </c>
      <c r="W296" s="178">
        <f t="shared" si="21"/>
        <v>3974.5285691747608</v>
      </c>
      <c r="X296" s="178">
        <f t="shared" si="21"/>
        <v>3974.5285691747608</v>
      </c>
      <c r="Y296" s="178">
        <f t="shared" si="21"/>
        <v>3974.5285691747608</v>
      </c>
      <c r="Z296" s="178">
        <f t="shared" si="21"/>
        <v>3974.5285691747608</v>
      </c>
      <c r="AA296" s="178">
        <f t="shared" si="21"/>
        <v>3974.5285691747608</v>
      </c>
      <c r="AB296" s="178">
        <f t="shared" si="21"/>
        <v>3974.5285691747608</v>
      </c>
      <c r="AC296" s="178">
        <f t="shared" si="21"/>
        <v>3974.5285691747608</v>
      </c>
      <c r="AD296" s="178">
        <f t="shared" si="21"/>
        <v>3974.5285691747608</v>
      </c>
      <c r="AE296" s="178">
        <f t="shared" si="21"/>
        <v>3974.5285691747608</v>
      </c>
      <c r="AF296" s="178">
        <f t="shared" si="21"/>
        <v>3974.5285691747608</v>
      </c>
      <c r="AG296" s="178">
        <f t="shared" si="21"/>
        <v>3974.5285691747608</v>
      </c>
      <c r="AH296" s="178">
        <f t="shared" si="21"/>
        <v>3974.5285691747608</v>
      </c>
      <c r="AI296" s="178">
        <f t="shared" si="21"/>
        <v>3974.5285691747608</v>
      </c>
      <c r="AJ296" s="178">
        <f t="shared" si="21"/>
        <v>3974.5285691747608</v>
      </c>
      <c r="AK296" s="178">
        <f t="shared" si="21"/>
        <v>3974.5285691747608</v>
      </c>
      <c r="AL296" s="178">
        <f t="shared" si="21"/>
        <v>3974.5285691747608</v>
      </c>
      <c r="AM296" s="178">
        <f t="shared" si="21"/>
        <v>3974.5285691747608</v>
      </c>
      <c r="AN296" s="178">
        <f t="shared" si="21"/>
        <v>3974.5285691747608</v>
      </c>
      <c r="AO296" s="178">
        <f t="shared" si="21"/>
        <v>3974.5285691747608</v>
      </c>
      <c r="AP296" s="178">
        <f t="shared" si="21"/>
        <v>3974.5285691747608</v>
      </c>
      <c r="AQ296" s="178">
        <f t="shared" si="21"/>
        <v>3974.5285691747608</v>
      </c>
      <c r="AR296" s="178">
        <f t="shared" si="21"/>
        <v>3974.5285691747608</v>
      </c>
      <c r="AS296" s="178">
        <f t="shared" si="21"/>
        <v>3974.5285691747608</v>
      </c>
      <c r="AT296" s="178">
        <f t="shared" si="21"/>
        <v>3974.5285691747608</v>
      </c>
    </row>
    <row r="297" spans="7:56" ht="13.9" customHeight="1" thickTop="1" x14ac:dyDescent="0.4">
      <c r="G297" s="24"/>
      <c r="H297" s="262"/>
      <c r="I297" s="25"/>
      <c r="J297" s="252"/>
      <c r="K297" s="163" t="s">
        <v>161</v>
      </c>
      <c r="L297" s="179">
        <f t="shared" si="21"/>
        <v>3765.5321518231776</v>
      </c>
      <c r="M297" s="179">
        <f t="shared" si="21"/>
        <v>3831.2127413546477</v>
      </c>
      <c r="N297" s="179">
        <f t="shared" si="21"/>
        <v>3860.694225834698</v>
      </c>
      <c r="O297" s="179">
        <f t="shared" si="21"/>
        <v>3889.5851428018418</v>
      </c>
      <c r="P297" s="179">
        <f t="shared" si="21"/>
        <v>3917.8854922562218</v>
      </c>
      <c r="Q297" s="179">
        <f t="shared" si="21"/>
        <v>3945.5952741981255</v>
      </c>
      <c r="R297" s="179">
        <f t="shared" si="21"/>
        <v>3972.714488627123</v>
      </c>
      <c r="S297" s="179">
        <f t="shared" si="21"/>
        <v>3999.2431355437861</v>
      </c>
      <c r="T297" s="179">
        <f t="shared" si="21"/>
        <v>4025.1812149472566</v>
      </c>
      <c r="U297" s="179">
        <f t="shared" si="21"/>
        <v>4050.5287268385368</v>
      </c>
      <c r="V297" s="179">
        <f t="shared" si="21"/>
        <v>4075.2856712166245</v>
      </c>
      <c r="W297" s="179">
        <f t="shared" si="21"/>
        <v>4099.4520480823776</v>
      </c>
      <c r="X297" s="179">
        <f t="shared" si="21"/>
        <v>4123.0278574352251</v>
      </c>
      <c r="Y297" s="179">
        <f t="shared" si="21"/>
        <v>4146.0130992755958</v>
      </c>
      <c r="Z297" s="179">
        <f t="shared" si="21"/>
        <v>4168.4077736029158</v>
      </c>
      <c r="AA297" s="179">
        <f t="shared" si="21"/>
        <v>4190.2118804179026</v>
      </c>
      <c r="AB297" s="179">
        <f t="shared" si="21"/>
        <v>4211.4254197198406</v>
      </c>
      <c r="AC297" s="179">
        <f t="shared" si="21"/>
        <v>4232.0483915094437</v>
      </c>
      <c r="AD297" s="179">
        <f t="shared" si="21"/>
        <v>4252.0807957859979</v>
      </c>
      <c r="AE297" s="179">
        <f t="shared" si="21"/>
        <v>4271.5226325499316</v>
      </c>
      <c r="AF297" s="179">
        <f t="shared" si="21"/>
        <v>4290.3739018013885</v>
      </c>
      <c r="AG297" s="179">
        <f t="shared" si="21"/>
        <v>4308.6346035397964</v>
      </c>
      <c r="AH297" s="179">
        <f t="shared" si="21"/>
        <v>4326.3047377658704</v>
      </c>
      <c r="AI297" s="179">
        <f t="shared" si="21"/>
        <v>4343.3843044788946</v>
      </c>
      <c r="AJ297" s="179">
        <f t="shared" si="21"/>
        <v>4359.8733036795848</v>
      </c>
      <c r="AK297" s="179">
        <f t="shared" si="21"/>
        <v>4375.7717353672251</v>
      </c>
      <c r="AL297" s="179">
        <f t="shared" si="21"/>
        <v>4391.0795995425324</v>
      </c>
      <c r="AM297" s="179">
        <f t="shared" si="21"/>
        <v>4405.7968962047898</v>
      </c>
      <c r="AN297" s="179">
        <f t="shared" si="21"/>
        <v>4419.9236253545705</v>
      </c>
      <c r="AO297" s="179">
        <f t="shared" si="21"/>
        <v>4433.4597869914451</v>
      </c>
      <c r="AP297" s="179">
        <f t="shared" si="21"/>
        <v>4446.4053811158419</v>
      </c>
      <c r="AQ297" s="179">
        <f t="shared" si="21"/>
        <v>4458.7604077273327</v>
      </c>
      <c r="AR297" s="179">
        <f t="shared" si="21"/>
        <v>4470.5248668263466</v>
      </c>
      <c r="AS297" s="179">
        <f t="shared" si="21"/>
        <v>4481.6987584124545</v>
      </c>
      <c r="AT297" s="179">
        <f t="shared" si="21"/>
        <v>4492.282082485799</v>
      </c>
    </row>
    <row r="298" spans="7:56" ht="13.9" customHeight="1" x14ac:dyDescent="0.4">
      <c r="G298" s="24"/>
      <c r="H298" s="262"/>
      <c r="I298" s="25"/>
      <c r="J298" s="252"/>
      <c r="K298" s="165" t="s">
        <v>162</v>
      </c>
      <c r="L298" s="180">
        <f t="shared" si="21"/>
        <v>3765.5321518231776</v>
      </c>
      <c r="M298" s="180">
        <f t="shared" si="21"/>
        <v>3777.2994765159051</v>
      </c>
      <c r="N298" s="180">
        <f t="shared" si="21"/>
        <v>3788.8357095733163</v>
      </c>
      <c r="O298" s="180">
        <f t="shared" si="21"/>
        <v>3800.1408509952421</v>
      </c>
      <c r="P298" s="180">
        <f t="shared" si="21"/>
        <v>3811.2149007817384</v>
      </c>
      <c r="Q298" s="180">
        <f t="shared" si="21"/>
        <v>3822.0578589329184</v>
      </c>
      <c r="R298" s="180">
        <f t="shared" si="21"/>
        <v>3832.669725448613</v>
      </c>
      <c r="S298" s="180">
        <f t="shared" si="21"/>
        <v>3843.0505003290464</v>
      </c>
      <c r="T298" s="180">
        <f t="shared" si="21"/>
        <v>3853.2001835738829</v>
      </c>
      <c r="U298" s="180">
        <f t="shared" si="21"/>
        <v>3863.1187751835141</v>
      </c>
      <c r="V298" s="180">
        <f t="shared" si="21"/>
        <v>3872.8062751575485</v>
      </c>
      <c r="W298" s="180">
        <f t="shared" si="21"/>
        <v>3882.2626834963212</v>
      </c>
      <c r="X298" s="180">
        <f t="shared" si="21"/>
        <v>3891.4880001996094</v>
      </c>
      <c r="Y298" s="180">
        <f t="shared" si="21"/>
        <v>3900.4822252675804</v>
      </c>
      <c r="Z298" s="180">
        <f t="shared" si="21"/>
        <v>3909.24535870001</v>
      </c>
      <c r="AA298" s="180">
        <f t="shared" si="21"/>
        <v>3917.7774004971793</v>
      </c>
      <c r="AB298" s="180">
        <f t="shared" si="21"/>
        <v>3926.0783506588064</v>
      </c>
      <c r="AC298" s="180">
        <f t="shared" si="21"/>
        <v>3934.1482091851735</v>
      </c>
      <c r="AD298" s="180">
        <f t="shared" si="21"/>
        <v>3941.9869760759989</v>
      </c>
      <c r="AE298" s="180">
        <f t="shared" si="21"/>
        <v>3949.5946513314516</v>
      </c>
      <c r="AF298" s="180">
        <f t="shared" si="21"/>
        <v>3956.9712349515867</v>
      </c>
      <c r="AG298" s="180">
        <f t="shared" si="21"/>
        <v>3964.1167269361808</v>
      </c>
      <c r="AH298" s="180">
        <f t="shared" si="21"/>
        <v>3971.0311272855142</v>
      </c>
      <c r="AI298" s="180">
        <f t="shared" si="21"/>
        <v>3977.7144359993058</v>
      </c>
      <c r="AJ298" s="180">
        <f t="shared" si="21"/>
        <v>3984.1666530778375</v>
      </c>
      <c r="AK298" s="180">
        <f t="shared" si="21"/>
        <v>3990.3877785208269</v>
      </c>
      <c r="AL298" s="180">
        <f t="shared" si="21"/>
        <v>3996.377812328556</v>
      </c>
      <c r="AM298" s="180">
        <f t="shared" si="21"/>
        <v>4002.1367545007438</v>
      </c>
      <c r="AN298" s="180">
        <f t="shared" si="21"/>
        <v>4007.6646050376144</v>
      </c>
      <c r="AO298" s="180">
        <f t="shared" si="21"/>
        <v>4012.9613639389995</v>
      </c>
      <c r="AP298" s="180">
        <f t="shared" si="21"/>
        <v>4018.0270312050679</v>
      </c>
      <c r="AQ298" s="180">
        <f t="shared" si="21"/>
        <v>4022.8616068356514</v>
      </c>
      <c r="AR298" s="180">
        <f t="shared" si="21"/>
        <v>4027.4650908309181</v>
      </c>
      <c r="AS298" s="180">
        <f t="shared" si="21"/>
        <v>4031.8374831906995</v>
      </c>
      <c r="AT298" s="180">
        <f t="shared" si="21"/>
        <v>4035.9787839150508</v>
      </c>
    </row>
    <row r="299" spans="7:56" ht="13.9" customHeight="1" thickBot="1" x14ac:dyDescent="0.45">
      <c r="G299" s="24"/>
      <c r="H299" s="262"/>
      <c r="I299" s="25"/>
      <c r="J299" s="252"/>
      <c r="K299" s="167" t="s">
        <v>163</v>
      </c>
      <c r="L299" s="178">
        <f t="shared" si="21"/>
        <v>3765.5321518231776</v>
      </c>
      <c r="M299" s="178">
        <f t="shared" si="21"/>
        <v>3765.5321518231776</v>
      </c>
      <c r="N299" s="178">
        <f t="shared" si="21"/>
        <v>3765.5321518231776</v>
      </c>
      <c r="O299" s="178">
        <f t="shared" si="21"/>
        <v>3765.5321518231776</v>
      </c>
      <c r="P299" s="178">
        <f t="shared" si="21"/>
        <v>3765.5321518231776</v>
      </c>
      <c r="Q299" s="178">
        <f t="shared" si="21"/>
        <v>3765.5321518231776</v>
      </c>
      <c r="R299" s="178">
        <f t="shared" si="21"/>
        <v>3765.5321518231776</v>
      </c>
      <c r="S299" s="178">
        <f t="shared" si="21"/>
        <v>3765.5321518231776</v>
      </c>
      <c r="T299" s="178">
        <f t="shared" si="21"/>
        <v>3765.5321518231776</v>
      </c>
      <c r="U299" s="178">
        <f t="shared" si="21"/>
        <v>3765.5321518231776</v>
      </c>
      <c r="V299" s="178">
        <f t="shared" si="21"/>
        <v>3765.5321518231776</v>
      </c>
      <c r="W299" s="178">
        <f t="shared" si="21"/>
        <v>3765.5321518231776</v>
      </c>
      <c r="X299" s="178">
        <f t="shared" si="21"/>
        <v>3765.5321518231776</v>
      </c>
      <c r="Y299" s="178">
        <f t="shared" si="21"/>
        <v>3765.5321518231776</v>
      </c>
      <c r="Z299" s="178">
        <f t="shared" si="21"/>
        <v>3765.5321518231776</v>
      </c>
      <c r="AA299" s="178">
        <f t="shared" si="21"/>
        <v>3765.5321518231776</v>
      </c>
      <c r="AB299" s="178">
        <f t="shared" si="21"/>
        <v>3765.5321518231776</v>
      </c>
      <c r="AC299" s="178">
        <f t="shared" si="21"/>
        <v>3765.5321518231776</v>
      </c>
      <c r="AD299" s="178">
        <f t="shared" si="21"/>
        <v>3765.5321518231776</v>
      </c>
      <c r="AE299" s="178">
        <f t="shared" si="21"/>
        <v>3765.5321518231776</v>
      </c>
      <c r="AF299" s="178">
        <f t="shared" si="21"/>
        <v>3765.5321518231776</v>
      </c>
      <c r="AG299" s="178">
        <f t="shared" si="21"/>
        <v>3765.5321518231776</v>
      </c>
      <c r="AH299" s="178">
        <f t="shared" si="21"/>
        <v>3765.5321518231776</v>
      </c>
      <c r="AI299" s="178">
        <f t="shared" si="21"/>
        <v>3765.5321518231776</v>
      </c>
      <c r="AJ299" s="178">
        <f t="shared" si="21"/>
        <v>3765.5321518231776</v>
      </c>
      <c r="AK299" s="178">
        <f t="shared" si="21"/>
        <v>3765.5321518231776</v>
      </c>
      <c r="AL299" s="178">
        <f t="shared" si="21"/>
        <v>3765.5321518231776</v>
      </c>
      <c r="AM299" s="178">
        <f t="shared" si="21"/>
        <v>3765.5321518231776</v>
      </c>
      <c r="AN299" s="178">
        <f t="shared" si="21"/>
        <v>3765.5321518231776</v>
      </c>
      <c r="AO299" s="178">
        <f t="shared" si="21"/>
        <v>3765.5321518231776</v>
      </c>
      <c r="AP299" s="178">
        <f t="shared" si="21"/>
        <v>3765.5321518231776</v>
      </c>
      <c r="AQ299" s="178">
        <f t="shared" si="21"/>
        <v>3765.5321518231776</v>
      </c>
      <c r="AR299" s="178">
        <f t="shared" si="21"/>
        <v>3765.5321518231776</v>
      </c>
      <c r="AS299" s="178">
        <f t="shared" si="21"/>
        <v>3765.5321518231776</v>
      </c>
      <c r="AT299" s="178">
        <f t="shared" si="21"/>
        <v>3765.5321518231776</v>
      </c>
      <c r="AU299" s="170"/>
      <c r="AV299" s="170"/>
      <c r="AW299" s="170"/>
      <c r="AX299" s="170"/>
      <c r="AY299" s="170"/>
      <c r="AZ299" s="170"/>
      <c r="BA299" s="170"/>
      <c r="BB299" s="170"/>
      <c r="BC299" s="170"/>
      <c r="BD299" s="170"/>
    </row>
    <row r="300" spans="7:56" ht="13.9" customHeight="1" thickTop="1" x14ac:dyDescent="0.4">
      <c r="G300" s="24"/>
      <c r="H300" s="262"/>
      <c r="I300" s="25"/>
      <c r="J300" s="252"/>
      <c r="K300" s="163" t="s">
        <v>164</v>
      </c>
      <c r="L300" s="179">
        <f t="shared" si="21"/>
        <v>3669.328398113355</v>
      </c>
      <c r="M300" s="179">
        <f t="shared" si="21"/>
        <v>3735.0089876448251</v>
      </c>
      <c r="N300" s="179">
        <f t="shared" si="21"/>
        <v>3764.4904721248754</v>
      </c>
      <c r="O300" s="179">
        <f t="shared" si="21"/>
        <v>3793.3813890920192</v>
      </c>
      <c r="P300" s="179">
        <f t="shared" si="21"/>
        <v>3821.6817385463992</v>
      </c>
      <c r="Q300" s="179">
        <f t="shared" si="21"/>
        <v>3849.3915204883033</v>
      </c>
      <c r="R300" s="179">
        <f t="shared" si="21"/>
        <v>3876.5107349173004</v>
      </c>
      <c r="S300" s="179">
        <f t="shared" si="21"/>
        <v>3903.0393818339639</v>
      </c>
      <c r="T300" s="179">
        <f t="shared" si="21"/>
        <v>3928.977461237434</v>
      </c>
      <c r="U300" s="179">
        <f t="shared" si="21"/>
        <v>3954.3249731287142</v>
      </c>
      <c r="V300" s="179">
        <f t="shared" si="21"/>
        <v>3979.0819175068018</v>
      </c>
      <c r="W300" s="179">
        <f t="shared" si="21"/>
        <v>4003.2482943725549</v>
      </c>
      <c r="X300" s="179">
        <f t="shared" si="21"/>
        <v>4026.8241037254024</v>
      </c>
      <c r="Y300" s="179">
        <f t="shared" si="21"/>
        <v>4049.8093455657727</v>
      </c>
      <c r="Z300" s="179">
        <f t="shared" si="21"/>
        <v>4072.2040198930936</v>
      </c>
      <c r="AA300" s="179">
        <f t="shared" si="21"/>
        <v>4094.00812670808</v>
      </c>
      <c r="AB300" s="179">
        <f t="shared" si="21"/>
        <v>4115.2216660100175</v>
      </c>
      <c r="AC300" s="179">
        <f t="shared" si="21"/>
        <v>4135.8446377996215</v>
      </c>
      <c r="AD300" s="179">
        <f t="shared" si="21"/>
        <v>4155.8770420761757</v>
      </c>
      <c r="AE300" s="179">
        <f t="shared" si="21"/>
        <v>4175.3188788401094</v>
      </c>
      <c r="AF300" s="179">
        <f t="shared" si="21"/>
        <v>4194.1701480915663</v>
      </c>
      <c r="AG300" s="179">
        <f t="shared" si="21"/>
        <v>4212.4308498299733</v>
      </c>
      <c r="AH300" s="179">
        <f t="shared" si="21"/>
        <v>4230.1009840560473</v>
      </c>
      <c r="AI300" s="179">
        <f t="shared" si="21"/>
        <v>4247.1805507690715</v>
      </c>
      <c r="AJ300" s="179">
        <f t="shared" si="21"/>
        <v>4263.6695499697616</v>
      </c>
      <c r="AK300" s="179">
        <f t="shared" si="21"/>
        <v>4279.5679816574029</v>
      </c>
      <c r="AL300" s="179">
        <f t="shared" si="21"/>
        <v>4294.8758458327102</v>
      </c>
      <c r="AM300" s="179">
        <f t="shared" si="21"/>
        <v>4309.5931424949677</v>
      </c>
      <c r="AN300" s="179">
        <f t="shared" si="21"/>
        <v>4323.7198716447483</v>
      </c>
      <c r="AO300" s="179">
        <f t="shared" si="21"/>
        <v>4337.256033281622</v>
      </c>
      <c r="AP300" s="179">
        <f t="shared" si="21"/>
        <v>4350.2016274060197</v>
      </c>
      <c r="AQ300" s="179">
        <f t="shared" si="21"/>
        <v>4362.5566540175105</v>
      </c>
      <c r="AR300" s="179">
        <f t="shared" si="21"/>
        <v>4374.3211131165244</v>
      </c>
      <c r="AS300" s="179">
        <f t="shared" si="21"/>
        <v>4385.4950047026314</v>
      </c>
      <c r="AT300" s="179">
        <f t="shared" si="21"/>
        <v>4396.0783287759759</v>
      </c>
      <c r="AU300" s="171"/>
      <c r="AV300" s="171"/>
      <c r="AW300" s="171"/>
      <c r="AX300" s="171"/>
      <c r="AY300" s="171"/>
      <c r="AZ300" s="171"/>
      <c r="BA300" s="171"/>
      <c r="BB300" s="171"/>
      <c r="BC300" s="171"/>
      <c r="BD300" s="171"/>
    </row>
    <row r="301" spans="7:56" ht="13.9" customHeight="1" x14ac:dyDescent="0.4">
      <c r="G301" s="24"/>
      <c r="H301" s="262"/>
      <c r="I301" s="25"/>
      <c r="J301" s="252"/>
      <c r="K301" s="165" t="s">
        <v>165</v>
      </c>
      <c r="L301" s="181">
        <f t="shared" si="21"/>
        <v>3669.328398113355</v>
      </c>
      <c r="M301" s="181">
        <f t="shared" si="21"/>
        <v>3681.0957228060824</v>
      </c>
      <c r="N301" s="181">
        <f t="shared" si="21"/>
        <v>3692.6319558634937</v>
      </c>
      <c r="O301" s="181">
        <f t="shared" si="21"/>
        <v>3703.9370972854194</v>
      </c>
      <c r="P301" s="181">
        <f t="shared" si="21"/>
        <v>3715.0111470719157</v>
      </c>
      <c r="Q301" s="181">
        <f t="shared" si="21"/>
        <v>3725.8541052230958</v>
      </c>
      <c r="R301" s="181">
        <f t="shared" si="21"/>
        <v>3736.4659717387904</v>
      </c>
      <c r="S301" s="181">
        <f t="shared" si="21"/>
        <v>3746.8467466192237</v>
      </c>
      <c r="T301" s="181">
        <f t="shared" si="21"/>
        <v>3756.9964298640602</v>
      </c>
      <c r="U301" s="181">
        <f t="shared" si="21"/>
        <v>3766.9150214736915</v>
      </c>
      <c r="V301" s="181">
        <f t="shared" ref="V301:AT301" si="22">(V254)*8760</f>
        <v>3776.6025214477258</v>
      </c>
      <c r="W301" s="181">
        <f t="shared" si="22"/>
        <v>3786.0589297864985</v>
      </c>
      <c r="X301" s="181">
        <f t="shared" si="22"/>
        <v>3795.2842464897867</v>
      </c>
      <c r="Y301" s="181">
        <f t="shared" si="22"/>
        <v>3804.2784715577577</v>
      </c>
      <c r="Z301" s="181">
        <f t="shared" si="22"/>
        <v>3813.0416049901878</v>
      </c>
      <c r="AA301" s="181">
        <f t="shared" si="22"/>
        <v>3821.5736467873567</v>
      </c>
      <c r="AB301" s="181">
        <f t="shared" si="22"/>
        <v>3829.8745969489837</v>
      </c>
      <c r="AC301" s="181">
        <f t="shared" si="22"/>
        <v>3837.9444554753509</v>
      </c>
      <c r="AD301" s="181">
        <f t="shared" si="22"/>
        <v>3845.7832223661762</v>
      </c>
      <c r="AE301" s="181">
        <f t="shared" si="22"/>
        <v>3853.3908976216289</v>
      </c>
      <c r="AF301" s="181">
        <f t="shared" si="22"/>
        <v>3860.767481241764</v>
      </c>
      <c r="AG301" s="181">
        <f t="shared" si="22"/>
        <v>3867.9129732263582</v>
      </c>
      <c r="AH301" s="181">
        <f t="shared" si="22"/>
        <v>3874.8273735756916</v>
      </c>
      <c r="AI301" s="181">
        <f t="shared" si="22"/>
        <v>3881.5106822894832</v>
      </c>
      <c r="AJ301" s="181">
        <f t="shared" si="22"/>
        <v>3887.9628993680149</v>
      </c>
      <c r="AK301" s="181">
        <f t="shared" si="22"/>
        <v>3894.1840248110043</v>
      </c>
      <c r="AL301" s="181">
        <f t="shared" si="22"/>
        <v>3900.1740586187334</v>
      </c>
      <c r="AM301" s="181">
        <f t="shared" si="22"/>
        <v>3905.9330007909211</v>
      </c>
      <c r="AN301" s="181">
        <f t="shared" si="22"/>
        <v>3911.4608513277917</v>
      </c>
      <c r="AO301" s="181">
        <f t="shared" si="22"/>
        <v>3916.7576102291769</v>
      </c>
      <c r="AP301" s="181">
        <f t="shared" si="22"/>
        <v>3921.8232774952453</v>
      </c>
      <c r="AQ301" s="181">
        <f t="shared" si="22"/>
        <v>3926.6578531258288</v>
      </c>
      <c r="AR301" s="181">
        <f t="shared" si="22"/>
        <v>3931.2613371210955</v>
      </c>
      <c r="AS301" s="181">
        <f t="shared" si="22"/>
        <v>3935.6337294808768</v>
      </c>
      <c r="AT301" s="181">
        <f t="shared" si="22"/>
        <v>3939.7750302052286</v>
      </c>
    </row>
    <row r="302" spans="7:56" ht="13.9" customHeight="1" thickBot="1" x14ac:dyDescent="0.45">
      <c r="G302" s="24"/>
      <c r="H302" s="262"/>
      <c r="I302" s="25"/>
      <c r="J302" s="252"/>
      <c r="K302" s="167" t="s">
        <v>166</v>
      </c>
      <c r="L302" s="178">
        <f t="shared" ref="L302:AT309" si="23">(L255)*8760</f>
        <v>3669.328398113355</v>
      </c>
      <c r="M302" s="178">
        <f t="shared" si="23"/>
        <v>3669.328398113355</v>
      </c>
      <c r="N302" s="178">
        <f t="shared" si="23"/>
        <v>3669.328398113355</v>
      </c>
      <c r="O302" s="178">
        <f t="shared" si="23"/>
        <v>3669.328398113355</v>
      </c>
      <c r="P302" s="178">
        <f t="shared" si="23"/>
        <v>3669.328398113355</v>
      </c>
      <c r="Q302" s="178">
        <f t="shared" si="23"/>
        <v>3669.328398113355</v>
      </c>
      <c r="R302" s="178">
        <f t="shared" si="23"/>
        <v>3669.328398113355</v>
      </c>
      <c r="S302" s="178">
        <f t="shared" si="23"/>
        <v>3669.328398113355</v>
      </c>
      <c r="T302" s="178">
        <f t="shared" si="23"/>
        <v>3669.328398113355</v>
      </c>
      <c r="U302" s="178">
        <f t="shared" si="23"/>
        <v>3669.328398113355</v>
      </c>
      <c r="V302" s="178">
        <f t="shared" si="23"/>
        <v>3669.328398113355</v>
      </c>
      <c r="W302" s="178">
        <f t="shared" si="23"/>
        <v>3669.328398113355</v>
      </c>
      <c r="X302" s="178">
        <f t="shared" si="23"/>
        <v>3669.328398113355</v>
      </c>
      <c r="Y302" s="178">
        <f t="shared" si="23"/>
        <v>3669.328398113355</v>
      </c>
      <c r="Z302" s="178">
        <f t="shared" si="23"/>
        <v>3669.328398113355</v>
      </c>
      <c r="AA302" s="178">
        <f t="shared" si="23"/>
        <v>3669.328398113355</v>
      </c>
      <c r="AB302" s="178">
        <f t="shared" si="23"/>
        <v>3669.328398113355</v>
      </c>
      <c r="AC302" s="178">
        <f t="shared" si="23"/>
        <v>3669.328398113355</v>
      </c>
      <c r="AD302" s="178">
        <f t="shared" si="23"/>
        <v>3669.328398113355</v>
      </c>
      <c r="AE302" s="178">
        <f t="shared" si="23"/>
        <v>3669.328398113355</v>
      </c>
      <c r="AF302" s="178">
        <f t="shared" si="23"/>
        <v>3669.328398113355</v>
      </c>
      <c r="AG302" s="178">
        <f t="shared" si="23"/>
        <v>3669.328398113355</v>
      </c>
      <c r="AH302" s="178">
        <f t="shared" si="23"/>
        <v>3669.328398113355</v>
      </c>
      <c r="AI302" s="178">
        <f t="shared" si="23"/>
        <v>3669.328398113355</v>
      </c>
      <c r="AJ302" s="178">
        <f t="shared" si="23"/>
        <v>3669.328398113355</v>
      </c>
      <c r="AK302" s="178">
        <f t="shared" si="23"/>
        <v>3669.328398113355</v>
      </c>
      <c r="AL302" s="178">
        <f t="shared" si="23"/>
        <v>3669.328398113355</v>
      </c>
      <c r="AM302" s="178">
        <f t="shared" si="23"/>
        <v>3669.328398113355</v>
      </c>
      <c r="AN302" s="178">
        <f t="shared" si="23"/>
        <v>3669.328398113355</v>
      </c>
      <c r="AO302" s="178">
        <f t="shared" si="23"/>
        <v>3669.328398113355</v>
      </c>
      <c r="AP302" s="178">
        <f t="shared" si="23"/>
        <v>3669.328398113355</v>
      </c>
      <c r="AQ302" s="178">
        <f t="shared" si="23"/>
        <v>3669.328398113355</v>
      </c>
      <c r="AR302" s="178">
        <f t="shared" si="23"/>
        <v>3669.328398113355</v>
      </c>
      <c r="AS302" s="178">
        <f t="shared" si="23"/>
        <v>3669.328398113355</v>
      </c>
      <c r="AT302" s="178">
        <f t="shared" si="23"/>
        <v>3669.328398113355</v>
      </c>
    </row>
    <row r="303" spans="7:56" ht="13.9" customHeight="1" thickTop="1" x14ac:dyDescent="0.4">
      <c r="G303" s="24"/>
      <c r="H303" s="262"/>
      <c r="I303" s="25"/>
      <c r="J303" s="252"/>
      <c r="K303" s="163" t="s">
        <v>167</v>
      </c>
      <c r="L303" s="179">
        <f t="shared" si="23"/>
        <v>3557.3762706513153</v>
      </c>
      <c r="M303" s="179">
        <f t="shared" si="23"/>
        <v>3623.0568601827858</v>
      </c>
      <c r="N303" s="179">
        <f t="shared" si="23"/>
        <v>3652.5383446628357</v>
      </c>
      <c r="O303" s="179">
        <f t="shared" si="23"/>
        <v>3681.4292616299795</v>
      </c>
      <c r="P303" s="179">
        <f t="shared" si="23"/>
        <v>3709.7296110843599</v>
      </c>
      <c r="Q303" s="179">
        <f t="shared" si="23"/>
        <v>3737.4393930262636</v>
      </c>
      <c r="R303" s="179">
        <f t="shared" si="23"/>
        <v>3764.5586074552612</v>
      </c>
      <c r="S303" s="179">
        <f t="shared" si="23"/>
        <v>3791.0872543719242</v>
      </c>
      <c r="T303" s="179">
        <f t="shared" si="23"/>
        <v>3817.0253337753948</v>
      </c>
      <c r="U303" s="179">
        <f t="shared" si="23"/>
        <v>3842.3728456666745</v>
      </c>
      <c r="V303" s="179">
        <f t="shared" si="23"/>
        <v>3867.1297900447621</v>
      </c>
      <c r="W303" s="179">
        <f t="shared" si="23"/>
        <v>3891.2961669105157</v>
      </c>
      <c r="X303" s="179">
        <f t="shared" si="23"/>
        <v>3914.8719762633627</v>
      </c>
      <c r="Y303" s="179">
        <f t="shared" si="23"/>
        <v>3937.8572181037334</v>
      </c>
      <c r="Z303" s="179">
        <f t="shared" si="23"/>
        <v>3960.2518924310543</v>
      </c>
      <c r="AA303" s="179">
        <f t="shared" si="23"/>
        <v>3982.0559992460408</v>
      </c>
      <c r="AB303" s="179">
        <f t="shared" si="23"/>
        <v>4003.2695385479783</v>
      </c>
      <c r="AC303" s="179">
        <f t="shared" si="23"/>
        <v>4023.8925103375818</v>
      </c>
      <c r="AD303" s="179">
        <f t="shared" si="23"/>
        <v>4043.924914614136</v>
      </c>
      <c r="AE303" s="179">
        <f t="shared" si="23"/>
        <v>4063.3667513780701</v>
      </c>
      <c r="AF303" s="179">
        <f t="shared" si="23"/>
        <v>4082.2180206295266</v>
      </c>
      <c r="AG303" s="179">
        <f t="shared" si="23"/>
        <v>4100.4787223679341</v>
      </c>
      <c r="AH303" s="179">
        <f t="shared" si="23"/>
        <v>4118.1488565940081</v>
      </c>
      <c r="AI303" s="179">
        <f t="shared" si="23"/>
        <v>4135.2284233070322</v>
      </c>
      <c r="AJ303" s="179">
        <f t="shared" si="23"/>
        <v>4151.7174225077224</v>
      </c>
      <c r="AK303" s="179">
        <f t="shared" si="23"/>
        <v>4167.6158541953637</v>
      </c>
      <c r="AL303" s="179">
        <f t="shared" si="23"/>
        <v>4182.92371837067</v>
      </c>
      <c r="AM303" s="179">
        <f t="shared" si="23"/>
        <v>4197.6410150329284</v>
      </c>
      <c r="AN303" s="179">
        <f t="shared" si="23"/>
        <v>4211.7677441827091</v>
      </c>
      <c r="AO303" s="179">
        <f t="shared" si="23"/>
        <v>4225.3039058195827</v>
      </c>
      <c r="AP303" s="179">
        <f t="shared" si="23"/>
        <v>4238.2494999439805</v>
      </c>
      <c r="AQ303" s="179">
        <f t="shared" si="23"/>
        <v>4250.6045265554712</v>
      </c>
      <c r="AR303" s="179">
        <f t="shared" si="23"/>
        <v>4262.3689856544852</v>
      </c>
      <c r="AS303" s="179">
        <f t="shared" si="23"/>
        <v>4273.5428772405921</v>
      </c>
      <c r="AT303" s="179">
        <f t="shared" si="23"/>
        <v>4284.1262013139367</v>
      </c>
    </row>
    <row r="304" spans="7:56" ht="13.9" customHeight="1" x14ac:dyDescent="0.4">
      <c r="G304" s="24"/>
      <c r="H304" s="262"/>
      <c r="I304" s="25"/>
      <c r="J304" s="252"/>
      <c r="K304" s="165" t="s">
        <v>168</v>
      </c>
      <c r="L304" s="177">
        <f t="shared" si="23"/>
        <v>3557.3762706513153</v>
      </c>
      <c r="M304" s="177">
        <f t="shared" si="23"/>
        <v>3569.1435953440432</v>
      </c>
      <c r="N304" s="177">
        <f t="shared" si="23"/>
        <v>3580.679828401454</v>
      </c>
      <c r="O304" s="177">
        <f t="shared" si="23"/>
        <v>3591.9849698233797</v>
      </c>
      <c r="P304" s="177">
        <f t="shared" si="23"/>
        <v>3603.0590196098765</v>
      </c>
      <c r="Q304" s="177">
        <f t="shared" si="23"/>
        <v>3613.9019777610565</v>
      </c>
      <c r="R304" s="177">
        <f t="shared" si="23"/>
        <v>3624.5138442767511</v>
      </c>
      <c r="S304" s="177">
        <f t="shared" si="23"/>
        <v>3634.894619157184</v>
      </c>
      <c r="T304" s="177">
        <f t="shared" si="23"/>
        <v>3645.044302402021</v>
      </c>
      <c r="U304" s="177">
        <f t="shared" si="23"/>
        <v>3654.9628940116522</v>
      </c>
      <c r="V304" s="177">
        <f t="shared" si="23"/>
        <v>3664.6503939856866</v>
      </c>
      <c r="W304" s="177">
        <f t="shared" si="23"/>
        <v>3674.1068023244593</v>
      </c>
      <c r="X304" s="177">
        <f t="shared" si="23"/>
        <v>3683.3321190277475</v>
      </c>
      <c r="Y304" s="177">
        <f t="shared" si="23"/>
        <v>3692.3263440957185</v>
      </c>
      <c r="Z304" s="177">
        <f t="shared" si="23"/>
        <v>3701.0894775281481</v>
      </c>
      <c r="AA304" s="177">
        <f t="shared" si="23"/>
        <v>3709.621519325317</v>
      </c>
      <c r="AB304" s="177">
        <f t="shared" si="23"/>
        <v>3717.9224694869445</v>
      </c>
      <c r="AC304" s="177">
        <f t="shared" si="23"/>
        <v>3725.9923280133116</v>
      </c>
      <c r="AD304" s="177">
        <f t="shared" si="23"/>
        <v>3733.831094904137</v>
      </c>
      <c r="AE304" s="177">
        <f t="shared" si="23"/>
        <v>3741.4387701595892</v>
      </c>
      <c r="AF304" s="177">
        <f t="shared" si="23"/>
        <v>3748.8153537797248</v>
      </c>
      <c r="AG304" s="177">
        <f t="shared" si="23"/>
        <v>3755.9608457643189</v>
      </c>
      <c r="AH304" s="177">
        <f t="shared" si="23"/>
        <v>3762.8752461136523</v>
      </c>
      <c r="AI304" s="177">
        <f t="shared" si="23"/>
        <v>3769.5585548274439</v>
      </c>
      <c r="AJ304" s="177">
        <f t="shared" si="23"/>
        <v>3776.0107719059752</v>
      </c>
      <c r="AK304" s="177">
        <f t="shared" si="23"/>
        <v>3782.231897348965</v>
      </c>
      <c r="AL304" s="177">
        <f t="shared" si="23"/>
        <v>3788.2219311566942</v>
      </c>
      <c r="AM304" s="177">
        <f t="shared" si="23"/>
        <v>3793.9808733288819</v>
      </c>
      <c r="AN304" s="177">
        <f t="shared" si="23"/>
        <v>3799.508723865752</v>
      </c>
      <c r="AO304" s="177">
        <f t="shared" si="23"/>
        <v>3804.8054827671376</v>
      </c>
      <c r="AP304" s="177">
        <f t="shared" si="23"/>
        <v>3809.871150033206</v>
      </c>
      <c r="AQ304" s="177">
        <f t="shared" si="23"/>
        <v>3814.7057256637895</v>
      </c>
      <c r="AR304" s="177">
        <f t="shared" si="23"/>
        <v>3819.3092096590558</v>
      </c>
      <c r="AS304" s="177">
        <f t="shared" si="23"/>
        <v>3823.6816020188376</v>
      </c>
      <c r="AT304" s="177">
        <f t="shared" si="23"/>
        <v>3827.8229027431889</v>
      </c>
    </row>
    <row r="305" spans="1:74" ht="13.9" customHeight="1" thickBot="1" x14ac:dyDescent="0.45">
      <c r="G305" s="24"/>
      <c r="H305" s="262"/>
      <c r="I305" s="25"/>
      <c r="J305" s="252"/>
      <c r="K305" s="167" t="s">
        <v>169</v>
      </c>
      <c r="L305" s="178">
        <f t="shared" si="23"/>
        <v>3557.3762706513153</v>
      </c>
      <c r="M305" s="178">
        <f t="shared" si="23"/>
        <v>3557.3762706513153</v>
      </c>
      <c r="N305" s="178">
        <f t="shared" si="23"/>
        <v>3557.3762706513153</v>
      </c>
      <c r="O305" s="178">
        <f t="shared" si="23"/>
        <v>3557.3762706513153</v>
      </c>
      <c r="P305" s="178">
        <f t="shared" si="23"/>
        <v>3557.3762706513153</v>
      </c>
      <c r="Q305" s="178">
        <f t="shared" si="23"/>
        <v>3557.3762706513153</v>
      </c>
      <c r="R305" s="178">
        <f t="shared" si="23"/>
        <v>3557.3762706513153</v>
      </c>
      <c r="S305" s="178">
        <f t="shared" si="23"/>
        <v>3557.3762706513153</v>
      </c>
      <c r="T305" s="178">
        <f t="shared" si="23"/>
        <v>3557.3762706513153</v>
      </c>
      <c r="U305" s="178">
        <f t="shared" si="23"/>
        <v>3557.3762706513153</v>
      </c>
      <c r="V305" s="178">
        <f t="shared" si="23"/>
        <v>3557.3762706513153</v>
      </c>
      <c r="W305" s="178">
        <f t="shared" si="23"/>
        <v>3557.3762706513153</v>
      </c>
      <c r="X305" s="178">
        <f t="shared" si="23"/>
        <v>3557.3762706513153</v>
      </c>
      <c r="Y305" s="178">
        <f t="shared" si="23"/>
        <v>3557.3762706513153</v>
      </c>
      <c r="Z305" s="178">
        <f t="shared" si="23"/>
        <v>3557.3762706513153</v>
      </c>
      <c r="AA305" s="178">
        <f t="shared" si="23"/>
        <v>3557.3762706513153</v>
      </c>
      <c r="AB305" s="178">
        <f t="shared" si="23"/>
        <v>3557.3762706513153</v>
      </c>
      <c r="AC305" s="178">
        <f t="shared" si="23"/>
        <v>3557.3762706513153</v>
      </c>
      <c r="AD305" s="178">
        <f t="shared" si="23"/>
        <v>3557.3762706513153</v>
      </c>
      <c r="AE305" s="178">
        <f t="shared" si="23"/>
        <v>3557.3762706513153</v>
      </c>
      <c r="AF305" s="178">
        <f t="shared" si="23"/>
        <v>3557.3762706513153</v>
      </c>
      <c r="AG305" s="178">
        <f t="shared" si="23"/>
        <v>3557.3762706513153</v>
      </c>
      <c r="AH305" s="178">
        <f t="shared" si="23"/>
        <v>3557.3762706513153</v>
      </c>
      <c r="AI305" s="178">
        <f t="shared" si="23"/>
        <v>3557.3762706513153</v>
      </c>
      <c r="AJ305" s="178">
        <f t="shared" si="23"/>
        <v>3557.3762706513153</v>
      </c>
      <c r="AK305" s="178">
        <f t="shared" si="23"/>
        <v>3557.3762706513153</v>
      </c>
      <c r="AL305" s="178">
        <f t="shared" si="23"/>
        <v>3557.3762706513153</v>
      </c>
      <c r="AM305" s="178">
        <f t="shared" si="23"/>
        <v>3557.3762706513153</v>
      </c>
      <c r="AN305" s="178">
        <f t="shared" si="23"/>
        <v>3557.3762706513153</v>
      </c>
      <c r="AO305" s="178">
        <f t="shared" si="23"/>
        <v>3557.3762706513153</v>
      </c>
      <c r="AP305" s="178">
        <f t="shared" si="23"/>
        <v>3557.3762706513153</v>
      </c>
      <c r="AQ305" s="178">
        <f t="shared" si="23"/>
        <v>3557.3762706513153</v>
      </c>
      <c r="AR305" s="178">
        <f t="shared" si="23"/>
        <v>3557.3762706513153</v>
      </c>
      <c r="AS305" s="178">
        <f t="shared" si="23"/>
        <v>3557.3762706513153</v>
      </c>
      <c r="AT305" s="178">
        <f t="shared" si="23"/>
        <v>3557.3762706513153</v>
      </c>
    </row>
    <row r="306" spans="1:74" ht="13.9" customHeight="1" thickTop="1" x14ac:dyDescent="0.4">
      <c r="G306" s="24"/>
      <c r="H306" s="262"/>
      <c r="I306" s="25"/>
      <c r="J306" s="252"/>
      <c r="K306" s="163" t="s">
        <v>170</v>
      </c>
      <c r="L306" s="179">
        <f t="shared" si="23"/>
        <v>3228.180455601062</v>
      </c>
      <c r="M306" s="179">
        <f t="shared" si="23"/>
        <v>3293.8610451325321</v>
      </c>
      <c r="N306" s="179">
        <f t="shared" si="23"/>
        <v>3323.3425296125824</v>
      </c>
      <c r="O306" s="179">
        <f t="shared" si="23"/>
        <v>3352.2334465797262</v>
      </c>
      <c r="P306" s="179">
        <f t="shared" si="23"/>
        <v>3380.5337960341062</v>
      </c>
      <c r="Q306" s="179">
        <f t="shared" si="23"/>
        <v>3408.2435779760103</v>
      </c>
      <c r="R306" s="179">
        <f t="shared" si="23"/>
        <v>3435.3627924050074</v>
      </c>
      <c r="S306" s="179">
        <f t="shared" si="23"/>
        <v>3461.891439321671</v>
      </c>
      <c r="T306" s="179">
        <f t="shared" si="23"/>
        <v>3487.8295187251415</v>
      </c>
      <c r="U306" s="179">
        <f t="shared" si="23"/>
        <v>3513.1770306164217</v>
      </c>
      <c r="V306" s="179">
        <f t="shared" si="23"/>
        <v>3537.9339749945088</v>
      </c>
      <c r="W306" s="179">
        <f t="shared" si="23"/>
        <v>3562.1003518602624</v>
      </c>
      <c r="X306" s="179">
        <f t="shared" si="23"/>
        <v>3585.6761612131099</v>
      </c>
      <c r="Y306" s="179">
        <f t="shared" si="23"/>
        <v>3608.6614030534797</v>
      </c>
      <c r="Z306" s="179">
        <f t="shared" si="23"/>
        <v>3631.0560773808006</v>
      </c>
      <c r="AA306" s="179">
        <f t="shared" si="23"/>
        <v>3652.8601841957875</v>
      </c>
      <c r="AB306" s="179">
        <f t="shared" si="23"/>
        <v>3674.073723497725</v>
      </c>
      <c r="AC306" s="179">
        <f t="shared" si="23"/>
        <v>3694.6966952873286</v>
      </c>
      <c r="AD306" s="179">
        <f t="shared" si="23"/>
        <v>3714.7290995638823</v>
      </c>
      <c r="AE306" s="179">
        <f t="shared" si="23"/>
        <v>3734.1709363278164</v>
      </c>
      <c r="AF306" s="179">
        <f t="shared" si="23"/>
        <v>3753.0222055792738</v>
      </c>
      <c r="AG306" s="179">
        <f t="shared" si="23"/>
        <v>3771.2829073176813</v>
      </c>
      <c r="AH306" s="179">
        <f t="shared" si="23"/>
        <v>3788.9530415437548</v>
      </c>
      <c r="AI306" s="179">
        <f t="shared" si="23"/>
        <v>3806.0326082567785</v>
      </c>
      <c r="AJ306" s="179">
        <f t="shared" si="23"/>
        <v>3822.5216074574691</v>
      </c>
      <c r="AK306" s="179">
        <f t="shared" si="23"/>
        <v>3838.4200391451104</v>
      </c>
      <c r="AL306" s="179">
        <f t="shared" si="23"/>
        <v>3853.7279033204172</v>
      </c>
      <c r="AM306" s="179">
        <f t="shared" si="23"/>
        <v>3868.4451999826747</v>
      </c>
      <c r="AN306" s="179">
        <f t="shared" si="23"/>
        <v>3882.5719291324554</v>
      </c>
      <c r="AO306" s="179">
        <f t="shared" si="23"/>
        <v>3896.1080907693295</v>
      </c>
      <c r="AP306" s="179">
        <f t="shared" si="23"/>
        <v>3909.0536848937268</v>
      </c>
      <c r="AQ306" s="179">
        <f t="shared" si="23"/>
        <v>3921.4087115052175</v>
      </c>
      <c r="AR306" s="179">
        <f t="shared" si="23"/>
        <v>3933.1731706042315</v>
      </c>
      <c r="AS306" s="179">
        <f t="shared" si="23"/>
        <v>3944.3470621903389</v>
      </c>
      <c r="AT306" s="179">
        <f t="shared" si="23"/>
        <v>3954.9303862636834</v>
      </c>
    </row>
    <row r="307" spans="1:74" ht="13.9" customHeight="1" x14ac:dyDescent="0.4">
      <c r="G307" s="24"/>
      <c r="H307" s="262"/>
      <c r="I307" s="25"/>
      <c r="J307" s="252"/>
      <c r="K307" s="165" t="s">
        <v>171</v>
      </c>
      <c r="L307" s="177">
        <f t="shared" si="23"/>
        <v>3228.180455601062</v>
      </c>
      <c r="M307" s="177">
        <f t="shared" si="23"/>
        <v>3239.9477802937895</v>
      </c>
      <c r="N307" s="177">
        <f t="shared" si="23"/>
        <v>3251.4840133512007</v>
      </c>
      <c r="O307" s="177">
        <f t="shared" si="23"/>
        <v>3262.7891547731265</v>
      </c>
      <c r="P307" s="177">
        <f t="shared" si="23"/>
        <v>3273.8632045596232</v>
      </c>
      <c r="Q307" s="177">
        <f t="shared" si="23"/>
        <v>3284.7061627108028</v>
      </c>
      <c r="R307" s="177">
        <f t="shared" si="23"/>
        <v>3295.3180292264974</v>
      </c>
      <c r="S307" s="177">
        <f t="shared" si="23"/>
        <v>3305.6988041069308</v>
      </c>
      <c r="T307" s="177">
        <f t="shared" si="23"/>
        <v>3315.8484873517673</v>
      </c>
      <c r="U307" s="177">
        <f t="shared" si="23"/>
        <v>3325.7670789613985</v>
      </c>
      <c r="V307" s="177">
        <f t="shared" si="23"/>
        <v>3335.4545789354329</v>
      </c>
      <c r="W307" s="177">
        <f t="shared" si="23"/>
        <v>3344.9109872742056</v>
      </c>
      <c r="X307" s="177">
        <f t="shared" si="23"/>
        <v>3354.1363039774938</v>
      </c>
      <c r="Y307" s="177">
        <f t="shared" si="23"/>
        <v>3363.1305290454648</v>
      </c>
      <c r="Z307" s="177">
        <f t="shared" si="23"/>
        <v>3371.8936624778948</v>
      </c>
      <c r="AA307" s="177">
        <f t="shared" si="23"/>
        <v>3380.4257042750637</v>
      </c>
      <c r="AB307" s="177">
        <f t="shared" si="23"/>
        <v>3388.7266544366908</v>
      </c>
      <c r="AC307" s="177">
        <f t="shared" si="23"/>
        <v>3396.7965129630579</v>
      </c>
      <c r="AD307" s="177">
        <f t="shared" si="23"/>
        <v>3404.6352798538833</v>
      </c>
      <c r="AE307" s="177">
        <f t="shared" si="23"/>
        <v>3412.242955109336</v>
      </c>
      <c r="AF307" s="177">
        <f t="shared" si="23"/>
        <v>3419.6195387294711</v>
      </c>
      <c r="AG307" s="177">
        <f t="shared" si="23"/>
        <v>3426.7650307140652</v>
      </c>
      <c r="AH307" s="177">
        <f t="shared" si="23"/>
        <v>3433.6794310633986</v>
      </c>
      <c r="AI307" s="177">
        <f t="shared" si="23"/>
        <v>3440.3627397771907</v>
      </c>
      <c r="AJ307" s="177">
        <f t="shared" si="23"/>
        <v>3446.8149568557219</v>
      </c>
      <c r="AK307" s="177">
        <f t="shared" si="23"/>
        <v>3453.0360822987113</v>
      </c>
      <c r="AL307" s="177">
        <f t="shared" si="23"/>
        <v>3459.0261161064404</v>
      </c>
      <c r="AM307" s="177">
        <f t="shared" si="23"/>
        <v>3464.7850582786282</v>
      </c>
      <c r="AN307" s="177">
        <f t="shared" si="23"/>
        <v>3470.3129088154988</v>
      </c>
      <c r="AO307" s="177">
        <f t="shared" si="23"/>
        <v>3475.6096677168839</v>
      </c>
      <c r="AP307" s="177">
        <f t="shared" si="23"/>
        <v>3480.6753349829523</v>
      </c>
      <c r="AQ307" s="177">
        <f t="shared" si="23"/>
        <v>3485.5099106135358</v>
      </c>
      <c r="AR307" s="177">
        <f t="shared" si="23"/>
        <v>3490.1133946088025</v>
      </c>
      <c r="AS307" s="177">
        <f t="shared" si="23"/>
        <v>3494.4857869685839</v>
      </c>
      <c r="AT307" s="177">
        <f t="shared" si="23"/>
        <v>3498.6270876929357</v>
      </c>
    </row>
    <row r="308" spans="1:74" ht="13.9" customHeight="1" thickBot="1" x14ac:dyDescent="0.45">
      <c r="G308" s="24"/>
      <c r="H308" s="262"/>
      <c r="I308" s="25"/>
      <c r="J308" s="252"/>
      <c r="K308" s="167" t="s">
        <v>172</v>
      </c>
      <c r="L308" s="178">
        <f t="shared" si="23"/>
        <v>3228.180455601062</v>
      </c>
      <c r="M308" s="178">
        <f t="shared" si="23"/>
        <v>3228.180455601062</v>
      </c>
      <c r="N308" s="178">
        <f t="shared" si="23"/>
        <v>3228.180455601062</v>
      </c>
      <c r="O308" s="178">
        <f t="shared" si="23"/>
        <v>3228.180455601062</v>
      </c>
      <c r="P308" s="178">
        <f t="shared" si="23"/>
        <v>3228.180455601062</v>
      </c>
      <c r="Q308" s="178">
        <f t="shared" si="23"/>
        <v>3228.180455601062</v>
      </c>
      <c r="R308" s="178">
        <f t="shared" si="23"/>
        <v>3228.180455601062</v>
      </c>
      <c r="S308" s="178">
        <f t="shared" si="23"/>
        <v>3228.180455601062</v>
      </c>
      <c r="T308" s="178">
        <f t="shared" si="23"/>
        <v>3228.180455601062</v>
      </c>
      <c r="U308" s="178">
        <f t="shared" si="23"/>
        <v>3228.180455601062</v>
      </c>
      <c r="V308" s="178">
        <f t="shared" si="23"/>
        <v>3228.180455601062</v>
      </c>
      <c r="W308" s="178">
        <f t="shared" si="23"/>
        <v>3228.180455601062</v>
      </c>
      <c r="X308" s="178">
        <f t="shared" si="23"/>
        <v>3228.180455601062</v>
      </c>
      <c r="Y308" s="178">
        <f t="shared" si="23"/>
        <v>3228.180455601062</v>
      </c>
      <c r="Z308" s="178">
        <f t="shared" si="23"/>
        <v>3228.180455601062</v>
      </c>
      <c r="AA308" s="178">
        <f t="shared" si="23"/>
        <v>3228.180455601062</v>
      </c>
      <c r="AB308" s="178">
        <f t="shared" si="23"/>
        <v>3228.180455601062</v>
      </c>
      <c r="AC308" s="178">
        <f t="shared" si="23"/>
        <v>3228.180455601062</v>
      </c>
      <c r="AD308" s="178">
        <f t="shared" si="23"/>
        <v>3228.180455601062</v>
      </c>
      <c r="AE308" s="178">
        <f t="shared" si="23"/>
        <v>3228.180455601062</v>
      </c>
      <c r="AF308" s="178">
        <f t="shared" si="23"/>
        <v>3228.180455601062</v>
      </c>
      <c r="AG308" s="178">
        <f t="shared" si="23"/>
        <v>3228.180455601062</v>
      </c>
      <c r="AH308" s="178">
        <f t="shared" si="23"/>
        <v>3228.180455601062</v>
      </c>
      <c r="AI308" s="178">
        <f t="shared" si="23"/>
        <v>3228.180455601062</v>
      </c>
      <c r="AJ308" s="178">
        <f t="shared" si="23"/>
        <v>3228.180455601062</v>
      </c>
      <c r="AK308" s="178">
        <f t="shared" si="23"/>
        <v>3228.180455601062</v>
      </c>
      <c r="AL308" s="178">
        <f t="shared" si="23"/>
        <v>3228.180455601062</v>
      </c>
      <c r="AM308" s="178">
        <f t="shared" si="23"/>
        <v>3228.180455601062</v>
      </c>
      <c r="AN308" s="178">
        <f t="shared" si="23"/>
        <v>3228.180455601062</v>
      </c>
      <c r="AO308" s="178">
        <f t="shared" si="23"/>
        <v>3228.180455601062</v>
      </c>
      <c r="AP308" s="178">
        <f t="shared" si="23"/>
        <v>3228.180455601062</v>
      </c>
      <c r="AQ308" s="178">
        <f t="shared" si="23"/>
        <v>3228.180455601062</v>
      </c>
      <c r="AR308" s="178">
        <f t="shared" si="23"/>
        <v>3228.180455601062</v>
      </c>
      <c r="AS308" s="178">
        <f t="shared" si="23"/>
        <v>3228.180455601062</v>
      </c>
      <c r="AT308" s="178">
        <f t="shared" si="23"/>
        <v>3228.180455601062</v>
      </c>
    </row>
    <row r="309" spans="1:74" ht="13.9" customHeight="1" thickTop="1" x14ac:dyDescent="0.4">
      <c r="G309" s="24"/>
      <c r="H309" s="262"/>
      <c r="I309" s="25"/>
      <c r="J309" s="252"/>
      <c r="K309" s="163" t="s">
        <v>173</v>
      </c>
      <c r="L309" s="179">
        <f t="shared" si="23"/>
        <v>4426.403332582714</v>
      </c>
      <c r="M309" s="179">
        <f t="shared" si="23"/>
        <v>4492.083922114185</v>
      </c>
      <c r="N309" s="179">
        <f t="shared" si="23"/>
        <v>4521.5654065942344</v>
      </c>
      <c r="O309" s="179">
        <f t="shared" si="23"/>
        <v>4550.4563235613787</v>
      </c>
      <c r="P309" s="179">
        <f t="shared" si="23"/>
        <v>4578.7566730157587</v>
      </c>
      <c r="Q309" s="179">
        <f t="shared" si="23"/>
        <v>4606.4664549576628</v>
      </c>
      <c r="R309" s="179">
        <f t="shared" si="23"/>
        <v>4633.5856693866599</v>
      </c>
      <c r="S309" s="179">
        <f t="shared" si="23"/>
        <v>4660.114316303323</v>
      </c>
      <c r="T309" s="179">
        <f t="shared" si="23"/>
        <v>4686.0523957067944</v>
      </c>
      <c r="U309" s="179">
        <f t="shared" si="23"/>
        <v>4711.3999075980737</v>
      </c>
      <c r="V309" s="179">
        <f t="shared" ref="V309:AT309" si="24">(V262)*8760</f>
        <v>4736.1568519761613</v>
      </c>
      <c r="W309" s="179">
        <f t="shared" si="24"/>
        <v>4760.3232288419149</v>
      </c>
      <c r="X309" s="179">
        <f t="shared" si="24"/>
        <v>4783.8990381947624</v>
      </c>
      <c r="Y309" s="179">
        <f t="shared" si="24"/>
        <v>4806.8842800351322</v>
      </c>
      <c r="Z309" s="179">
        <f t="shared" si="24"/>
        <v>4829.2789543624531</v>
      </c>
      <c r="AA309" s="179">
        <f t="shared" si="24"/>
        <v>4851.08306117744</v>
      </c>
      <c r="AB309" s="179">
        <f t="shared" si="24"/>
        <v>4872.296600479377</v>
      </c>
      <c r="AC309" s="179">
        <f t="shared" si="24"/>
        <v>4892.919572268981</v>
      </c>
      <c r="AD309" s="179">
        <f t="shared" si="24"/>
        <v>4912.9519765455352</v>
      </c>
      <c r="AE309" s="179">
        <f t="shared" si="24"/>
        <v>4932.3938133094698</v>
      </c>
      <c r="AF309" s="179">
        <f t="shared" si="24"/>
        <v>4951.2450825609258</v>
      </c>
      <c r="AG309" s="179">
        <f t="shared" si="24"/>
        <v>4969.5057842993338</v>
      </c>
      <c r="AH309" s="179">
        <f t="shared" si="24"/>
        <v>4987.1759185254077</v>
      </c>
      <c r="AI309" s="179">
        <f t="shared" si="24"/>
        <v>5004.255485238431</v>
      </c>
      <c r="AJ309" s="179">
        <f t="shared" si="24"/>
        <v>5020.7444844391221</v>
      </c>
      <c r="AK309" s="179">
        <f t="shared" si="24"/>
        <v>5036.6429161267624</v>
      </c>
      <c r="AL309" s="179">
        <f t="shared" si="24"/>
        <v>5051.9507803020697</v>
      </c>
      <c r="AM309" s="179">
        <f t="shared" si="24"/>
        <v>5066.6680769643272</v>
      </c>
      <c r="AN309" s="179">
        <f t="shared" si="24"/>
        <v>5080.7948061141078</v>
      </c>
      <c r="AO309" s="179">
        <f t="shared" si="24"/>
        <v>5094.3309677509815</v>
      </c>
      <c r="AP309" s="179">
        <f t="shared" si="24"/>
        <v>5107.2765618753783</v>
      </c>
      <c r="AQ309" s="179">
        <f t="shared" si="24"/>
        <v>5119.63158848687</v>
      </c>
      <c r="AR309" s="179">
        <f t="shared" si="24"/>
        <v>5131.3960475858839</v>
      </c>
      <c r="AS309" s="179">
        <f t="shared" si="24"/>
        <v>5142.5699391719918</v>
      </c>
      <c r="AT309" s="179">
        <f t="shared" si="24"/>
        <v>5153.1532632453354</v>
      </c>
    </row>
    <row r="310" spans="1:74" s="170" customFormat="1" ht="13.9" customHeight="1" thickBot="1" x14ac:dyDescent="0.45">
      <c r="A310" s="8"/>
      <c r="B310" s="8"/>
      <c r="C310" s="8"/>
      <c r="D310" s="8"/>
      <c r="E310" s="8"/>
      <c r="F310" s="8"/>
      <c r="G310" s="24"/>
      <c r="H310" s="262"/>
      <c r="I310" s="25"/>
      <c r="J310" s="252"/>
      <c r="K310" s="165" t="s">
        <v>174</v>
      </c>
      <c r="L310" s="177">
        <f t="shared" ref="L310:AT317" si="25">(L263)*8760</f>
        <v>4426.403332582714</v>
      </c>
      <c r="M310" s="177">
        <f t="shared" si="25"/>
        <v>4438.170657275442</v>
      </c>
      <c r="N310" s="177">
        <f t="shared" si="25"/>
        <v>4449.7068903328527</v>
      </c>
      <c r="O310" s="177">
        <f t="shared" si="25"/>
        <v>4461.0120317547789</v>
      </c>
      <c r="P310" s="177">
        <f t="shared" si="25"/>
        <v>4472.0860815412761</v>
      </c>
      <c r="Q310" s="177">
        <f t="shared" si="25"/>
        <v>4482.9290396924553</v>
      </c>
      <c r="R310" s="177">
        <f t="shared" si="25"/>
        <v>4493.5409062081499</v>
      </c>
      <c r="S310" s="177">
        <f t="shared" si="25"/>
        <v>4503.9216810885828</v>
      </c>
      <c r="T310" s="177">
        <f t="shared" si="25"/>
        <v>4514.0713643334202</v>
      </c>
      <c r="U310" s="177">
        <f t="shared" si="25"/>
        <v>4523.9899559430505</v>
      </c>
      <c r="V310" s="177">
        <f t="shared" si="25"/>
        <v>4533.6774559170854</v>
      </c>
      <c r="W310" s="177">
        <f t="shared" si="25"/>
        <v>4543.1338642558585</v>
      </c>
      <c r="X310" s="177">
        <f t="shared" si="25"/>
        <v>4552.3591809591462</v>
      </c>
      <c r="Y310" s="177">
        <f t="shared" si="25"/>
        <v>4561.3534060271177</v>
      </c>
      <c r="Z310" s="177">
        <f t="shared" si="25"/>
        <v>4570.1165394595473</v>
      </c>
      <c r="AA310" s="177">
        <f t="shared" si="25"/>
        <v>4578.6485812567153</v>
      </c>
      <c r="AB310" s="177">
        <f t="shared" si="25"/>
        <v>4586.9495314183432</v>
      </c>
      <c r="AC310" s="177">
        <f t="shared" si="25"/>
        <v>4595.0193899447095</v>
      </c>
      <c r="AD310" s="177">
        <f t="shared" si="25"/>
        <v>4602.8581568355357</v>
      </c>
      <c r="AE310" s="177">
        <f t="shared" si="25"/>
        <v>4610.4658320909884</v>
      </c>
      <c r="AF310" s="177">
        <f t="shared" si="25"/>
        <v>4617.8424157111231</v>
      </c>
      <c r="AG310" s="177">
        <f t="shared" si="25"/>
        <v>4624.9879076957177</v>
      </c>
      <c r="AH310" s="177">
        <f t="shared" si="25"/>
        <v>4631.9023080450515</v>
      </c>
      <c r="AI310" s="177">
        <f t="shared" si="25"/>
        <v>4638.5856167588436</v>
      </c>
      <c r="AJ310" s="177">
        <f t="shared" si="25"/>
        <v>4645.0378338373739</v>
      </c>
      <c r="AK310" s="177">
        <f t="shared" si="25"/>
        <v>4651.2589592803633</v>
      </c>
      <c r="AL310" s="177">
        <f t="shared" si="25"/>
        <v>4657.248993088092</v>
      </c>
      <c r="AM310" s="177">
        <f t="shared" si="25"/>
        <v>4663.0079352602806</v>
      </c>
      <c r="AN310" s="177">
        <f t="shared" si="25"/>
        <v>4668.5357857971512</v>
      </c>
      <c r="AO310" s="177">
        <f t="shared" si="25"/>
        <v>4673.8325446985364</v>
      </c>
      <c r="AP310" s="177">
        <f t="shared" si="25"/>
        <v>4678.8982119646053</v>
      </c>
      <c r="AQ310" s="177">
        <f t="shared" si="25"/>
        <v>4683.7327875951887</v>
      </c>
      <c r="AR310" s="177">
        <f t="shared" si="25"/>
        <v>4688.336271590455</v>
      </c>
      <c r="AS310" s="177">
        <f t="shared" si="25"/>
        <v>4692.7086639502359</v>
      </c>
      <c r="AT310" s="177">
        <f t="shared" si="25"/>
        <v>4696.8499646745877</v>
      </c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</row>
    <row r="311" spans="1:74" s="171" customFormat="1" ht="13.9" customHeight="1" thickTop="1" thickBot="1" x14ac:dyDescent="0.45">
      <c r="A311" s="8"/>
      <c r="B311" s="8"/>
      <c r="C311" s="8"/>
      <c r="D311" s="8"/>
      <c r="E311" s="8"/>
      <c r="F311" s="8"/>
      <c r="G311" s="24"/>
      <c r="H311" s="262"/>
      <c r="I311" s="25"/>
      <c r="J311" s="252"/>
      <c r="K311" s="167" t="s">
        <v>175</v>
      </c>
      <c r="L311" s="178">
        <f t="shared" si="25"/>
        <v>4426.403332582714</v>
      </c>
      <c r="M311" s="178">
        <f t="shared" si="25"/>
        <v>4426.403332582714</v>
      </c>
      <c r="N311" s="178">
        <f t="shared" si="25"/>
        <v>4426.403332582714</v>
      </c>
      <c r="O311" s="178">
        <f t="shared" si="25"/>
        <v>4426.403332582714</v>
      </c>
      <c r="P311" s="178">
        <f t="shared" si="25"/>
        <v>4426.403332582714</v>
      </c>
      <c r="Q311" s="178">
        <f t="shared" si="25"/>
        <v>4426.403332582714</v>
      </c>
      <c r="R311" s="178">
        <f t="shared" si="25"/>
        <v>4426.403332582714</v>
      </c>
      <c r="S311" s="178">
        <f t="shared" si="25"/>
        <v>4426.403332582714</v>
      </c>
      <c r="T311" s="178">
        <f t="shared" si="25"/>
        <v>4426.403332582714</v>
      </c>
      <c r="U311" s="178">
        <f t="shared" si="25"/>
        <v>4426.403332582714</v>
      </c>
      <c r="V311" s="178">
        <f t="shared" si="25"/>
        <v>4426.403332582714</v>
      </c>
      <c r="W311" s="178">
        <f t="shared" si="25"/>
        <v>4426.403332582714</v>
      </c>
      <c r="X311" s="178">
        <f t="shared" si="25"/>
        <v>4426.403332582714</v>
      </c>
      <c r="Y311" s="178">
        <f t="shared" si="25"/>
        <v>4426.403332582714</v>
      </c>
      <c r="Z311" s="178">
        <f t="shared" si="25"/>
        <v>4426.403332582714</v>
      </c>
      <c r="AA311" s="178">
        <f t="shared" si="25"/>
        <v>4426.403332582714</v>
      </c>
      <c r="AB311" s="178">
        <f t="shared" si="25"/>
        <v>4426.403332582714</v>
      </c>
      <c r="AC311" s="178">
        <f t="shared" si="25"/>
        <v>4426.403332582714</v>
      </c>
      <c r="AD311" s="178">
        <f t="shared" si="25"/>
        <v>4426.403332582714</v>
      </c>
      <c r="AE311" s="178">
        <f t="shared" si="25"/>
        <v>4426.403332582714</v>
      </c>
      <c r="AF311" s="178">
        <f t="shared" si="25"/>
        <v>4426.403332582714</v>
      </c>
      <c r="AG311" s="178">
        <f t="shared" si="25"/>
        <v>4426.403332582714</v>
      </c>
      <c r="AH311" s="178">
        <f t="shared" si="25"/>
        <v>4426.403332582714</v>
      </c>
      <c r="AI311" s="178">
        <f t="shared" si="25"/>
        <v>4426.403332582714</v>
      </c>
      <c r="AJ311" s="178">
        <f t="shared" si="25"/>
        <v>4426.403332582714</v>
      </c>
      <c r="AK311" s="178">
        <f t="shared" si="25"/>
        <v>4426.403332582714</v>
      </c>
      <c r="AL311" s="178">
        <f t="shared" si="25"/>
        <v>4426.403332582714</v>
      </c>
      <c r="AM311" s="178">
        <f t="shared" si="25"/>
        <v>4426.403332582714</v>
      </c>
      <c r="AN311" s="178">
        <f t="shared" si="25"/>
        <v>4426.403332582714</v>
      </c>
      <c r="AO311" s="178">
        <f t="shared" si="25"/>
        <v>4426.403332582714</v>
      </c>
      <c r="AP311" s="178">
        <f t="shared" si="25"/>
        <v>4426.403332582714</v>
      </c>
      <c r="AQ311" s="178">
        <f t="shared" si="25"/>
        <v>4426.403332582714</v>
      </c>
      <c r="AR311" s="178">
        <f t="shared" si="25"/>
        <v>4426.403332582714</v>
      </c>
      <c r="AS311" s="178">
        <f t="shared" si="25"/>
        <v>4426.403332582714</v>
      </c>
      <c r="AT311" s="178">
        <f t="shared" si="25"/>
        <v>4426.403332582714</v>
      </c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</row>
    <row r="312" spans="1:74" ht="13.9" customHeight="1" thickTop="1" x14ac:dyDescent="0.4">
      <c r="G312" s="24"/>
      <c r="H312" s="262"/>
      <c r="I312" s="25"/>
      <c r="J312" s="252"/>
      <c r="K312" s="163" t="s">
        <v>176</v>
      </c>
      <c r="L312" s="179">
        <f t="shared" si="25"/>
        <v>4366.8014710926536</v>
      </c>
      <c r="M312" s="179">
        <f t="shared" si="25"/>
        <v>4432.4820606241246</v>
      </c>
      <c r="N312" s="179">
        <f t="shared" si="25"/>
        <v>4461.963545104174</v>
      </c>
      <c r="O312" s="179">
        <f t="shared" si="25"/>
        <v>4490.8544620713183</v>
      </c>
      <c r="P312" s="179">
        <f t="shared" si="25"/>
        <v>4519.1548115256992</v>
      </c>
      <c r="Q312" s="179">
        <f t="shared" si="25"/>
        <v>4546.8645934676015</v>
      </c>
      <c r="R312" s="179">
        <f t="shared" si="25"/>
        <v>4573.9838078965995</v>
      </c>
      <c r="S312" s="179">
        <f t="shared" si="25"/>
        <v>4600.5124548132626</v>
      </c>
      <c r="T312" s="179">
        <f t="shared" si="25"/>
        <v>4626.4505342167331</v>
      </c>
      <c r="U312" s="179">
        <f t="shared" si="25"/>
        <v>4651.7980461080133</v>
      </c>
      <c r="V312" s="179">
        <f t="shared" si="25"/>
        <v>4676.5549904861009</v>
      </c>
      <c r="W312" s="179">
        <f t="shared" si="25"/>
        <v>4700.7213673518545</v>
      </c>
      <c r="X312" s="179">
        <f t="shared" si="25"/>
        <v>4724.2971767047011</v>
      </c>
      <c r="Y312" s="179">
        <f t="shared" si="25"/>
        <v>4747.2824185450718</v>
      </c>
      <c r="Z312" s="179">
        <f t="shared" si="25"/>
        <v>4769.6770928723918</v>
      </c>
      <c r="AA312" s="179">
        <f t="shared" si="25"/>
        <v>4791.4811996873796</v>
      </c>
      <c r="AB312" s="179">
        <f t="shared" si="25"/>
        <v>4812.6947389893166</v>
      </c>
      <c r="AC312" s="179">
        <f t="shared" si="25"/>
        <v>4833.3177107789206</v>
      </c>
      <c r="AD312" s="179">
        <f t="shared" si="25"/>
        <v>4853.3501150554739</v>
      </c>
      <c r="AE312" s="179">
        <f t="shared" si="25"/>
        <v>4872.7919518194085</v>
      </c>
      <c r="AF312" s="179">
        <f t="shared" si="25"/>
        <v>4891.6432210708654</v>
      </c>
      <c r="AG312" s="179">
        <f t="shared" si="25"/>
        <v>4909.9039228092724</v>
      </c>
      <c r="AH312" s="179">
        <f t="shared" si="25"/>
        <v>4927.5740570353464</v>
      </c>
      <c r="AI312" s="179">
        <f t="shared" si="25"/>
        <v>4944.6536237483715</v>
      </c>
      <c r="AJ312" s="179">
        <f t="shared" si="25"/>
        <v>4961.1426229490617</v>
      </c>
      <c r="AK312" s="179">
        <f t="shared" si="25"/>
        <v>4977.041054636702</v>
      </c>
      <c r="AL312" s="179">
        <f t="shared" si="25"/>
        <v>4992.3489188120093</v>
      </c>
      <c r="AM312" s="179">
        <f t="shared" si="25"/>
        <v>5007.0662154742668</v>
      </c>
      <c r="AN312" s="179">
        <f t="shared" si="25"/>
        <v>5021.1929446240474</v>
      </c>
      <c r="AO312" s="179">
        <f t="shared" si="25"/>
        <v>5034.729106260922</v>
      </c>
      <c r="AP312" s="179">
        <f t="shared" si="25"/>
        <v>5047.6747003853188</v>
      </c>
      <c r="AQ312" s="179">
        <f t="shared" si="25"/>
        <v>5060.0297269968096</v>
      </c>
      <c r="AR312" s="179">
        <f t="shared" si="25"/>
        <v>5071.7941860958235</v>
      </c>
      <c r="AS312" s="179">
        <f t="shared" si="25"/>
        <v>5082.9680776819305</v>
      </c>
      <c r="AT312" s="179">
        <f t="shared" si="25"/>
        <v>5093.551401755275</v>
      </c>
    </row>
    <row r="313" spans="1:74" ht="13.9" customHeight="1" x14ac:dyDescent="0.4">
      <c r="G313" s="24"/>
      <c r="H313" s="262"/>
      <c r="I313" s="25"/>
      <c r="J313" s="252"/>
      <c r="K313" s="165" t="s">
        <v>177</v>
      </c>
      <c r="L313" s="177">
        <f t="shared" si="25"/>
        <v>4366.8014710926536</v>
      </c>
      <c r="M313" s="177">
        <f t="shared" si="25"/>
        <v>4378.5687957853816</v>
      </c>
      <c r="N313" s="177">
        <f t="shared" si="25"/>
        <v>4390.1050288427932</v>
      </c>
      <c r="O313" s="177">
        <f t="shared" si="25"/>
        <v>4401.4101702647185</v>
      </c>
      <c r="P313" s="177">
        <f t="shared" si="25"/>
        <v>4412.4842200512148</v>
      </c>
      <c r="Q313" s="177">
        <f t="shared" si="25"/>
        <v>4423.3271782023958</v>
      </c>
      <c r="R313" s="177">
        <f t="shared" si="25"/>
        <v>4433.9390447180895</v>
      </c>
      <c r="S313" s="177">
        <f t="shared" si="25"/>
        <v>4444.3198195985233</v>
      </c>
      <c r="T313" s="177">
        <f t="shared" si="25"/>
        <v>4454.4695028433589</v>
      </c>
      <c r="U313" s="177">
        <f t="shared" si="25"/>
        <v>4464.388094452991</v>
      </c>
      <c r="V313" s="177">
        <f t="shared" si="25"/>
        <v>4474.075594427025</v>
      </c>
      <c r="W313" s="177">
        <f t="shared" si="25"/>
        <v>4483.5320027657981</v>
      </c>
      <c r="X313" s="177">
        <f t="shared" si="25"/>
        <v>4492.7573194690858</v>
      </c>
      <c r="Y313" s="177">
        <f t="shared" si="25"/>
        <v>4501.7515445370573</v>
      </c>
      <c r="Z313" s="177">
        <f t="shared" si="25"/>
        <v>4510.5146779694869</v>
      </c>
      <c r="AA313" s="177">
        <f t="shared" si="25"/>
        <v>4519.0467197666558</v>
      </c>
      <c r="AB313" s="177">
        <f t="shared" si="25"/>
        <v>4527.3476699282837</v>
      </c>
      <c r="AC313" s="177">
        <f t="shared" si="25"/>
        <v>4535.41752845465</v>
      </c>
      <c r="AD313" s="177">
        <f t="shared" si="25"/>
        <v>4543.2562953454762</v>
      </c>
      <c r="AE313" s="177">
        <f t="shared" si="25"/>
        <v>4550.8639706009271</v>
      </c>
      <c r="AF313" s="177">
        <f t="shared" si="25"/>
        <v>4558.2405542210636</v>
      </c>
      <c r="AG313" s="177">
        <f t="shared" si="25"/>
        <v>4565.3860462056573</v>
      </c>
      <c r="AH313" s="177">
        <f t="shared" si="25"/>
        <v>4572.3004465549902</v>
      </c>
      <c r="AI313" s="177">
        <f t="shared" si="25"/>
        <v>4578.9837552687823</v>
      </c>
      <c r="AJ313" s="177">
        <f t="shared" si="25"/>
        <v>4585.4359723473135</v>
      </c>
      <c r="AK313" s="177">
        <f t="shared" si="25"/>
        <v>4591.6570977903039</v>
      </c>
      <c r="AL313" s="177">
        <f t="shared" si="25"/>
        <v>4597.6471315980325</v>
      </c>
      <c r="AM313" s="177">
        <f t="shared" si="25"/>
        <v>4603.4060737702202</v>
      </c>
      <c r="AN313" s="177">
        <f t="shared" si="25"/>
        <v>4608.9339243070908</v>
      </c>
      <c r="AO313" s="177">
        <f t="shared" si="25"/>
        <v>4614.2306832084769</v>
      </c>
      <c r="AP313" s="177">
        <f t="shared" si="25"/>
        <v>4619.2963504745449</v>
      </c>
      <c r="AQ313" s="177">
        <f t="shared" si="25"/>
        <v>4624.1309261051283</v>
      </c>
      <c r="AR313" s="177">
        <f t="shared" si="25"/>
        <v>4628.7344101003946</v>
      </c>
      <c r="AS313" s="177">
        <f t="shared" si="25"/>
        <v>4633.1068024601755</v>
      </c>
      <c r="AT313" s="177">
        <f t="shared" si="25"/>
        <v>4637.2481031845282</v>
      </c>
    </row>
    <row r="314" spans="1:74" ht="13.9" customHeight="1" thickBot="1" x14ac:dyDescent="0.45">
      <c r="G314" s="24"/>
      <c r="H314" s="262"/>
      <c r="I314" s="25"/>
      <c r="J314" s="252"/>
      <c r="K314" s="167" t="s">
        <v>178</v>
      </c>
      <c r="L314" s="178">
        <f t="shared" si="25"/>
        <v>4366.8014710926536</v>
      </c>
      <c r="M314" s="178">
        <f t="shared" si="25"/>
        <v>4366.8014710926536</v>
      </c>
      <c r="N314" s="178">
        <f t="shared" si="25"/>
        <v>4366.8014710926536</v>
      </c>
      <c r="O314" s="178">
        <f t="shared" si="25"/>
        <v>4366.8014710926536</v>
      </c>
      <c r="P314" s="178">
        <f t="shared" si="25"/>
        <v>4366.8014710926536</v>
      </c>
      <c r="Q314" s="178">
        <f t="shared" si="25"/>
        <v>4366.8014710926536</v>
      </c>
      <c r="R314" s="178">
        <f t="shared" si="25"/>
        <v>4366.8014710926536</v>
      </c>
      <c r="S314" s="178">
        <f t="shared" si="25"/>
        <v>4366.8014710926536</v>
      </c>
      <c r="T314" s="178">
        <f t="shared" si="25"/>
        <v>4366.8014710926536</v>
      </c>
      <c r="U314" s="178">
        <f t="shared" si="25"/>
        <v>4366.8014710926536</v>
      </c>
      <c r="V314" s="178">
        <f t="shared" si="25"/>
        <v>4366.8014710926536</v>
      </c>
      <c r="W314" s="178">
        <f t="shared" si="25"/>
        <v>4366.8014710926536</v>
      </c>
      <c r="X314" s="178">
        <f t="shared" si="25"/>
        <v>4366.8014710926536</v>
      </c>
      <c r="Y314" s="178">
        <f t="shared" si="25"/>
        <v>4366.8014710926536</v>
      </c>
      <c r="Z314" s="178">
        <f t="shared" si="25"/>
        <v>4366.8014710926536</v>
      </c>
      <c r="AA314" s="178">
        <f t="shared" si="25"/>
        <v>4366.8014710926536</v>
      </c>
      <c r="AB314" s="178">
        <f t="shared" si="25"/>
        <v>4366.8014710926536</v>
      </c>
      <c r="AC314" s="178">
        <f t="shared" si="25"/>
        <v>4366.8014710926536</v>
      </c>
      <c r="AD314" s="178">
        <f t="shared" si="25"/>
        <v>4366.8014710926536</v>
      </c>
      <c r="AE314" s="178">
        <f t="shared" si="25"/>
        <v>4366.8014710926536</v>
      </c>
      <c r="AF314" s="178">
        <f t="shared" si="25"/>
        <v>4366.8014710926536</v>
      </c>
      <c r="AG314" s="178">
        <f t="shared" si="25"/>
        <v>4366.8014710926536</v>
      </c>
      <c r="AH314" s="178">
        <f t="shared" si="25"/>
        <v>4366.8014710926536</v>
      </c>
      <c r="AI314" s="178">
        <f t="shared" si="25"/>
        <v>4366.8014710926536</v>
      </c>
      <c r="AJ314" s="178">
        <f t="shared" si="25"/>
        <v>4366.8014710926536</v>
      </c>
      <c r="AK314" s="178">
        <f t="shared" si="25"/>
        <v>4366.8014710926536</v>
      </c>
      <c r="AL314" s="178">
        <f t="shared" si="25"/>
        <v>4366.8014710926536</v>
      </c>
      <c r="AM314" s="178">
        <f t="shared" si="25"/>
        <v>4366.8014710926536</v>
      </c>
      <c r="AN314" s="178">
        <f t="shared" si="25"/>
        <v>4366.8014710926536</v>
      </c>
      <c r="AO314" s="178">
        <f t="shared" si="25"/>
        <v>4366.8014710926536</v>
      </c>
      <c r="AP314" s="178">
        <f t="shared" si="25"/>
        <v>4366.8014710926536</v>
      </c>
      <c r="AQ314" s="178">
        <f t="shared" si="25"/>
        <v>4366.8014710926536</v>
      </c>
      <c r="AR314" s="178">
        <f t="shared" si="25"/>
        <v>4366.8014710926536</v>
      </c>
      <c r="AS314" s="178">
        <f t="shared" si="25"/>
        <v>4366.8014710926536</v>
      </c>
      <c r="AT314" s="178">
        <f t="shared" si="25"/>
        <v>4366.8014710926536</v>
      </c>
    </row>
    <row r="315" spans="1:74" ht="13.9" customHeight="1" thickTop="1" x14ac:dyDescent="0.4">
      <c r="G315" s="24"/>
      <c r="H315" s="262"/>
      <c r="I315" s="25"/>
      <c r="J315" s="252"/>
      <c r="K315" s="163" t="s">
        <v>179</v>
      </c>
      <c r="L315" s="179">
        <f t="shared" si="25"/>
        <v>4266.9415190615846</v>
      </c>
      <c r="M315" s="179">
        <f t="shared" si="25"/>
        <v>4332.6221085930556</v>
      </c>
      <c r="N315" s="179">
        <f t="shared" si="25"/>
        <v>4362.1035930731059</v>
      </c>
      <c r="O315" s="179">
        <f t="shared" si="25"/>
        <v>4390.9945100402492</v>
      </c>
      <c r="P315" s="179">
        <f t="shared" si="25"/>
        <v>4419.2948594946292</v>
      </c>
      <c r="Q315" s="179">
        <f t="shared" si="25"/>
        <v>4447.0046414365333</v>
      </c>
      <c r="R315" s="179">
        <f t="shared" si="25"/>
        <v>4474.1238558655305</v>
      </c>
      <c r="S315" s="179">
        <f t="shared" si="25"/>
        <v>4500.6525027821936</v>
      </c>
      <c r="T315" s="179">
        <f t="shared" si="25"/>
        <v>4526.590582185665</v>
      </c>
      <c r="U315" s="179">
        <f t="shared" si="25"/>
        <v>4551.9380940769452</v>
      </c>
      <c r="V315" s="179">
        <f t="shared" si="25"/>
        <v>4576.6950384550328</v>
      </c>
      <c r="W315" s="179">
        <f t="shared" si="25"/>
        <v>4600.8614153207855</v>
      </c>
      <c r="X315" s="179">
        <f t="shared" si="25"/>
        <v>4624.437224673633</v>
      </c>
      <c r="Y315" s="179">
        <f t="shared" si="25"/>
        <v>4647.4224665140027</v>
      </c>
      <c r="Z315" s="179">
        <f t="shared" si="25"/>
        <v>4669.8171408413236</v>
      </c>
      <c r="AA315" s="179">
        <f t="shared" si="25"/>
        <v>4691.6212476563105</v>
      </c>
      <c r="AB315" s="179">
        <f t="shared" si="25"/>
        <v>4712.8347869582476</v>
      </c>
      <c r="AC315" s="179">
        <f t="shared" si="25"/>
        <v>4733.4577587478516</v>
      </c>
      <c r="AD315" s="179">
        <f t="shared" si="25"/>
        <v>4753.4901630244058</v>
      </c>
      <c r="AE315" s="179">
        <f t="shared" si="25"/>
        <v>4772.9319997883404</v>
      </c>
      <c r="AF315" s="179">
        <f t="shared" si="25"/>
        <v>4791.7832690397972</v>
      </c>
      <c r="AG315" s="179">
        <f t="shared" si="25"/>
        <v>4810.0439707782043</v>
      </c>
      <c r="AH315" s="179">
        <f t="shared" si="25"/>
        <v>4827.7141050042774</v>
      </c>
      <c r="AI315" s="179">
        <f t="shared" si="25"/>
        <v>4844.7936717173015</v>
      </c>
      <c r="AJ315" s="179">
        <f t="shared" si="25"/>
        <v>4861.2826709179917</v>
      </c>
      <c r="AK315" s="179">
        <f t="shared" si="25"/>
        <v>4877.181102605633</v>
      </c>
      <c r="AL315" s="179">
        <f t="shared" si="25"/>
        <v>4892.4889667809402</v>
      </c>
      <c r="AM315" s="179">
        <f t="shared" si="25"/>
        <v>4907.2062634431968</v>
      </c>
      <c r="AN315" s="179">
        <f t="shared" si="25"/>
        <v>4921.3329925929784</v>
      </c>
      <c r="AO315" s="179">
        <f t="shared" si="25"/>
        <v>4934.869154229852</v>
      </c>
      <c r="AP315" s="179">
        <f t="shared" si="25"/>
        <v>4947.8147483542498</v>
      </c>
      <c r="AQ315" s="179">
        <f t="shared" si="25"/>
        <v>4960.1697749657405</v>
      </c>
      <c r="AR315" s="179">
        <f t="shared" si="25"/>
        <v>4971.9342340647545</v>
      </c>
      <c r="AS315" s="179">
        <f t="shared" si="25"/>
        <v>4983.1081256508614</v>
      </c>
      <c r="AT315" s="179">
        <f t="shared" si="25"/>
        <v>4993.691449724206</v>
      </c>
    </row>
    <row r="316" spans="1:74" ht="13.9" customHeight="1" x14ac:dyDescent="0.4">
      <c r="G316" s="24"/>
      <c r="H316" s="262"/>
      <c r="I316" s="25"/>
      <c r="J316" s="252"/>
      <c r="K316" s="165" t="s">
        <v>180</v>
      </c>
      <c r="L316" s="177">
        <f t="shared" si="25"/>
        <v>4266.9415190615846</v>
      </c>
      <c r="M316" s="177">
        <f t="shared" si="25"/>
        <v>4278.7088437543125</v>
      </c>
      <c r="N316" s="177">
        <f t="shared" si="25"/>
        <v>4290.2450768117242</v>
      </c>
      <c r="O316" s="177">
        <f t="shared" si="25"/>
        <v>4301.5502182336495</v>
      </c>
      <c r="P316" s="177">
        <f t="shared" si="25"/>
        <v>4312.6242680201458</v>
      </c>
      <c r="Q316" s="177">
        <f t="shared" si="25"/>
        <v>4323.4672261713258</v>
      </c>
      <c r="R316" s="177">
        <f t="shared" si="25"/>
        <v>4334.0790926870204</v>
      </c>
      <c r="S316" s="177">
        <f t="shared" si="25"/>
        <v>4344.4598675674542</v>
      </c>
      <c r="T316" s="177">
        <f t="shared" si="25"/>
        <v>4354.6095508122908</v>
      </c>
      <c r="U316" s="177">
        <f t="shared" si="25"/>
        <v>4364.528142421922</v>
      </c>
      <c r="V316" s="177">
        <f t="shared" si="25"/>
        <v>4374.2156423959559</v>
      </c>
      <c r="W316" s="177">
        <f t="shared" si="25"/>
        <v>4383.6720507347291</v>
      </c>
      <c r="X316" s="177">
        <f t="shared" si="25"/>
        <v>4392.8973674380168</v>
      </c>
      <c r="Y316" s="177">
        <f t="shared" si="25"/>
        <v>4401.8915925059882</v>
      </c>
      <c r="Z316" s="177">
        <f t="shared" si="25"/>
        <v>4410.6547259384179</v>
      </c>
      <c r="AA316" s="177">
        <f t="shared" si="25"/>
        <v>4419.1867677355858</v>
      </c>
      <c r="AB316" s="177">
        <f t="shared" si="25"/>
        <v>4427.4877178972138</v>
      </c>
      <c r="AC316" s="177">
        <f t="shared" si="25"/>
        <v>4435.5575764235809</v>
      </c>
      <c r="AD316" s="177">
        <f t="shared" si="25"/>
        <v>4443.3963433144063</v>
      </c>
      <c r="AE316" s="177">
        <f t="shared" si="25"/>
        <v>4451.004018569859</v>
      </c>
      <c r="AF316" s="177">
        <f t="shared" si="25"/>
        <v>4458.3806021899936</v>
      </c>
      <c r="AG316" s="177">
        <f t="shared" si="25"/>
        <v>4465.5260941745883</v>
      </c>
      <c r="AH316" s="177">
        <f t="shared" si="25"/>
        <v>4472.4404945239221</v>
      </c>
      <c r="AI316" s="177">
        <f t="shared" si="25"/>
        <v>4479.1238032377141</v>
      </c>
      <c r="AJ316" s="177">
        <f t="shared" si="25"/>
        <v>4485.5760203162445</v>
      </c>
      <c r="AK316" s="177">
        <f t="shared" si="25"/>
        <v>4491.7971457592339</v>
      </c>
      <c r="AL316" s="177">
        <f t="shared" si="25"/>
        <v>4497.7871795669635</v>
      </c>
      <c r="AM316" s="177">
        <f t="shared" si="25"/>
        <v>4503.5461217391512</v>
      </c>
      <c r="AN316" s="177">
        <f t="shared" si="25"/>
        <v>4509.0739722760218</v>
      </c>
      <c r="AO316" s="177">
        <f t="shared" si="25"/>
        <v>4514.3707311774069</v>
      </c>
      <c r="AP316" s="177">
        <f t="shared" si="25"/>
        <v>4519.4363984434758</v>
      </c>
      <c r="AQ316" s="177">
        <f t="shared" si="25"/>
        <v>4524.2709740740593</v>
      </c>
      <c r="AR316" s="177">
        <f t="shared" si="25"/>
        <v>4528.8744580693256</v>
      </c>
      <c r="AS316" s="177">
        <f t="shared" si="25"/>
        <v>4533.2468504291073</v>
      </c>
      <c r="AT316" s="177">
        <f t="shared" si="25"/>
        <v>4537.3881511534582</v>
      </c>
    </row>
    <row r="317" spans="1:74" ht="13.9" customHeight="1" thickBot="1" x14ac:dyDescent="0.45">
      <c r="G317" s="24"/>
      <c r="H317" s="262"/>
      <c r="I317" s="25"/>
      <c r="J317" s="252"/>
      <c r="K317" s="167" t="s">
        <v>181</v>
      </c>
      <c r="L317" s="178">
        <f t="shared" si="25"/>
        <v>4266.9415190615846</v>
      </c>
      <c r="M317" s="178">
        <f t="shared" si="25"/>
        <v>4266.9415190615846</v>
      </c>
      <c r="N317" s="178">
        <f t="shared" si="25"/>
        <v>4266.9415190615846</v>
      </c>
      <c r="O317" s="178">
        <f t="shared" si="25"/>
        <v>4266.9415190615846</v>
      </c>
      <c r="P317" s="178">
        <f t="shared" si="25"/>
        <v>4266.9415190615846</v>
      </c>
      <c r="Q317" s="178">
        <f t="shared" si="25"/>
        <v>4266.9415190615846</v>
      </c>
      <c r="R317" s="178">
        <f t="shared" si="25"/>
        <v>4266.9415190615846</v>
      </c>
      <c r="S317" s="178">
        <f t="shared" si="25"/>
        <v>4266.9415190615846</v>
      </c>
      <c r="T317" s="178">
        <f t="shared" si="25"/>
        <v>4266.9415190615846</v>
      </c>
      <c r="U317" s="178">
        <f t="shared" si="25"/>
        <v>4266.9415190615846</v>
      </c>
      <c r="V317" s="178">
        <f t="shared" ref="V317:AT317" si="26">(V270)*8760</f>
        <v>4266.9415190615846</v>
      </c>
      <c r="W317" s="178">
        <f t="shared" si="26"/>
        <v>4266.9415190615846</v>
      </c>
      <c r="X317" s="178">
        <f t="shared" si="26"/>
        <v>4266.9415190615846</v>
      </c>
      <c r="Y317" s="178">
        <f t="shared" si="26"/>
        <v>4266.9415190615846</v>
      </c>
      <c r="Z317" s="178">
        <f t="shared" si="26"/>
        <v>4266.9415190615846</v>
      </c>
      <c r="AA317" s="178">
        <f t="shared" si="26"/>
        <v>4266.9415190615846</v>
      </c>
      <c r="AB317" s="178">
        <f t="shared" si="26"/>
        <v>4266.9415190615846</v>
      </c>
      <c r="AC317" s="178">
        <f t="shared" si="26"/>
        <v>4266.9415190615846</v>
      </c>
      <c r="AD317" s="178">
        <f t="shared" si="26"/>
        <v>4266.9415190615846</v>
      </c>
      <c r="AE317" s="178">
        <f t="shared" si="26"/>
        <v>4266.9415190615846</v>
      </c>
      <c r="AF317" s="178">
        <f t="shared" si="26"/>
        <v>4266.9415190615846</v>
      </c>
      <c r="AG317" s="178">
        <f t="shared" si="26"/>
        <v>4266.9415190615846</v>
      </c>
      <c r="AH317" s="178">
        <f t="shared" si="26"/>
        <v>4266.9415190615846</v>
      </c>
      <c r="AI317" s="178">
        <f t="shared" si="26"/>
        <v>4266.9415190615846</v>
      </c>
      <c r="AJ317" s="178">
        <f t="shared" si="26"/>
        <v>4266.9415190615846</v>
      </c>
      <c r="AK317" s="178">
        <f t="shared" si="26"/>
        <v>4266.9415190615846</v>
      </c>
      <c r="AL317" s="178">
        <f t="shared" si="26"/>
        <v>4266.9415190615846</v>
      </c>
      <c r="AM317" s="178">
        <f t="shared" si="26"/>
        <v>4266.9415190615846</v>
      </c>
      <c r="AN317" s="178">
        <f t="shared" si="26"/>
        <v>4266.9415190615846</v>
      </c>
      <c r="AO317" s="178">
        <f t="shared" si="26"/>
        <v>4266.9415190615846</v>
      </c>
      <c r="AP317" s="178">
        <f t="shared" si="26"/>
        <v>4266.9415190615846</v>
      </c>
      <c r="AQ317" s="178">
        <f t="shared" si="26"/>
        <v>4266.9415190615846</v>
      </c>
      <c r="AR317" s="178">
        <f t="shared" si="26"/>
        <v>4266.9415190615846</v>
      </c>
      <c r="AS317" s="178">
        <f t="shared" si="26"/>
        <v>4266.9415190615846</v>
      </c>
      <c r="AT317" s="178">
        <f t="shared" si="26"/>
        <v>4266.9415190615846</v>
      </c>
    </row>
    <row r="318" spans="1:74" ht="13.9" customHeight="1" thickTop="1" x14ac:dyDescent="0.4">
      <c r="G318" s="24"/>
      <c r="H318" s="262"/>
      <c r="I318" s="25"/>
      <c r="J318" s="252"/>
      <c r="K318" s="163" t="s">
        <v>182</v>
      </c>
      <c r="L318" s="179">
        <f t="shared" ref="L318:AT325" si="27">(L271)*8760</f>
        <v>4164.9551047205532</v>
      </c>
      <c r="M318" s="179">
        <f t="shared" si="27"/>
        <v>4230.6356942520233</v>
      </c>
      <c r="N318" s="179">
        <f t="shared" si="27"/>
        <v>4260.1171787320736</v>
      </c>
      <c r="O318" s="179">
        <f t="shared" si="27"/>
        <v>4289.0080956992178</v>
      </c>
      <c r="P318" s="179">
        <f t="shared" si="27"/>
        <v>4317.3084451535979</v>
      </c>
      <c r="Q318" s="179">
        <f t="shared" si="27"/>
        <v>4345.0182270955011</v>
      </c>
      <c r="R318" s="179">
        <f t="shared" si="27"/>
        <v>4372.1374415244991</v>
      </c>
      <c r="S318" s="179">
        <f t="shared" si="27"/>
        <v>4398.6660884411613</v>
      </c>
      <c r="T318" s="179">
        <f t="shared" si="27"/>
        <v>4424.6041678446327</v>
      </c>
      <c r="U318" s="179">
        <f t="shared" si="27"/>
        <v>4449.9516797359129</v>
      </c>
      <c r="V318" s="179">
        <f t="shared" si="27"/>
        <v>4474.7086241140005</v>
      </c>
      <c r="W318" s="179">
        <f t="shared" si="27"/>
        <v>4498.8750009797532</v>
      </c>
      <c r="X318" s="179">
        <f t="shared" si="27"/>
        <v>4522.4508103326016</v>
      </c>
      <c r="Y318" s="179">
        <f t="shared" si="27"/>
        <v>4545.4360521729714</v>
      </c>
      <c r="Z318" s="179">
        <f t="shared" si="27"/>
        <v>4567.8307265002923</v>
      </c>
      <c r="AA318" s="179">
        <f t="shared" si="27"/>
        <v>4589.6348333152791</v>
      </c>
      <c r="AB318" s="179">
        <f t="shared" si="27"/>
        <v>4610.8483726172162</v>
      </c>
      <c r="AC318" s="179">
        <f t="shared" si="27"/>
        <v>4631.4713444068202</v>
      </c>
      <c r="AD318" s="179">
        <f t="shared" si="27"/>
        <v>4651.5037486833735</v>
      </c>
      <c r="AE318" s="179">
        <f t="shared" si="27"/>
        <v>4670.9455854473081</v>
      </c>
      <c r="AF318" s="179">
        <f t="shared" si="27"/>
        <v>4689.7968546987649</v>
      </c>
      <c r="AG318" s="179">
        <f t="shared" si="27"/>
        <v>4708.0575564371729</v>
      </c>
      <c r="AH318" s="179">
        <f t="shared" si="27"/>
        <v>4725.7276906632451</v>
      </c>
      <c r="AI318" s="179">
        <f t="shared" si="27"/>
        <v>4742.8072573762702</v>
      </c>
      <c r="AJ318" s="179">
        <f t="shared" si="27"/>
        <v>4759.2962565769603</v>
      </c>
      <c r="AK318" s="179">
        <f t="shared" si="27"/>
        <v>4775.1946882646016</v>
      </c>
      <c r="AL318" s="179">
        <f t="shared" si="27"/>
        <v>4790.5025524399089</v>
      </c>
      <c r="AM318" s="179">
        <f t="shared" si="27"/>
        <v>4805.2198491021654</v>
      </c>
      <c r="AN318" s="179">
        <f t="shared" si="27"/>
        <v>4819.346578251947</v>
      </c>
      <c r="AO318" s="179">
        <f t="shared" si="27"/>
        <v>4832.8827398888207</v>
      </c>
      <c r="AP318" s="179">
        <f t="shared" si="27"/>
        <v>4845.8283340132175</v>
      </c>
      <c r="AQ318" s="179">
        <f t="shared" si="27"/>
        <v>4858.1833606247083</v>
      </c>
      <c r="AR318" s="179">
        <f t="shared" si="27"/>
        <v>4869.9478197237231</v>
      </c>
      <c r="AS318" s="179">
        <f t="shared" si="27"/>
        <v>4881.1217113098301</v>
      </c>
      <c r="AT318" s="179">
        <f t="shared" si="27"/>
        <v>4891.7050353831737</v>
      </c>
    </row>
    <row r="319" spans="1:74" ht="13.9" customHeight="1" x14ac:dyDescent="0.4">
      <c r="G319" s="24"/>
      <c r="H319" s="262"/>
      <c r="I319" s="25"/>
      <c r="J319" s="252"/>
      <c r="K319" s="165" t="s">
        <v>183</v>
      </c>
      <c r="L319" s="177">
        <f t="shared" si="27"/>
        <v>4164.9551047205532</v>
      </c>
      <c r="M319" s="177">
        <f t="shared" si="27"/>
        <v>4176.7224294132811</v>
      </c>
      <c r="N319" s="177">
        <f t="shared" si="27"/>
        <v>4188.2586624706919</v>
      </c>
      <c r="O319" s="177">
        <f t="shared" si="27"/>
        <v>4199.5638038926181</v>
      </c>
      <c r="P319" s="177">
        <f t="shared" si="27"/>
        <v>4210.6378536791144</v>
      </c>
      <c r="Q319" s="177">
        <f t="shared" si="27"/>
        <v>4221.4808118302944</v>
      </c>
      <c r="R319" s="177">
        <f t="shared" si="27"/>
        <v>4232.092678345989</v>
      </c>
      <c r="S319" s="177">
        <f t="shared" si="27"/>
        <v>4242.473453226422</v>
      </c>
      <c r="T319" s="177">
        <f t="shared" si="27"/>
        <v>4252.6231364712585</v>
      </c>
      <c r="U319" s="177">
        <f t="shared" si="27"/>
        <v>4262.5417280808897</v>
      </c>
      <c r="V319" s="177">
        <f t="shared" si="27"/>
        <v>4272.2292280549245</v>
      </c>
      <c r="W319" s="177">
        <f t="shared" si="27"/>
        <v>4281.6856363936968</v>
      </c>
      <c r="X319" s="177">
        <f t="shared" si="27"/>
        <v>4290.9109530969854</v>
      </c>
      <c r="Y319" s="177">
        <f t="shared" si="27"/>
        <v>4299.9051781649559</v>
      </c>
      <c r="Z319" s="177">
        <f t="shared" si="27"/>
        <v>4308.6683115973856</v>
      </c>
      <c r="AA319" s="177">
        <f t="shared" si="27"/>
        <v>4317.2003533945553</v>
      </c>
      <c r="AB319" s="177">
        <f t="shared" si="27"/>
        <v>4325.5013035561824</v>
      </c>
      <c r="AC319" s="177">
        <f t="shared" si="27"/>
        <v>4333.5711620825496</v>
      </c>
      <c r="AD319" s="177">
        <f t="shared" si="27"/>
        <v>4341.4099289733749</v>
      </c>
      <c r="AE319" s="177">
        <f t="shared" si="27"/>
        <v>4349.0176042288276</v>
      </c>
      <c r="AF319" s="177">
        <f t="shared" si="27"/>
        <v>4356.3941878489622</v>
      </c>
      <c r="AG319" s="177">
        <f t="shared" si="27"/>
        <v>4363.5396798335569</v>
      </c>
      <c r="AH319" s="177">
        <f t="shared" si="27"/>
        <v>4370.4540801828898</v>
      </c>
      <c r="AI319" s="177">
        <f t="shared" si="27"/>
        <v>4377.1373888966818</v>
      </c>
      <c r="AJ319" s="177">
        <f t="shared" si="27"/>
        <v>4383.5896059752131</v>
      </c>
      <c r="AK319" s="177">
        <f t="shared" si="27"/>
        <v>4389.8107314182025</v>
      </c>
      <c r="AL319" s="177">
        <f t="shared" si="27"/>
        <v>4395.8007652259312</v>
      </c>
      <c r="AM319" s="177">
        <f t="shared" si="27"/>
        <v>4401.5597073981198</v>
      </c>
      <c r="AN319" s="177">
        <f t="shared" si="27"/>
        <v>4407.0875579349904</v>
      </c>
      <c r="AO319" s="177">
        <f t="shared" si="27"/>
        <v>4412.3843168363755</v>
      </c>
      <c r="AP319" s="177">
        <f t="shared" si="27"/>
        <v>4417.4499841024435</v>
      </c>
      <c r="AQ319" s="177">
        <f t="shared" si="27"/>
        <v>4422.284559733027</v>
      </c>
      <c r="AR319" s="177">
        <f t="shared" si="27"/>
        <v>4426.8880437282942</v>
      </c>
      <c r="AS319" s="177">
        <f t="shared" si="27"/>
        <v>4431.260436088075</v>
      </c>
      <c r="AT319" s="177">
        <f t="shared" si="27"/>
        <v>4435.4017368124269</v>
      </c>
    </row>
    <row r="320" spans="1:74" ht="13.9" customHeight="1" thickBot="1" x14ac:dyDescent="0.45">
      <c r="G320" s="24"/>
      <c r="H320" s="262"/>
      <c r="I320" s="25"/>
      <c r="J320" s="252"/>
      <c r="K320" s="167" t="s">
        <v>184</v>
      </c>
      <c r="L320" s="178">
        <f t="shared" si="27"/>
        <v>4164.9551047205532</v>
      </c>
      <c r="M320" s="178">
        <f t="shared" si="27"/>
        <v>4164.9551047205532</v>
      </c>
      <c r="N320" s="178">
        <f t="shared" si="27"/>
        <v>4164.9551047205532</v>
      </c>
      <c r="O320" s="178">
        <f t="shared" si="27"/>
        <v>4164.9551047205532</v>
      </c>
      <c r="P320" s="178">
        <f t="shared" si="27"/>
        <v>4164.9551047205532</v>
      </c>
      <c r="Q320" s="178">
        <f t="shared" si="27"/>
        <v>4164.9551047205532</v>
      </c>
      <c r="R320" s="178">
        <f t="shared" si="27"/>
        <v>4164.9551047205532</v>
      </c>
      <c r="S320" s="178">
        <f t="shared" si="27"/>
        <v>4164.9551047205532</v>
      </c>
      <c r="T320" s="178">
        <f t="shared" si="27"/>
        <v>4164.9551047205532</v>
      </c>
      <c r="U320" s="178">
        <f t="shared" si="27"/>
        <v>4164.9551047205532</v>
      </c>
      <c r="V320" s="178">
        <f t="shared" si="27"/>
        <v>4164.9551047205532</v>
      </c>
      <c r="W320" s="178">
        <f t="shared" si="27"/>
        <v>4164.9551047205532</v>
      </c>
      <c r="X320" s="178">
        <f t="shared" si="27"/>
        <v>4164.9551047205532</v>
      </c>
      <c r="Y320" s="178">
        <f t="shared" si="27"/>
        <v>4164.9551047205532</v>
      </c>
      <c r="Z320" s="178">
        <f t="shared" si="27"/>
        <v>4164.9551047205532</v>
      </c>
      <c r="AA320" s="178">
        <f t="shared" si="27"/>
        <v>4164.9551047205532</v>
      </c>
      <c r="AB320" s="178">
        <f t="shared" si="27"/>
        <v>4164.9551047205532</v>
      </c>
      <c r="AC320" s="178">
        <f t="shared" si="27"/>
        <v>4164.9551047205532</v>
      </c>
      <c r="AD320" s="178">
        <f t="shared" si="27"/>
        <v>4164.9551047205532</v>
      </c>
      <c r="AE320" s="178">
        <f t="shared" si="27"/>
        <v>4164.9551047205532</v>
      </c>
      <c r="AF320" s="178">
        <f t="shared" si="27"/>
        <v>4164.9551047205532</v>
      </c>
      <c r="AG320" s="178">
        <f t="shared" si="27"/>
        <v>4164.9551047205532</v>
      </c>
      <c r="AH320" s="178">
        <f t="shared" si="27"/>
        <v>4164.9551047205532</v>
      </c>
      <c r="AI320" s="178">
        <f t="shared" si="27"/>
        <v>4164.9551047205532</v>
      </c>
      <c r="AJ320" s="178">
        <f t="shared" si="27"/>
        <v>4164.9551047205532</v>
      </c>
      <c r="AK320" s="178">
        <f t="shared" si="27"/>
        <v>4164.9551047205532</v>
      </c>
      <c r="AL320" s="178">
        <f t="shared" si="27"/>
        <v>4164.9551047205532</v>
      </c>
      <c r="AM320" s="178">
        <f t="shared" si="27"/>
        <v>4164.9551047205532</v>
      </c>
      <c r="AN320" s="178">
        <f t="shared" si="27"/>
        <v>4164.9551047205532</v>
      </c>
      <c r="AO320" s="178">
        <f t="shared" si="27"/>
        <v>4164.9551047205532</v>
      </c>
      <c r="AP320" s="178">
        <f t="shared" si="27"/>
        <v>4164.9551047205532</v>
      </c>
      <c r="AQ320" s="178">
        <f t="shared" si="27"/>
        <v>4164.9551047205532</v>
      </c>
      <c r="AR320" s="178">
        <f t="shared" si="27"/>
        <v>4164.9551047205532</v>
      </c>
      <c r="AS320" s="178">
        <f t="shared" si="27"/>
        <v>4164.9551047205532</v>
      </c>
      <c r="AT320" s="178">
        <f t="shared" si="27"/>
        <v>4164.9551047205532</v>
      </c>
    </row>
    <row r="321" spans="7:46" ht="13.9" customHeight="1" thickTop="1" x14ac:dyDescent="0.4">
      <c r="G321" s="24"/>
      <c r="H321" s="262"/>
      <c r="I321" s="25"/>
      <c r="J321" s="252"/>
      <c r="K321" s="163" t="s">
        <v>185</v>
      </c>
      <c r="L321" s="179">
        <f t="shared" si="27"/>
        <v>3930.1243730029091</v>
      </c>
      <c r="M321" s="179">
        <f t="shared" si="27"/>
        <v>3995.8049625343792</v>
      </c>
      <c r="N321" s="179">
        <f t="shared" si="27"/>
        <v>4025.2864470144295</v>
      </c>
      <c r="O321" s="179">
        <f t="shared" si="27"/>
        <v>4054.1773639815733</v>
      </c>
      <c r="P321" s="179">
        <f t="shared" si="27"/>
        <v>4082.4777134359533</v>
      </c>
      <c r="Q321" s="179">
        <f t="shared" si="27"/>
        <v>4110.187495377857</v>
      </c>
      <c r="R321" s="179">
        <f t="shared" si="27"/>
        <v>4137.306709806855</v>
      </c>
      <c r="S321" s="179">
        <f t="shared" si="27"/>
        <v>4163.8353567235181</v>
      </c>
      <c r="T321" s="179">
        <f t="shared" si="27"/>
        <v>4189.7734361269886</v>
      </c>
      <c r="U321" s="179">
        <f t="shared" si="27"/>
        <v>4215.1209480182679</v>
      </c>
      <c r="V321" s="179">
        <f t="shared" si="27"/>
        <v>4239.8778923963555</v>
      </c>
      <c r="W321" s="179">
        <f t="shared" si="27"/>
        <v>4264.0442692621091</v>
      </c>
      <c r="X321" s="179">
        <f t="shared" si="27"/>
        <v>4287.6200786149566</v>
      </c>
      <c r="Y321" s="179">
        <f t="shared" si="27"/>
        <v>4310.6053204553273</v>
      </c>
      <c r="Z321" s="179">
        <f t="shared" si="27"/>
        <v>4332.9999947826473</v>
      </c>
      <c r="AA321" s="179">
        <f t="shared" si="27"/>
        <v>4354.8041015976341</v>
      </c>
      <c r="AB321" s="179">
        <f t="shared" si="27"/>
        <v>4376.0176408995721</v>
      </c>
      <c r="AC321" s="179">
        <f t="shared" si="27"/>
        <v>4396.6406126891752</v>
      </c>
      <c r="AD321" s="179">
        <f t="shared" si="27"/>
        <v>4416.6730169657294</v>
      </c>
      <c r="AE321" s="179">
        <f t="shared" si="27"/>
        <v>4436.1148537296631</v>
      </c>
      <c r="AF321" s="179">
        <f t="shared" si="27"/>
        <v>4454.96612298112</v>
      </c>
      <c r="AG321" s="179">
        <f t="shared" si="27"/>
        <v>4473.2268247195279</v>
      </c>
      <c r="AH321" s="179">
        <f t="shared" si="27"/>
        <v>4490.8969589456019</v>
      </c>
      <c r="AI321" s="179">
        <f t="shared" si="27"/>
        <v>4507.9765256586261</v>
      </c>
      <c r="AJ321" s="179">
        <f t="shared" si="27"/>
        <v>4524.4655248593162</v>
      </c>
      <c r="AK321" s="179">
        <f t="shared" si="27"/>
        <v>4540.3639565469566</v>
      </c>
      <c r="AL321" s="179">
        <f t="shared" si="27"/>
        <v>4555.6718207222639</v>
      </c>
      <c r="AM321" s="179">
        <f t="shared" si="27"/>
        <v>4570.3891173845213</v>
      </c>
      <c r="AN321" s="179">
        <f t="shared" si="27"/>
        <v>4584.5158465343029</v>
      </c>
      <c r="AO321" s="179">
        <f t="shared" si="27"/>
        <v>4598.0520081711766</v>
      </c>
      <c r="AP321" s="179">
        <f t="shared" si="27"/>
        <v>4610.9976022955734</v>
      </c>
      <c r="AQ321" s="179">
        <f t="shared" si="27"/>
        <v>4623.3526289070651</v>
      </c>
      <c r="AR321" s="179">
        <f t="shared" si="27"/>
        <v>4635.117088006079</v>
      </c>
      <c r="AS321" s="179">
        <f t="shared" si="27"/>
        <v>4646.290979592186</v>
      </c>
      <c r="AT321" s="179">
        <f t="shared" si="27"/>
        <v>4656.8743036655305</v>
      </c>
    </row>
    <row r="322" spans="7:46" ht="13.9" customHeight="1" x14ac:dyDescent="0.4">
      <c r="G322" s="24"/>
      <c r="H322" s="262"/>
      <c r="I322" s="25"/>
      <c r="J322" s="252"/>
      <c r="K322" s="165" t="s">
        <v>186</v>
      </c>
      <c r="L322" s="177">
        <f t="shared" si="27"/>
        <v>3930.1243730029091</v>
      </c>
      <c r="M322" s="177">
        <f t="shared" si="27"/>
        <v>3941.8916976956366</v>
      </c>
      <c r="N322" s="177">
        <f t="shared" si="27"/>
        <v>3953.4279307530478</v>
      </c>
      <c r="O322" s="177">
        <f t="shared" si="27"/>
        <v>3964.7330721749736</v>
      </c>
      <c r="P322" s="177">
        <f t="shared" si="27"/>
        <v>3975.8071219614703</v>
      </c>
      <c r="Q322" s="177">
        <f t="shared" si="27"/>
        <v>3986.6500801126499</v>
      </c>
      <c r="R322" s="177">
        <f t="shared" si="27"/>
        <v>3997.2619466283445</v>
      </c>
      <c r="S322" s="177">
        <f t="shared" si="27"/>
        <v>4007.6427215087779</v>
      </c>
      <c r="T322" s="177">
        <f t="shared" si="27"/>
        <v>4017.7924047536144</v>
      </c>
      <c r="U322" s="177">
        <f t="shared" si="27"/>
        <v>4027.7109963632456</v>
      </c>
      <c r="V322" s="177">
        <f t="shared" si="27"/>
        <v>4037.39849633728</v>
      </c>
      <c r="W322" s="177">
        <f t="shared" si="27"/>
        <v>4046.8549046760527</v>
      </c>
      <c r="X322" s="177">
        <f t="shared" si="27"/>
        <v>4056.0802213793413</v>
      </c>
      <c r="Y322" s="177">
        <f t="shared" si="27"/>
        <v>4065.0744464473119</v>
      </c>
      <c r="Z322" s="177">
        <f t="shared" si="27"/>
        <v>4073.837579879742</v>
      </c>
      <c r="AA322" s="177">
        <f t="shared" si="27"/>
        <v>4082.3696216769108</v>
      </c>
      <c r="AB322" s="177">
        <f t="shared" si="27"/>
        <v>4090.6705718385383</v>
      </c>
      <c r="AC322" s="177">
        <f t="shared" si="27"/>
        <v>4098.7404303649046</v>
      </c>
      <c r="AD322" s="177">
        <f t="shared" si="27"/>
        <v>4106.5791972557308</v>
      </c>
      <c r="AE322" s="177">
        <f t="shared" si="27"/>
        <v>4114.1868725111826</v>
      </c>
      <c r="AF322" s="177">
        <f t="shared" si="27"/>
        <v>4121.5634561313182</v>
      </c>
      <c r="AG322" s="177">
        <f t="shared" si="27"/>
        <v>4128.7089481159128</v>
      </c>
      <c r="AH322" s="177">
        <f t="shared" si="27"/>
        <v>4135.6233484652457</v>
      </c>
      <c r="AI322" s="177">
        <f t="shared" si="27"/>
        <v>4142.3066571790378</v>
      </c>
      <c r="AJ322" s="177">
        <f t="shared" si="27"/>
        <v>4148.758874257569</v>
      </c>
      <c r="AK322" s="177">
        <f t="shared" si="27"/>
        <v>4154.9799997005584</v>
      </c>
      <c r="AL322" s="177">
        <f t="shared" si="27"/>
        <v>4160.9700335082871</v>
      </c>
      <c r="AM322" s="177">
        <f t="shared" si="27"/>
        <v>4166.7289756804757</v>
      </c>
      <c r="AN322" s="177">
        <f t="shared" si="27"/>
        <v>4172.2568262173454</v>
      </c>
      <c r="AO322" s="177">
        <f t="shared" si="27"/>
        <v>4177.5535851187315</v>
      </c>
      <c r="AP322" s="177">
        <f t="shared" si="27"/>
        <v>4182.6192523847994</v>
      </c>
      <c r="AQ322" s="177">
        <f t="shared" si="27"/>
        <v>4187.4538280153829</v>
      </c>
      <c r="AR322" s="177">
        <f t="shared" si="27"/>
        <v>4192.0573120106492</v>
      </c>
      <c r="AS322" s="177">
        <f t="shared" si="27"/>
        <v>4196.429704370431</v>
      </c>
      <c r="AT322" s="177">
        <f t="shared" si="27"/>
        <v>4200.5710050947828</v>
      </c>
    </row>
    <row r="323" spans="7:46" ht="13.9" customHeight="1" thickBot="1" x14ac:dyDescent="0.45">
      <c r="G323" s="24"/>
      <c r="H323" s="262"/>
      <c r="I323" s="25"/>
      <c r="J323" s="252"/>
      <c r="K323" s="167" t="s">
        <v>187</v>
      </c>
      <c r="L323" s="182">
        <f t="shared" si="27"/>
        <v>3930.1243730029091</v>
      </c>
      <c r="M323" s="182">
        <f t="shared" si="27"/>
        <v>3930.1243730029091</v>
      </c>
      <c r="N323" s="182">
        <f t="shared" si="27"/>
        <v>3930.1243730029091</v>
      </c>
      <c r="O323" s="182">
        <f t="shared" si="27"/>
        <v>3930.1243730029091</v>
      </c>
      <c r="P323" s="182">
        <f t="shared" si="27"/>
        <v>3930.1243730029091</v>
      </c>
      <c r="Q323" s="182">
        <f t="shared" si="27"/>
        <v>3930.1243730029091</v>
      </c>
      <c r="R323" s="182">
        <f t="shared" si="27"/>
        <v>3930.1243730029091</v>
      </c>
      <c r="S323" s="182">
        <f t="shared" si="27"/>
        <v>3930.1243730029091</v>
      </c>
      <c r="T323" s="182">
        <f t="shared" si="27"/>
        <v>3930.1243730029091</v>
      </c>
      <c r="U323" s="182">
        <f t="shared" si="27"/>
        <v>3930.1243730029091</v>
      </c>
      <c r="V323" s="182">
        <f t="shared" si="27"/>
        <v>3930.1243730029091</v>
      </c>
      <c r="W323" s="182">
        <f t="shared" si="27"/>
        <v>3930.1243730029091</v>
      </c>
      <c r="X323" s="182">
        <f t="shared" si="27"/>
        <v>3930.1243730029091</v>
      </c>
      <c r="Y323" s="182">
        <f t="shared" si="27"/>
        <v>3930.1243730029091</v>
      </c>
      <c r="Z323" s="182">
        <f t="shared" si="27"/>
        <v>3930.1243730029091</v>
      </c>
      <c r="AA323" s="182">
        <f t="shared" si="27"/>
        <v>3930.1243730029091</v>
      </c>
      <c r="AB323" s="182">
        <f t="shared" si="27"/>
        <v>3930.1243730029091</v>
      </c>
      <c r="AC323" s="182">
        <f t="shared" si="27"/>
        <v>3930.1243730029091</v>
      </c>
      <c r="AD323" s="182">
        <f t="shared" si="27"/>
        <v>3930.1243730029091</v>
      </c>
      <c r="AE323" s="182">
        <f t="shared" si="27"/>
        <v>3930.1243730029091</v>
      </c>
      <c r="AF323" s="182">
        <f t="shared" si="27"/>
        <v>3930.1243730029091</v>
      </c>
      <c r="AG323" s="182">
        <f t="shared" si="27"/>
        <v>3930.1243730029091</v>
      </c>
      <c r="AH323" s="182">
        <f t="shared" si="27"/>
        <v>3930.1243730029091</v>
      </c>
      <c r="AI323" s="182">
        <f t="shared" si="27"/>
        <v>3930.1243730029091</v>
      </c>
      <c r="AJ323" s="182">
        <f t="shared" si="27"/>
        <v>3930.1243730029091</v>
      </c>
      <c r="AK323" s="182">
        <f t="shared" si="27"/>
        <v>3930.1243730029091</v>
      </c>
      <c r="AL323" s="182">
        <f t="shared" si="27"/>
        <v>3930.1243730029091</v>
      </c>
      <c r="AM323" s="182">
        <f t="shared" si="27"/>
        <v>3930.1243730029091</v>
      </c>
      <c r="AN323" s="182">
        <f t="shared" si="27"/>
        <v>3930.1243730029091</v>
      </c>
      <c r="AO323" s="182">
        <f t="shared" si="27"/>
        <v>3930.1243730029091</v>
      </c>
      <c r="AP323" s="182">
        <f t="shared" si="27"/>
        <v>3930.1243730029091</v>
      </c>
      <c r="AQ323" s="182">
        <f t="shared" si="27"/>
        <v>3930.1243730029091</v>
      </c>
      <c r="AR323" s="182">
        <f t="shared" si="27"/>
        <v>3930.1243730029091</v>
      </c>
      <c r="AS323" s="182">
        <f t="shared" si="27"/>
        <v>3930.1243730029091</v>
      </c>
      <c r="AT323" s="182">
        <f t="shared" si="27"/>
        <v>3930.1243730029091</v>
      </c>
    </row>
    <row r="324" spans="7:46" ht="13.9" customHeight="1" thickTop="1" x14ac:dyDescent="0.4">
      <c r="G324" s="24"/>
      <c r="H324" s="262"/>
      <c r="I324" s="25"/>
      <c r="J324" s="253"/>
      <c r="K324" s="163" t="s">
        <v>188</v>
      </c>
      <c r="L324" s="179">
        <f t="shared" si="27"/>
        <v>3658.5863314907538</v>
      </c>
      <c r="M324" s="179">
        <f t="shared" si="27"/>
        <v>3724.2669210222243</v>
      </c>
      <c r="N324" s="179">
        <f t="shared" si="27"/>
        <v>3753.7484055022746</v>
      </c>
      <c r="O324" s="179">
        <f t="shared" si="27"/>
        <v>3782.6393224694179</v>
      </c>
      <c r="P324" s="179">
        <f t="shared" si="27"/>
        <v>3810.9396719237984</v>
      </c>
      <c r="Q324" s="179">
        <f t="shared" si="27"/>
        <v>3838.6494538657021</v>
      </c>
      <c r="R324" s="179">
        <f t="shared" si="27"/>
        <v>3865.7686682946996</v>
      </c>
      <c r="S324" s="179">
        <f t="shared" si="27"/>
        <v>3892.2973152113627</v>
      </c>
      <c r="T324" s="179">
        <f t="shared" si="27"/>
        <v>3918.2353946148332</v>
      </c>
      <c r="U324" s="179">
        <f t="shared" si="27"/>
        <v>3943.5829065061134</v>
      </c>
      <c r="V324" s="179">
        <f t="shared" si="27"/>
        <v>3968.3398508842006</v>
      </c>
      <c r="W324" s="179">
        <f t="shared" si="27"/>
        <v>3992.5062277499542</v>
      </c>
      <c r="X324" s="179">
        <f t="shared" si="27"/>
        <v>4016.0820371028012</v>
      </c>
      <c r="Y324" s="179">
        <f t="shared" si="27"/>
        <v>4039.0672789431719</v>
      </c>
      <c r="Z324" s="179">
        <f t="shared" si="27"/>
        <v>4061.4619532704928</v>
      </c>
      <c r="AA324" s="179">
        <f t="shared" si="27"/>
        <v>4083.2660600854792</v>
      </c>
      <c r="AB324" s="179">
        <f t="shared" si="27"/>
        <v>4104.4795993874168</v>
      </c>
      <c r="AC324" s="179">
        <f t="shared" si="27"/>
        <v>4125.1025711770199</v>
      </c>
      <c r="AD324" s="179">
        <f t="shared" si="27"/>
        <v>4145.134975453575</v>
      </c>
      <c r="AE324" s="179">
        <f t="shared" si="27"/>
        <v>4164.5768122175086</v>
      </c>
      <c r="AF324" s="179">
        <f t="shared" si="27"/>
        <v>4183.4280814689655</v>
      </c>
      <c r="AG324" s="179">
        <f t="shared" si="27"/>
        <v>4201.6887832073726</v>
      </c>
      <c r="AH324" s="179">
        <f t="shared" si="27"/>
        <v>4219.3589174334465</v>
      </c>
      <c r="AI324" s="179">
        <f t="shared" si="27"/>
        <v>4236.4384841464707</v>
      </c>
      <c r="AJ324" s="179">
        <f t="shared" si="27"/>
        <v>4252.9274833471609</v>
      </c>
      <c r="AK324" s="179">
        <f t="shared" si="27"/>
        <v>4268.8259150348022</v>
      </c>
      <c r="AL324" s="179">
        <f t="shared" si="27"/>
        <v>4284.1337792101085</v>
      </c>
      <c r="AM324" s="179">
        <f t="shared" si="27"/>
        <v>4298.8510758723669</v>
      </c>
      <c r="AN324" s="179">
        <f t="shared" si="27"/>
        <v>4312.9778050221475</v>
      </c>
      <c r="AO324" s="179">
        <f t="shared" si="27"/>
        <v>4326.5139666590212</v>
      </c>
      <c r="AP324" s="179">
        <f t="shared" si="27"/>
        <v>4339.459560783419</v>
      </c>
      <c r="AQ324" s="179">
        <f t="shared" si="27"/>
        <v>4351.8145873949097</v>
      </c>
      <c r="AR324" s="179">
        <f t="shared" si="27"/>
        <v>4363.5790464939237</v>
      </c>
      <c r="AS324" s="179">
        <f t="shared" si="27"/>
        <v>4374.7529380800306</v>
      </c>
      <c r="AT324" s="179">
        <f t="shared" si="27"/>
        <v>4385.3362621533752</v>
      </c>
    </row>
    <row r="325" spans="7:46" ht="13.9" customHeight="1" x14ac:dyDescent="0.4">
      <c r="G325" s="24"/>
      <c r="H325" s="262"/>
      <c r="I325" s="25"/>
      <c r="J325" s="253"/>
      <c r="K325" s="165" t="s">
        <v>189</v>
      </c>
      <c r="L325" s="177">
        <f t="shared" si="27"/>
        <v>3658.5863314907538</v>
      </c>
      <c r="M325" s="177">
        <f t="shared" si="27"/>
        <v>3670.3536561834817</v>
      </c>
      <c r="N325" s="177">
        <f t="shared" si="27"/>
        <v>3681.8898892408929</v>
      </c>
      <c r="O325" s="177">
        <f t="shared" si="27"/>
        <v>3693.1950306628187</v>
      </c>
      <c r="P325" s="177">
        <f t="shared" si="27"/>
        <v>3704.269080449315</v>
      </c>
      <c r="Q325" s="177">
        <f t="shared" si="27"/>
        <v>3715.112038600495</v>
      </c>
      <c r="R325" s="177">
        <f t="shared" si="27"/>
        <v>3725.7239051161896</v>
      </c>
      <c r="S325" s="177">
        <f t="shared" si="27"/>
        <v>3736.1046799966225</v>
      </c>
      <c r="T325" s="177">
        <f t="shared" si="27"/>
        <v>3746.2543632414595</v>
      </c>
      <c r="U325" s="177">
        <f t="shared" si="27"/>
        <v>3756.1729548510907</v>
      </c>
      <c r="V325" s="177">
        <f t="shared" ref="V325:AT325" si="28">(V278)*8760</f>
        <v>3765.8604548251251</v>
      </c>
      <c r="W325" s="177">
        <f t="shared" si="28"/>
        <v>3775.3168631638978</v>
      </c>
      <c r="X325" s="177">
        <f t="shared" si="28"/>
        <v>3784.542179867186</v>
      </c>
      <c r="Y325" s="177">
        <f t="shared" si="28"/>
        <v>3793.536404935157</v>
      </c>
      <c r="Z325" s="177">
        <f t="shared" si="28"/>
        <v>3802.2995383675866</v>
      </c>
      <c r="AA325" s="177">
        <f t="shared" si="28"/>
        <v>3810.8315801647555</v>
      </c>
      <c r="AB325" s="177">
        <f t="shared" si="28"/>
        <v>3819.1325303263829</v>
      </c>
      <c r="AC325" s="177">
        <f t="shared" si="28"/>
        <v>3827.2023888527501</v>
      </c>
      <c r="AD325" s="177">
        <f t="shared" si="28"/>
        <v>3835.0411557435755</v>
      </c>
      <c r="AE325" s="177">
        <f t="shared" si="28"/>
        <v>3842.6488309990282</v>
      </c>
      <c r="AF325" s="177">
        <f t="shared" si="28"/>
        <v>3850.0254146191633</v>
      </c>
      <c r="AG325" s="177">
        <f t="shared" si="28"/>
        <v>3857.1709066037574</v>
      </c>
      <c r="AH325" s="177">
        <f t="shared" si="28"/>
        <v>3864.0853069530908</v>
      </c>
      <c r="AI325" s="177">
        <f t="shared" si="28"/>
        <v>3870.7686156668824</v>
      </c>
      <c r="AJ325" s="177">
        <f t="shared" si="28"/>
        <v>3877.2208327454136</v>
      </c>
      <c r="AK325" s="177">
        <f t="shared" si="28"/>
        <v>3883.4419581884035</v>
      </c>
      <c r="AL325" s="177">
        <f t="shared" si="28"/>
        <v>3889.4319919961326</v>
      </c>
      <c r="AM325" s="177">
        <f t="shared" si="28"/>
        <v>3895.1909341683204</v>
      </c>
      <c r="AN325" s="177">
        <f t="shared" si="28"/>
        <v>3900.718784705191</v>
      </c>
      <c r="AO325" s="177">
        <f t="shared" si="28"/>
        <v>3906.0155436065761</v>
      </c>
      <c r="AP325" s="177">
        <f t="shared" si="28"/>
        <v>3911.0812108726445</v>
      </c>
      <c r="AQ325" s="177">
        <f t="shared" si="28"/>
        <v>3915.915786503228</v>
      </c>
      <c r="AR325" s="177">
        <f t="shared" si="28"/>
        <v>3920.5192704984943</v>
      </c>
      <c r="AS325" s="177">
        <f t="shared" si="28"/>
        <v>3924.891662858276</v>
      </c>
      <c r="AT325" s="177">
        <f t="shared" si="28"/>
        <v>3929.0329635826274</v>
      </c>
    </row>
    <row r="326" spans="7:46" ht="13.9" customHeight="1" thickBot="1" x14ac:dyDescent="0.45">
      <c r="G326" s="24"/>
      <c r="H326" s="262"/>
      <c r="I326" s="25"/>
      <c r="J326" s="253"/>
      <c r="K326" s="167" t="s">
        <v>190</v>
      </c>
      <c r="L326" s="178">
        <f t="shared" ref="L326:AT333" si="29">(L279)*8760</f>
        <v>3658.5863314907538</v>
      </c>
      <c r="M326" s="178">
        <f t="shared" si="29"/>
        <v>3658.5863314907538</v>
      </c>
      <c r="N326" s="178">
        <f t="shared" si="29"/>
        <v>3658.5863314907538</v>
      </c>
      <c r="O326" s="178">
        <f t="shared" si="29"/>
        <v>3658.5863314907538</v>
      </c>
      <c r="P326" s="178">
        <f t="shared" si="29"/>
        <v>3658.5863314907538</v>
      </c>
      <c r="Q326" s="178">
        <f t="shared" si="29"/>
        <v>3658.5863314907538</v>
      </c>
      <c r="R326" s="178">
        <f t="shared" si="29"/>
        <v>3658.5863314907538</v>
      </c>
      <c r="S326" s="178">
        <f t="shared" si="29"/>
        <v>3658.5863314907538</v>
      </c>
      <c r="T326" s="178">
        <f t="shared" si="29"/>
        <v>3658.5863314907538</v>
      </c>
      <c r="U326" s="178">
        <f t="shared" si="29"/>
        <v>3658.5863314907538</v>
      </c>
      <c r="V326" s="178">
        <f t="shared" si="29"/>
        <v>3658.5863314907538</v>
      </c>
      <c r="W326" s="178">
        <f t="shared" si="29"/>
        <v>3658.5863314907538</v>
      </c>
      <c r="X326" s="178">
        <f t="shared" si="29"/>
        <v>3658.5863314907538</v>
      </c>
      <c r="Y326" s="178">
        <f t="shared" si="29"/>
        <v>3658.5863314907538</v>
      </c>
      <c r="Z326" s="178">
        <f t="shared" si="29"/>
        <v>3658.5863314907538</v>
      </c>
      <c r="AA326" s="178">
        <f t="shared" si="29"/>
        <v>3658.5863314907538</v>
      </c>
      <c r="AB326" s="178">
        <f t="shared" si="29"/>
        <v>3658.5863314907538</v>
      </c>
      <c r="AC326" s="178">
        <f t="shared" si="29"/>
        <v>3658.5863314907538</v>
      </c>
      <c r="AD326" s="178">
        <f t="shared" si="29"/>
        <v>3658.5863314907538</v>
      </c>
      <c r="AE326" s="178">
        <f t="shared" si="29"/>
        <v>3658.5863314907538</v>
      </c>
      <c r="AF326" s="178">
        <f t="shared" si="29"/>
        <v>3658.5863314907538</v>
      </c>
      <c r="AG326" s="178">
        <f t="shared" si="29"/>
        <v>3658.5863314907538</v>
      </c>
      <c r="AH326" s="178">
        <f t="shared" si="29"/>
        <v>3658.5863314907538</v>
      </c>
      <c r="AI326" s="178">
        <f t="shared" si="29"/>
        <v>3658.5863314907538</v>
      </c>
      <c r="AJ326" s="178">
        <f t="shared" si="29"/>
        <v>3658.5863314907538</v>
      </c>
      <c r="AK326" s="178">
        <f t="shared" si="29"/>
        <v>3658.5863314907538</v>
      </c>
      <c r="AL326" s="178">
        <f t="shared" si="29"/>
        <v>3658.5863314907538</v>
      </c>
      <c r="AM326" s="178">
        <f t="shared" si="29"/>
        <v>3658.5863314907538</v>
      </c>
      <c r="AN326" s="178">
        <f t="shared" si="29"/>
        <v>3658.5863314907538</v>
      </c>
      <c r="AO326" s="178">
        <f t="shared" si="29"/>
        <v>3658.5863314907538</v>
      </c>
      <c r="AP326" s="178">
        <f t="shared" si="29"/>
        <v>3658.5863314907538</v>
      </c>
      <c r="AQ326" s="178">
        <f t="shared" si="29"/>
        <v>3658.5863314907538</v>
      </c>
      <c r="AR326" s="178">
        <f t="shared" si="29"/>
        <v>3658.5863314907538</v>
      </c>
      <c r="AS326" s="178">
        <f t="shared" si="29"/>
        <v>3658.5863314907538</v>
      </c>
      <c r="AT326" s="178">
        <f t="shared" si="29"/>
        <v>3658.5863314907538</v>
      </c>
    </row>
    <row r="327" spans="7:46" ht="13.9" customHeight="1" thickTop="1" x14ac:dyDescent="0.4">
      <c r="G327" s="24"/>
      <c r="H327" s="262"/>
      <c r="I327" s="25"/>
      <c r="J327" s="253"/>
      <c r="K327" s="163" t="s">
        <v>191</v>
      </c>
      <c r="L327" s="179">
        <f t="shared" si="29"/>
        <v>3282.1865213502592</v>
      </c>
      <c r="M327" s="179">
        <f t="shared" si="29"/>
        <v>3347.8671108817293</v>
      </c>
      <c r="N327" s="179">
        <f t="shared" si="29"/>
        <v>3377.3485953617796</v>
      </c>
      <c r="O327" s="179">
        <f t="shared" si="29"/>
        <v>3406.2395123289234</v>
      </c>
      <c r="P327" s="179">
        <f t="shared" si="29"/>
        <v>3434.5398617833034</v>
      </c>
      <c r="Q327" s="179">
        <f t="shared" si="29"/>
        <v>3462.2496437252075</v>
      </c>
      <c r="R327" s="179">
        <f t="shared" si="29"/>
        <v>3489.3688581542046</v>
      </c>
      <c r="S327" s="179">
        <f t="shared" si="29"/>
        <v>3515.8975050708682</v>
      </c>
      <c r="T327" s="179">
        <f t="shared" si="29"/>
        <v>3541.8355844743387</v>
      </c>
      <c r="U327" s="179">
        <f t="shared" si="29"/>
        <v>3567.1830963656189</v>
      </c>
      <c r="V327" s="179">
        <f t="shared" si="29"/>
        <v>3591.940040743706</v>
      </c>
      <c r="W327" s="179">
        <f t="shared" si="29"/>
        <v>3616.1064176094596</v>
      </c>
      <c r="X327" s="179">
        <f t="shared" si="29"/>
        <v>3639.6822269623071</v>
      </c>
      <c r="Y327" s="179">
        <f t="shared" si="29"/>
        <v>3662.6674688026769</v>
      </c>
      <c r="Z327" s="179">
        <f t="shared" si="29"/>
        <v>3685.0621431299978</v>
      </c>
      <c r="AA327" s="179">
        <f t="shared" si="29"/>
        <v>3706.8662499449852</v>
      </c>
      <c r="AB327" s="179">
        <f t="shared" si="29"/>
        <v>3728.0797892469222</v>
      </c>
      <c r="AC327" s="179">
        <f t="shared" si="29"/>
        <v>3748.7027610365258</v>
      </c>
      <c r="AD327" s="179">
        <f t="shared" si="29"/>
        <v>3768.73516531308</v>
      </c>
      <c r="AE327" s="179">
        <f t="shared" si="29"/>
        <v>3788.1770020770136</v>
      </c>
      <c r="AF327" s="179">
        <f t="shared" si="29"/>
        <v>3807.028271328471</v>
      </c>
      <c r="AG327" s="179">
        <f t="shared" si="29"/>
        <v>3825.2889730668785</v>
      </c>
      <c r="AH327" s="179">
        <f t="shared" si="29"/>
        <v>3842.959107292952</v>
      </c>
      <c r="AI327" s="179">
        <f t="shared" si="29"/>
        <v>3860.0386740059757</v>
      </c>
      <c r="AJ327" s="179">
        <f t="shared" si="29"/>
        <v>3876.5276732066663</v>
      </c>
      <c r="AK327" s="179">
        <f t="shared" si="29"/>
        <v>3892.4261048943076</v>
      </c>
      <c r="AL327" s="179">
        <f t="shared" si="29"/>
        <v>3907.7339690696144</v>
      </c>
      <c r="AM327" s="179">
        <f t="shared" si="29"/>
        <v>3922.4512657318719</v>
      </c>
      <c r="AN327" s="179">
        <f t="shared" si="29"/>
        <v>3936.5779948816526</v>
      </c>
      <c r="AO327" s="179">
        <f t="shared" si="29"/>
        <v>3950.1141565185267</v>
      </c>
      <c r="AP327" s="179">
        <f t="shared" si="29"/>
        <v>3963.059750642924</v>
      </c>
      <c r="AQ327" s="179">
        <f t="shared" si="29"/>
        <v>3975.4147772544147</v>
      </c>
      <c r="AR327" s="179">
        <f t="shared" si="29"/>
        <v>3987.1792363534287</v>
      </c>
      <c r="AS327" s="179">
        <f t="shared" si="29"/>
        <v>3998.3531279395361</v>
      </c>
      <c r="AT327" s="179">
        <f t="shared" si="29"/>
        <v>4008.9364520128806</v>
      </c>
    </row>
    <row r="328" spans="7:46" ht="13.9" customHeight="1" x14ac:dyDescent="0.4">
      <c r="G328" s="24"/>
      <c r="H328" s="262"/>
      <c r="I328" s="25"/>
      <c r="J328" s="253"/>
      <c r="K328" s="165" t="s">
        <v>192</v>
      </c>
      <c r="L328" s="177">
        <f t="shared" si="29"/>
        <v>3282.1865213502592</v>
      </c>
      <c r="M328" s="177">
        <f t="shared" si="29"/>
        <v>3293.9538460429872</v>
      </c>
      <c r="N328" s="177">
        <f t="shared" si="29"/>
        <v>3305.4900791003979</v>
      </c>
      <c r="O328" s="177">
        <f t="shared" si="29"/>
        <v>3316.7952205223237</v>
      </c>
      <c r="P328" s="177">
        <f t="shared" si="29"/>
        <v>3327.8692703088204</v>
      </c>
      <c r="Q328" s="177">
        <f t="shared" si="29"/>
        <v>3338.71222846</v>
      </c>
      <c r="R328" s="177">
        <f t="shared" si="29"/>
        <v>3349.3240949756946</v>
      </c>
      <c r="S328" s="177">
        <f t="shared" si="29"/>
        <v>3359.704869856128</v>
      </c>
      <c r="T328" s="177">
        <f t="shared" si="29"/>
        <v>3369.8545531009645</v>
      </c>
      <c r="U328" s="177">
        <f t="shared" si="29"/>
        <v>3379.7731447105957</v>
      </c>
      <c r="V328" s="177">
        <f t="shared" si="29"/>
        <v>3389.4606446846301</v>
      </c>
      <c r="W328" s="177">
        <f t="shared" si="29"/>
        <v>3398.9170530234028</v>
      </c>
      <c r="X328" s="177">
        <f t="shared" si="29"/>
        <v>3408.1423697266914</v>
      </c>
      <c r="Y328" s="177">
        <f t="shared" si="29"/>
        <v>3417.136594794662</v>
      </c>
      <c r="Z328" s="177">
        <f t="shared" si="29"/>
        <v>3425.8997282270921</v>
      </c>
      <c r="AA328" s="177">
        <f t="shared" si="29"/>
        <v>3434.4317700242609</v>
      </c>
      <c r="AB328" s="177">
        <f t="shared" si="29"/>
        <v>3442.7327201858884</v>
      </c>
      <c r="AC328" s="177">
        <f t="shared" si="29"/>
        <v>3450.8025787122551</v>
      </c>
      <c r="AD328" s="177">
        <f t="shared" si="29"/>
        <v>3458.6413456030805</v>
      </c>
      <c r="AE328" s="177">
        <f t="shared" si="29"/>
        <v>3466.2490208585332</v>
      </c>
      <c r="AF328" s="177">
        <f t="shared" si="29"/>
        <v>3473.6256044786683</v>
      </c>
      <c r="AG328" s="177">
        <f t="shared" si="29"/>
        <v>3480.7710964632624</v>
      </c>
      <c r="AH328" s="177">
        <f t="shared" si="29"/>
        <v>3487.6854968125958</v>
      </c>
      <c r="AI328" s="177">
        <f t="shared" si="29"/>
        <v>3494.3688055263879</v>
      </c>
      <c r="AJ328" s="177">
        <f t="shared" si="29"/>
        <v>3500.8210226049191</v>
      </c>
      <c r="AK328" s="177">
        <f t="shared" si="29"/>
        <v>3507.042148047909</v>
      </c>
      <c r="AL328" s="177">
        <f t="shared" si="29"/>
        <v>3513.0321818556376</v>
      </c>
      <c r="AM328" s="177">
        <f t="shared" si="29"/>
        <v>3518.7911240278254</v>
      </c>
      <c r="AN328" s="177">
        <f t="shared" si="29"/>
        <v>3524.318974564696</v>
      </c>
      <c r="AO328" s="177">
        <f t="shared" si="29"/>
        <v>3529.6157334660811</v>
      </c>
      <c r="AP328" s="177">
        <f t="shared" si="29"/>
        <v>3534.68140073215</v>
      </c>
      <c r="AQ328" s="177">
        <f t="shared" si="29"/>
        <v>3539.515976362733</v>
      </c>
      <c r="AR328" s="177">
        <f t="shared" si="29"/>
        <v>3544.1194603579997</v>
      </c>
      <c r="AS328" s="177">
        <f t="shared" si="29"/>
        <v>3548.4918527177811</v>
      </c>
      <c r="AT328" s="177">
        <f t="shared" si="29"/>
        <v>3552.6331534421329</v>
      </c>
    </row>
    <row r="329" spans="7:46" ht="13.9" customHeight="1" thickBot="1" x14ac:dyDescent="0.45">
      <c r="G329" s="24"/>
      <c r="H329" s="262"/>
      <c r="I329" s="25"/>
      <c r="J329" s="253"/>
      <c r="K329" s="167" t="s">
        <v>193</v>
      </c>
      <c r="L329" s="178">
        <f t="shared" si="29"/>
        <v>3282.1865213502592</v>
      </c>
      <c r="M329" s="178">
        <f t="shared" si="29"/>
        <v>3282.1865213502592</v>
      </c>
      <c r="N329" s="178">
        <f t="shared" si="29"/>
        <v>3282.1865213502592</v>
      </c>
      <c r="O329" s="178">
        <f t="shared" si="29"/>
        <v>3282.1865213502592</v>
      </c>
      <c r="P329" s="178">
        <f t="shared" si="29"/>
        <v>3282.1865213502592</v>
      </c>
      <c r="Q329" s="178">
        <f t="shared" si="29"/>
        <v>3282.1865213502592</v>
      </c>
      <c r="R329" s="178">
        <f t="shared" si="29"/>
        <v>3282.1865213502592</v>
      </c>
      <c r="S329" s="178">
        <f t="shared" si="29"/>
        <v>3282.1865213502592</v>
      </c>
      <c r="T329" s="178">
        <f t="shared" si="29"/>
        <v>3282.1865213502592</v>
      </c>
      <c r="U329" s="178">
        <f t="shared" si="29"/>
        <v>3282.1865213502592</v>
      </c>
      <c r="V329" s="178">
        <f t="shared" si="29"/>
        <v>3282.1865213502592</v>
      </c>
      <c r="W329" s="178">
        <f t="shared" si="29"/>
        <v>3282.1865213502592</v>
      </c>
      <c r="X329" s="178">
        <f t="shared" si="29"/>
        <v>3282.1865213502592</v>
      </c>
      <c r="Y329" s="178">
        <f t="shared" si="29"/>
        <v>3282.1865213502592</v>
      </c>
      <c r="Z329" s="178">
        <f t="shared" si="29"/>
        <v>3282.1865213502592</v>
      </c>
      <c r="AA329" s="178">
        <f t="shared" si="29"/>
        <v>3282.1865213502592</v>
      </c>
      <c r="AB329" s="178">
        <f t="shared" si="29"/>
        <v>3282.1865213502592</v>
      </c>
      <c r="AC329" s="178">
        <f t="shared" si="29"/>
        <v>3282.1865213502592</v>
      </c>
      <c r="AD329" s="178">
        <f t="shared" si="29"/>
        <v>3282.1865213502592</v>
      </c>
      <c r="AE329" s="178">
        <f t="shared" si="29"/>
        <v>3282.1865213502592</v>
      </c>
      <c r="AF329" s="178">
        <f t="shared" si="29"/>
        <v>3282.1865213502592</v>
      </c>
      <c r="AG329" s="178">
        <f t="shared" si="29"/>
        <v>3282.1865213502592</v>
      </c>
      <c r="AH329" s="178">
        <f t="shared" si="29"/>
        <v>3282.1865213502592</v>
      </c>
      <c r="AI329" s="178">
        <f t="shared" si="29"/>
        <v>3282.1865213502592</v>
      </c>
      <c r="AJ329" s="178">
        <f t="shared" si="29"/>
        <v>3282.1865213502592</v>
      </c>
      <c r="AK329" s="178">
        <f t="shared" si="29"/>
        <v>3282.1865213502592</v>
      </c>
      <c r="AL329" s="178">
        <f t="shared" si="29"/>
        <v>3282.1865213502592</v>
      </c>
      <c r="AM329" s="178">
        <f t="shared" si="29"/>
        <v>3282.1865213502592</v>
      </c>
      <c r="AN329" s="178">
        <f t="shared" si="29"/>
        <v>3282.1865213502592</v>
      </c>
      <c r="AO329" s="178">
        <f t="shared" si="29"/>
        <v>3282.1865213502592</v>
      </c>
      <c r="AP329" s="178">
        <f t="shared" si="29"/>
        <v>3282.1865213502592</v>
      </c>
      <c r="AQ329" s="178">
        <f t="shared" si="29"/>
        <v>3282.1865213502592</v>
      </c>
      <c r="AR329" s="178">
        <f t="shared" si="29"/>
        <v>3282.1865213502592</v>
      </c>
      <c r="AS329" s="178">
        <f t="shared" si="29"/>
        <v>3282.1865213502592</v>
      </c>
      <c r="AT329" s="178">
        <f t="shared" si="29"/>
        <v>3282.1865213502592</v>
      </c>
    </row>
    <row r="330" spans="7:46" ht="13.9" customHeight="1" thickTop="1" x14ac:dyDescent="0.4">
      <c r="G330" s="24"/>
      <c r="H330" s="262"/>
      <c r="I330" s="25"/>
      <c r="J330" s="253"/>
      <c r="K330" s="163" t="s">
        <v>194</v>
      </c>
      <c r="L330" s="179">
        <f t="shared" si="29"/>
        <v>3097.2607262237548</v>
      </c>
      <c r="M330" s="179">
        <f t="shared" si="29"/>
        <v>3162.9413157552253</v>
      </c>
      <c r="N330" s="179">
        <f t="shared" si="29"/>
        <v>3192.4228002352752</v>
      </c>
      <c r="O330" s="179">
        <f t="shared" si="29"/>
        <v>3221.313717202419</v>
      </c>
      <c r="P330" s="179">
        <f t="shared" si="29"/>
        <v>3249.6140666567994</v>
      </c>
      <c r="Q330" s="179">
        <f t="shared" si="29"/>
        <v>3277.3238485987031</v>
      </c>
      <c r="R330" s="179">
        <f t="shared" si="29"/>
        <v>3304.4430630277006</v>
      </c>
      <c r="S330" s="179">
        <f t="shared" si="29"/>
        <v>3330.9717099443637</v>
      </c>
      <c r="T330" s="179">
        <f t="shared" si="29"/>
        <v>3356.9097893478342</v>
      </c>
      <c r="U330" s="179">
        <f t="shared" si="29"/>
        <v>3382.2573012391144</v>
      </c>
      <c r="V330" s="179">
        <f t="shared" si="29"/>
        <v>3407.0142456172016</v>
      </c>
      <c r="W330" s="179">
        <f t="shared" si="29"/>
        <v>3431.1806224829552</v>
      </c>
      <c r="X330" s="179">
        <f t="shared" si="29"/>
        <v>3454.7564318358022</v>
      </c>
      <c r="Y330" s="179">
        <f t="shared" si="29"/>
        <v>3477.7416736761729</v>
      </c>
      <c r="Z330" s="179">
        <f t="shared" si="29"/>
        <v>3500.1363480034938</v>
      </c>
      <c r="AA330" s="179">
        <f t="shared" si="29"/>
        <v>3521.9404548184802</v>
      </c>
      <c r="AB330" s="179">
        <f t="shared" si="29"/>
        <v>3543.1539941204182</v>
      </c>
      <c r="AC330" s="179">
        <f t="shared" si="29"/>
        <v>3563.7769659100213</v>
      </c>
      <c r="AD330" s="179">
        <f t="shared" si="29"/>
        <v>3583.8093701865755</v>
      </c>
      <c r="AE330" s="179">
        <f t="shared" si="29"/>
        <v>3603.2512069505096</v>
      </c>
      <c r="AF330" s="179">
        <f t="shared" si="29"/>
        <v>3622.1024762019665</v>
      </c>
      <c r="AG330" s="179">
        <f t="shared" si="29"/>
        <v>3640.3631779403736</v>
      </c>
      <c r="AH330" s="179">
        <f t="shared" si="29"/>
        <v>3658.0333121664476</v>
      </c>
      <c r="AI330" s="179">
        <f t="shared" si="29"/>
        <v>3675.1128788794717</v>
      </c>
      <c r="AJ330" s="179">
        <f t="shared" si="29"/>
        <v>3691.6018780801624</v>
      </c>
      <c r="AK330" s="179">
        <f t="shared" si="29"/>
        <v>3707.5003097678027</v>
      </c>
      <c r="AL330" s="179">
        <f t="shared" si="29"/>
        <v>3722.80817394311</v>
      </c>
      <c r="AM330" s="179">
        <f t="shared" si="29"/>
        <v>3737.5254706053674</v>
      </c>
      <c r="AN330" s="179">
        <f t="shared" si="29"/>
        <v>3751.6521997551481</v>
      </c>
      <c r="AO330" s="179">
        <f t="shared" si="29"/>
        <v>3765.1883613920227</v>
      </c>
      <c r="AP330" s="179">
        <f t="shared" si="29"/>
        <v>3778.13395551642</v>
      </c>
      <c r="AQ330" s="179">
        <f t="shared" si="29"/>
        <v>3790.4889821279107</v>
      </c>
      <c r="AR330" s="179">
        <f t="shared" si="29"/>
        <v>3802.2534412269247</v>
      </c>
      <c r="AS330" s="179">
        <f t="shared" si="29"/>
        <v>3813.4273328130321</v>
      </c>
      <c r="AT330" s="179">
        <f t="shared" si="29"/>
        <v>3824.0106568863762</v>
      </c>
    </row>
    <row r="331" spans="7:46" ht="13.9" customHeight="1" x14ac:dyDescent="0.4">
      <c r="G331" s="24"/>
      <c r="H331" s="262"/>
      <c r="I331" s="25"/>
      <c r="J331" s="253"/>
      <c r="K331" s="165" t="s">
        <v>195</v>
      </c>
      <c r="L331" s="177">
        <f t="shared" si="29"/>
        <v>3097.2607262237548</v>
      </c>
      <c r="M331" s="177">
        <f t="shared" si="29"/>
        <v>3109.0280509164827</v>
      </c>
      <c r="N331" s="177">
        <f t="shared" si="29"/>
        <v>3120.5642839738935</v>
      </c>
      <c r="O331" s="177">
        <f t="shared" si="29"/>
        <v>3131.8694253958197</v>
      </c>
      <c r="P331" s="177">
        <f t="shared" si="29"/>
        <v>3142.943475182316</v>
      </c>
      <c r="Q331" s="177">
        <f t="shared" si="29"/>
        <v>3153.786433333496</v>
      </c>
      <c r="R331" s="177">
        <f t="shared" si="29"/>
        <v>3164.3982998491906</v>
      </c>
      <c r="S331" s="177">
        <f t="shared" si="29"/>
        <v>3174.7790747296235</v>
      </c>
      <c r="T331" s="177">
        <f t="shared" si="29"/>
        <v>3184.9287579744605</v>
      </c>
      <c r="U331" s="177">
        <f t="shared" si="29"/>
        <v>3194.8473495840917</v>
      </c>
      <c r="V331" s="177">
        <f t="shared" si="29"/>
        <v>3204.5348495581261</v>
      </c>
      <c r="W331" s="177">
        <f t="shared" si="29"/>
        <v>3213.9912578968988</v>
      </c>
      <c r="X331" s="177">
        <f t="shared" si="29"/>
        <v>3223.216574600187</v>
      </c>
      <c r="Y331" s="177">
        <f t="shared" si="29"/>
        <v>3232.210799668158</v>
      </c>
      <c r="Z331" s="177">
        <f t="shared" si="29"/>
        <v>3240.9739331005876</v>
      </c>
      <c r="AA331" s="177">
        <f t="shared" si="29"/>
        <v>3249.5059748977565</v>
      </c>
      <c r="AB331" s="177">
        <f t="shared" si="29"/>
        <v>3257.806925059384</v>
      </c>
      <c r="AC331" s="177">
        <f t="shared" si="29"/>
        <v>3265.8767835857511</v>
      </c>
      <c r="AD331" s="177">
        <f t="shared" si="29"/>
        <v>3273.7155504765765</v>
      </c>
      <c r="AE331" s="177">
        <f t="shared" si="29"/>
        <v>3281.3232257320292</v>
      </c>
      <c r="AF331" s="177">
        <f t="shared" si="29"/>
        <v>3288.6998093521643</v>
      </c>
      <c r="AG331" s="177">
        <f t="shared" si="29"/>
        <v>3295.8453013367584</v>
      </c>
      <c r="AH331" s="177">
        <f t="shared" si="29"/>
        <v>3302.7597016860918</v>
      </c>
      <c r="AI331" s="177">
        <f t="shared" si="29"/>
        <v>3309.4430103998834</v>
      </c>
      <c r="AJ331" s="177">
        <f t="shared" si="29"/>
        <v>3315.8952274784147</v>
      </c>
      <c r="AK331" s="177">
        <f t="shared" si="29"/>
        <v>3322.1163529214045</v>
      </c>
      <c r="AL331" s="177">
        <f t="shared" si="29"/>
        <v>3328.1063867291336</v>
      </c>
      <c r="AM331" s="177">
        <f t="shared" si="29"/>
        <v>3333.8653289013214</v>
      </c>
      <c r="AN331" s="177">
        <f t="shared" si="29"/>
        <v>3339.393179438192</v>
      </c>
      <c r="AO331" s="177">
        <f t="shared" si="29"/>
        <v>3344.6899383395771</v>
      </c>
      <c r="AP331" s="177">
        <f t="shared" si="29"/>
        <v>3349.7556056056455</v>
      </c>
      <c r="AQ331" s="177">
        <f t="shared" si="29"/>
        <v>3354.590181236229</v>
      </c>
      <c r="AR331" s="177">
        <f t="shared" si="29"/>
        <v>3359.1936652314953</v>
      </c>
      <c r="AS331" s="177">
        <f t="shared" si="29"/>
        <v>3363.5660575912771</v>
      </c>
      <c r="AT331" s="177">
        <f t="shared" si="29"/>
        <v>3367.7073583156284</v>
      </c>
    </row>
    <row r="332" spans="7:46" ht="13.9" customHeight="1" thickBot="1" x14ac:dyDescent="0.45">
      <c r="G332" s="24"/>
      <c r="H332" s="262"/>
      <c r="I332" s="25"/>
      <c r="J332" s="253"/>
      <c r="K332" s="167" t="s">
        <v>196</v>
      </c>
      <c r="L332" s="178">
        <f t="shared" si="29"/>
        <v>3097.2607262237548</v>
      </c>
      <c r="M332" s="178">
        <f t="shared" si="29"/>
        <v>3097.2607262237548</v>
      </c>
      <c r="N332" s="178">
        <f t="shared" si="29"/>
        <v>3097.2607262237548</v>
      </c>
      <c r="O332" s="178">
        <f t="shared" si="29"/>
        <v>3097.2607262237548</v>
      </c>
      <c r="P332" s="178">
        <f t="shared" si="29"/>
        <v>3097.2607262237548</v>
      </c>
      <c r="Q332" s="178">
        <f t="shared" si="29"/>
        <v>3097.2607262237548</v>
      </c>
      <c r="R332" s="178">
        <f t="shared" si="29"/>
        <v>3097.2607262237548</v>
      </c>
      <c r="S332" s="178">
        <f t="shared" si="29"/>
        <v>3097.2607262237548</v>
      </c>
      <c r="T332" s="178">
        <f t="shared" si="29"/>
        <v>3097.2607262237548</v>
      </c>
      <c r="U332" s="178">
        <f t="shared" si="29"/>
        <v>3097.2607262237548</v>
      </c>
      <c r="V332" s="178">
        <f t="shared" si="29"/>
        <v>3097.2607262237548</v>
      </c>
      <c r="W332" s="178">
        <f t="shared" si="29"/>
        <v>3097.2607262237548</v>
      </c>
      <c r="X332" s="178">
        <f t="shared" si="29"/>
        <v>3097.2607262237548</v>
      </c>
      <c r="Y332" s="178">
        <f t="shared" si="29"/>
        <v>3097.2607262237548</v>
      </c>
      <c r="Z332" s="178">
        <f t="shared" si="29"/>
        <v>3097.2607262237548</v>
      </c>
      <c r="AA332" s="178">
        <f t="shared" si="29"/>
        <v>3097.2607262237548</v>
      </c>
      <c r="AB332" s="178">
        <f t="shared" si="29"/>
        <v>3097.2607262237548</v>
      </c>
      <c r="AC332" s="178">
        <f t="shared" si="29"/>
        <v>3097.2607262237548</v>
      </c>
      <c r="AD332" s="178">
        <f t="shared" si="29"/>
        <v>3097.2607262237548</v>
      </c>
      <c r="AE332" s="178">
        <f t="shared" si="29"/>
        <v>3097.2607262237548</v>
      </c>
      <c r="AF332" s="178">
        <f t="shared" si="29"/>
        <v>3097.2607262237548</v>
      </c>
      <c r="AG332" s="178">
        <f t="shared" si="29"/>
        <v>3097.2607262237548</v>
      </c>
      <c r="AH332" s="178">
        <f t="shared" si="29"/>
        <v>3097.2607262237548</v>
      </c>
      <c r="AI332" s="178">
        <f t="shared" si="29"/>
        <v>3097.2607262237548</v>
      </c>
      <c r="AJ332" s="178">
        <f t="shared" si="29"/>
        <v>3097.2607262237548</v>
      </c>
      <c r="AK332" s="178">
        <f t="shared" si="29"/>
        <v>3097.2607262237548</v>
      </c>
      <c r="AL332" s="178">
        <f t="shared" si="29"/>
        <v>3097.2607262237548</v>
      </c>
      <c r="AM332" s="178">
        <f t="shared" si="29"/>
        <v>3097.2607262237548</v>
      </c>
      <c r="AN332" s="178">
        <f t="shared" si="29"/>
        <v>3097.2607262237548</v>
      </c>
      <c r="AO332" s="178">
        <f t="shared" si="29"/>
        <v>3097.2607262237548</v>
      </c>
      <c r="AP332" s="178">
        <f t="shared" si="29"/>
        <v>3097.2607262237548</v>
      </c>
      <c r="AQ332" s="178">
        <f t="shared" si="29"/>
        <v>3097.2607262237548</v>
      </c>
      <c r="AR332" s="178">
        <f t="shared" si="29"/>
        <v>3097.2607262237548</v>
      </c>
      <c r="AS332" s="178">
        <f t="shared" si="29"/>
        <v>3097.2607262237548</v>
      </c>
      <c r="AT332" s="178">
        <f t="shared" si="29"/>
        <v>3097.2607262237548</v>
      </c>
    </row>
    <row r="333" spans="7:46" ht="13.9" customHeight="1" thickTop="1" x14ac:dyDescent="0.4">
      <c r="G333" s="24"/>
      <c r="H333" s="262"/>
      <c r="I333" s="25"/>
      <c r="J333" s="253"/>
      <c r="K333" s="163" t="s">
        <v>197</v>
      </c>
      <c r="L333" s="179">
        <f t="shared" si="29"/>
        <v>2851.8876911884981</v>
      </c>
      <c r="M333" s="179">
        <f t="shared" si="29"/>
        <v>2917.5682807199682</v>
      </c>
      <c r="N333" s="179">
        <f t="shared" si="29"/>
        <v>2947.0497652000186</v>
      </c>
      <c r="O333" s="179">
        <f t="shared" si="29"/>
        <v>2975.9406821671623</v>
      </c>
      <c r="P333" s="179">
        <f t="shared" si="29"/>
        <v>3004.2410316215423</v>
      </c>
      <c r="Q333" s="179">
        <f t="shared" si="29"/>
        <v>3031.9508135634464</v>
      </c>
      <c r="R333" s="179">
        <f t="shared" si="29"/>
        <v>3059.0700279924436</v>
      </c>
      <c r="S333" s="179">
        <f t="shared" si="29"/>
        <v>3085.5986749091071</v>
      </c>
      <c r="T333" s="179">
        <f t="shared" si="29"/>
        <v>3111.5367543125776</v>
      </c>
      <c r="U333" s="179">
        <f t="shared" si="29"/>
        <v>3136.8842662038578</v>
      </c>
      <c r="V333" s="179">
        <f t="shared" ref="V333:AT333" si="30">(V286)*8760</f>
        <v>3161.641210581945</v>
      </c>
      <c r="W333" s="179">
        <f t="shared" si="30"/>
        <v>3185.8075874476986</v>
      </c>
      <c r="X333" s="179">
        <f t="shared" si="30"/>
        <v>3209.3833968005461</v>
      </c>
      <c r="Y333" s="179">
        <f t="shared" si="30"/>
        <v>3232.3686386409158</v>
      </c>
      <c r="Z333" s="179">
        <f t="shared" si="30"/>
        <v>3254.7633129682367</v>
      </c>
      <c r="AA333" s="179">
        <f t="shared" si="30"/>
        <v>3276.5674197832241</v>
      </c>
      <c r="AB333" s="179">
        <f t="shared" si="30"/>
        <v>3297.7809590851612</v>
      </c>
      <c r="AC333" s="179">
        <f t="shared" si="30"/>
        <v>3318.4039308747647</v>
      </c>
      <c r="AD333" s="179">
        <f t="shared" si="30"/>
        <v>3338.4363351513189</v>
      </c>
      <c r="AE333" s="179">
        <f t="shared" si="30"/>
        <v>3357.8781719152526</v>
      </c>
      <c r="AF333" s="179">
        <f t="shared" si="30"/>
        <v>3376.7294411667099</v>
      </c>
      <c r="AG333" s="179">
        <f t="shared" si="30"/>
        <v>3394.9901429051174</v>
      </c>
      <c r="AH333" s="179">
        <f t="shared" si="30"/>
        <v>3412.6602771311909</v>
      </c>
      <c r="AI333" s="179">
        <f t="shared" si="30"/>
        <v>3429.7398438442146</v>
      </c>
      <c r="AJ333" s="179">
        <f t="shared" si="30"/>
        <v>3446.2288430449053</v>
      </c>
      <c r="AK333" s="179">
        <f t="shared" si="30"/>
        <v>3462.1272747325465</v>
      </c>
      <c r="AL333" s="179">
        <f t="shared" si="30"/>
        <v>3477.4351389078533</v>
      </c>
      <c r="AM333" s="179">
        <f t="shared" si="30"/>
        <v>3492.1524355701108</v>
      </c>
      <c r="AN333" s="179">
        <f t="shared" si="30"/>
        <v>3506.2791647198915</v>
      </c>
      <c r="AO333" s="179">
        <f t="shared" si="30"/>
        <v>3519.8153263567656</v>
      </c>
      <c r="AP333" s="179">
        <f t="shared" si="30"/>
        <v>3532.7609204811629</v>
      </c>
      <c r="AQ333" s="179">
        <f t="shared" si="30"/>
        <v>3545.1159470926536</v>
      </c>
      <c r="AR333" s="179">
        <f t="shared" si="30"/>
        <v>3556.8804061916676</v>
      </c>
      <c r="AS333" s="179">
        <f t="shared" si="30"/>
        <v>3568.054297777775</v>
      </c>
      <c r="AT333" s="179">
        <f t="shared" si="30"/>
        <v>3578.6376218511195</v>
      </c>
    </row>
    <row r="334" spans="7:46" ht="13.9" customHeight="1" x14ac:dyDescent="0.4">
      <c r="G334" s="24"/>
      <c r="H334" s="262"/>
      <c r="I334" s="25"/>
      <c r="J334" s="253"/>
      <c r="K334" s="165" t="s">
        <v>198</v>
      </c>
      <c r="L334" s="177">
        <f t="shared" ref="L334:AT338" si="31">(L287)*8760</f>
        <v>2851.8876911884981</v>
      </c>
      <c r="M334" s="177">
        <f t="shared" si="31"/>
        <v>2863.6550158812261</v>
      </c>
      <c r="N334" s="177">
        <f t="shared" si="31"/>
        <v>2875.1912489386368</v>
      </c>
      <c r="O334" s="177">
        <f t="shared" si="31"/>
        <v>2886.4963903605626</v>
      </c>
      <c r="P334" s="177">
        <f t="shared" si="31"/>
        <v>2897.5704401470593</v>
      </c>
      <c r="Q334" s="177">
        <f t="shared" si="31"/>
        <v>2908.4133982982389</v>
      </c>
      <c r="R334" s="177">
        <f t="shared" si="31"/>
        <v>2919.0252648139335</v>
      </c>
      <c r="S334" s="177">
        <f t="shared" si="31"/>
        <v>2929.4060396943669</v>
      </c>
      <c r="T334" s="177">
        <f t="shared" si="31"/>
        <v>2939.5557229392034</v>
      </c>
      <c r="U334" s="177">
        <f t="shared" si="31"/>
        <v>2949.4743145488346</v>
      </c>
      <c r="V334" s="177">
        <f t="shared" si="31"/>
        <v>2959.161814522869</v>
      </c>
      <c r="W334" s="177">
        <f t="shared" si="31"/>
        <v>2968.6182228616422</v>
      </c>
      <c r="X334" s="177">
        <f t="shared" si="31"/>
        <v>2977.8435395649303</v>
      </c>
      <c r="Y334" s="177">
        <f t="shared" si="31"/>
        <v>2986.8377646329009</v>
      </c>
      <c r="Z334" s="177">
        <f t="shared" si="31"/>
        <v>2995.600898065331</v>
      </c>
      <c r="AA334" s="177">
        <f t="shared" si="31"/>
        <v>3004.1329398624998</v>
      </c>
      <c r="AB334" s="177">
        <f t="shared" si="31"/>
        <v>3012.4338900241273</v>
      </c>
      <c r="AC334" s="177">
        <f t="shared" si="31"/>
        <v>3020.503748550494</v>
      </c>
      <c r="AD334" s="177">
        <f t="shared" si="31"/>
        <v>3028.3425154413194</v>
      </c>
      <c r="AE334" s="177">
        <f t="shared" si="31"/>
        <v>3035.9501906967721</v>
      </c>
      <c r="AF334" s="177">
        <f t="shared" si="31"/>
        <v>3043.3267743169072</v>
      </c>
      <c r="AG334" s="177">
        <f t="shared" si="31"/>
        <v>3050.4722663015013</v>
      </c>
      <c r="AH334" s="177">
        <f t="shared" si="31"/>
        <v>3057.3866666508347</v>
      </c>
      <c r="AI334" s="177">
        <f t="shared" si="31"/>
        <v>3064.0699753646268</v>
      </c>
      <c r="AJ334" s="177">
        <f t="shared" si="31"/>
        <v>3070.522192443158</v>
      </c>
      <c r="AK334" s="177">
        <f t="shared" si="31"/>
        <v>3076.7433178861479</v>
      </c>
      <c r="AL334" s="177">
        <f t="shared" si="31"/>
        <v>3082.7333516938766</v>
      </c>
      <c r="AM334" s="177">
        <f t="shared" si="31"/>
        <v>3088.4922938660643</v>
      </c>
      <c r="AN334" s="177">
        <f t="shared" si="31"/>
        <v>3094.0201444029349</v>
      </c>
      <c r="AO334" s="177">
        <f t="shared" si="31"/>
        <v>3099.31690330432</v>
      </c>
      <c r="AP334" s="177">
        <f t="shared" si="31"/>
        <v>3104.3825705703889</v>
      </c>
      <c r="AQ334" s="177">
        <f t="shared" si="31"/>
        <v>3109.2171462009719</v>
      </c>
      <c r="AR334" s="177">
        <f t="shared" si="31"/>
        <v>3113.8206301962387</v>
      </c>
      <c r="AS334" s="177">
        <f t="shared" si="31"/>
        <v>3118.19302255602</v>
      </c>
      <c r="AT334" s="177">
        <f t="shared" si="31"/>
        <v>3122.3343232803718</v>
      </c>
    </row>
    <row r="335" spans="7:46" ht="13.9" customHeight="1" thickBot="1" x14ac:dyDescent="0.45">
      <c r="G335" s="24"/>
      <c r="H335" s="262"/>
      <c r="I335" s="25"/>
      <c r="J335" s="253"/>
      <c r="K335" s="167" t="s">
        <v>199</v>
      </c>
      <c r="L335" s="178">
        <f t="shared" si="31"/>
        <v>2851.8876911884981</v>
      </c>
      <c r="M335" s="178">
        <f t="shared" si="31"/>
        <v>2851.8876911884981</v>
      </c>
      <c r="N335" s="178">
        <f t="shared" si="31"/>
        <v>2851.8876911884981</v>
      </c>
      <c r="O335" s="178">
        <f t="shared" si="31"/>
        <v>2851.8876911884981</v>
      </c>
      <c r="P335" s="178">
        <f t="shared" si="31"/>
        <v>2851.8876911884981</v>
      </c>
      <c r="Q335" s="178">
        <f t="shared" si="31"/>
        <v>2851.8876911884981</v>
      </c>
      <c r="R335" s="178">
        <f t="shared" si="31"/>
        <v>2851.8876911884981</v>
      </c>
      <c r="S335" s="178">
        <f t="shared" si="31"/>
        <v>2851.8876911884981</v>
      </c>
      <c r="T335" s="178">
        <f t="shared" si="31"/>
        <v>2851.8876911884981</v>
      </c>
      <c r="U335" s="178">
        <f t="shared" si="31"/>
        <v>2851.8876911884981</v>
      </c>
      <c r="V335" s="178">
        <f t="shared" si="31"/>
        <v>2851.8876911884981</v>
      </c>
      <c r="W335" s="178">
        <f t="shared" si="31"/>
        <v>2851.8876911884981</v>
      </c>
      <c r="X335" s="178">
        <f t="shared" si="31"/>
        <v>2851.8876911884981</v>
      </c>
      <c r="Y335" s="178">
        <f t="shared" si="31"/>
        <v>2851.8876911884981</v>
      </c>
      <c r="Z335" s="178">
        <f t="shared" si="31"/>
        <v>2851.8876911884981</v>
      </c>
      <c r="AA335" s="178">
        <f t="shared" si="31"/>
        <v>2851.8876911884981</v>
      </c>
      <c r="AB335" s="178">
        <f t="shared" si="31"/>
        <v>2851.8876911884981</v>
      </c>
      <c r="AC335" s="178">
        <f t="shared" si="31"/>
        <v>2851.8876911884981</v>
      </c>
      <c r="AD335" s="178">
        <f t="shared" si="31"/>
        <v>2851.8876911884981</v>
      </c>
      <c r="AE335" s="178">
        <f t="shared" si="31"/>
        <v>2851.8876911884981</v>
      </c>
      <c r="AF335" s="178">
        <f t="shared" si="31"/>
        <v>2851.8876911884981</v>
      </c>
      <c r="AG335" s="178">
        <f t="shared" si="31"/>
        <v>2851.8876911884981</v>
      </c>
      <c r="AH335" s="178">
        <f t="shared" si="31"/>
        <v>2851.8876911884981</v>
      </c>
      <c r="AI335" s="178">
        <f t="shared" si="31"/>
        <v>2851.8876911884981</v>
      </c>
      <c r="AJ335" s="178">
        <f t="shared" si="31"/>
        <v>2851.8876911884981</v>
      </c>
      <c r="AK335" s="178">
        <f t="shared" si="31"/>
        <v>2851.8876911884981</v>
      </c>
      <c r="AL335" s="178">
        <f t="shared" si="31"/>
        <v>2851.8876911884981</v>
      </c>
      <c r="AM335" s="178">
        <f t="shared" si="31"/>
        <v>2851.8876911884981</v>
      </c>
      <c r="AN335" s="178">
        <f t="shared" si="31"/>
        <v>2851.8876911884981</v>
      </c>
      <c r="AO335" s="178">
        <f t="shared" si="31"/>
        <v>2851.8876911884981</v>
      </c>
      <c r="AP335" s="178">
        <f t="shared" si="31"/>
        <v>2851.8876911884981</v>
      </c>
      <c r="AQ335" s="178">
        <f t="shared" si="31"/>
        <v>2851.8876911884981</v>
      </c>
      <c r="AR335" s="178">
        <f t="shared" si="31"/>
        <v>2851.8876911884981</v>
      </c>
      <c r="AS335" s="178">
        <f t="shared" si="31"/>
        <v>2851.8876911884981</v>
      </c>
      <c r="AT335" s="178">
        <f t="shared" si="31"/>
        <v>2851.8876911884981</v>
      </c>
    </row>
    <row r="336" spans="7:46" ht="13.9" customHeight="1" thickTop="1" x14ac:dyDescent="0.4">
      <c r="G336" s="24"/>
      <c r="H336" s="262"/>
      <c r="I336" s="25"/>
      <c r="J336" s="253"/>
      <c r="K336" s="163" t="s">
        <v>200</v>
      </c>
      <c r="L336" s="179">
        <f t="shared" si="31"/>
        <v>2742.3583806871934</v>
      </c>
      <c r="M336" s="179">
        <f t="shared" si="31"/>
        <v>2808.0389702186635</v>
      </c>
      <c r="N336" s="179">
        <f t="shared" si="31"/>
        <v>2837.5204546987138</v>
      </c>
      <c r="O336" s="179">
        <f t="shared" si="31"/>
        <v>2866.4113716658576</v>
      </c>
      <c r="P336" s="179">
        <f t="shared" si="31"/>
        <v>2894.7117211202381</v>
      </c>
      <c r="Q336" s="179">
        <f t="shared" si="31"/>
        <v>2922.4215030621417</v>
      </c>
      <c r="R336" s="179">
        <f t="shared" si="31"/>
        <v>2949.5407174911388</v>
      </c>
      <c r="S336" s="179">
        <f t="shared" si="31"/>
        <v>2976.0693644078024</v>
      </c>
      <c r="T336" s="179">
        <f t="shared" si="31"/>
        <v>3002.0074438112729</v>
      </c>
      <c r="U336" s="179">
        <f t="shared" si="31"/>
        <v>3027.3549557025526</v>
      </c>
      <c r="V336" s="179">
        <f t="shared" si="31"/>
        <v>3052.1119000806402</v>
      </c>
      <c r="W336" s="179">
        <f t="shared" si="31"/>
        <v>3076.2782769463938</v>
      </c>
      <c r="X336" s="179">
        <f t="shared" si="31"/>
        <v>3099.8540862992409</v>
      </c>
      <c r="Y336" s="179">
        <f t="shared" si="31"/>
        <v>3122.8393281396116</v>
      </c>
      <c r="Z336" s="179">
        <f t="shared" si="31"/>
        <v>3145.234002466932</v>
      </c>
      <c r="AA336" s="179">
        <f t="shared" si="31"/>
        <v>3167.0381092819189</v>
      </c>
      <c r="AB336" s="179">
        <f t="shared" si="31"/>
        <v>3188.2516485838564</v>
      </c>
      <c r="AC336" s="179">
        <f t="shared" si="31"/>
        <v>3208.8746203734595</v>
      </c>
      <c r="AD336" s="179">
        <f t="shared" si="31"/>
        <v>3228.9070246500141</v>
      </c>
      <c r="AE336" s="179">
        <f t="shared" si="31"/>
        <v>3248.3488614139478</v>
      </c>
      <c r="AF336" s="179">
        <f t="shared" si="31"/>
        <v>3267.2001306654047</v>
      </c>
      <c r="AG336" s="179">
        <f t="shared" si="31"/>
        <v>3285.4608324038122</v>
      </c>
      <c r="AH336" s="179">
        <f t="shared" si="31"/>
        <v>3303.1309666298862</v>
      </c>
      <c r="AI336" s="179">
        <f t="shared" si="31"/>
        <v>3320.2105333429104</v>
      </c>
      <c r="AJ336" s="179">
        <f t="shared" si="31"/>
        <v>3336.6995325436005</v>
      </c>
      <c r="AK336" s="179">
        <f t="shared" si="31"/>
        <v>3352.5979642312413</v>
      </c>
      <c r="AL336" s="179">
        <f t="shared" si="31"/>
        <v>3367.9058284065482</v>
      </c>
      <c r="AM336" s="179">
        <f t="shared" si="31"/>
        <v>3382.6231250688061</v>
      </c>
      <c r="AN336" s="179">
        <f t="shared" si="31"/>
        <v>3396.7498542185867</v>
      </c>
      <c r="AO336" s="179">
        <f t="shared" si="31"/>
        <v>3410.2860158554608</v>
      </c>
      <c r="AP336" s="179">
        <f t="shared" si="31"/>
        <v>3423.2316099798581</v>
      </c>
      <c r="AQ336" s="179">
        <f t="shared" si="31"/>
        <v>3435.5866365913489</v>
      </c>
      <c r="AR336" s="179">
        <f t="shared" si="31"/>
        <v>3447.3510956903629</v>
      </c>
      <c r="AS336" s="179">
        <f t="shared" si="31"/>
        <v>3458.5249872764703</v>
      </c>
      <c r="AT336" s="179">
        <f t="shared" si="31"/>
        <v>3469.1083113498148</v>
      </c>
    </row>
    <row r="337" spans="7:46" ht="13.9" customHeight="1" x14ac:dyDescent="0.4">
      <c r="G337" s="24"/>
      <c r="H337" s="262"/>
      <c r="I337" s="25"/>
      <c r="J337" s="253"/>
      <c r="K337" s="165" t="s">
        <v>201</v>
      </c>
      <c r="L337" s="177">
        <f t="shared" si="31"/>
        <v>2742.3583806871934</v>
      </c>
      <c r="M337" s="177">
        <f t="shared" si="31"/>
        <v>2754.1257053799213</v>
      </c>
      <c r="N337" s="177">
        <f t="shared" si="31"/>
        <v>2765.6619384373321</v>
      </c>
      <c r="O337" s="177">
        <f t="shared" si="31"/>
        <v>2776.9670798592579</v>
      </c>
      <c r="P337" s="177">
        <f t="shared" si="31"/>
        <v>2788.0411296457546</v>
      </c>
      <c r="Q337" s="177">
        <f t="shared" si="31"/>
        <v>2798.8840877969342</v>
      </c>
      <c r="R337" s="177">
        <f t="shared" si="31"/>
        <v>2809.4959543126288</v>
      </c>
      <c r="S337" s="177">
        <f t="shared" si="31"/>
        <v>2819.8767291930621</v>
      </c>
      <c r="T337" s="177">
        <f t="shared" si="31"/>
        <v>2830.0264124378987</v>
      </c>
      <c r="U337" s="177">
        <f t="shared" si="31"/>
        <v>2839.9450040475299</v>
      </c>
      <c r="V337" s="177">
        <f t="shared" si="31"/>
        <v>2849.6325040215643</v>
      </c>
      <c r="W337" s="177">
        <f t="shared" si="31"/>
        <v>2859.0889123603374</v>
      </c>
      <c r="X337" s="177">
        <f t="shared" si="31"/>
        <v>2868.3142290636256</v>
      </c>
      <c r="Y337" s="177">
        <f t="shared" si="31"/>
        <v>2877.3084541315961</v>
      </c>
      <c r="Z337" s="177">
        <f t="shared" si="31"/>
        <v>2886.0715875640262</v>
      </c>
      <c r="AA337" s="177">
        <f t="shared" si="31"/>
        <v>2894.6036293611951</v>
      </c>
      <c r="AB337" s="177">
        <f t="shared" si="31"/>
        <v>2902.9045795228226</v>
      </c>
      <c r="AC337" s="177">
        <f t="shared" si="31"/>
        <v>2910.9744380491893</v>
      </c>
      <c r="AD337" s="177">
        <f t="shared" si="31"/>
        <v>2918.8132049400147</v>
      </c>
      <c r="AE337" s="177">
        <f t="shared" si="31"/>
        <v>2926.4208801954674</v>
      </c>
      <c r="AF337" s="177">
        <f t="shared" si="31"/>
        <v>2933.7974638156024</v>
      </c>
      <c r="AG337" s="177">
        <f t="shared" si="31"/>
        <v>2940.9429558001971</v>
      </c>
      <c r="AH337" s="177">
        <f t="shared" si="31"/>
        <v>2947.85735614953</v>
      </c>
      <c r="AI337" s="177">
        <f t="shared" si="31"/>
        <v>2954.540664863322</v>
      </c>
      <c r="AJ337" s="177">
        <f t="shared" si="31"/>
        <v>2960.9928819418533</v>
      </c>
      <c r="AK337" s="177">
        <f t="shared" si="31"/>
        <v>2967.2140073848432</v>
      </c>
      <c r="AL337" s="177">
        <f t="shared" si="31"/>
        <v>2973.2040411925718</v>
      </c>
      <c r="AM337" s="177">
        <f t="shared" si="31"/>
        <v>2978.9629833647596</v>
      </c>
      <c r="AN337" s="177">
        <f t="shared" si="31"/>
        <v>2984.4908339016301</v>
      </c>
      <c r="AO337" s="177">
        <f t="shared" si="31"/>
        <v>2989.7875928030153</v>
      </c>
      <c r="AP337" s="177">
        <f t="shared" si="31"/>
        <v>2994.8532600690842</v>
      </c>
      <c r="AQ337" s="177">
        <f t="shared" si="31"/>
        <v>2999.6878356996672</v>
      </c>
      <c r="AR337" s="177">
        <f t="shared" si="31"/>
        <v>3004.2913196949339</v>
      </c>
      <c r="AS337" s="177">
        <f t="shared" si="31"/>
        <v>3008.6637120547152</v>
      </c>
      <c r="AT337" s="177">
        <f t="shared" si="31"/>
        <v>3012.8050127790671</v>
      </c>
    </row>
    <row r="338" spans="7:46" ht="13.9" customHeight="1" x14ac:dyDescent="0.4">
      <c r="G338" s="24"/>
      <c r="H338" s="262"/>
      <c r="I338" s="25"/>
      <c r="J338" s="253"/>
      <c r="K338" s="167" t="s">
        <v>202</v>
      </c>
      <c r="L338" s="182">
        <f t="shared" si="31"/>
        <v>2742.3583806871934</v>
      </c>
      <c r="M338" s="182">
        <f t="shared" si="31"/>
        <v>2742.3583806871934</v>
      </c>
      <c r="N338" s="182">
        <f t="shared" si="31"/>
        <v>2742.3583806871934</v>
      </c>
      <c r="O338" s="182">
        <f t="shared" si="31"/>
        <v>2742.3583806871934</v>
      </c>
      <c r="P338" s="182">
        <f t="shared" si="31"/>
        <v>2742.3583806871934</v>
      </c>
      <c r="Q338" s="182">
        <f t="shared" si="31"/>
        <v>2742.3583806871934</v>
      </c>
      <c r="R338" s="182">
        <f t="shared" si="31"/>
        <v>2742.3583806871934</v>
      </c>
      <c r="S338" s="182">
        <f t="shared" si="31"/>
        <v>2742.3583806871934</v>
      </c>
      <c r="T338" s="182">
        <f t="shared" si="31"/>
        <v>2742.3583806871934</v>
      </c>
      <c r="U338" s="182">
        <f t="shared" si="31"/>
        <v>2742.3583806871934</v>
      </c>
      <c r="V338" s="182">
        <f t="shared" si="31"/>
        <v>2742.3583806871934</v>
      </c>
      <c r="W338" s="182">
        <f t="shared" si="31"/>
        <v>2742.3583806871934</v>
      </c>
      <c r="X338" s="182">
        <f t="shared" si="31"/>
        <v>2742.3583806871934</v>
      </c>
      <c r="Y338" s="182">
        <f t="shared" si="31"/>
        <v>2742.3583806871934</v>
      </c>
      <c r="Z338" s="182">
        <f t="shared" si="31"/>
        <v>2742.3583806871934</v>
      </c>
      <c r="AA338" s="182">
        <f t="shared" si="31"/>
        <v>2742.3583806871934</v>
      </c>
      <c r="AB338" s="182">
        <f t="shared" si="31"/>
        <v>2742.3583806871934</v>
      </c>
      <c r="AC338" s="182">
        <f t="shared" si="31"/>
        <v>2742.3583806871934</v>
      </c>
      <c r="AD338" s="182">
        <f t="shared" si="31"/>
        <v>2742.3583806871934</v>
      </c>
      <c r="AE338" s="182">
        <f t="shared" si="31"/>
        <v>2742.3583806871934</v>
      </c>
      <c r="AF338" s="182">
        <f t="shared" si="31"/>
        <v>2742.3583806871934</v>
      </c>
      <c r="AG338" s="182">
        <f t="shared" si="31"/>
        <v>2742.3583806871934</v>
      </c>
      <c r="AH338" s="182">
        <f t="shared" si="31"/>
        <v>2742.3583806871934</v>
      </c>
      <c r="AI338" s="182">
        <f t="shared" si="31"/>
        <v>2742.3583806871934</v>
      </c>
      <c r="AJ338" s="182">
        <f t="shared" si="31"/>
        <v>2742.3583806871934</v>
      </c>
      <c r="AK338" s="182">
        <f t="shared" si="31"/>
        <v>2742.3583806871934</v>
      </c>
      <c r="AL338" s="182">
        <f t="shared" si="31"/>
        <v>2742.3583806871934</v>
      </c>
      <c r="AM338" s="182">
        <f t="shared" si="31"/>
        <v>2742.3583806871934</v>
      </c>
      <c r="AN338" s="182">
        <f t="shared" si="31"/>
        <v>2742.3583806871934</v>
      </c>
      <c r="AO338" s="182">
        <f t="shared" si="31"/>
        <v>2742.3583806871934</v>
      </c>
      <c r="AP338" s="182">
        <f t="shared" si="31"/>
        <v>2742.3583806871934</v>
      </c>
      <c r="AQ338" s="182">
        <f t="shared" si="31"/>
        <v>2742.3583806871934</v>
      </c>
      <c r="AR338" s="182">
        <f t="shared" si="31"/>
        <v>2742.3583806871934</v>
      </c>
      <c r="AS338" s="182">
        <f t="shared" si="31"/>
        <v>2742.3583806871934</v>
      </c>
      <c r="AT338" s="182">
        <f t="shared" si="31"/>
        <v>2742.3583806871934</v>
      </c>
    </row>
    <row r="339" spans="7:46" s="14" customFormat="1" ht="13.9" customHeight="1" x14ac:dyDescent="0.4">
      <c r="G339" s="172"/>
      <c r="H339" s="262"/>
      <c r="I339" s="27"/>
      <c r="J339" s="173"/>
      <c r="K339" s="174"/>
      <c r="L339" s="183"/>
      <c r="M339" s="183"/>
      <c r="N339" s="183"/>
      <c r="O339" s="183"/>
      <c r="P339" s="183"/>
      <c r="Q339" s="183"/>
      <c r="R339" s="183"/>
      <c r="S339" s="183"/>
      <c r="T339" s="183"/>
      <c r="U339" s="183"/>
      <c r="V339" s="183"/>
      <c r="W339" s="183"/>
      <c r="X339" s="183"/>
      <c r="Y339" s="183"/>
      <c r="Z339" s="183"/>
      <c r="AA339" s="183"/>
      <c r="AB339" s="183"/>
      <c r="AC339" s="183"/>
      <c r="AD339" s="183"/>
      <c r="AE339" s="183"/>
      <c r="AF339" s="183"/>
      <c r="AG339" s="183"/>
      <c r="AH339" s="183"/>
      <c r="AI339" s="183"/>
      <c r="AJ339" s="183"/>
      <c r="AK339" s="183"/>
      <c r="AL339" s="183"/>
      <c r="AM339" s="183"/>
      <c r="AN339" s="183"/>
      <c r="AO339" s="183"/>
      <c r="AP339" s="183"/>
      <c r="AQ339" s="183"/>
      <c r="AR339" s="183"/>
      <c r="AS339" s="183"/>
      <c r="AT339" s="183"/>
    </row>
    <row r="340" spans="7:46" ht="13.9" customHeight="1" x14ac:dyDescent="0.35">
      <c r="G340" s="24"/>
      <c r="H340" s="262"/>
      <c r="I340" s="25"/>
      <c r="J340" s="77"/>
      <c r="K340" s="25"/>
      <c r="L340" s="162">
        <v>2016</v>
      </c>
      <c r="M340" s="162">
        <v>2017</v>
      </c>
      <c r="N340" s="162">
        <v>2018</v>
      </c>
      <c r="O340" s="162">
        <v>2019</v>
      </c>
      <c r="P340" s="162">
        <v>2020</v>
      </c>
      <c r="Q340" s="162">
        <v>2021</v>
      </c>
      <c r="R340" s="162">
        <v>2022</v>
      </c>
      <c r="S340" s="162">
        <v>2023</v>
      </c>
      <c r="T340" s="162">
        <v>2024</v>
      </c>
      <c r="U340" s="162">
        <v>2025</v>
      </c>
      <c r="V340" s="162">
        <v>2026</v>
      </c>
      <c r="W340" s="162">
        <v>2027</v>
      </c>
      <c r="X340" s="162">
        <v>2028</v>
      </c>
      <c r="Y340" s="162">
        <v>2029</v>
      </c>
      <c r="Z340" s="162">
        <v>2030</v>
      </c>
      <c r="AA340" s="162">
        <v>2031</v>
      </c>
      <c r="AB340" s="162">
        <v>2032</v>
      </c>
      <c r="AC340" s="162">
        <v>2033</v>
      </c>
      <c r="AD340" s="162">
        <v>2034</v>
      </c>
      <c r="AE340" s="162">
        <v>2035</v>
      </c>
      <c r="AF340" s="162">
        <v>2036</v>
      </c>
      <c r="AG340" s="162">
        <v>2037</v>
      </c>
      <c r="AH340" s="162">
        <v>2038</v>
      </c>
      <c r="AI340" s="162">
        <v>2039</v>
      </c>
      <c r="AJ340" s="162">
        <v>2040</v>
      </c>
      <c r="AK340" s="162">
        <v>2041</v>
      </c>
      <c r="AL340" s="162">
        <v>2042</v>
      </c>
      <c r="AM340" s="162">
        <v>2043</v>
      </c>
      <c r="AN340" s="162">
        <v>2044</v>
      </c>
      <c r="AO340" s="162">
        <v>2045</v>
      </c>
      <c r="AP340" s="162">
        <v>2046</v>
      </c>
      <c r="AQ340" s="162">
        <v>2047</v>
      </c>
      <c r="AR340" s="162">
        <v>2048</v>
      </c>
      <c r="AS340" s="162">
        <v>2049</v>
      </c>
      <c r="AT340" s="162">
        <v>2050</v>
      </c>
    </row>
    <row r="341" spans="7:46" ht="13.9" customHeight="1" x14ac:dyDescent="0.4">
      <c r="G341" s="24"/>
      <c r="H341" s="262"/>
      <c r="I341" s="25"/>
      <c r="J341" s="251" t="s">
        <v>121</v>
      </c>
      <c r="K341" s="163" t="s">
        <v>158</v>
      </c>
      <c r="L341" s="184">
        <f t="shared" ref="L341:AT348" si="32" xml:space="preserve"> $S$47*(L435 + L657)</f>
        <v>3800.145782136753</v>
      </c>
      <c r="M341" s="184">
        <f t="shared" si="32"/>
        <v>3528.2022307247889</v>
      </c>
      <c r="N341" s="184">
        <f t="shared" si="32"/>
        <v>3385.7556085566171</v>
      </c>
      <c r="O341" s="184">
        <f t="shared" si="32"/>
        <v>3238.9924220803191</v>
      </c>
      <c r="P341" s="184">
        <f t="shared" si="32"/>
        <v>3090.070953449957</v>
      </c>
      <c r="Q341" s="184">
        <f t="shared" si="32"/>
        <v>2996.1856797482073</v>
      </c>
      <c r="R341" s="184">
        <f t="shared" si="32"/>
        <v>2900.1421238923949</v>
      </c>
      <c r="S341" s="184">
        <f t="shared" si="32"/>
        <v>2800.8611448054867</v>
      </c>
      <c r="T341" s="184">
        <f t="shared" si="32"/>
        <v>2700.5010246415477</v>
      </c>
      <c r="U341" s="184">
        <f t="shared" si="32"/>
        <v>2597.982622323545</v>
      </c>
      <c r="V341" s="184">
        <f t="shared" si="32"/>
        <v>2492.2267967744474</v>
      </c>
      <c r="W341" s="184">
        <f t="shared" si="32"/>
        <v>2385.3918301483181</v>
      </c>
      <c r="X341" s="184">
        <f t="shared" si="32"/>
        <v>2276.3985813681265</v>
      </c>
      <c r="Y341" s="184">
        <f t="shared" si="32"/>
        <v>2165.2470504338712</v>
      </c>
      <c r="Z341" s="184">
        <f t="shared" si="32"/>
        <v>2051.9372373455521</v>
      </c>
      <c r="AA341" s="184">
        <f t="shared" si="32"/>
        <v>2045.4623908833628</v>
      </c>
      <c r="AB341" s="184">
        <f t="shared" si="32"/>
        <v>2038.9875444211732</v>
      </c>
      <c r="AC341" s="184">
        <f t="shared" si="32"/>
        <v>2030.3544158049203</v>
      </c>
      <c r="AD341" s="184">
        <f t="shared" si="32"/>
        <v>2021.7212871886677</v>
      </c>
      <c r="AE341" s="184">
        <f t="shared" si="32"/>
        <v>2013.0881585724148</v>
      </c>
      <c r="AF341" s="184">
        <f t="shared" si="32"/>
        <v>2002.2967478020985</v>
      </c>
      <c r="AG341" s="184">
        <f t="shared" si="32"/>
        <v>1991.5053370317823</v>
      </c>
      <c r="AH341" s="184">
        <f t="shared" si="32"/>
        <v>1980.7139262614667</v>
      </c>
      <c r="AI341" s="184">
        <f t="shared" si="32"/>
        <v>1968.8433744141191</v>
      </c>
      <c r="AJ341" s="184">
        <f t="shared" si="32"/>
        <v>1955.8936814897397</v>
      </c>
      <c r="AK341" s="184">
        <f t="shared" si="32"/>
        <v>1941.8648474883287</v>
      </c>
      <c r="AL341" s="184">
        <f t="shared" si="32"/>
        <v>1927.8360134869181</v>
      </c>
      <c r="AM341" s="184">
        <f t="shared" si="32"/>
        <v>1913.8071794855068</v>
      </c>
      <c r="AN341" s="184">
        <f t="shared" si="32"/>
        <v>1898.6992044070644</v>
      </c>
      <c r="AO341" s="184">
        <f t="shared" si="32"/>
        <v>1882.5120882515903</v>
      </c>
      <c r="AP341" s="184">
        <f t="shared" si="32"/>
        <v>1866.3249720961162</v>
      </c>
      <c r="AQ341" s="184">
        <f t="shared" si="32"/>
        <v>1849.0587148636107</v>
      </c>
      <c r="AR341" s="184">
        <f t="shared" si="32"/>
        <v>1831.7924576311052</v>
      </c>
      <c r="AS341" s="184">
        <f t="shared" si="32"/>
        <v>1813.4470593215676</v>
      </c>
      <c r="AT341" s="184">
        <f t="shared" si="32"/>
        <v>1795.1016610120305</v>
      </c>
    </row>
    <row r="342" spans="7:46" ht="13.9" customHeight="1" x14ac:dyDescent="0.4">
      <c r="G342" s="24"/>
      <c r="H342" s="262"/>
      <c r="I342" s="25"/>
      <c r="J342" s="252"/>
      <c r="K342" s="165" t="s">
        <v>159</v>
      </c>
      <c r="L342" s="185">
        <f t="shared" si="32"/>
        <v>3800.145782136753</v>
      </c>
      <c r="M342" s="185">
        <f t="shared" si="32"/>
        <v>3727.8433299756352</v>
      </c>
      <c r="N342" s="185">
        <f t="shared" si="32"/>
        <v>3654.4617367374867</v>
      </c>
      <c r="O342" s="185">
        <f t="shared" si="32"/>
        <v>3580.0010024223061</v>
      </c>
      <c r="P342" s="185">
        <f t="shared" si="32"/>
        <v>3505.5402681071255</v>
      </c>
      <c r="Q342" s="185">
        <f t="shared" si="32"/>
        <v>3411.6549944053754</v>
      </c>
      <c r="R342" s="185">
        <f t="shared" si="32"/>
        <v>3316.6905796265942</v>
      </c>
      <c r="S342" s="185">
        <f t="shared" si="32"/>
        <v>3221.7261648478125</v>
      </c>
      <c r="T342" s="185">
        <f t="shared" si="32"/>
        <v>3124.6034679149684</v>
      </c>
      <c r="U342" s="185">
        <f t="shared" si="32"/>
        <v>3027.4807709821239</v>
      </c>
      <c r="V342" s="185">
        <f t="shared" si="32"/>
        <v>2929.2789329722477</v>
      </c>
      <c r="W342" s="185">
        <f t="shared" si="32"/>
        <v>2831.077094962372</v>
      </c>
      <c r="X342" s="185">
        <f t="shared" si="32"/>
        <v>2730.7169747984321</v>
      </c>
      <c r="Y342" s="185">
        <f t="shared" si="32"/>
        <v>2630.3568546344927</v>
      </c>
      <c r="Z342" s="185">
        <f t="shared" si="32"/>
        <v>2529.9967344705542</v>
      </c>
      <c r="AA342" s="185">
        <f t="shared" si="32"/>
        <v>2509.4930540069536</v>
      </c>
      <c r="AB342" s="185">
        <f t="shared" si="32"/>
        <v>2490.0685146203846</v>
      </c>
      <c r="AC342" s="185">
        <f t="shared" si="32"/>
        <v>2469.5648341567839</v>
      </c>
      <c r="AD342" s="185">
        <f t="shared" si="32"/>
        <v>2449.0611536931838</v>
      </c>
      <c r="AE342" s="185">
        <f t="shared" si="32"/>
        <v>2427.478332152551</v>
      </c>
      <c r="AF342" s="185">
        <f t="shared" si="32"/>
        <v>2405.8955106119188</v>
      </c>
      <c r="AG342" s="185">
        <f t="shared" si="32"/>
        <v>2384.312689071287</v>
      </c>
      <c r="AH342" s="185">
        <f t="shared" si="32"/>
        <v>2361.6507264536226</v>
      </c>
      <c r="AI342" s="185">
        <f t="shared" si="32"/>
        <v>2340.0679049129913</v>
      </c>
      <c r="AJ342" s="185">
        <f t="shared" si="32"/>
        <v>2317.4059422953273</v>
      </c>
      <c r="AK342" s="185">
        <f t="shared" si="32"/>
        <v>2293.6648386006318</v>
      </c>
      <c r="AL342" s="185">
        <f t="shared" si="32"/>
        <v>2271.0028759829679</v>
      </c>
      <c r="AM342" s="185">
        <f t="shared" si="32"/>
        <v>2247.2617722882728</v>
      </c>
      <c r="AN342" s="185">
        <f t="shared" si="32"/>
        <v>2223.5206685935782</v>
      </c>
      <c r="AO342" s="185">
        <f t="shared" si="32"/>
        <v>2198.7004238218506</v>
      </c>
      <c r="AP342" s="185">
        <f t="shared" si="32"/>
        <v>2174.9593201271559</v>
      </c>
      <c r="AQ342" s="185">
        <f t="shared" si="32"/>
        <v>2150.1390753554283</v>
      </c>
      <c r="AR342" s="185">
        <f t="shared" si="32"/>
        <v>2125.318830583702</v>
      </c>
      <c r="AS342" s="185">
        <f t="shared" si="32"/>
        <v>2099.4194447349428</v>
      </c>
      <c r="AT342" s="185">
        <f t="shared" si="32"/>
        <v>2074.5991999632165</v>
      </c>
    </row>
    <row r="343" spans="7:46" ht="13.9" customHeight="1" thickBot="1" x14ac:dyDescent="0.45">
      <c r="G343" s="24"/>
      <c r="H343" s="262"/>
      <c r="I343" s="25"/>
      <c r="J343" s="252"/>
      <c r="K343" s="167" t="s">
        <v>160</v>
      </c>
      <c r="L343" s="186">
        <f t="shared" si="32"/>
        <v>3800.145782136753</v>
      </c>
      <c r="M343" s="186">
        <f t="shared" si="32"/>
        <v>3946.9089686130519</v>
      </c>
      <c r="N343" s="186">
        <f t="shared" si="32"/>
        <v>3946.9089686130519</v>
      </c>
      <c r="O343" s="186">
        <f t="shared" si="32"/>
        <v>3946.9089686130519</v>
      </c>
      <c r="P343" s="186">
        <f t="shared" si="32"/>
        <v>3946.9089686130519</v>
      </c>
      <c r="Q343" s="186">
        <f t="shared" si="32"/>
        <v>3946.9089686130519</v>
      </c>
      <c r="R343" s="186">
        <f t="shared" si="32"/>
        <v>3946.9089686130519</v>
      </c>
      <c r="S343" s="186">
        <f t="shared" si="32"/>
        <v>3946.9089686130519</v>
      </c>
      <c r="T343" s="186">
        <f t="shared" si="32"/>
        <v>3946.9089686130519</v>
      </c>
      <c r="U343" s="186">
        <f t="shared" si="32"/>
        <v>3946.9089686130519</v>
      </c>
      <c r="V343" s="186">
        <f t="shared" si="32"/>
        <v>3946.9089686130519</v>
      </c>
      <c r="W343" s="186">
        <f t="shared" si="32"/>
        <v>3946.9089686130519</v>
      </c>
      <c r="X343" s="186">
        <f t="shared" si="32"/>
        <v>3946.9089686130519</v>
      </c>
      <c r="Y343" s="186">
        <f t="shared" si="32"/>
        <v>3946.9089686130519</v>
      </c>
      <c r="Z343" s="186">
        <f t="shared" si="32"/>
        <v>3946.9089686130519</v>
      </c>
      <c r="AA343" s="186">
        <f t="shared" si="32"/>
        <v>3946.9089686130519</v>
      </c>
      <c r="AB343" s="186">
        <f t="shared" si="32"/>
        <v>3946.9089686130519</v>
      </c>
      <c r="AC343" s="186">
        <f t="shared" si="32"/>
        <v>3946.9089686130519</v>
      </c>
      <c r="AD343" s="186">
        <f t="shared" si="32"/>
        <v>3946.9089686130519</v>
      </c>
      <c r="AE343" s="186">
        <f t="shared" si="32"/>
        <v>3946.9089686130519</v>
      </c>
      <c r="AF343" s="186">
        <f t="shared" si="32"/>
        <v>3946.9089686130519</v>
      </c>
      <c r="AG343" s="186">
        <f t="shared" si="32"/>
        <v>3946.9089686130519</v>
      </c>
      <c r="AH343" s="186">
        <f t="shared" si="32"/>
        <v>3946.9089686130519</v>
      </c>
      <c r="AI343" s="186">
        <f t="shared" si="32"/>
        <v>3946.9089686130519</v>
      </c>
      <c r="AJ343" s="186">
        <f t="shared" si="32"/>
        <v>3946.9089686130519</v>
      </c>
      <c r="AK343" s="186">
        <f t="shared" si="32"/>
        <v>3946.9089686130519</v>
      </c>
      <c r="AL343" s="186">
        <f t="shared" si="32"/>
        <v>3946.9089686130519</v>
      </c>
      <c r="AM343" s="186">
        <f t="shared" si="32"/>
        <v>3946.9089686130519</v>
      </c>
      <c r="AN343" s="186">
        <f t="shared" si="32"/>
        <v>3946.9089686130519</v>
      </c>
      <c r="AO343" s="186">
        <f t="shared" si="32"/>
        <v>3946.9089686130519</v>
      </c>
      <c r="AP343" s="186">
        <f t="shared" si="32"/>
        <v>3946.9089686130519</v>
      </c>
      <c r="AQ343" s="186">
        <f t="shared" si="32"/>
        <v>3946.9089686130519</v>
      </c>
      <c r="AR343" s="186">
        <f t="shared" si="32"/>
        <v>3946.9089686130519</v>
      </c>
      <c r="AS343" s="186">
        <f t="shared" si="32"/>
        <v>3946.9089686130519</v>
      </c>
      <c r="AT343" s="186">
        <f t="shared" si="32"/>
        <v>3946.9089686130519</v>
      </c>
    </row>
    <row r="344" spans="7:46" ht="13.9" customHeight="1" thickTop="1" x14ac:dyDescent="0.4">
      <c r="G344" s="24"/>
      <c r="H344" s="262"/>
      <c r="I344" s="25"/>
      <c r="J344" s="252"/>
      <c r="K344" s="163" t="s">
        <v>161</v>
      </c>
      <c r="L344" s="187">
        <f t="shared" si="32"/>
        <v>3889.8668316177955</v>
      </c>
      <c r="M344" s="187">
        <f t="shared" si="32"/>
        <v>3614.6858569747365</v>
      </c>
      <c r="N344" s="187">
        <f t="shared" si="32"/>
        <v>3470.0809526525009</v>
      </c>
      <c r="O344" s="187">
        <f t="shared" si="32"/>
        <v>3321.1594840221396</v>
      </c>
      <c r="P344" s="187">
        <f t="shared" si="32"/>
        <v>3169.000592160683</v>
      </c>
      <c r="Q344" s="187">
        <f t="shared" si="32"/>
        <v>3074.0361773819022</v>
      </c>
      <c r="R344" s="187">
        <f t="shared" si="32"/>
        <v>2976.9134804490577</v>
      </c>
      <c r="S344" s="187">
        <f t="shared" si="32"/>
        <v>2876.5533602851187</v>
      </c>
      <c r="T344" s="187">
        <f t="shared" si="32"/>
        <v>2774.034957967116</v>
      </c>
      <c r="U344" s="187">
        <f t="shared" si="32"/>
        <v>2669.3582734950505</v>
      </c>
      <c r="V344" s="187">
        <f t="shared" si="32"/>
        <v>2562.5233068689213</v>
      </c>
      <c r="W344" s="187">
        <f t="shared" si="32"/>
        <v>2452.4509170116976</v>
      </c>
      <c r="X344" s="187">
        <f t="shared" si="32"/>
        <v>2341.2993860774427</v>
      </c>
      <c r="Y344" s="187">
        <f t="shared" si="32"/>
        <v>2227.9895729891236</v>
      </c>
      <c r="Z344" s="187">
        <f t="shared" si="32"/>
        <v>2111.4423366697101</v>
      </c>
      <c r="AA344" s="187">
        <f t="shared" si="32"/>
        <v>2106.0466312845519</v>
      </c>
      <c r="AB344" s="187">
        <f t="shared" si="32"/>
        <v>2099.5717848223626</v>
      </c>
      <c r="AC344" s="187">
        <f t="shared" si="32"/>
        <v>2092.0177972831411</v>
      </c>
      <c r="AD344" s="187">
        <f t="shared" si="32"/>
        <v>2084.4638097439201</v>
      </c>
      <c r="AE344" s="187">
        <f t="shared" si="32"/>
        <v>2074.7515400506354</v>
      </c>
      <c r="AF344" s="187">
        <f t="shared" si="32"/>
        <v>2065.0392703573511</v>
      </c>
      <c r="AG344" s="187">
        <f t="shared" si="32"/>
        <v>2055.3270006640669</v>
      </c>
      <c r="AH344" s="187">
        <f t="shared" si="32"/>
        <v>2043.4564488167191</v>
      </c>
      <c r="AI344" s="187">
        <f t="shared" si="32"/>
        <v>2032.665038046403</v>
      </c>
      <c r="AJ344" s="187">
        <f t="shared" si="32"/>
        <v>2019.7153451220238</v>
      </c>
      <c r="AK344" s="187">
        <f t="shared" si="32"/>
        <v>2006.7656521976444</v>
      </c>
      <c r="AL344" s="187">
        <f t="shared" si="32"/>
        <v>1992.7368181962336</v>
      </c>
      <c r="AM344" s="187">
        <f t="shared" si="32"/>
        <v>1977.6288431177909</v>
      </c>
      <c r="AN344" s="187">
        <f t="shared" si="32"/>
        <v>1962.5208680393487</v>
      </c>
      <c r="AO344" s="187">
        <f t="shared" si="32"/>
        <v>1946.3337518838746</v>
      </c>
      <c r="AP344" s="187">
        <f t="shared" si="32"/>
        <v>1930.1466357284005</v>
      </c>
      <c r="AQ344" s="187">
        <f t="shared" si="32"/>
        <v>1912.8803784958948</v>
      </c>
      <c r="AR344" s="187">
        <f t="shared" si="32"/>
        <v>1894.5349801863574</v>
      </c>
      <c r="AS344" s="187">
        <f t="shared" si="32"/>
        <v>1876.1895818768201</v>
      </c>
      <c r="AT344" s="187">
        <f t="shared" si="32"/>
        <v>1857.8441835672832</v>
      </c>
    </row>
    <row r="345" spans="7:46" ht="13.9" customHeight="1" x14ac:dyDescent="0.4">
      <c r="G345" s="24"/>
      <c r="H345" s="262"/>
      <c r="I345" s="25"/>
      <c r="J345" s="252"/>
      <c r="K345" s="165" t="s">
        <v>162</v>
      </c>
      <c r="L345" s="188">
        <f t="shared" si="32"/>
        <v>3889.8668316177955</v>
      </c>
      <c r="M345" s="188">
        <f t="shared" si="32"/>
        <v>3816.4852383796469</v>
      </c>
      <c r="N345" s="188">
        <f t="shared" si="32"/>
        <v>3742.0245040644654</v>
      </c>
      <c r="O345" s="188">
        <f t="shared" si="32"/>
        <v>3666.4846286722532</v>
      </c>
      <c r="P345" s="188">
        <f t="shared" si="32"/>
        <v>3590.9447532800414</v>
      </c>
      <c r="Q345" s="188">
        <f t="shared" si="32"/>
        <v>3494.9011974242285</v>
      </c>
      <c r="R345" s="188">
        <f t="shared" si="32"/>
        <v>3397.7785004913835</v>
      </c>
      <c r="S345" s="188">
        <f t="shared" si="32"/>
        <v>3299.5766624815074</v>
      </c>
      <c r="T345" s="188">
        <f t="shared" si="32"/>
        <v>3201.3748244716312</v>
      </c>
      <c r="U345" s="188">
        <f t="shared" si="32"/>
        <v>3102.0938453847239</v>
      </c>
      <c r="V345" s="188">
        <f t="shared" si="32"/>
        <v>3001.733725220784</v>
      </c>
      <c r="W345" s="188">
        <f t="shared" si="32"/>
        <v>2900.2944639798138</v>
      </c>
      <c r="X345" s="188">
        <f t="shared" si="32"/>
        <v>2798.8552027388423</v>
      </c>
      <c r="Y345" s="188">
        <f t="shared" si="32"/>
        <v>2695.2576593438084</v>
      </c>
      <c r="Z345" s="188">
        <f t="shared" si="32"/>
        <v>2591.6601159487741</v>
      </c>
      <c r="AA345" s="188">
        <f t="shared" si="32"/>
        <v>2572.2355765622056</v>
      </c>
      <c r="AB345" s="188">
        <f t="shared" si="32"/>
        <v>2551.7318960986049</v>
      </c>
      <c r="AC345" s="188">
        <f t="shared" si="32"/>
        <v>2531.2282156350043</v>
      </c>
      <c r="AD345" s="188">
        <f t="shared" si="32"/>
        <v>2510.7245351714037</v>
      </c>
      <c r="AE345" s="188">
        <f t="shared" si="32"/>
        <v>2489.1417136307723</v>
      </c>
      <c r="AF345" s="188">
        <f t="shared" si="32"/>
        <v>2467.55889209014</v>
      </c>
      <c r="AG345" s="188">
        <f t="shared" si="32"/>
        <v>2444.8969294724766</v>
      </c>
      <c r="AH345" s="188">
        <f t="shared" si="32"/>
        <v>2422.2349668548122</v>
      </c>
      <c r="AI345" s="188">
        <f t="shared" si="32"/>
        <v>2399.5730042371483</v>
      </c>
      <c r="AJ345" s="188">
        <f t="shared" si="32"/>
        <v>2376.9110416194849</v>
      </c>
      <c r="AK345" s="188">
        <f t="shared" si="32"/>
        <v>2353.1699379247898</v>
      </c>
      <c r="AL345" s="188">
        <f t="shared" si="32"/>
        <v>2329.4288342300943</v>
      </c>
      <c r="AM345" s="188">
        <f t="shared" si="32"/>
        <v>2305.6877305353992</v>
      </c>
      <c r="AN345" s="188">
        <f t="shared" si="32"/>
        <v>2281.9466268407036</v>
      </c>
      <c r="AO345" s="188">
        <f t="shared" si="32"/>
        <v>2257.1263820689769</v>
      </c>
      <c r="AP345" s="188">
        <f t="shared" si="32"/>
        <v>2232.3061372972497</v>
      </c>
      <c r="AQ345" s="188">
        <f t="shared" si="32"/>
        <v>2206.4067514484914</v>
      </c>
      <c r="AR345" s="188">
        <f t="shared" si="32"/>
        <v>2181.5865066767642</v>
      </c>
      <c r="AS345" s="188">
        <f t="shared" si="32"/>
        <v>2155.6871208280063</v>
      </c>
      <c r="AT345" s="188">
        <f t="shared" si="32"/>
        <v>2129.7877349792475</v>
      </c>
    </row>
    <row r="346" spans="7:46" ht="13.9" customHeight="1" thickBot="1" x14ac:dyDescent="0.45">
      <c r="G346" s="24"/>
      <c r="H346" s="262"/>
      <c r="I346" s="25"/>
      <c r="J346" s="252"/>
      <c r="K346" s="167" t="s">
        <v>163</v>
      </c>
      <c r="L346" s="186">
        <f t="shared" si="32"/>
        <v>3889.8668316177955</v>
      </c>
      <c r="M346" s="186">
        <f t="shared" si="32"/>
        <v>4038.7883002481567</v>
      </c>
      <c r="N346" s="186">
        <f t="shared" si="32"/>
        <v>4038.7883002481567</v>
      </c>
      <c r="O346" s="186">
        <f t="shared" si="32"/>
        <v>4038.7883002481567</v>
      </c>
      <c r="P346" s="186">
        <f t="shared" si="32"/>
        <v>4038.7883002481567</v>
      </c>
      <c r="Q346" s="186">
        <f t="shared" si="32"/>
        <v>4038.7883002481567</v>
      </c>
      <c r="R346" s="186">
        <f t="shared" si="32"/>
        <v>4038.7883002481567</v>
      </c>
      <c r="S346" s="186">
        <f t="shared" si="32"/>
        <v>4038.7883002481567</v>
      </c>
      <c r="T346" s="186">
        <f t="shared" si="32"/>
        <v>4038.7883002481567</v>
      </c>
      <c r="U346" s="186">
        <f t="shared" si="32"/>
        <v>4038.7883002481567</v>
      </c>
      <c r="V346" s="186">
        <f t="shared" si="32"/>
        <v>4038.7883002481567</v>
      </c>
      <c r="W346" s="186">
        <f t="shared" si="32"/>
        <v>4038.7883002481567</v>
      </c>
      <c r="X346" s="186">
        <f t="shared" si="32"/>
        <v>4038.7883002481567</v>
      </c>
      <c r="Y346" s="186">
        <f t="shared" si="32"/>
        <v>4038.7883002481567</v>
      </c>
      <c r="Z346" s="186">
        <f t="shared" si="32"/>
        <v>4038.7883002481567</v>
      </c>
      <c r="AA346" s="186">
        <f t="shared" si="32"/>
        <v>4038.7883002481567</v>
      </c>
      <c r="AB346" s="186">
        <f t="shared" si="32"/>
        <v>4038.7883002481567</v>
      </c>
      <c r="AC346" s="186">
        <f t="shared" si="32"/>
        <v>4038.7883002481567</v>
      </c>
      <c r="AD346" s="186">
        <f t="shared" si="32"/>
        <v>4038.7883002481567</v>
      </c>
      <c r="AE346" s="186">
        <f t="shared" si="32"/>
        <v>4038.7883002481567</v>
      </c>
      <c r="AF346" s="186">
        <f t="shared" si="32"/>
        <v>4038.7883002481567</v>
      </c>
      <c r="AG346" s="186">
        <f t="shared" si="32"/>
        <v>4038.7883002481567</v>
      </c>
      <c r="AH346" s="186">
        <f t="shared" si="32"/>
        <v>4038.7883002481567</v>
      </c>
      <c r="AI346" s="186">
        <f t="shared" si="32"/>
        <v>4038.7883002481567</v>
      </c>
      <c r="AJ346" s="186">
        <f t="shared" si="32"/>
        <v>4038.7883002481567</v>
      </c>
      <c r="AK346" s="186">
        <f t="shared" si="32"/>
        <v>4038.7883002481567</v>
      </c>
      <c r="AL346" s="186">
        <f t="shared" si="32"/>
        <v>4038.7883002481567</v>
      </c>
      <c r="AM346" s="186">
        <f t="shared" si="32"/>
        <v>4038.7883002481567</v>
      </c>
      <c r="AN346" s="186">
        <f t="shared" si="32"/>
        <v>4038.7883002481567</v>
      </c>
      <c r="AO346" s="186">
        <f t="shared" si="32"/>
        <v>4038.7883002481567</v>
      </c>
      <c r="AP346" s="186">
        <f t="shared" si="32"/>
        <v>4038.7883002481567</v>
      </c>
      <c r="AQ346" s="186">
        <f t="shared" si="32"/>
        <v>4038.7883002481567</v>
      </c>
      <c r="AR346" s="186">
        <f t="shared" si="32"/>
        <v>4038.7883002481567</v>
      </c>
      <c r="AS346" s="186">
        <f t="shared" si="32"/>
        <v>4038.7883002481567</v>
      </c>
      <c r="AT346" s="186">
        <f t="shared" si="32"/>
        <v>4038.7883002481567</v>
      </c>
    </row>
    <row r="347" spans="7:46" ht="13.9" customHeight="1" thickTop="1" x14ac:dyDescent="0.4">
      <c r="G347" s="24"/>
      <c r="H347" s="262"/>
      <c r="I347" s="25"/>
      <c r="J347" s="252"/>
      <c r="K347" s="163" t="s">
        <v>164</v>
      </c>
      <c r="L347" s="187">
        <f t="shared" si="32"/>
        <v>4026.8732863712999</v>
      </c>
      <c r="M347" s="187">
        <f t="shared" si="32"/>
        <v>3746.2966063430822</v>
      </c>
      <c r="N347" s="187">
        <f t="shared" si="32"/>
        <v>3598.4542787897522</v>
      </c>
      <c r="O347" s="187">
        <f t="shared" si="32"/>
        <v>3446.2953869282965</v>
      </c>
      <c r="P347" s="187">
        <f t="shared" si="32"/>
        <v>3289.8199307587129</v>
      </c>
      <c r="Q347" s="187">
        <f t="shared" si="32"/>
        <v>3192.6972338258684</v>
      </c>
      <c r="R347" s="187">
        <f t="shared" si="32"/>
        <v>3092.3371136619298</v>
      </c>
      <c r="S347" s="187">
        <f t="shared" si="32"/>
        <v>2989.8187113439267</v>
      </c>
      <c r="T347" s="187">
        <f t="shared" si="32"/>
        <v>2885.1420268718607</v>
      </c>
      <c r="U347" s="187">
        <f t="shared" si="32"/>
        <v>2777.2279191687007</v>
      </c>
      <c r="V347" s="187">
        <f t="shared" si="32"/>
        <v>2667.155529311477</v>
      </c>
      <c r="W347" s="187">
        <f t="shared" si="32"/>
        <v>2554.9248573001901</v>
      </c>
      <c r="X347" s="187">
        <f t="shared" si="32"/>
        <v>2440.5359031348398</v>
      </c>
      <c r="Y347" s="187">
        <f t="shared" si="32"/>
        <v>2323.9886668154263</v>
      </c>
      <c r="Z347" s="187">
        <f t="shared" si="32"/>
        <v>2204.2040072649183</v>
      </c>
      <c r="AA347" s="187">
        <f t="shared" si="32"/>
        <v>2198.8083018797606</v>
      </c>
      <c r="AB347" s="187">
        <f t="shared" si="32"/>
        <v>2192.3334554175708</v>
      </c>
      <c r="AC347" s="187">
        <f t="shared" si="32"/>
        <v>2184.7794678783494</v>
      </c>
      <c r="AD347" s="187">
        <f t="shared" si="32"/>
        <v>2177.2254803391279</v>
      </c>
      <c r="AE347" s="187">
        <f t="shared" si="32"/>
        <v>2167.5132106458436</v>
      </c>
      <c r="AF347" s="187">
        <f t="shared" si="32"/>
        <v>2157.8009409525598</v>
      </c>
      <c r="AG347" s="187">
        <f t="shared" si="32"/>
        <v>2148.0886712592751</v>
      </c>
      <c r="AH347" s="187">
        <f t="shared" si="32"/>
        <v>2136.2181194119271</v>
      </c>
      <c r="AI347" s="187">
        <f t="shared" si="32"/>
        <v>2124.3475675645795</v>
      </c>
      <c r="AJ347" s="187">
        <f t="shared" si="32"/>
        <v>2111.3978746402004</v>
      </c>
      <c r="AK347" s="187">
        <f t="shared" si="32"/>
        <v>2098.4481817158212</v>
      </c>
      <c r="AL347" s="187">
        <f t="shared" si="32"/>
        <v>2083.3402066373787</v>
      </c>
      <c r="AM347" s="187">
        <f t="shared" si="32"/>
        <v>2069.3113726359679</v>
      </c>
      <c r="AN347" s="187">
        <f t="shared" si="32"/>
        <v>2053.1242564804938</v>
      </c>
      <c r="AO347" s="187">
        <f t="shared" si="32"/>
        <v>2036.93714032502</v>
      </c>
      <c r="AP347" s="187">
        <f t="shared" si="32"/>
        <v>2019.670883092514</v>
      </c>
      <c r="AQ347" s="187">
        <f t="shared" si="32"/>
        <v>2002.4046258600083</v>
      </c>
      <c r="AR347" s="187">
        <f t="shared" si="32"/>
        <v>1984.0592275504707</v>
      </c>
      <c r="AS347" s="187">
        <f t="shared" si="32"/>
        <v>1964.6346881639024</v>
      </c>
      <c r="AT347" s="187">
        <f t="shared" si="32"/>
        <v>1945.2101487773332</v>
      </c>
    </row>
    <row r="348" spans="7:46" ht="13.9" customHeight="1" x14ac:dyDescent="0.4">
      <c r="G348" s="24"/>
      <c r="H348" s="262"/>
      <c r="I348" s="25"/>
      <c r="J348" s="252"/>
      <c r="K348" s="165" t="s">
        <v>165</v>
      </c>
      <c r="L348" s="189">
        <f t="shared" si="32"/>
        <v>4026.8732863712999</v>
      </c>
      <c r="M348" s="189">
        <f t="shared" si="32"/>
        <v>3951.3334109790871</v>
      </c>
      <c r="N348" s="189">
        <f t="shared" si="32"/>
        <v>3875.7935355868744</v>
      </c>
      <c r="O348" s="189">
        <f t="shared" si="32"/>
        <v>3798.0953780405994</v>
      </c>
      <c r="P348" s="189">
        <f t="shared" si="32"/>
        <v>3720.3972204943238</v>
      </c>
      <c r="Q348" s="189">
        <f t="shared" si="32"/>
        <v>3622.1953824844477</v>
      </c>
      <c r="R348" s="189">
        <f t="shared" si="32"/>
        <v>3522.9144033975399</v>
      </c>
      <c r="S348" s="189">
        <f t="shared" si="32"/>
        <v>3422.5542832336009</v>
      </c>
      <c r="T348" s="189">
        <f t="shared" si="32"/>
        <v>3321.1150219926294</v>
      </c>
      <c r="U348" s="189">
        <f t="shared" si="32"/>
        <v>3218.5966196746276</v>
      </c>
      <c r="V348" s="189">
        <f t="shared" ref="V348:AT348" si="33" xml:space="preserve"> $S$47*(V442 + V664)</f>
        <v>3116.0782173566245</v>
      </c>
      <c r="W348" s="189">
        <f t="shared" si="33"/>
        <v>3011.4015328845594</v>
      </c>
      <c r="X348" s="189">
        <f t="shared" si="33"/>
        <v>2906.7248484124934</v>
      </c>
      <c r="Y348" s="189">
        <f t="shared" si="33"/>
        <v>2800.9690228633967</v>
      </c>
      <c r="Z348" s="189">
        <f t="shared" si="33"/>
        <v>2694.1340562372666</v>
      </c>
      <c r="AA348" s="189">
        <f t="shared" si="33"/>
        <v>2673.6303757736669</v>
      </c>
      <c r="AB348" s="189">
        <f t="shared" si="33"/>
        <v>2653.1266953100662</v>
      </c>
      <c r="AC348" s="189">
        <f t="shared" si="33"/>
        <v>2632.6230148464656</v>
      </c>
      <c r="AD348" s="189">
        <f t="shared" si="33"/>
        <v>2611.0401933058333</v>
      </c>
      <c r="AE348" s="189">
        <f t="shared" si="33"/>
        <v>2589.4573717652011</v>
      </c>
      <c r="AF348" s="189">
        <f t="shared" si="33"/>
        <v>2566.7954091475376</v>
      </c>
      <c r="AG348" s="189">
        <f t="shared" si="33"/>
        <v>2544.1334465298742</v>
      </c>
      <c r="AH348" s="189">
        <f t="shared" si="33"/>
        <v>2521.4714839122103</v>
      </c>
      <c r="AI348" s="189">
        <f t="shared" si="33"/>
        <v>2497.7303802175147</v>
      </c>
      <c r="AJ348" s="189">
        <f t="shared" si="33"/>
        <v>2473.9892765228196</v>
      </c>
      <c r="AK348" s="189">
        <f t="shared" si="33"/>
        <v>2450.2481728281246</v>
      </c>
      <c r="AL348" s="189">
        <f t="shared" si="33"/>
        <v>2425.4279280563978</v>
      </c>
      <c r="AM348" s="189">
        <f t="shared" si="33"/>
        <v>2400.6076832846707</v>
      </c>
      <c r="AN348" s="189">
        <f t="shared" si="33"/>
        <v>2375.7874385129439</v>
      </c>
      <c r="AO348" s="189">
        <f t="shared" si="33"/>
        <v>2350.9671937412168</v>
      </c>
      <c r="AP348" s="189">
        <f t="shared" si="33"/>
        <v>2325.0678078924584</v>
      </c>
      <c r="AQ348" s="189">
        <f t="shared" si="33"/>
        <v>2299.1684220436996</v>
      </c>
      <c r="AR348" s="189">
        <f t="shared" si="33"/>
        <v>2273.2690361949412</v>
      </c>
      <c r="AS348" s="189">
        <f t="shared" si="33"/>
        <v>2246.2905092691512</v>
      </c>
      <c r="AT348" s="189">
        <f t="shared" si="33"/>
        <v>2219.3119823433608</v>
      </c>
    </row>
    <row r="349" spans="7:46" ht="13.9" customHeight="1" thickBot="1" x14ac:dyDescent="0.45">
      <c r="G349" s="24"/>
      <c r="H349" s="262"/>
      <c r="I349" s="25"/>
      <c r="J349" s="252"/>
      <c r="K349" s="167" t="s">
        <v>166</v>
      </c>
      <c r="L349" s="186">
        <f t="shared" ref="L349:AT356" si="34" xml:space="preserve"> $S$47*(L443 + L665)</f>
        <v>4026.8732863712999</v>
      </c>
      <c r="M349" s="186">
        <f t="shared" si="34"/>
        <v>4180.1113193097872</v>
      </c>
      <c r="N349" s="186">
        <f t="shared" si="34"/>
        <v>4180.1113193097872</v>
      </c>
      <c r="O349" s="186">
        <f t="shared" si="34"/>
        <v>4180.1113193097872</v>
      </c>
      <c r="P349" s="186">
        <f t="shared" si="34"/>
        <v>4180.1113193097872</v>
      </c>
      <c r="Q349" s="186">
        <f t="shared" si="34"/>
        <v>4180.1113193097872</v>
      </c>
      <c r="R349" s="186">
        <f t="shared" si="34"/>
        <v>4180.1113193097872</v>
      </c>
      <c r="S349" s="186">
        <f t="shared" si="34"/>
        <v>4180.1113193097872</v>
      </c>
      <c r="T349" s="186">
        <f t="shared" si="34"/>
        <v>4180.1113193097872</v>
      </c>
      <c r="U349" s="186">
        <f t="shared" si="34"/>
        <v>4180.1113193097872</v>
      </c>
      <c r="V349" s="186">
        <f t="shared" si="34"/>
        <v>4180.1113193097872</v>
      </c>
      <c r="W349" s="186">
        <f t="shared" si="34"/>
        <v>4180.1113193097872</v>
      </c>
      <c r="X349" s="186">
        <f t="shared" si="34"/>
        <v>4180.1113193097872</v>
      </c>
      <c r="Y349" s="186">
        <f t="shared" si="34"/>
        <v>4180.1113193097872</v>
      </c>
      <c r="Z349" s="186">
        <f t="shared" si="34"/>
        <v>4180.1113193097872</v>
      </c>
      <c r="AA349" s="186">
        <f t="shared" si="34"/>
        <v>4180.1113193097872</v>
      </c>
      <c r="AB349" s="186">
        <f t="shared" si="34"/>
        <v>4180.1113193097872</v>
      </c>
      <c r="AC349" s="186">
        <f t="shared" si="34"/>
        <v>4180.1113193097872</v>
      </c>
      <c r="AD349" s="186">
        <f t="shared" si="34"/>
        <v>4180.1113193097872</v>
      </c>
      <c r="AE349" s="186">
        <f t="shared" si="34"/>
        <v>4180.1113193097872</v>
      </c>
      <c r="AF349" s="186">
        <f t="shared" si="34"/>
        <v>4180.1113193097872</v>
      </c>
      <c r="AG349" s="186">
        <f t="shared" si="34"/>
        <v>4180.1113193097872</v>
      </c>
      <c r="AH349" s="186">
        <f t="shared" si="34"/>
        <v>4180.1113193097872</v>
      </c>
      <c r="AI349" s="186">
        <f t="shared" si="34"/>
        <v>4180.1113193097872</v>
      </c>
      <c r="AJ349" s="186">
        <f t="shared" si="34"/>
        <v>4180.1113193097872</v>
      </c>
      <c r="AK349" s="186">
        <f t="shared" si="34"/>
        <v>4180.1113193097872</v>
      </c>
      <c r="AL349" s="186">
        <f t="shared" si="34"/>
        <v>4180.1113193097872</v>
      </c>
      <c r="AM349" s="186">
        <f t="shared" si="34"/>
        <v>4180.1113193097872</v>
      </c>
      <c r="AN349" s="186">
        <f t="shared" si="34"/>
        <v>4180.1113193097872</v>
      </c>
      <c r="AO349" s="186">
        <f t="shared" si="34"/>
        <v>4180.1113193097872</v>
      </c>
      <c r="AP349" s="186">
        <f t="shared" si="34"/>
        <v>4180.1113193097872</v>
      </c>
      <c r="AQ349" s="186">
        <f t="shared" si="34"/>
        <v>4180.1113193097872</v>
      </c>
      <c r="AR349" s="186">
        <f t="shared" si="34"/>
        <v>4180.1113193097872</v>
      </c>
      <c r="AS349" s="186">
        <f t="shared" si="34"/>
        <v>4180.1113193097872</v>
      </c>
      <c r="AT349" s="186">
        <f t="shared" si="34"/>
        <v>4180.1113193097872</v>
      </c>
    </row>
    <row r="350" spans="7:46" ht="13.9" customHeight="1" thickTop="1" x14ac:dyDescent="0.4">
      <c r="G350" s="24"/>
      <c r="H350" s="262"/>
      <c r="I350" s="25"/>
      <c r="J350" s="252"/>
      <c r="K350" s="163" t="s">
        <v>167</v>
      </c>
      <c r="L350" s="187">
        <f t="shared" si="34"/>
        <v>4555.7940065472467</v>
      </c>
      <c r="M350" s="187">
        <f t="shared" si="34"/>
        <v>4247.1596585162088</v>
      </c>
      <c r="N350" s="187">
        <f t="shared" si="34"/>
        <v>4084.2093558844354</v>
      </c>
      <c r="O350" s="187">
        <f t="shared" si="34"/>
        <v>3915.8633478675056</v>
      </c>
      <c r="P350" s="187">
        <f t="shared" si="34"/>
        <v>3744.2799166194795</v>
      </c>
      <c r="Q350" s="187">
        <f t="shared" si="34"/>
        <v>3636.3658089163196</v>
      </c>
      <c r="R350" s="187">
        <f t="shared" si="34"/>
        <v>3526.2934190590959</v>
      </c>
      <c r="S350" s="187">
        <f t="shared" si="34"/>
        <v>3412.9836059707773</v>
      </c>
      <c r="T350" s="187">
        <f t="shared" si="34"/>
        <v>3297.5155107283958</v>
      </c>
      <c r="U350" s="187">
        <f t="shared" si="34"/>
        <v>3177.7308511778874</v>
      </c>
      <c r="V350" s="187">
        <f t="shared" si="34"/>
        <v>3055.7879094733162</v>
      </c>
      <c r="W350" s="187">
        <f t="shared" si="34"/>
        <v>2931.6866856146812</v>
      </c>
      <c r="X350" s="187">
        <f t="shared" si="34"/>
        <v>2804.3480385249513</v>
      </c>
      <c r="Y350" s="187">
        <f t="shared" si="34"/>
        <v>2674.8511092811591</v>
      </c>
      <c r="Z350" s="187">
        <f t="shared" si="34"/>
        <v>2542.116756806272</v>
      </c>
      <c r="AA350" s="187">
        <f t="shared" si="34"/>
        <v>2536.7210514211133</v>
      </c>
      <c r="AB350" s="187">
        <f t="shared" si="34"/>
        <v>2529.1670638818928</v>
      </c>
      <c r="AC350" s="187">
        <f t="shared" si="34"/>
        <v>2521.6130763426713</v>
      </c>
      <c r="AD350" s="187">
        <f t="shared" si="34"/>
        <v>2512.9799477264182</v>
      </c>
      <c r="AE350" s="187">
        <f t="shared" si="34"/>
        <v>2502.1885369561023</v>
      </c>
      <c r="AF350" s="187">
        <f t="shared" si="34"/>
        <v>2491.3971261857864</v>
      </c>
      <c r="AG350" s="187">
        <f t="shared" si="34"/>
        <v>2480.6057154154701</v>
      </c>
      <c r="AH350" s="187">
        <f t="shared" si="34"/>
        <v>2467.6560224910909</v>
      </c>
      <c r="AI350" s="187">
        <f t="shared" si="34"/>
        <v>2453.6271884896801</v>
      </c>
      <c r="AJ350" s="187">
        <f t="shared" si="34"/>
        <v>2439.5983544882688</v>
      </c>
      <c r="AK350" s="187">
        <f t="shared" si="34"/>
        <v>2424.4903794098263</v>
      </c>
      <c r="AL350" s="187">
        <f t="shared" si="34"/>
        <v>2408.3032632543523</v>
      </c>
      <c r="AM350" s="187">
        <f t="shared" si="34"/>
        <v>2392.1161470988786</v>
      </c>
      <c r="AN350" s="187">
        <f t="shared" si="34"/>
        <v>2374.8498898663729</v>
      </c>
      <c r="AO350" s="187">
        <f t="shared" si="34"/>
        <v>2355.4253504798039</v>
      </c>
      <c r="AP350" s="187">
        <f t="shared" si="34"/>
        <v>2337.0799521702666</v>
      </c>
      <c r="AQ350" s="187">
        <f t="shared" si="34"/>
        <v>2316.5762717066664</v>
      </c>
      <c r="AR350" s="187">
        <f t="shared" si="34"/>
        <v>2296.0725912430657</v>
      </c>
      <c r="AS350" s="187">
        <f t="shared" si="34"/>
        <v>2274.4897697024335</v>
      </c>
      <c r="AT350" s="187">
        <f t="shared" si="34"/>
        <v>2252.9069481618012</v>
      </c>
    </row>
    <row r="351" spans="7:46" ht="13.9" customHeight="1" x14ac:dyDescent="0.4">
      <c r="G351" s="24"/>
      <c r="H351" s="262"/>
      <c r="I351" s="25"/>
      <c r="J351" s="252"/>
      <c r="K351" s="165" t="s">
        <v>168</v>
      </c>
      <c r="L351" s="185">
        <f t="shared" si="34"/>
        <v>4555.7940065472467</v>
      </c>
      <c r="M351" s="185">
        <f t="shared" si="34"/>
        <v>4472.7001436158134</v>
      </c>
      <c r="N351" s="185">
        <f t="shared" si="34"/>
        <v>4388.5271396073485</v>
      </c>
      <c r="O351" s="185">
        <f t="shared" si="34"/>
        <v>4304.3541355988837</v>
      </c>
      <c r="P351" s="185">
        <f t="shared" si="34"/>
        <v>4218.0228494363546</v>
      </c>
      <c r="Q351" s="185">
        <f t="shared" si="34"/>
        <v>4109.0296006561621</v>
      </c>
      <c r="R351" s="185">
        <f t="shared" si="34"/>
        <v>3998.9572107989393</v>
      </c>
      <c r="S351" s="185">
        <f t="shared" si="34"/>
        <v>3887.805679864684</v>
      </c>
      <c r="T351" s="185">
        <f t="shared" si="34"/>
        <v>3775.575007853397</v>
      </c>
      <c r="U351" s="185">
        <f t="shared" si="34"/>
        <v>3663.3443358421096</v>
      </c>
      <c r="V351" s="185">
        <f t="shared" si="34"/>
        <v>3548.9553816767598</v>
      </c>
      <c r="W351" s="185">
        <f t="shared" si="34"/>
        <v>3433.4872864343783</v>
      </c>
      <c r="X351" s="185">
        <f t="shared" si="34"/>
        <v>3316.9400501149648</v>
      </c>
      <c r="Y351" s="185">
        <f t="shared" si="34"/>
        <v>3200.3928137955513</v>
      </c>
      <c r="Z351" s="185">
        <f t="shared" si="34"/>
        <v>3081.6872953220741</v>
      </c>
      <c r="AA351" s="185">
        <f t="shared" si="34"/>
        <v>3059.0253327044106</v>
      </c>
      <c r="AB351" s="185">
        <f t="shared" si="34"/>
        <v>3036.3633700867467</v>
      </c>
      <c r="AC351" s="185">
        <f t="shared" si="34"/>
        <v>3013.7014074690833</v>
      </c>
      <c r="AD351" s="185">
        <f t="shared" si="34"/>
        <v>2989.9603037743882</v>
      </c>
      <c r="AE351" s="185">
        <f t="shared" si="34"/>
        <v>2965.140059002661</v>
      </c>
      <c r="AF351" s="185">
        <f t="shared" si="34"/>
        <v>2940.3198142309338</v>
      </c>
      <c r="AG351" s="185">
        <f t="shared" si="34"/>
        <v>2915.4995694592071</v>
      </c>
      <c r="AH351" s="185">
        <f t="shared" si="34"/>
        <v>2890.6793246874799</v>
      </c>
      <c r="AI351" s="185">
        <f t="shared" si="34"/>
        <v>2864.779938838722</v>
      </c>
      <c r="AJ351" s="185">
        <f t="shared" si="34"/>
        <v>2837.8014119129321</v>
      </c>
      <c r="AK351" s="185">
        <f t="shared" si="34"/>
        <v>2811.9020260641723</v>
      </c>
      <c r="AL351" s="185">
        <f t="shared" si="34"/>
        <v>2783.8443580613512</v>
      </c>
      <c r="AM351" s="185">
        <f t="shared" si="34"/>
        <v>2756.8658311355612</v>
      </c>
      <c r="AN351" s="185">
        <f t="shared" si="34"/>
        <v>2728.8081631327395</v>
      </c>
      <c r="AO351" s="185">
        <f t="shared" si="34"/>
        <v>2700.7504951299179</v>
      </c>
      <c r="AP351" s="185">
        <f t="shared" si="34"/>
        <v>2672.6928271270958</v>
      </c>
      <c r="AQ351" s="185">
        <f t="shared" si="34"/>
        <v>2643.5560180472421</v>
      </c>
      <c r="AR351" s="185">
        <f t="shared" si="34"/>
        <v>2614.4192089673893</v>
      </c>
      <c r="AS351" s="185">
        <f t="shared" si="34"/>
        <v>2584.2032588105039</v>
      </c>
      <c r="AT351" s="185">
        <f t="shared" si="34"/>
        <v>2555.0664497306507</v>
      </c>
    </row>
    <row r="352" spans="7:46" ht="13.9" customHeight="1" thickBot="1" x14ac:dyDescent="0.45">
      <c r="G352" s="24"/>
      <c r="H352" s="262"/>
      <c r="I352" s="25"/>
      <c r="J352" s="252"/>
      <c r="K352" s="167" t="s">
        <v>169</v>
      </c>
      <c r="L352" s="186">
        <f t="shared" si="34"/>
        <v>4555.7940065472467</v>
      </c>
      <c r="M352" s="186">
        <f t="shared" si="34"/>
        <v>4724.1400145641774</v>
      </c>
      <c r="N352" s="186">
        <f t="shared" si="34"/>
        <v>4724.1400145641774</v>
      </c>
      <c r="O352" s="186">
        <f t="shared" si="34"/>
        <v>4724.1400145641774</v>
      </c>
      <c r="P352" s="186">
        <f t="shared" si="34"/>
        <v>4724.1400145641774</v>
      </c>
      <c r="Q352" s="186">
        <f t="shared" si="34"/>
        <v>4724.1400145641774</v>
      </c>
      <c r="R352" s="186">
        <f t="shared" si="34"/>
        <v>4724.1400145641774</v>
      </c>
      <c r="S352" s="186">
        <f t="shared" si="34"/>
        <v>4724.1400145641774</v>
      </c>
      <c r="T352" s="186">
        <f t="shared" si="34"/>
        <v>4724.1400145641774</v>
      </c>
      <c r="U352" s="186">
        <f t="shared" si="34"/>
        <v>4724.1400145641774</v>
      </c>
      <c r="V352" s="186">
        <f t="shared" si="34"/>
        <v>4724.1400145641774</v>
      </c>
      <c r="W352" s="186">
        <f t="shared" si="34"/>
        <v>4724.1400145641774</v>
      </c>
      <c r="X352" s="186">
        <f t="shared" si="34"/>
        <v>4724.1400145641774</v>
      </c>
      <c r="Y352" s="186">
        <f t="shared" si="34"/>
        <v>4724.1400145641774</v>
      </c>
      <c r="Z352" s="186">
        <f t="shared" si="34"/>
        <v>4724.1400145641774</v>
      </c>
      <c r="AA352" s="186">
        <f t="shared" si="34"/>
        <v>4724.1400145641774</v>
      </c>
      <c r="AB352" s="186">
        <f t="shared" si="34"/>
        <v>4724.1400145641774</v>
      </c>
      <c r="AC352" s="186">
        <f t="shared" si="34"/>
        <v>4724.1400145641774</v>
      </c>
      <c r="AD352" s="186">
        <f t="shared" si="34"/>
        <v>4724.1400145641774</v>
      </c>
      <c r="AE352" s="186">
        <f t="shared" si="34"/>
        <v>4724.1400145641774</v>
      </c>
      <c r="AF352" s="186">
        <f t="shared" si="34"/>
        <v>4724.1400145641774</v>
      </c>
      <c r="AG352" s="186">
        <f t="shared" si="34"/>
        <v>4724.1400145641774</v>
      </c>
      <c r="AH352" s="186">
        <f t="shared" si="34"/>
        <v>4724.1400145641774</v>
      </c>
      <c r="AI352" s="186">
        <f t="shared" si="34"/>
        <v>4724.1400145641774</v>
      </c>
      <c r="AJ352" s="186">
        <f t="shared" si="34"/>
        <v>4724.1400145641774</v>
      </c>
      <c r="AK352" s="186">
        <f t="shared" si="34"/>
        <v>4724.1400145641774</v>
      </c>
      <c r="AL352" s="186">
        <f t="shared" si="34"/>
        <v>4724.1400145641774</v>
      </c>
      <c r="AM352" s="186">
        <f t="shared" si="34"/>
        <v>4724.1400145641774</v>
      </c>
      <c r="AN352" s="186">
        <f t="shared" si="34"/>
        <v>4724.1400145641774</v>
      </c>
      <c r="AO352" s="186">
        <f t="shared" si="34"/>
        <v>4724.1400145641774</v>
      </c>
      <c r="AP352" s="186">
        <f t="shared" si="34"/>
        <v>4724.1400145641774</v>
      </c>
      <c r="AQ352" s="186">
        <f t="shared" si="34"/>
        <v>4724.1400145641774</v>
      </c>
      <c r="AR352" s="186">
        <f t="shared" si="34"/>
        <v>4724.1400145641774</v>
      </c>
      <c r="AS352" s="186">
        <f t="shared" si="34"/>
        <v>4724.1400145641774</v>
      </c>
      <c r="AT352" s="186">
        <f t="shared" si="34"/>
        <v>4724.1400145641774</v>
      </c>
    </row>
    <row r="353" spans="7:46" ht="13.9" customHeight="1" thickTop="1" x14ac:dyDescent="0.4">
      <c r="G353" s="24"/>
      <c r="H353" s="262"/>
      <c r="I353" s="25"/>
      <c r="J353" s="252"/>
      <c r="K353" s="163" t="s">
        <v>170</v>
      </c>
      <c r="L353" s="187">
        <f t="shared" si="34"/>
        <v>5332.8353143389122</v>
      </c>
      <c r="M353" s="187">
        <f t="shared" si="34"/>
        <v>4992.9058750739559</v>
      </c>
      <c r="N353" s="187">
        <f t="shared" si="34"/>
        <v>4811.6101741326456</v>
      </c>
      <c r="O353" s="187">
        <f t="shared" si="34"/>
        <v>4623.8396267291464</v>
      </c>
      <c r="P353" s="187">
        <f t="shared" si="34"/>
        <v>4430.6733739404899</v>
      </c>
      <c r="Q353" s="187">
        <f t="shared" si="34"/>
        <v>4311.9678554670127</v>
      </c>
      <c r="R353" s="187">
        <f t="shared" si="34"/>
        <v>4188.9457726854107</v>
      </c>
      <c r="S353" s="187">
        <f t="shared" si="34"/>
        <v>4062.686266672712</v>
      </c>
      <c r="T353" s="187">
        <f t="shared" si="34"/>
        <v>3932.1101963518877</v>
      </c>
      <c r="U353" s="187">
        <f t="shared" si="34"/>
        <v>3798.2967027999689</v>
      </c>
      <c r="V353" s="187">
        <f t="shared" si="34"/>
        <v>3661.2457860169548</v>
      </c>
      <c r="W353" s="187">
        <f t="shared" si="34"/>
        <v>3519.8783049258145</v>
      </c>
      <c r="X353" s="187">
        <f t="shared" si="34"/>
        <v>3376.352541680611</v>
      </c>
      <c r="Y353" s="187">
        <f t="shared" si="34"/>
        <v>3228.510214127281</v>
      </c>
      <c r="Z353" s="187">
        <f t="shared" si="34"/>
        <v>3078.5096044198881</v>
      </c>
      <c r="AA353" s="187">
        <f t="shared" si="34"/>
        <v>3073.1138990347299</v>
      </c>
      <c r="AB353" s="187">
        <f t="shared" si="34"/>
        <v>3066.6390525725405</v>
      </c>
      <c r="AC353" s="187">
        <f t="shared" si="34"/>
        <v>3059.0850650333191</v>
      </c>
      <c r="AD353" s="187">
        <f t="shared" si="34"/>
        <v>3049.3727953400344</v>
      </c>
      <c r="AE353" s="187">
        <f t="shared" si="34"/>
        <v>3039.6605256467501</v>
      </c>
      <c r="AF353" s="187">
        <f t="shared" si="34"/>
        <v>3027.7899737994026</v>
      </c>
      <c r="AG353" s="187">
        <f t="shared" si="34"/>
        <v>3015.919421952055</v>
      </c>
      <c r="AH353" s="187">
        <f t="shared" si="34"/>
        <v>3001.8905879506442</v>
      </c>
      <c r="AI353" s="187">
        <f t="shared" si="34"/>
        <v>2986.7826128722018</v>
      </c>
      <c r="AJ353" s="187">
        <f t="shared" si="34"/>
        <v>2971.6746377937588</v>
      </c>
      <c r="AK353" s="187">
        <f t="shared" si="34"/>
        <v>2954.4083805612536</v>
      </c>
      <c r="AL353" s="187">
        <f t="shared" si="34"/>
        <v>2937.1421233287474</v>
      </c>
      <c r="AM353" s="187">
        <f t="shared" si="34"/>
        <v>2917.7175839421789</v>
      </c>
      <c r="AN353" s="187">
        <f t="shared" si="34"/>
        <v>2898.2930445556099</v>
      </c>
      <c r="AO353" s="187">
        <f t="shared" si="34"/>
        <v>2876.7102230149776</v>
      </c>
      <c r="AP353" s="187">
        <f t="shared" si="34"/>
        <v>2855.1274014743453</v>
      </c>
      <c r="AQ353" s="187">
        <f t="shared" si="34"/>
        <v>2832.4654388566819</v>
      </c>
      <c r="AR353" s="187">
        <f t="shared" si="34"/>
        <v>2808.7243351619868</v>
      </c>
      <c r="AS353" s="187">
        <f t="shared" si="34"/>
        <v>2783.9040903902596</v>
      </c>
      <c r="AT353" s="187">
        <f t="shared" si="34"/>
        <v>2759.0838456185334</v>
      </c>
    </row>
    <row r="354" spans="7:46" ht="13.9" customHeight="1" x14ac:dyDescent="0.4">
      <c r="G354" s="24"/>
      <c r="H354" s="262"/>
      <c r="I354" s="25"/>
      <c r="J354" s="252"/>
      <c r="K354" s="165" t="s">
        <v>171</v>
      </c>
      <c r="L354" s="185">
        <f t="shared" si="34"/>
        <v>5332.8353143389122</v>
      </c>
      <c r="M354" s="185">
        <f t="shared" si="34"/>
        <v>5241.1083227912241</v>
      </c>
      <c r="N354" s="185">
        <f t="shared" si="34"/>
        <v>5147.2230490894754</v>
      </c>
      <c r="O354" s="185">
        <f t="shared" si="34"/>
        <v>5052.2586343106941</v>
      </c>
      <c r="P354" s="185">
        <f t="shared" si="34"/>
        <v>4955.1359373778496</v>
      </c>
      <c r="Q354" s="185">
        <f t="shared" si="34"/>
        <v>4833.1929956732774</v>
      </c>
      <c r="R354" s="185">
        <f t="shared" si="34"/>
        <v>4709.0917718146438</v>
      </c>
      <c r="S354" s="185">
        <f t="shared" si="34"/>
        <v>4583.9114068789777</v>
      </c>
      <c r="T354" s="185">
        <f t="shared" si="34"/>
        <v>4457.6519008662799</v>
      </c>
      <c r="U354" s="185">
        <f t="shared" si="34"/>
        <v>4329.2341126995179</v>
      </c>
      <c r="V354" s="185">
        <f t="shared" si="34"/>
        <v>4200.8163245327569</v>
      </c>
      <c r="W354" s="185">
        <f t="shared" si="34"/>
        <v>4070.240254211933</v>
      </c>
      <c r="X354" s="185">
        <f t="shared" si="34"/>
        <v>3938.585042814077</v>
      </c>
      <c r="Y354" s="185">
        <f t="shared" si="34"/>
        <v>3805.8506903391899</v>
      </c>
      <c r="Z354" s="185">
        <f t="shared" si="34"/>
        <v>3670.958055710239</v>
      </c>
      <c r="AA354" s="185">
        <f t="shared" si="34"/>
        <v>3646.1378109385128</v>
      </c>
      <c r="AB354" s="185">
        <f t="shared" si="34"/>
        <v>3621.3175661667856</v>
      </c>
      <c r="AC354" s="185">
        <f t="shared" si="34"/>
        <v>3595.4181803180272</v>
      </c>
      <c r="AD354" s="185">
        <f t="shared" si="34"/>
        <v>3568.4396533922368</v>
      </c>
      <c r="AE354" s="185">
        <f t="shared" si="34"/>
        <v>3541.4611264664468</v>
      </c>
      <c r="AF354" s="185">
        <f t="shared" si="34"/>
        <v>3514.4825995406563</v>
      </c>
      <c r="AG354" s="185">
        <f t="shared" si="34"/>
        <v>3486.4249315378343</v>
      </c>
      <c r="AH354" s="185">
        <f t="shared" si="34"/>
        <v>3457.2881224579814</v>
      </c>
      <c r="AI354" s="185">
        <f t="shared" si="34"/>
        <v>3428.1513133781277</v>
      </c>
      <c r="AJ354" s="185">
        <f t="shared" si="34"/>
        <v>3399.0145042982749</v>
      </c>
      <c r="AK354" s="185">
        <f t="shared" si="34"/>
        <v>3368.79855414139</v>
      </c>
      <c r="AL354" s="185">
        <f t="shared" si="34"/>
        <v>3338.5826039845051</v>
      </c>
      <c r="AM354" s="185">
        <f t="shared" si="34"/>
        <v>3307.2875127505877</v>
      </c>
      <c r="AN354" s="185">
        <f t="shared" si="34"/>
        <v>3275.9924215166716</v>
      </c>
      <c r="AO354" s="185">
        <f t="shared" si="34"/>
        <v>3243.6181892057234</v>
      </c>
      <c r="AP354" s="185">
        <f t="shared" si="34"/>
        <v>3211.2439568947748</v>
      </c>
      <c r="AQ354" s="185">
        <f t="shared" si="34"/>
        <v>3177.7905835067954</v>
      </c>
      <c r="AR354" s="185">
        <f t="shared" si="34"/>
        <v>3144.3372101188161</v>
      </c>
      <c r="AS354" s="185">
        <f t="shared" si="34"/>
        <v>3110.8838367308367</v>
      </c>
      <c r="AT354" s="185">
        <f t="shared" si="34"/>
        <v>3077.4304633428569</v>
      </c>
    </row>
    <row r="355" spans="7:46" ht="13.9" customHeight="1" thickBot="1" x14ac:dyDescent="0.45">
      <c r="G355" s="24"/>
      <c r="H355" s="262"/>
      <c r="I355" s="25"/>
      <c r="J355" s="252"/>
      <c r="K355" s="167" t="s">
        <v>172</v>
      </c>
      <c r="L355" s="186">
        <f t="shared" si="34"/>
        <v>5332.8353143389122</v>
      </c>
      <c r="M355" s="186">
        <f t="shared" si="34"/>
        <v>5520.6058617424114</v>
      </c>
      <c r="N355" s="186">
        <f t="shared" si="34"/>
        <v>5520.6058617424114</v>
      </c>
      <c r="O355" s="186">
        <f t="shared" si="34"/>
        <v>5520.6058617424114</v>
      </c>
      <c r="P355" s="186">
        <f t="shared" si="34"/>
        <v>5520.6058617424114</v>
      </c>
      <c r="Q355" s="186">
        <f t="shared" si="34"/>
        <v>5520.6058617424114</v>
      </c>
      <c r="R355" s="186">
        <f t="shared" si="34"/>
        <v>5520.6058617424114</v>
      </c>
      <c r="S355" s="186">
        <f t="shared" si="34"/>
        <v>5520.6058617424114</v>
      </c>
      <c r="T355" s="186">
        <f t="shared" si="34"/>
        <v>5520.6058617424114</v>
      </c>
      <c r="U355" s="186">
        <f t="shared" si="34"/>
        <v>5520.6058617424114</v>
      </c>
      <c r="V355" s="186">
        <f t="shared" si="34"/>
        <v>5520.6058617424114</v>
      </c>
      <c r="W355" s="186">
        <f t="shared" si="34"/>
        <v>5520.6058617424114</v>
      </c>
      <c r="X355" s="186">
        <f t="shared" si="34"/>
        <v>5520.6058617424114</v>
      </c>
      <c r="Y355" s="186">
        <f t="shared" si="34"/>
        <v>5520.6058617424114</v>
      </c>
      <c r="Z355" s="186">
        <f t="shared" si="34"/>
        <v>5520.6058617424114</v>
      </c>
      <c r="AA355" s="186">
        <f t="shared" si="34"/>
        <v>5520.6058617424114</v>
      </c>
      <c r="AB355" s="186">
        <f t="shared" si="34"/>
        <v>5520.6058617424114</v>
      </c>
      <c r="AC355" s="186">
        <f t="shared" si="34"/>
        <v>5520.6058617424114</v>
      </c>
      <c r="AD355" s="186">
        <f t="shared" si="34"/>
        <v>5520.6058617424114</v>
      </c>
      <c r="AE355" s="186">
        <f t="shared" si="34"/>
        <v>5520.6058617424114</v>
      </c>
      <c r="AF355" s="186">
        <f t="shared" si="34"/>
        <v>5520.6058617424114</v>
      </c>
      <c r="AG355" s="186">
        <f t="shared" si="34"/>
        <v>5520.6058617424114</v>
      </c>
      <c r="AH355" s="186">
        <f t="shared" si="34"/>
        <v>5520.6058617424114</v>
      </c>
      <c r="AI355" s="186">
        <f t="shared" si="34"/>
        <v>5520.6058617424114</v>
      </c>
      <c r="AJ355" s="186">
        <f t="shared" si="34"/>
        <v>5520.6058617424114</v>
      </c>
      <c r="AK355" s="186">
        <f t="shared" si="34"/>
        <v>5520.6058617424114</v>
      </c>
      <c r="AL355" s="186">
        <f t="shared" si="34"/>
        <v>5520.6058617424114</v>
      </c>
      <c r="AM355" s="186">
        <f t="shared" si="34"/>
        <v>5520.6058617424114</v>
      </c>
      <c r="AN355" s="186">
        <f t="shared" si="34"/>
        <v>5520.6058617424114</v>
      </c>
      <c r="AO355" s="186">
        <f t="shared" si="34"/>
        <v>5520.6058617424114</v>
      </c>
      <c r="AP355" s="186">
        <f t="shared" si="34"/>
        <v>5520.6058617424114</v>
      </c>
      <c r="AQ355" s="186">
        <f t="shared" si="34"/>
        <v>5520.6058617424114</v>
      </c>
      <c r="AR355" s="186">
        <f t="shared" si="34"/>
        <v>5520.6058617424114</v>
      </c>
      <c r="AS355" s="186">
        <f t="shared" si="34"/>
        <v>5520.6058617424114</v>
      </c>
      <c r="AT355" s="186">
        <f t="shared" si="34"/>
        <v>5520.6058617424114</v>
      </c>
    </row>
    <row r="356" spans="7:46" ht="13.9" customHeight="1" thickTop="1" x14ac:dyDescent="0.4">
      <c r="G356" s="24"/>
      <c r="H356" s="262"/>
      <c r="I356" s="25"/>
      <c r="J356" s="252"/>
      <c r="K356" s="163" t="s">
        <v>173</v>
      </c>
      <c r="L356" s="187">
        <f t="shared" si="34"/>
        <v>5961.0077478154053</v>
      </c>
      <c r="M356" s="187">
        <f t="shared" si="34"/>
        <v>5577.9126654691854</v>
      </c>
      <c r="N356" s="187">
        <f t="shared" si="34"/>
        <v>5377.1924251413066</v>
      </c>
      <c r="O356" s="187">
        <f t="shared" si="34"/>
        <v>5172.1556205053012</v>
      </c>
      <c r="P356" s="187">
        <f t="shared" si="34"/>
        <v>4963.8813926382018</v>
      </c>
      <c r="Q356" s="187">
        <f t="shared" si="34"/>
        <v>4830.0678990862825</v>
      </c>
      <c r="R356" s="187">
        <f t="shared" si="34"/>
        <v>4694.0961233803</v>
      </c>
      <c r="S356" s="187">
        <f t="shared" si="34"/>
        <v>4554.8869244432226</v>
      </c>
      <c r="T356" s="187">
        <f t="shared" si="34"/>
        <v>4412.4403022750512</v>
      </c>
      <c r="U356" s="187">
        <f t="shared" si="34"/>
        <v>4267.8353979528165</v>
      </c>
      <c r="V356" s="187">
        <f t="shared" ref="V356:AT356" si="35" xml:space="preserve"> $S$47*(V450 + V672)</f>
        <v>4121.0722114765176</v>
      </c>
      <c r="W356" s="187">
        <f t="shared" si="35"/>
        <v>3971.0716017691252</v>
      </c>
      <c r="X356" s="187">
        <f t="shared" si="35"/>
        <v>3818.9127099076686</v>
      </c>
      <c r="Y356" s="187">
        <f t="shared" si="35"/>
        <v>3664.5955358921492</v>
      </c>
      <c r="Z356" s="187">
        <f t="shared" si="35"/>
        <v>3508.1200797225665</v>
      </c>
      <c r="AA356" s="187">
        <f t="shared" si="35"/>
        <v>3493.0121046441236</v>
      </c>
      <c r="AB356" s="187">
        <f t="shared" si="35"/>
        <v>3477.9041295656816</v>
      </c>
      <c r="AC356" s="187">
        <f t="shared" si="35"/>
        <v>3461.7170134102075</v>
      </c>
      <c r="AD356" s="187">
        <f t="shared" si="35"/>
        <v>3444.4507561777018</v>
      </c>
      <c r="AE356" s="187">
        <f t="shared" si="35"/>
        <v>3426.1053578681644</v>
      </c>
      <c r="AF356" s="187">
        <f t="shared" si="35"/>
        <v>3407.7599595586271</v>
      </c>
      <c r="AG356" s="187">
        <f t="shared" si="35"/>
        <v>3388.3354201720581</v>
      </c>
      <c r="AH356" s="187">
        <f t="shared" si="35"/>
        <v>3367.8317397084579</v>
      </c>
      <c r="AI356" s="187">
        <f t="shared" si="35"/>
        <v>3346.2489181678257</v>
      </c>
      <c r="AJ356" s="187">
        <f t="shared" si="35"/>
        <v>3324.6660966271934</v>
      </c>
      <c r="AK356" s="187">
        <f t="shared" si="35"/>
        <v>3300.9249929324983</v>
      </c>
      <c r="AL356" s="187">
        <f t="shared" si="35"/>
        <v>3278.2630303148339</v>
      </c>
      <c r="AM356" s="187">
        <f t="shared" si="35"/>
        <v>3253.4427855431077</v>
      </c>
      <c r="AN356" s="187">
        <f t="shared" si="35"/>
        <v>3228.6225407713805</v>
      </c>
      <c r="AO356" s="187">
        <f t="shared" si="35"/>
        <v>3202.7231549226221</v>
      </c>
      <c r="AP356" s="187">
        <f t="shared" si="35"/>
        <v>3175.7446279968322</v>
      </c>
      <c r="AQ356" s="187">
        <f t="shared" si="35"/>
        <v>3148.7661010710417</v>
      </c>
      <c r="AR356" s="187">
        <f t="shared" si="35"/>
        <v>3120.7084330682201</v>
      </c>
      <c r="AS356" s="187">
        <f t="shared" si="35"/>
        <v>3092.6507650653984</v>
      </c>
      <c r="AT356" s="187">
        <f t="shared" si="35"/>
        <v>3063.5139559855456</v>
      </c>
    </row>
    <row r="357" spans="7:46" ht="13.9" customHeight="1" x14ac:dyDescent="0.4">
      <c r="G357" s="24"/>
      <c r="H357" s="262"/>
      <c r="I357" s="25"/>
      <c r="J357" s="252"/>
      <c r="K357" s="165" t="s">
        <v>174</v>
      </c>
      <c r="L357" s="185">
        <f t="shared" ref="L357:AT364" si="36" xml:space="preserve"> $S$47*(L451 + L673)</f>
        <v>5961.0077478154053</v>
      </c>
      <c r="M357" s="185">
        <f t="shared" si="36"/>
        <v>5859.5684865744333</v>
      </c>
      <c r="N357" s="185">
        <f t="shared" si="36"/>
        <v>5757.0500842564306</v>
      </c>
      <c r="O357" s="185">
        <f t="shared" si="36"/>
        <v>5653.4525408613981</v>
      </c>
      <c r="P357" s="185">
        <f t="shared" si="36"/>
        <v>5549.8549974663638</v>
      </c>
      <c r="Q357" s="185">
        <f t="shared" si="36"/>
        <v>5419.2789271455395</v>
      </c>
      <c r="R357" s="185">
        <f t="shared" si="36"/>
        <v>5288.7028568247151</v>
      </c>
      <c r="S357" s="185">
        <f t="shared" si="36"/>
        <v>5157.0476454268583</v>
      </c>
      <c r="T357" s="185">
        <f t="shared" si="36"/>
        <v>5023.2341518749399</v>
      </c>
      <c r="U357" s="185">
        <f t="shared" si="36"/>
        <v>4889.4206583230207</v>
      </c>
      <c r="V357" s="185">
        <f t="shared" si="36"/>
        <v>4754.5280236940689</v>
      </c>
      <c r="W357" s="185">
        <f t="shared" si="36"/>
        <v>4618.5562479880882</v>
      </c>
      <c r="X357" s="185">
        <f t="shared" si="36"/>
        <v>4482.5844722821057</v>
      </c>
      <c r="Y357" s="185">
        <f t="shared" si="36"/>
        <v>4344.4544144220599</v>
      </c>
      <c r="Z357" s="185">
        <f t="shared" si="36"/>
        <v>4206.3243565620151</v>
      </c>
      <c r="AA357" s="185">
        <f t="shared" si="36"/>
        <v>4176.1084064051302</v>
      </c>
      <c r="AB357" s="185">
        <f t="shared" si="36"/>
        <v>4146.9715973252769</v>
      </c>
      <c r="AC357" s="185">
        <f t="shared" si="36"/>
        <v>4116.755647168392</v>
      </c>
      <c r="AD357" s="185">
        <f t="shared" si="36"/>
        <v>4085.460555934475</v>
      </c>
      <c r="AE357" s="185">
        <f t="shared" si="36"/>
        <v>4055.2446057775901</v>
      </c>
      <c r="AF357" s="185">
        <f t="shared" si="36"/>
        <v>4022.8703734666419</v>
      </c>
      <c r="AG357" s="185">
        <f t="shared" si="36"/>
        <v>3991.5752822327254</v>
      </c>
      <c r="AH357" s="185">
        <f t="shared" si="36"/>
        <v>3959.2010499217772</v>
      </c>
      <c r="AI357" s="185">
        <f t="shared" si="36"/>
        <v>3926.826817610829</v>
      </c>
      <c r="AJ357" s="185">
        <f t="shared" si="36"/>
        <v>3893.3734442228497</v>
      </c>
      <c r="AK357" s="185">
        <f t="shared" si="36"/>
        <v>3860.9992119119011</v>
      </c>
      <c r="AL357" s="185">
        <f t="shared" si="36"/>
        <v>3826.4666974468901</v>
      </c>
      <c r="AM357" s="185">
        <f t="shared" si="36"/>
        <v>3793.0133240589103</v>
      </c>
      <c r="AN357" s="185">
        <f t="shared" si="36"/>
        <v>3758.4808095938988</v>
      </c>
      <c r="AO357" s="185">
        <f t="shared" si="36"/>
        <v>3723.9482951288878</v>
      </c>
      <c r="AP357" s="185">
        <f t="shared" si="36"/>
        <v>3688.3366395868447</v>
      </c>
      <c r="AQ357" s="185">
        <f t="shared" si="36"/>
        <v>3653.8041251218328</v>
      </c>
      <c r="AR357" s="185">
        <f t="shared" si="36"/>
        <v>3618.1924695797902</v>
      </c>
      <c r="AS357" s="185">
        <f t="shared" si="36"/>
        <v>3581.5016729607155</v>
      </c>
      <c r="AT357" s="185">
        <f t="shared" si="36"/>
        <v>3545.8900174186729</v>
      </c>
    </row>
    <row r="358" spans="7:46" ht="13.9" customHeight="1" thickBot="1" x14ac:dyDescent="0.45">
      <c r="G358" s="24"/>
      <c r="H358" s="262"/>
      <c r="I358" s="25"/>
      <c r="J358" s="252"/>
      <c r="K358" s="167" t="s">
        <v>175</v>
      </c>
      <c r="L358" s="186">
        <f t="shared" si="36"/>
        <v>5961.0077478154053</v>
      </c>
      <c r="M358" s="186">
        <f t="shared" si="36"/>
        <v>6164.9654113743782</v>
      </c>
      <c r="N358" s="186">
        <f t="shared" si="36"/>
        <v>6164.9654113743782</v>
      </c>
      <c r="O358" s="186">
        <f t="shared" si="36"/>
        <v>6164.9654113743782</v>
      </c>
      <c r="P358" s="186">
        <f t="shared" si="36"/>
        <v>6164.9654113743782</v>
      </c>
      <c r="Q358" s="186">
        <f t="shared" si="36"/>
        <v>6164.9654113743782</v>
      </c>
      <c r="R358" s="186">
        <f t="shared" si="36"/>
        <v>6164.9654113743782</v>
      </c>
      <c r="S358" s="186">
        <f t="shared" si="36"/>
        <v>6164.9654113743782</v>
      </c>
      <c r="T358" s="186">
        <f t="shared" si="36"/>
        <v>6164.9654113743782</v>
      </c>
      <c r="U358" s="186">
        <f t="shared" si="36"/>
        <v>6164.9654113743782</v>
      </c>
      <c r="V358" s="186">
        <f t="shared" si="36"/>
        <v>6164.9654113743782</v>
      </c>
      <c r="W358" s="186">
        <f t="shared" si="36"/>
        <v>6164.9654113743782</v>
      </c>
      <c r="X358" s="186">
        <f t="shared" si="36"/>
        <v>6164.9654113743782</v>
      </c>
      <c r="Y358" s="186">
        <f t="shared" si="36"/>
        <v>6164.9654113743782</v>
      </c>
      <c r="Z358" s="186">
        <f t="shared" si="36"/>
        <v>6164.9654113743782</v>
      </c>
      <c r="AA358" s="186">
        <f t="shared" si="36"/>
        <v>6164.9654113743782</v>
      </c>
      <c r="AB358" s="186">
        <f t="shared" si="36"/>
        <v>6164.9654113743782</v>
      </c>
      <c r="AC358" s="186">
        <f t="shared" si="36"/>
        <v>6164.9654113743782</v>
      </c>
      <c r="AD358" s="186">
        <f t="shared" si="36"/>
        <v>6164.9654113743782</v>
      </c>
      <c r="AE358" s="186">
        <f t="shared" si="36"/>
        <v>6164.9654113743782</v>
      </c>
      <c r="AF358" s="186">
        <f t="shared" si="36"/>
        <v>6164.9654113743782</v>
      </c>
      <c r="AG358" s="186">
        <f t="shared" si="36"/>
        <v>6164.9654113743782</v>
      </c>
      <c r="AH358" s="186">
        <f t="shared" si="36"/>
        <v>6164.9654113743782</v>
      </c>
      <c r="AI358" s="186">
        <f t="shared" si="36"/>
        <v>6164.9654113743782</v>
      </c>
      <c r="AJ358" s="186">
        <f t="shared" si="36"/>
        <v>6164.9654113743782</v>
      </c>
      <c r="AK358" s="186">
        <f t="shared" si="36"/>
        <v>6164.9654113743782</v>
      </c>
      <c r="AL358" s="186">
        <f t="shared" si="36"/>
        <v>6164.9654113743782</v>
      </c>
      <c r="AM358" s="186">
        <f t="shared" si="36"/>
        <v>6164.9654113743782</v>
      </c>
      <c r="AN358" s="186">
        <f t="shared" si="36"/>
        <v>6164.9654113743782</v>
      </c>
      <c r="AO358" s="186">
        <f t="shared" si="36"/>
        <v>6164.9654113743782</v>
      </c>
      <c r="AP358" s="186">
        <f t="shared" si="36"/>
        <v>6164.9654113743782</v>
      </c>
      <c r="AQ358" s="186">
        <f t="shared" si="36"/>
        <v>6164.9654113743782</v>
      </c>
      <c r="AR358" s="186">
        <f t="shared" si="36"/>
        <v>6164.9654113743782</v>
      </c>
      <c r="AS358" s="186">
        <f t="shared" si="36"/>
        <v>6164.9654113743782</v>
      </c>
      <c r="AT358" s="186">
        <f t="shared" si="36"/>
        <v>6164.9654113743782</v>
      </c>
    </row>
    <row r="359" spans="7:46" ht="13.9" customHeight="1" thickTop="1" x14ac:dyDescent="0.4">
      <c r="G359" s="24"/>
      <c r="H359" s="262"/>
      <c r="I359" s="25"/>
      <c r="J359" s="252"/>
      <c r="K359" s="163" t="s">
        <v>176</v>
      </c>
      <c r="L359" s="187">
        <f t="shared" si="36"/>
        <v>6217.2265206971779</v>
      </c>
      <c r="M359" s="187">
        <f t="shared" si="36"/>
        <v>5821.1817454265783</v>
      </c>
      <c r="N359" s="187">
        <f t="shared" si="36"/>
        <v>5612.9075175594789</v>
      </c>
      <c r="O359" s="187">
        <f t="shared" si="36"/>
        <v>5400.3167253842521</v>
      </c>
      <c r="P359" s="187">
        <f t="shared" si="36"/>
        <v>5184.4885099779303</v>
      </c>
      <c r="Q359" s="187">
        <f t="shared" si="36"/>
        <v>5045.2793110408538</v>
      </c>
      <c r="R359" s="187">
        <f t="shared" si="36"/>
        <v>4903.9118299497131</v>
      </c>
      <c r="S359" s="187">
        <f t="shared" si="36"/>
        <v>4759.3069256274784</v>
      </c>
      <c r="T359" s="187">
        <f t="shared" si="36"/>
        <v>4612.5437391511805</v>
      </c>
      <c r="U359" s="187">
        <f t="shared" si="36"/>
        <v>4462.5431294437858</v>
      </c>
      <c r="V359" s="187">
        <f t="shared" si="36"/>
        <v>4309.3050965052989</v>
      </c>
      <c r="W359" s="187">
        <f t="shared" si="36"/>
        <v>4153.9087814127479</v>
      </c>
      <c r="X359" s="187">
        <f t="shared" si="36"/>
        <v>3996.3541841661336</v>
      </c>
      <c r="Y359" s="187">
        <f t="shared" si="36"/>
        <v>3835.5621636884243</v>
      </c>
      <c r="Z359" s="187">
        <f t="shared" si="36"/>
        <v>3672.6118610566518</v>
      </c>
      <c r="AA359" s="187">
        <f t="shared" si="36"/>
        <v>3657.5038859782094</v>
      </c>
      <c r="AB359" s="187">
        <f t="shared" si="36"/>
        <v>3641.3167698227353</v>
      </c>
      <c r="AC359" s="187">
        <f t="shared" si="36"/>
        <v>3625.1296536672612</v>
      </c>
      <c r="AD359" s="187">
        <f t="shared" si="36"/>
        <v>3607.8633964347555</v>
      </c>
      <c r="AE359" s="187">
        <f t="shared" si="36"/>
        <v>3588.4388570481869</v>
      </c>
      <c r="AF359" s="187">
        <f t="shared" si="36"/>
        <v>3569.014317661618</v>
      </c>
      <c r="AG359" s="187">
        <f t="shared" si="36"/>
        <v>3548.5106371980178</v>
      </c>
      <c r="AH359" s="187">
        <f t="shared" si="36"/>
        <v>3528.0069567344167</v>
      </c>
      <c r="AI359" s="187">
        <f t="shared" si="36"/>
        <v>3505.3449941167523</v>
      </c>
      <c r="AJ359" s="187">
        <f t="shared" si="36"/>
        <v>3482.6830314990898</v>
      </c>
      <c r="AK359" s="187">
        <f t="shared" si="36"/>
        <v>3458.9419278043938</v>
      </c>
      <c r="AL359" s="187">
        <f t="shared" si="36"/>
        <v>3434.1216830326675</v>
      </c>
      <c r="AM359" s="187">
        <f t="shared" si="36"/>
        <v>3409.3014382609399</v>
      </c>
      <c r="AN359" s="187">
        <f t="shared" si="36"/>
        <v>3383.4020524121815</v>
      </c>
      <c r="AO359" s="187">
        <f t="shared" si="36"/>
        <v>3356.4235254863916</v>
      </c>
      <c r="AP359" s="187">
        <f t="shared" si="36"/>
        <v>3328.3658574835695</v>
      </c>
      <c r="AQ359" s="187">
        <f t="shared" si="36"/>
        <v>3300.3081894807478</v>
      </c>
      <c r="AR359" s="187">
        <f t="shared" si="36"/>
        <v>3271.1713804008946</v>
      </c>
      <c r="AS359" s="187">
        <f t="shared" si="36"/>
        <v>3240.9554302440101</v>
      </c>
      <c r="AT359" s="187">
        <f t="shared" si="36"/>
        <v>3210.7394800871252</v>
      </c>
    </row>
    <row r="360" spans="7:46" ht="13.9" customHeight="1" x14ac:dyDescent="0.4">
      <c r="G360" s="24"/>
      <c r="H360" s="262"/>
      <c r="I360" s="25"/>
      <c r="J360" s="252"/>
      <c r="K360" s="165" t="s">
        <v>177</v>
      </c>
      <c r="L360" s="185">
        <f t="shared" si="36"/>
        <v>6217.2265206971779</v>
      </c>
      <c r="M360" s="185">
        <f t="shared" si="36"/>
        <v>6112.5498362251119</v>
      </c>
      <c r="N360" s="185">
        <f t="shared" si="36"/>
        <v>6006.7940106760143</v>
      </c>
      <c r="O360" s="185">
        <f t="shared" si="36"/>
        <v>5899.9590440498851</v>
      </c>
      <c r="P360" s="185">
        <f t="shared" si="36"/>
        <v>5790.9657952696934</v>
      </c>
      <c r="Q360" s="185">
        <f t="shared" si="36"/>
        <v>5656.0731606407426</v>
      </c>
      <c r="R360" s="185">
        <f t="shared" si="36"/>
        <v>5520.1013849347601</v>
      </c>
      <c r="S360" s="185">
        <f t="shared" si="36"/>
        <v>5383.0504681517459</v>
      </c>
      <c r="T360" s="185">
        <f t="shared" si="36"/>
        <v>5244.9204102917001</v>
      </c>
      <c r="U360" s="185">
        <f t="shared" si="36"/>
        <v>5105.7112113546245</v>
      </c>
      <c r="V360" s="185">
        <f t="shared" si="36"/>
        <v>4966.5020124175471</v>
      </c>
      <c r="W360" s="185">
        <f t="shared" si="36"/>
        <v>4825.1345313264073</v>
      </c>
      <c r="X360" s="185">
        <f t="shared" si="36"/>
        <v>4682.687909158235</v>
      </c>
      <c r="Y360" s="185">
        <f t="shared" si="36"/>
        <v>4540.2412869900627</v>
      </c>
      <c r="Z360" s="185">
        <f t="shared" si="36"/>
        <v>4395.6363826678271</v>
      </c>
      <c r="AA360" s="185">
        <f t="shared" si="36"/>
        <v>4365.4204325109422</v>
      </c>
      <c r="AB360" s="185">
        <f t="shared" si="36"/>
        <v>4334.1253412770257</v>
      </c>
      <c r="AC360" s="185">
        <f t="shared" si="36"/>
        <v>4302.83025004311</v>
      </c>
      <c r="AD360" s="185">
        <f t="shared" si="36"/>
        <v>4271.5351588091926</v>
      </c>
      <c r="AE360" s="185">
        <f t="shared" si="36"/>
        <v>4239.1609264982444</v>
      </c>
      <c r="AF360" s="185">
        <f t="shared" si="36"/>
        <v>4206.7866941872962</v>
      </c>
      <c r="AG360" s="185">
        <f t="shared" si="36"/>
        <v>4173.3333207993164</v>
      </c>
      <c r="AH360" s="185">
        <f t="shared" si="36"/>
        <v>4139.8799474113366</v>
      </c>
      <c r="AI360" s="185">
        <f t="shared" si="36"/>
        <v>4106.4265740233568</v>
      </c>
      <c r="AJ360" s="185">
        <f t="shared" si="36"/>
        <v>4071.8940595583458</v>
      </c>
      <c r="AK360" s="185">
        <f t="shared" si="36"/>
        <v>4037.3615450933344</v>
      </c>
      <c r="AL360" s="185">
        <f t="shared" si="36"/>
        <v>4002.8290306283234</v>
      </c>
      <c r="AM360" s="185">
        <f t="shared" si="36"/>
        <v>3967.2173750862803</v>
      </c>
      <c r="AN360" s="185">
        <f t="shared" si="36"/>
        <v>3931.6057195442368</v>
      </c>
      <c r="AO360" s="185">
        <f t="shared" si="36"/>
        <v>3894.9149229251625</v>
      </c>
      <c r="AP360" s="185">
        <f t="shared" si="36"/>
        <v>3859.3032673831199</v>
      </c>
      <c r="AQ360" s="185">
        <f t="shared" si="36"/>
        <v>3822.6124707640452</v>
      </c>
      <c r="AR360" s="185">
        <f t="shared" si="36"/>
        <v>3784.8425330679383</v>
      </c>
      <c r="AS360" s="185">
        <f t="shared" si="36"/>
        <v>3748.1517364488641</v>
      </c>
      <c r="AT360" s="185">
        <f t="shared" si="36"/>
        <v>3710.3817987527582</v>
      </c>
    </row>
    <row r="361" spans="7:46" ht="13.9" customHeight="1" thickBot="1" x14ac:dyDescent="0.45">
      <c r="G361" s="24"/>
      <c r="H361" s="262"/>
      <c r="I361" s="25"/>
      <c r="J361" s="252"/>
      <c r="K361" s="167" t="s">
        <v>178</v>
      </c>
      <c r="L361" s="186">
        <f t="shared" si="36"/>
        <v>6217.2265206971779</v>
      </c>
      <c r="M361" s="186">
        <f t="shared" si="36"/>
        <v>6428.7381717953731</v>
      </c>
      <c r="N361" s="186">
        <f t="shared" si="36"/>
        <v>6428.7381717953731</v>
      </c>
      <c r="O361" s="186">
        <f t="shared" si="36"/>
        <v>6428.7381717953731</v>
      </c>
      <c r="P361" s="186">
        <f t="shared" si="36"/>
        <v>6428.7381717953731</v>
      </c>
      <c r="Q361" s="186">
        <f t="shared" si="36"/>
        <v>6428.7381717953731</v>
      </c>
      <c r="R361" s="186">
        <f t="shared" si="36"/>
        <v>6428.7381717953731</v>
      </c>
      <c r="S361" s="186">
        <f t="shared" si="36"/>
        <v>6428.7381717953731</v>
      </c>
      <c r="T361" s="186">
        <f t="shared" si="36"/>
        <v>6428.7381717953731</v>
      </c>
      <c r="U361" s="186">
        <f t="shared" si="36"/>
        <v>6428.7381717953731</v>
      </c>
      <c r="V361" s="186">
        <f t="shared" si="36"/>
        <v>6428.7381717953731</v>
      </c>
      <c r="W361" s="186">
        <f t="shared" si="36"/>
        <v>6428.7381717953731</v>
      </c>
      <c r="X361" s="186">
        <f t="shared" si="36"/>
        <v>6428.7381717953731</v>
      </c>
      <c r="Y361" s="186">
        <f t="shared" si="36"/>
        <v>6428.7381717953731</v>
      </c>
      <c r="Z361" s="186">
        <f t="shared" si="36"/>
        <v>6428.7381717953731</v>
      </c>
      <c r="AA361" s="186">
        <f t="shared" si="36"/>
        <v>6428.7381717953731</v>
      </c>
      <c r="AB361" s="186">
        <f t="shared" si="36"/>
        <v>6428.7381717953731</v>
      </c>
      <c r="AC361" s="186">
        <f t="shared" si="36"/>
        <v>6428.7381717953731</v>
      </c>
      <c r="AD361" s="186">
        <f t="shared" si="36"/>
        <v>6428.7381717953731</v>
      </c>
      <c r="AE361" s="186">
        <f t="shared" si="36"/>
        <v>6428.7381717953731</v>
      </c>
      <c r="AF361" s="186">
        <f t="shared" si="36"/>
        <v>6428.7381717953731</v>
      </c>
      <c r="AG361" s="186">
        <f t="shared" si="36"/>
        <v>6428.7381717953731</v>
      </c>
      <c r="AH361" s="186">
        <f t="shared" si="36"/>
        <v>6428.7381717953731</v>
      </c>
      <c r="AI361" s="186">
        <f t="shared" si="36"/>
        <v>6428.7381717953731</v>
      </c>
      <c r="AJ361" s="186">
        <f t="shared" si="36"/>
        <v>6428.7381717953731</v>
      </c>
      <c r="AK361" s="186">
        <f t="shared" si="36"/>
        <v>6428.7381717953731</v>
      </c>
      <c r="AL361" s="186">
        <f t="shared" si="36"/>
        <v>6428.7381717953731</v>
      </c>
      <c r="AM361" s="186">
        <f t="shared" si="36"/>
        <v>6428.7381717953731</v>
      </c>
      <c r="AN361" s="186">
        <f t="shared" si="36"/>
        <v>6428.7381717953731</v>
      </c>
      <c r="AO361" s="186">
        <f t="shared" si="36"/>
        <v>6428.7381717953731</v>
      </c>
      <c r="AP361" s="186">
        <f t="shared" si="36"/>
        <v>6428.7381717953731</v>
      </c>
      <c r="AQ361" s="186">
        <f t="shared" si="36"/>
        <v>6428.7381717953731</v>
      </c>
      <c r="AR361" s="186">
        <f t="shared" si="36"/>
        <v>6428.7381717953731</v>
      </c>
      <c r="AS361" s="186">
        <f t="shared" si="36"/>
        <v>6428.7381717953731</v>
      </c>
      <c r="AT361" s="186">
        <f t="shared" si="36"/>
        <v>6428.7381717953731</v>
      </c>
    </row>
    <row r="362" spans="7:46" ht="13.9" customHeight="1" thickTop="1" x14ac:dyDescent="0.4">
      <c r="G362" s="24"/>
      <c r="H362" s="262"/>
      <c r="I362" s="25"/>
      <c r="J362" s="252"/>
      <c r="K362" s="163" t="s">
        <v>179</v>
      </c>
      <c r="L362" s="187">
        <f t="shared" si="36"/>
        <v>6377.0929302378017</v>
      </c>
      <c r="M362" s="187">
        <f t="shared" si="36"/>
        <v>5972.4150263509509</v>
      </c>
      <c r="N362" s="187">
        <f t="shared" si="36"/>
        <v>5759.8242341757241</v>
      </c>
      <c r="O362" s="187">
        <f t="shared" si="36"/>
        <v>5542.9168776923707</v>
      </c>
      <c r="P362" s="187">
        <f t="shared" si="36"/>
        <v>5321.6929569008926</v>
      </c>
      <c r="Q362" s="187">
        <f t="shared" si="36"/>
        <v>5180.3254758097537</v>
      </c>
      <c r="R362" s="187">
        <f t="shared" si="36"/>
        <v>5035.7205714875172</v>
      </c>
      <c r="S362" s="187">
        <f t="shared" si="36"/>
        <v>4887.8782439341867</v>
      </c>
      <c r="T362" s="187">
        <f t="shared" si="36"/>
        <v>4736.7984931497622</v>
      </c>
      <c r="U362" s="187">
        <f t="shared" si="36"/>
        <v>4583.5604602112744</v>
      </c>
      <c r="V362" s="187">
        <f t="shared" si="36"/>
        <v>4427.0850040416908</v>
      </c>
      <c r="W362" s="187">
        <f t="shared" si="36"/>
        <v>4267.3721246410141</v>
      </c>
      <c r="X362" s="187">
        <f t="shared" si="36"/>
        <v>4105.5009630862733</v>
      </c>
      <c r="Y362" s="187">
        <f t="shared" si="36"/>
        <v>3940.392378300437</v>
      </c>
      <c r="Z362" s="187">
        <f t="shared" si="36"/>
        <v>3773.1255113605384</v>
      </c>
      <c r="AA362" s="187">
        <f t="shared" si="36"/>
        <v>3759.0966773591276</v>
      </c>
      <c r="AB362" s="187">
        <f t="shared" si="36"/>
        <v>3742.9095612036535</v>
      </c>
      <c r="AC362" s="187">
        <f t="shared" si="36"/>
        <v>3725.6433039711478</v>
      </c>
      <c r="AD362" s="187">
        <f t="shared" si="36"/>
        <v>3708.3770467386421</v>
      </c>
      <c r="AE362" s="187">
        <f t="shared" si="36"/>
        <v>3690.0316484291047</v>
      </c>
      <c r="AF362" s="187">
        <f t="shared" si="36"/>
        <v>3669.5279679655046</v>
      </c>
      <c r="AG362" s="187">
        <f t="shared" si="36"/>
        <v>3649.0242875019039</v>
      </c>
      <c r="AH362" s="187">
        <f t="shared" si="36"/>
        <v>3627.4414659612712</v>
      </c>
      <c r="AI362" s="187">
        <f t="shared" si="36"/>
        <v>3605.8586444206403</v>
      </c>
      <c r="AJ362" s="187">
        <f t="shared" si="36"/>
        <v>3582.1175407259443</v>
      </c>
      <c r="AK362" s="187">
        <f t="shared" si="36"/>
        <v>3558.3764370312492</v>
      </c>
      <c r="AL362" s="187">
        <f t="shared" si="36"/>
        <v>3533.5561922595225</v>
      </c>
      <c r="AM362" s="187">
        <f t="shared" si="36"/>
        <v>3507.6568064107637</v>
      </c>
      <c r="AN362" s="187">
        <f t="shared" si="36"/>
        <v>3480.6782794849732</v>
      </c>
      <c r="AO362" s="187">
        <f t="shared" si="36"/>
        <v>3453.6997525591833</v>
      </c>
      <c r="AP362" s="187">
        <f t="shared" si="36"/>
        <v>3424.5629434793304</v>
      </c>
      <c r="AQ362" s="187">
        <f t="shared" si="36"/>
        <v>3396.5052754765088</v>
      </c>
      <c r="AR362" s="187">
        <f t="shared" si="36"/>
        <v>3366.289325319623</v>
      </c>
      <c r="AS362" s="187">
        <f t="shared" si="36"/>
        <v>3336.0733751627381</v>
      </c>
      <c r="AT362" s="187">
        <f t="shared" si="36"/>
        <v>3304.7782839288216</v>
      </c>
    </row>
    <row r="363" spans="7:46" ht="13.9" customHeight="1" x14ac:dyDescent="0.4">
      <c r="G363" s="24"/>
      <c r="H363" s="262"/>
      <c r="I363" s="25"/>
      <c r="J363" s="252"/>
      <c r="K363" s="165" t="s">
        <v>180</v>
      </c>
      <c r="L363" s="185">
        <f t="shared" si="36"/>
        <v>6377.0929302378017</v>
      </c>
      <c r="M363" s="185">
        <f t="shared" si="36"/>
        <v>6270.2579636116734</v>
      </c>
      <c r="N363" s="185">
        <f t="shared" si="36"/>
        <v>6161.26471483148</v>
      </c>
      <c r="O363" s="185">
        <f t="shared" si="36"/>
        <v>6052.2714660512884</v>
      </c>
      <c r="P363" s="185">
        <f t="shared" si="36"/>
        <v>5941.1199351170326</v>
      </c>
      <c r="Q363" s="185">
        <f t="shared" si="36"/>
        <v>5802.9898772569886</v>
      </c>
      <c r="R363" s="185">
        <f t="shared" si="36"/>
        <v>5663.7806783199121</v>
      </c>
      <c r="S363" s="185">
        <f t="shared" si="36"/>
        <v>5523.4923383058031</v>
      </c>
      <c r="T363" s="185">
        <f t="shared" si="36"/>
        <v>5382.1248572146615</v>
      </c>
      <c r="U363" s="185">
        <f t="shared" si="36"/>
        <v>5239.67823504649</v>
      </c>
      <c r="V363" s="185">
        <f t="shared" si="36"/>
        <v>5095.0733307242554</v>
      </c>
      <c r="W363" s="185">
        <f t="shared" si="36"/>
        <v>4950.4684264020198</v>
      </c>
      <c r="X363" s="185">
        <f t="shared" si="36"/>
        <v>4804.7843810027534</v>
      </c>
      <c r="Y363" s="185">
        <f t="shared" si="36"/>
        <v>4658.0211945264555</v>
      </c>
      <c r="Z363" s="185">
        <f t="shared" si="36"/>
        <v>4511.2580080501566</v>
      </c>
      <c r="AA363" s="185">
        <f t="shared" si="36"/>
        <v>4479.9629168162401</v>
      </c>
      <c r="AB363" s="185">
        <f t="shared" si="36"/>
        <v>4448.6678255823235</v>
      </c>
      <c r="AC363" s="185">
        <f t="shared" si="36"/>
        <v>4416.2935932713744</v>
      </c>
      <c r="AD363" s="185">
        <f t="shared" si="36"/>
        <v>4383.9193609604263</v>
      </c>
      <c r="AE363" s="185">
        <f t="shared" si="36"/>
        <v>4350.4659875724483</v>
      </c>
      <c r="AF363" s="185">
        <f t="shared" si="36"/>
        <v>4317.0126141844676</v>
      </c>
      <c r="AG363" s="185">
        <f t="shared" si="36"/>
        <v>4283.5592407964887</v>
      </c>
      <c r="AH363" s="185">
        <f t="shared" si="36"/>
        <v>4249.0267263314763</v>
      </c>
      <c r="AI363" s="185">
        <f t="shared" si="36"/>
        <v>4214.4942118664649</v>
      </c>
      <c r="AJ363" s="185">
        <f t="shared" si="36"/>
        <v>4179.9616974014534</v>
      </c>
      <c r="AK363" s="185">
        <f t="shared" si="36"/>
        <v>4144.3500418594103</v>
      </c>
      <c r="AL363" s="185">
        <f t="shared" si="36"/>
        <v>4108.7383863173673</v>
      </c>
      <c r="AM363" s="185">
        <f t="shared" si="36"/>
        <v>4072.0475896982935</v>
      </c>
      <c r="AN363" s="185">
        <f t="shared" si="36"/>
        <v>4036.4359341562504</v>
      </c>
      <c r="AO363" s="185">
        <f t="shared" si="36"/>
        <v>3998.6659964601436</v>
      </c>
      <c r="AP363" s="185">
        <f t="shared" si="36"/>
        <v>3961.9751998410698</v>
      </c>
      <c r="AQ363" s="185">
        <f t="shared" si="36"/>
        <v>3924.2052621449629</v>
      </c>
      <c r="AR363" s="185">
        <f t="shared" si="36"/>
        <v>3886.4353244488566</v>
      </c>
      <c r="AS363" s="185">
        <f t="shared" si="36"/>
        <v>3847.5862456757195</v>
      </c>
      <c r="AT363" s="185">
        <f t="shared" si="36"/>
        <v>3808.7371669025815</v>
      </c>
    </row>
    <row r="364" spans="7:46" ht="13.9" customHeight="1" thickBot="1" x14ac:dyDescent="0.45">
      <c r="G364" s="24"/>
      <c r="H364" s="262"/>
      <c r="I364" s="25"/>
      <c r="J364" s="252"/>
      <c r="K364" s="167" t="s">
        <v>181</v>
      </c>
      <c r="L364" s="186">
        <f t="shared" si="36"/>
        <v>6377.0929302378017</v>
      </c>
      <c r="M364" s="186">
        <f t="shared" si="36"/>
        <v>6594.0002867211551</v>
      </c>
      <c r="N364" s="186">
        <f t="shared" si="36"/>
        <v>6594.0002867211551</v>
      </c>
      <c r="O364" s="186">
        <f t="shared" si="36"/>
        <v>6594.0002867211551</v>
      </c>
      <c r="P364" s="186">
        <f t="shared" si="36"/>
        <v>6594.0002867211551</v>
      </c>
      <c r="Q364" s="186">
        <f t="shared" si="36"/>
        <v>6594.0002867211551</v>
      </c>
      <c r="R364" s="186">
        <f t="shared" si="36"/>
        <v>6594.0002867211551</v>
      </c>
      <c r="S364" s="186">
        <f t="shared" si="36"/>
        <v>6594.0002867211551</v>
      </c>
      <c r="T364" s="186">
        <f t="shared" si="36"/>
        <v>6594.0002867211551</v>
      </c>
      <c r="U364" s="186">
        <f t="shared" si="36"/>
        <v>6594.0002867211551</v>
      </c>
      <c r="V364" s="186">
        <f t="shared" ref="V364:AT364" si="37" xml:space="preserve"> $S$47*(V458 + V680)</f>
        <v>6594.0002867211551</v>
      </c>
      <c r="W364" s="186">
        <f t="shared" si="37"/>
        <v>6594.0002867211551</v>
      </c>
      <c r="X364" s="186">
        <f t="shared" si="37"/>
        <v>6594.0002867211551</v>
      </c>
      <c r="Y364" s="186">
        <f t="shared" si="37"/>
        <v>6594.0002867211551</v>
      </c>
      <c r="Z364" s="186">
        <f t="shared" si="37"/>
        <v>6594.0002867211551</v>
      </c>
      <c r="AA364" s="186">
        <f t="shared" si="37"/>
        <v>6594.0002867211551</v>
      </c>
      <c r="AB364" s="186">
        <f t="shared" si="37"/>
        <v>6594.0002867211551</v>
      </c>
      <c r="AC364" s="186">
        <f t="shared" si="37"/>
        <v>6594.0002867211551</v>
      </c>
      <c r="AD364" s="186">
        <f t="shared" si="37"/>
        <v>6594.0002867211551</v>
      </c>
      <c r="AE364" s="186">
        <f t="shared" si="37"/>
        <v>6594.0002867211551</v>
      </c>
      <c r="AF364" s="186">
        <f t="shared" si="37"/>
        <v>6594.0002867211551</v>
      </c>
      <c r="AG364" s="186">
        <f t="shared" si="37"/>
        <v>6594.0002867211551</v>
      </c>
      <c r="AH364" s="186">
        <f t="shared" si="37"/>
        <v>6594.0002867211551</v>
      </c>
      <c r="AI364" s="186">
        <f t="shared" si="37"/>
        <v>6594.0002867211551</v>
      </c>
      <c r="AJ364" s="186">
        <f t="shared" si="37"/>
        <v>6594.0002867211551</v>
      </c>
      <c r="AK364" s="186">
        <f t="shared" si="37"/>
        <v>6594.0002867211551</v>
      </c>
      <c r="AL364" s="186">
        <f t="shared" si="37"/>
        <v>6594.0002867211551</v>
      </c>
      <c r="AM364" s="186">
        <f t="shared" si="37"/>
        <v>6594.0002867211551</v>
      </c>
      <c r="AN364" s="186">
        <f t="shared" si="37"/>
        <v>6594.0002867211551</v>
      </c>
      <c r="AO364" s="186">
        <f t="shared" si="37"/>
        <v>6594.0002867211551</v>
      </c>
      <c r="AP364" s="186">
        <f t="shared" si="37"/>
        <v>6594.0002867211551</v>
      </c>
      <c r="AQ364" s="186">
        <f t="shared" si="37"/>
        <v>6594.0002867211551</v>
      </c>
      <c r="AR364" s="186">
        <f t="shared" si="37"/>
        <v>6594.0002867211551</v>
      </c>
      <c r="AS364" s="186">
        <f t="shared" si="37"/>
        <v>6594.0002867211551</v>
      </c>
      <c r="AT364" s="186">
        <f t="shared" si="37"/>
        <v>6594.0002867211551</v>
      </c>
    </row>
    <row r="365" spans="7:46" ht="13.9" customHeight="1" thickTop="1" x14ac:dyDescent="0.4">
      <c r="G365" s="24"/>
      <c r="H365" s="262"/>
      <c r="I365" s="25"/>
      <c r="J365" s="252"/>
      <c r="K365" s="163" t="s">
        <v>182</v>
      </c>
      <c r="L365" s="187">
        <f t="shared" ref="L365:AT372" si="38" xml:space="preserve"> $S$47*(L459 + L681)</f>
        <v>6687.1210636148071</v>
      </c>
      <c r="M365" s="187">
        <f t="shared" si="38"/>
        <v>6261.9394792643552</v>
      </c>
      <c r="N365" s="187">
        <f t="shared" si="38"/>
        <v>6038.557276318812</v>
      </c>
      <c r="O365" s="187">
        <f t="shared" si="38"/>
        <v>5810.8585090651432</v>
      </c>
      <c r="P365" s="187">
        <f t="shared" si="38"/>
        <v>5577.7640364263161</v>
      </c>
      <c r="Q365" s="187">
        <f t="shared" si="38"/>
        <v>5429.9217088729865</v>
      </c>
      <c r="R365" s="187">
        <f t="shared" si="38"/>
        <v>5277.7628170115313</v>
      </c>
      <c r="S365" s="187">
        <f t="shared" si="38"/>
        <v>5122.3665019189802</v>
      </c>
      <c r="T365" s="187">
        <f t="shared" si="38"/>
        <v>4963.7327635953343</v>
      </c>
      <c r="U365" s="187">
        <f t="shared" si="38"/>
        <v>4802.9407431176251</v>
      </c>
      <c r="V365" s="187">
        <f t="shared" si="38"/>
        <v>4637.8321583317893</v>
      </c>
      <c r="W365" s="187">
        <f t="shared" si="38"/>
        <v>4470.5652913918902</v>
      </c>
      <c r="X365" s="187">
        <f t="shared" si="38"/>
        <v>4300.0610012208963</v>
      </c>
      <c r="Y365" s="187">
        <f t="shared" si="38"/>
        <v>4126.3192878188083</v>
      </c>
      <c r="Z365" s="187">
        <f t="shared" si="38"/>
        <v>3949.340151185625</v>
      </c>
      <c r="AA365" s="187">
        <f t="shared" si="38"/>
        <v>3935.3113171842137</v>
      </c>
      <c r="AB365" s="187">
        <f t="shared" si="38"/>
        <v>3919.1242010287397</v>
      </c>
      <c r="AC365" s="187">
        <f t="shared" si="38"/>
        <v>3901.8579437962344</v>
      </c>
      <c r="AD365" s="187">
        <f t="shared" si="38"/>
        <v>3883.5125454866975</v>
      </c>
      <c r="AE365" s="187">
        <f t="shared" si="38"/>
        <v>3865.1671471771592</v>
      </c>
      <c r="AF365" s="187">
        <f t="shared" si="38"/>
        <v>3844.6634667135595</v>
      </c>
      <c r="AG365" s="187">
        <f t="shared" si="38"/>
        <v>3823.0806451729277</v>
      </c>
      <c r="AH365" s="187">
        <f t="shared" si="38"/>
        <v>3801.4978236322945</v>
      </c>
      <c r="AI365" s="187">
        <f t="shared" si="38"/>
        <v>3777.7567199376003</v>
      </c>
      <c r="AJ365" s="187">
        <f t="shared" si="38"/>
        <v>3754.0156162429043</v>
      </c>
      <c r="AK365" s="187">
        <f t="shared" si="38"/>
        <v>3729.1953714711781</v>
      </c>
      <c r="AL365" s="187">
        <f t="shared" si="38"/>
        <v>3703.2959856224184</v>
      </c>
      <c r="AM365" s="187">
        <f t="shared" si="38"/>
        <v>3676.3174586966293</v>
      </c>
      <c r="AN365" s="187">
        <f t="shared" si="38"/>
        <v>3648.2597906938067</v>
      </c>
      <c r="AO365" s="187">
        <f t="shared" si="38"/>
        <v>3620.202122690986</v>
      </c>
      <c r="AP365" s="187">
        <f t="shared" si="38"/>
        <v>3591.0653136111318</v>
      </c>
      <c r="AQ365" s="187">
        <f t="shared" si="38"/>
        <v>3560.8493634542474</v>
      </c>
      <c r="AR365" s="187">
        <f t="shared" si="38"/>
        <v>3529.5542722203304</v>
      </c>
      <c r="AS365" s="187">
        <f t="shared" si="38"/>
        <v>3497.1800399093822</v>
      </c>
      <c r="AT365" s="187">
        <f t="shared" si="38"/>
        <v>3464.8058075984341</v>
      </c>
    </row>
    <row r="366" spans="7:46" ht="13.9" customHeight="1" x14ac:dyDescent="0.4">
      <c r="G366" s="24"/>
      <c r="H366" s="262"/>
      <c r="I366" s="25"/>
      <c r="J366" s="252"/>
      <c r="K366" s="165" t="s">
        <v>183</v>
      </c>
      <c r="L366" s="185">
        <f t="shared" si="38"/>
        <v>6687.1210636148071</v>
      </c>
      <c r="M366" s="185">
        <f t="shared" si="38"/>
        <v>6573.811250526488</v>
      </c>
      <c r="N366" s="185">
        <f t="shared" si="38"/>
        <v>6460.5014374381699</v>
      </c>
      <c r="O366" s="185">
        <f t="shared" si="38"/>
        <v>6345.0333421957885</v>
      </c>
      <c r="P366" s="185">
        <f t="shared" si="38"/>
        <v>6228.4861058763745</v>
      </c>
      <c r="Q366" s="185">
        <f t="shared" si="38"/>
        <v>6082.8020604771082</v>
      </c>
      <c r="R366" s="185">
        <f t="shared" si="38"/>
        <v>5936.0388740008084</v>
      </c>
      <c r="S366" s="185">
        <f t="shared" si="38"/>
        <v>5788.1965464474797</v>
      </c>
      <c r="T366" s="185">
        <f t="shared" si="38"/>
        <v>5639.2750778171176</v>
      </c>
      <c r="U366" s="185">
        <f t="shared" si="38"/>
        <v>5489.2744681097256</v>
      </c>
      <c r="V366" s="185">
        <f t="shared" si="38"/>
        <v>5337.1155762482695</v>
      </c>
      <c r="W366" s="185">
        <f t="shared" si="38"/>
        <v>5184.9566843868133</v>
      </c>
      <c r="X366" s="185">
        <f t="shared" si="38"/>
        <v>5031.7186514483246</v>
      </c>
      <c r="Y366" s="185">
        <f t="shared" si="38"/>
        <v>4876.3223363557745</v>
      </c>
      <c r="Z366" s="185">
        <f t="shared" si="38"/>
        <v>4720.9260212632234</v>
      </c>
      <c r="AA366" s="185">
        <f t="shared" si="38"/>
        <v>4688.5517889522753</v>
      </c>
      <c r="AB366" s="185">
        <f t="shared" si="38"/>
        <v>4655.0984155642946</v>
      </c>
      <c r="AC366" s="185">
        <f t="shared" si="38"/>
        <v>4621.6450421763147</v>
      </c>
      <c r="AD366" s="185">
        <f t="shared" si="38"/>
        <v>4588.1916687883358</v>
      </c>
      <c r="AE366" s="185">
        <f t="shared" si="38"/>
        <v>4553.6591543233244</v>
      </c>
      <c r="AF366" s="185">
        <f t="shared" si="38"/>
        <v>4519.126639858312</v>
      </c>
      <c r="AG366" s="185">
        <f t="shared" si="38"/>
        <v>4483.514984316269</v>
      </c>
      <c r="AH366" s="185">
        <f t="shared" si="38"/>
        <v>4447.9033287742268</v>
      </c>
      <c r="AI366" s="185">
        <f t="shared" si="38"/>
        <v>4411.2125321551521</v>
      </c>
      <c r="AJ366" s="185">
        <f t="shared" si="38"/>
        <v>4374.5217355360774</v>
      </c>
      <c r="AK366" s="185">
        <f t="shared" si="38"/>
        <v>4336.7517978399719</v>
      </c>
      <c r="AL366" s="185">
        <f t="shared" si="38"/>
        <v>4300.0610012208963</v>
      </c>
      <c r="AM366" s="185">
        <f t="shared" si="38"/>
        <v>4261.2119224477592</v>
      </c>
      <c r="AN366" s="185">
        <f t="shared" si="38"/>
        <v>4223.4419847516529</v>
      </c>
      <c r="AO366" s="185">
        <f t="shared" si="38"/>
        <v>4184.5929059785149</v>
      </c>
      <c r="AP366" s="185">
        <f t="shared" si="38"/>
        <v>4145.7438272053778</v>
      </c>
      <c r="AQ366" s="185">
        <f t="shared" si="38"/>
        <v>4105.8156073552072</v>
      </c>
      <c r="AR366" s="185">
        <f t="shared" si="38"/>
        <v>4065.8873875050381</v>
      </c>
      <c r="AS366" s="185">
        <f t="shared" si="38"/>
        <v>4024.8800265778377</v>
      </c>
      <c r="AT366" s="185">
        <f t="shared" si="38"/>
        <v>3984.9518067276676</v>
      </c>
    </row>
    <row r="367" spans="7:46" ht="13.9" customHeight="1" thickBot="1" x14ac:dyDescent="0.45">
      <c r="G367" s="24"/>
      <c r="H367" s="262"/>
      <c r="I367" s="25"/>
      <c r="J367" s="252"/>
      <c r="K367" s="167" t="s">
        <v>184</v>
      </c>
      <c r="L367" s="186">
        <f t="shared" si="38"/>
        <v>6687.1210636148071</v>
      </c>
      <c r="M367" s="186">
        <f t="shared" si="38"/>
        <v>6913.7406897914443</v>
      </c>
      <c r="N367" s="186">
        <f t="shared" si="38"/>
        <v>6913.7406897914443</v>
      </c>
      <c r="O367" s="186">
        <f t="shared" si="38"/>
        <v>6913.7406897914443</v>
      </c>
      <c r="P367" s="186">
        <f t="shared" si="38"/>
        <v>6913.7406897914443</v>
      </c>
      <c r="Q367" s="186">
        <f t="shared" si="38"/>
        <v>6913.7406897914443</v>
      </c>
      <c r="R367" s="186">
        <f t="shared" si="38"/>
        <v>6913.7406897914443</v>
      </c>
      <c r="S367" s="186">
        <f t="shared" si="38"/>
        <v>6913.7406897914443</v>
      </c>
      <c r="T367" s="186">
        <f t="shared" si="38"/>
        <v>6913.7406897914443</v>
      </c>
      <c r="U367" s="186">
        <f t="shared" si="38"/>
        <v>6913.7406897914443</v>
      </c>
      <c r="V367" s="186">
        <f t="shared" si="38"/>
        <v>6913.7406897914443</v>
      </c>
      <c r="W367" s="186">
        <f t="shared" si="38"/>
        <v>6913.7406897914443</v>
      </c>
      <c r="X367" s="186">
        <f t="shared" si="38"/>
        <v>6913.7406897914443</v>
      </c>
      <c r="Y367" s="186">
        <f t="shared" si="38"/>
        <v>6913.7406897914443</v>
      </c>
      <c r="Z367" s="186">
        <f t="shared" si="38"/>
        <v>6913.7406897914443</v>
      </c>
      <c r="AA367" s="186">
        <f t="shared" si="38"/>
        <v>6913.7406897914443</v>
      </c>
      <c r="AB367" s="186">
        <f t="shared" si="38"/>
        <v>6913.7406897914443</v>
      </c>
      <c r="AC367" s="186">
        <f t="shared" si="38"/>
        <v>6913.7406897914443</v>
      </c>
      <c r="AD367" s="186">
        <f t="shared" si="38"/>
        <v>6913.7406897914443</v>
      </c>
      <c r="AE367" s="186">
        <f t="shared" si="38"/>
        <v>6913.7406897914443</v>
      </c>
      <c r="AF367" s="186">
        <f t="shared" si="38"/>
        <v>6913.7406897914443</v>
      </c>
      <c r="AG367" s="186">
        <f t="shared" si="38"/>
        <v>6913.7406897914443</v>
      </c>
      <c r="AH367" s="186">
        <f t="shared" si="38"/>
        <v>6913.7406897914443</v>
      </c>
      <c r="AI367" s="186">
        <f t="shared" si="38"/>
        <v>6913.7406897914443</v>
      </c>
      <c r="AJ367" s="186">
        <f t="shared" si="38"/>
        <v>6913.7406897914443</v>
      </c>
      <c r="AK367" s="186">
        <f t="shared" si="38"/>
        <v>6913.7406897914443</v>
      </c>
      <c r="AL367" s="186">
        <f t="shared" si="38"/>
        <v>6913.7406897914443</v>
      </c>
      <c r="AM367" s="186">
        <f t="shared" si="38"/>
        <v>6913.7406897914443</v>
      </c>
      <c r="AN367" s="186">
        <f t="shared" si="38"/>
        <v>6913.7406897914443</v>
      </c>
      <c r="AO367" s="186">
        <f t="shared" si="38"/>
        <v>6913.7406897914443</v>
      </c>
      <c r="AP367" s="186">
        <f t="shared" si="38"/>
        <v>6913.7406897914443</v>
      </c>
      <c r="AQ367" s="186">
        <f t="shared" si="38"/>
        <v>6913.7406897914443</v>
      </c>
      <c r="AR367" s="186">
        <f t="shared" si="38"/>
        <v>6913.7406897914443</v>
      </c>
      <c r="AS367" s="186">
        <f t="shared" si="38"/>
        <v>6913.7406897914443</v>
      </c>
      <c r="AT367" s="186">
        <f t="shared" si="38"/>
        <v>6913.7406897914443</v>
      </c>
    </row>
    <row r="368" spans="7:46" ht="13.9" customHeight="1" thickTop="1" x14ac:dyDescent="0.4">
      <c r="G368" s="24"/>
      <c r="H368" s="262"/>
      <c r="I368" s="25"/>
      <c r="J368" s="252"/>
      <c r="K368" s="163" t="s">
        <v>185</v>
      </c>
      <c r="L368" s="187">
        <f t="shared" si="38"/>
        <v>6931.3774533430778</v>
      </c>
      <c r="M368" s="187">
        <f t="shared" si="38"/>
        <v>6497.5627403763729</v>
      </c>
      <c r="N368" s="187">
        <f t="shared" si="38"/>
        <v>6267.7056909686398</v>
      </c>
      <c r="O368" s="187">
        <f t="shared" si="38"/>
        <v>6033.5320772527812</v>
      </c>
      <c r="P368" s="187">
        <f t="shared" si="38"/>
        <v>5793.9627581517661</v>
      </c>
      <c r="Q368" s="187">
        <f t="shared" si="38"/>
        <v>5641.8038662903082</v>
      </c>
      <c r="R368" s="187">
        <f t="shared" si="38"/>
        <v>5486.407551197758</v>
      </c>
      <c r="S368" s="187">
        <f t="shared" si="38"/>
        <v>5326.6946717970804</v>
      </c>
      <c r="T368" s="187">
        <f t="shared" si="38"/>
        <v>5163.7443691653079</v>
      </c>
      <c r="U368" s="187">
        <f t="shared" si="38"/>
        <v>4997.5566433024396</v>
      </c>
      <c r="V368" s="187">
        <f t="shared" si="38"/>
        <v>4828.1314942084782</v>
      </c>
      <c r="W368" s="187">
        <f t="shared" si="38"/>
        <v>4654.3897808063903</v>
      </c>
      <c r="X368" s="187">
        <f t="shared" si="38"/>
        <v>4478.489785250239</v>
      </c>
      <c r="Y368" s="187">
        <f t="shared" si="38"/>
        <v>4298.2732253859604</v>
      </c>
      <c r="Z368" s="187">
        <f t="shared" si="38"/>
        <v>4115.8983833676193</v>
      </c>
      <c r="AA368" s="187">
        <f t="shared" si="38"/>
        <v>4101.869549366208</v>
      </c>
      <c r="AB368" s="187">
        <f t="shared" si="38"/>
        <v>4086.7615742877651</v>
      </c>
      <c r="AC368" s="187">
        <f t="shared" si="38"/>
        <v>4069.4953170552594</v>
      </c>
      <c r="AD368" s="187">
        <f t="shared" si="38"/>
        <v>4052.2290598227542</v>
      </c>
      <c r="AE368" s="187">
        <f t="shared" si="38"/>
        <v>4033.8836615132159</v>
      </c>
      <c r="AF368" s="187">
        <f t="shared" si="38"/>
        <v>4013.3799810496162</v>
      </c>
      <c r="AG368" s="187">
        <f t="shared" si="38"/>
        <v>3992.8763005860155</v>
      </c>
      <c r="AH368" s="187">
        <f t="shared" si="38"/>
        <v>3970.2143379683521</v>
      </c>
      <c r="AI368" s="187">
        <f t="shared" si="38"/>
        <v>3947.5523753506886</v>
      </c>
      <c r="AJ368" s="187">
        <f t="shared" si="38"/>
        <v>3922.7321305789619</v>
      </c>
      <c r="AK368" s="187">
        <f t="shared" si="38"/>
        <v>3897.9118858072347</v>
      </c>
      <c r="AL368" s="187">
        <f t="shared" si="38"/>
        <v>3872.0124999584759</v>
      </c>
      <c r="AM368" s="187">
        <f t="shared" si="38"/>
        <v>3843.9548319556543</v>
      </c>
      <c r="AN368" s="187">
        <f t="shared" si="38"/>
        <v>3815.8971639528327</v>
      </c>
      <c r="AO368" s="187">
        <f t="shared" si="38"/>
        <v>3786.7603548729785</v>
      </c>
      <c r="AP368" s="187">
        <f t="shared" si="38"/>
        <v>3756.544404716094</v>
      </c>
      <c r="AQ368" s="187">
        <f t="shared" si="38"/>
        <v>3725.2493134821775</v>
      </c>
      <c r="AR368" s="187">
        <f t="shared" si="38"/>
        <v>3693.9542222482605</v>
      </c>
      <c r="AS368" s="187">
        <f t="shared" si="38"/>
        <v>3661.5799899373123</v>
      </c>
      <c r="AT368" s="187">
        <f t="shared" si="38"/>
        <v>3627.0474754723014</v>
      </c>
    </row>
    <row r="369" spans="7:46" ht="13.9" customHeight="1" x14ac:dyDescent="0.4">
      <c r="G369" s="24"/>
      <c r="H369" s="262"/>
      <c r="I369" s="25"/>
      <c r="J369" s="252"/>
      <c r="K369" s="165" t="s">
        <v>186</v>
      </c>
      <c r="L369" s="185">
        <f t="shared" si="38"/>
        <v>6931.3774533430778</v>
      </c>
      <c r="M369" s="185">
        <f t="shared" si="38"/>
        <v>6814.8302170236639</v>
      </c>
      <c r="N369" s="185">
        <f t="shared" si="38"/>
        <v>6698.2829807042508</v>
      </c>
      <c r="O369" s="185">
        <f t="shared" si="38"/>
        <v>6579.5774622307736</v>
      </c>
      <c r="P369" s="185">
        <f t="shared" si="38"/>
        <v>6459.7928026802656</v>
      </c>
      <c r="Q369" s="185">
        <f t="shared" si="38"/>
        <v>6309.7921929728727</v>
      </c>
      <c r="R369" s="185">
        <f t="shared" si="38"/>
        <v>6158.7124421884473</v>
      </c>
      <c r="S369" s="185">
        <f t="shared" si="38"/>
        <v>6005.4744092499595</v>
      </c>
      <c r="T369" s="185">
        <f t="shared" si="38"/>
        <v>5851.1572352344401</v>
      </c>
      <c r="U369" s="185">
        <f t="shared" si="38"/>
        <v>5695.7609201418891</v>
      </c>
      <c r="V369" s="185">
        <f t="shared" si="38"/>
        <v>5539.2854639723055</v>
      </c>
      <c r="W369" s="185">
        <f t="shared" si="38"/>
        <v>5381.7308667256912</v>
      </c>
      <c r="X369" s="185">
        <f t="shared" si="38"/>
        <v>5222.0179873250145</v>
      </c>
      <c r="Y369" s="185">
        <f t="shared" si="38"/>
        <v>5062.3051079243369</v>
      </c>
      <c r="Z369" s="185">
        <f t="shared" si="38"/>
        <v>4900.433946369596</v>
      </c>
      <c r="AA369" s="185">
        <f t="shared" si="38"/>
        <v>4868.0597140586478</v>
      </c>
      <c r="AB369" s="185">
        <f t="shared" si="38"/>
        <v>4833.5271995936373</v>
      </c>
      <c r="AC369" s="185">
        <f t="shared" si="38"/>
        <v>4800.0738262056566</v>
      </c>
      <c r="AD369" s="185">
        <f t="shared" si="38"/>
        <v>4765.5413117406451</v>
      </c>
      <c r="AE369" s="185">
        <f t="shared" si="38"/>
        <v>4729.9296561986021</v>
      </c>
      <c r="AF369" s="185">
        <f t="shared" si="38"/>
        <v>4694.318000656559</v>
      </c>
      <c r="AG369" s="185">
        <f t="shared" si="38"/>
        <v>4657.6272040374843</v>
      </c>
      <c r="AH369" s="185">
        <f t="shared" si="38"/>
        <v>4620.9364074184095</v>
      </c>
      <c r="AI369" s="185">
        <f t="shared" si="38"/>
        <v>4584.2456107993357</v>
      </c>
      <c r="AJ369" s="185">
        <f t="shared" si="38"/>
        <v>4546.4756731032285</v>
      </c>
      <c r="AK369" s="185">
        <f t="shared" si="38"/>
        <v>4507.6265943300914</v>
      </c>
      <c r="AL369" s="185">
        <f t="shared" si="38"/>
        <v>4468.7775155569534</v>
      </c>
      <c r="AM369" s="185">
        <f t="shared" si="38"/>
        <v>4429.9284367838163</v>
      </c>
      <c r="AN369" s="185">
        <f t="shared" si="38"/>
        <v>4390.0002169336467</v>
      </c>
      <c r="AO369" s="185">
        <f t="shared" si="38"/>
        <v>4350.0719970834771</v>
      </c>
      <c r="AP369" s="185">
        <f t="shared" si="38"/>
        <v>4310.1437772333074</v>
      </c>
      <c r="AQ369" s="185">
        <f t="shared" si="38"/>
        <v>4269.1364163061071</v>
      </c>
      <c r="AR369" s="185">
        <f t="shared" si="38"/>
        <v>4227.0499143018742</v>
      </c>
      <c r="AS369" s="185">
        <f t="shared" si="38"/>
        <v>4186.0425533746738</v>
      </c>
      <c r="AT369" s="185">
        <f t="shared" si="38"/>
        <v>4143.9560513704409</v>
      </c>
    </row>
    <row r="370" spans="7:46" ht="13.9" customHeight="1" thickBot="1" x14ac:dyDescent="0.45">
      <c r="G370" s="24"/>
      <c r="H370" s="262"/>
      <c r="I370" s="25"/>
      <c r="J370" s="252"/>
      <c r="K370" s="167" t="s">
        <v>187</v>
      </c>
      <c r="L370" s="190">
        <f t="shared" si="38"/>
        <v>6931.3774533430778</v>
      </c>
      <c r="M370" s="190">
        <f t="shared" si="38"/>
        <v>7164.471925981904</v>
      </c>
      <c r="N370" s="190">
        <f t="shared" si="38"/>
        <v>7164.471925981904</v>
      </c>
      <c r="O370" s="190">
        <f t="shared" si="38"/>
        <v>7164.471925981904</v>
      </c>
      <c r="P370" s="190">
        <f t="shared" si="38"/>
        <v>7164.471925981904</v>
      </c>
      <c r="Q370" s="190">
        <f t="shared" si="38"/>
        <v>7164.471925981904</v>
      </c>
      <c r="R370" s="190">
        <f t="shared" si="38"/>
        <v>7164.471925981904</v>
      </c>
      <c r="S370" s="190">
        <f t="shared" si="38"/>
        <v>7164.471925981904</v>
      </c>
      <c r="T370" s="190">
        <f t="shared" si="38"/>
        <v>7164.471925981904</v>
      </c>
      <c r="U370" s="190">
        <f t="shared" si="38"/>
        <v>7164.471925981904</v>
      </c>
      <c r="V370" s="190">
        <f t="shared" si="38"/>
        <v>7164.471925981904</v>
      </c>
      <c r="W370" s="190">
        <f t="shared" si="38"/>
        <v>7164.471925981904</v>
      </c>
      <c r="X370" s="190">
        <f t="shared" si="38"/>
        <v>7164.471925981904</v>
      </c>
      <c r="Y370" s="190">
        <f t="shared" si="38"/>
        <v>7164.471925981904</v>
      </c>
      <c r="Z370" s="190">
        <f t="shared" si="38"/>
        <v>7164.471925981904</v>
      </c>
      <c r="AA370" s="190">
        <f t="shared" si="38"/>
        <v>7164.471925981904</v>
      </c>
      <c r="AB370" s="190">
        <f t="shared" si="38"/>
        <v>7164.471925981904</v>
      </c>
      <c r="AC370" s="190">
        <f t="shared" si="38"/>
        <v>7164.471925981904</v>
      </c>
      <c r="AD370" s="190">
        <f t="shared" si="38"/>
        <v>7164.471925981904</v>
      </c>
      <c r="AE370" s="190">
        <f t="shared" si="38"/>
        <v>7164.471925981904</v>
      </c>
      <c r="AF370" s="190">
        <f t="shared" si="38"/>
        <v>7164.471925981904</v>
      </c>
      <c r="AG370" s="190">
        <f t="shared" si="38"/>
        <v>7164.471925981904</v>
      </c>
      <c r="AH370" s="190">
        <f t="shared" si="38"/>
        <v>7164.471925981904</v>
      </c>
      <c r="AI370" s="190">
        <f t="shared" si="38"/>
        <v>7164.471925981904</v>
      </c>
      <c r="AJ370" s="190">
        <f t="shared" si="38"/>
        <v>7164.471925981904</v>
      </c>
      <c r="AK370" s="190">
        <f t="shared" si="38"/>
        <v>7164.471925981904</v>
      </c>
      <c r="AL370" s="190">
        <f t="shared" si="38"/>
        <v>7164.471925981904</v>
      </c>
      <c r="AM370" s="190">
        <f t="shared" si="38"/>
        <v>7164.471925981904</v>
      </c>
      <c r="AN370" s="190">
        <f t="shared" si="38"/>
        <v>7164.471925981904</v>
      </c>
      <c r="AO370" s="190">
        <f t="shared" si="38"/>
        <v>7164.471925981904</v>
      </c>
      <c r="AP370" s="190">
        <f t="shared" si="38"/>
        <v>7164.471925981904</v>
      </c>
      <c r="AQ370" s="190">
        <f t="shared" si="38"/>
        <v>7164.471925981904</v>
      </c>
      <c r="AR370" s="190">
        <f t="shared" si="38"/>
        <v>7164.471925981904</v>
      </c>
      <c r="AS370" s="190">
        <f t="shared" si="38"/>
        <v>7164.471925981904</v>
      </c>
      <c r="AT370" s="190">
        <f t="shared" si="38"/>
        <v>7164.471925981904</v>
      </c>
    </row>
    <row r="371" spans="7:46" ht="13.9" customHeight="1" thickTop="1" x14ac:dyDescent="0.4">
      <c r="G371" s="24"/>
      <c r="H371" s="262"/>
      <c r="I371" s="25"/>
      <c r="J371" s="253"/>
      <c r="K371" s="163" t="s">
        <v>188</v>
      </c>
      <c r="L371" s="187">
        <f t="shared" si="38"/>
        <v>7211.1060788296136</v>
      </c>
      <c r="M371" s="187">
        <f t="shared" si="38"/>
        <v>6769.7373783236853</v>
      </c>
      <c r="N371" s="187">
        <f t="shared" si="38"/>
        <v>6535.5637646078267</v>
      </c>
      <c r="O371" s="187">
        <f t="shared" si="38"/>
        <v>6295.9944455068116</v>
      </c>
      <c r="P371" s="187">
        <f t="shared" si="38"/>
        <v>6049.9502799436059</v>
      </c>
      <c r="Q371" s="187">
        <f t="shared" si="38"/>
        <v>5894.5539648510539</v>
      </c>
      <c r="R371" s="187">
        <f t="shared" si="38"/>
        <v>5735.920226527408</v>
      </c>
      <c r="S371" s="187">
        <f t="shared" si="38"/>
        <v>5571.8907828186047</v>
      </c>
      <c r="T371" s="187">
        <f t="shared" si="38"/>
        <v>5404.6239158787066</v>
      </c>
      <c r="U371" s="187">
        <f t="shared" si="38"/>
        <v>5234.1196257077127</v>
      </c>
      <c r="V371" s="187">
        <f t="shared" si="38"/>
        <v>5059.2987712285922</v>
      </c>
      <c r="W371" s="187">
        <f t="shared" si="38"/>
        <v>4880.161352441346</v>
      </c>
      <c r="X371" s="187">
        <f t="shared" si="38"/>
        <v>4697.786510423005</v>
      </c>
      <c r="Y371" s="187">
        <f t="shared" si="38"/>
        <v>4512.1742451735681</v>
      </c>
      <c r="Z371" s="187">
        <f t="shared" si="38"/>
        <v>4323.3245566930382</v>
      </c>
      <c r="AA371" s="187">
        <f t="shared" si="38"/>
        <v>4310.3748637686585</v>
      </c>
      <c r="AB371" s="187">
        <f t="shared" si="38"/>
        <v>4296.3460297672482</v>
      </c>
      <c r="AC371" s="187">
        <f t="shared" si="38"/>
        <v>4280.1589136117736</v>
      </c>
      <c r="AD371" s="187">
        <f t="shared" si="38"/>
        <v>4262.8926563792675</v>
      </c>
      <c r="AE371" s="187">
        <f t="shared" si="38"/>
        <v>4244.5472580697306</v>
      </c>
      <c r="AF371" s="187">
        <f t="shared" si="38"/>
        <v>4225.1227186831611</v>
      </c>
      <c r="AG371" s="187">
        <f t="shared" si="38"/>
        <v>4204.6190382195609</v>
      </c>
      <c r="AH371" s="187">
        <f t="shared" si="38"/>
        <v>4183.0362166789291</v>
      </c>
      <c r="AI371" s="187">
        <f t="shared" si="38"/>
        <v>4160.3742540612648</v>
      </c>
      <c r="AJ371" s="187">
        <f t="shared" si="38"/>
        <v>4135.554009289538</v>
      </c>
      <c r="AK371" s="187">
        <f t="shared" si="38"/>
        <v>4110.7337645178113</v>
      </c>
      <c r="AL371" s="187">
        <f t="shared" si="38"/>
        <v>4083.7552375920213</v>
      </c>
      <c r="AM371" s="187">
        <f t="shared" si="38"/>
        <v>4055.6975695891992</v>
      </c>
      <c r="AN371" s="187">
        <f t="shared" si="38"/>
        <v>4027.6399015863776</v>
      </c>
      <c r="AO371" s="187">
        <f t="shared" si="38"/>
        <v>3997.4239514294927</v>
      </c>
      <c r="AP371" s="187">
        <f t="shared" si="38"/>
        <v>3967.2080012726078</v>
      </c>
      <c r="AQ371" s="187">
        <f t="shared" si="38"/>
        <v>3934.8337689616596</v>
      </c>
      <c r="AR371" s="187">
        <f t="shared" si="38"/>
        <v>3902.4595366507115</v>
      </c>
      <c r="AS371" s="187">
        <f t="shared" si="38"/>
        <v>3867.9270221857</v>
      </c>
      <c r="AT371" s="187">
        <f t="shared" si="38"/>
        <v>3833.3945077206886</v>
      </c>
    </row>
    <row r="372" spans="7:46" ht="13.9" customHeight="1" x14ac:dyDescent="0.4">
      <c r="G372" s="24"/>
      <c r="H372" s="262"/>
      <c r="I372" s="25"/>
      <c r="J372" s="253"/>
      <c r="K372" s="165" t="s">
        <v>189</v>
      </c>
      <c r="L372" s="185">
        <f t="shared" si="38"/>
        <v>7211.1060788296136</v>
      </c>
      <c r="M372" s="185">
        <f t="shared" si="38"/>
        <v>7093.479701433168</v>
      </c>
      <c r="N372" s="185">
        <f t="shared" si="38"/>
        <v>6972.6159008056284</v>
      </c>
      <c r="O372" s="185">
        <f t="shared" si="38"/>
        <v>6851.7521001780888</v>
      </c>
      <c r="P372" s="185">
        <f t="shared" si="38"/>
        <v>6728.7300173964859</v>
      </c>
      <c r="Q372" s="185">
        <f t="shared" si="38"/>
        <v>6574.4128433809656</v>
      </c>
      <c r="R372" s="185">
        <f t="shared" si="38"/>
        <v>6417.9373872113829</v>
      </c>
      <c r="S372" s="185">
        <f t="shared" si="38"/>
        <v>6260.3827899647695</v>
      </c>
      <c r="T372" s="185">
        <f t="shared" si="38"/>
        <v>6100.6699105640919</v>
      </c>
      <c r="U372" s="185">
        <f t="shared" si="38"/>
        <v>5940.9570311634134</v>
      </c>
      <c r="V372" s="185">
        <f t="shared" ref="V372:AT372" si="39" xml:space="preserve"> $S$47*(V466 + V688)</f>
        <v>5779.0858696086734</v>
      </c>
      <c r="W372" s="185">
        <f t="shared" si="39"/>
        <v>5615.0564258998693</v>
      </c>
      <c r="X372" s="185">
        <f t="shared" si="39"/>
        <v>5451.0269821910651</v>
      </c>
      <c r="Y372" s="185">
        <f t="shared" si="39"/>
        <v>5284.8392563281977</v>
      </c>
      <c r="Z372" s="185">
        <f t="shared" si="39"/>
        <v>5117.5723893882987</v>
      </c>
      <c r="AA372" s="185">
        <f t="shared" si="39"/>
        <v>5084.1190160003198</v>
      </c>
      <c r="AB372" s="185">
        <f t="shared" si="39"/>
        <v>5049.5865015353083</v>
      </c>
      <c r="AC372" s="185">
        <f t="shared" si="39"/>
        <v>5015.0539870702969</v>
      </c>
      <c r="AD372" s="185">
        <f t="shared" si="39"/>
        <v>4979.4423315282529</v>
      </c>
      <c r="AE372" s="185">
        <f t="shared" si="39"/>
        <v>4943.8306759862107</v>
      </c>
      <c r="AF372" s="185">
        <f t="shared" si="39"/>
        <v>4907.139879367136</v>
      </c>
      <c r="AG372" s="185">
        <f t="shared" si="39"/>
        <v>4870.4490827480613</v>
      </c>
      <c r="AH372" s="185">
        <f t="shared" si="39"/>
        <v>4832.6791450519549</v>
      </c>
      <c r="AI372" s="185">
        <f t="shared" si="39"/>
        <v>4793.8300662788179</v>
      </c>
      <c r="AJ372" s="185">
        <f t="shared" si="39"/>
        <v>4754.980987505679</v>
      </c>
      <c r="AK372" s="185">
        <f t="shared" si="39"/>
        <v>4716.1319087325419</v>
      </c>
      <c r="AL372" s="185">
        <f t="shared" si="39"/>
        <v>4676.2036888823714</v>
      </c>
      <c r="AM372" s="185">
        <f t="shared" si="39"/>
        <v>4636.2754690322026</v>
      </c>
      <c r="AN372" s="185">
        <f t="shared" si="39"/>
        <v>4595.2681081050023</v>
      </c>
      <c r="AO372" s="185">
        <f t="shared" si="39"/>
        <v>4554.2607471778019</v>
      </c>
      <c r="AP372" s="185">
        <f t="shared" si="39"/>
        <v>4512.1742451735681</v>
      </c>
      <c r="AQ372" s="185">
        <f t="shared" si="39"/>
        <v>4470.0877431693361</v>
      </c>
      <c r="AR372" s="185">
        <f t="shared" si="39"/>
        <v>4426.9221000880716</v>
      </c>
      <c r="AS372" s="185">
        <f t="shared" si="39"/>
        <v>4383.7564570068071</v>
      </c>
      <c r="AT372" s="185">
        <f t="shared" si="39"/>
        <v>4339.5116728485127</v>
      </c>
    </row>
    <row r="373" spans="7:46" ht="13.9" customHeight="1" thickBot="1" x14ac:dyDescent="0.45">
      <c r="G373" s="24"/>
      <c r="H373" s="262"/>
      <c r="I373" s="25"/>
      <c r="J373" s="253"/>
      <c r="K373" s="167" t="s">
        <v>190</v>
      </c>
      <c r="L373" s="186">
        <f t="shared" ref="L373:AT380" si="40" xml:space="preserve"> $S$47*(L467 + L689)</f>
        <v>7211.1060788296136</v>
      </c>
      <c r="M373" s="186">
        <f t="shared" si="40"/>
        <v>7450.6753979306286</v>
      </c>
      <c r="N373" s="186">
        <f t="shared" si="40"/>
        <v>7450.6753979306286</v>
      </c>
      <c r="O373" s="186">
        <f t="shared" si="40"/>
        <v>7450.6753979306286</v>
      </c>
      <c r="P373" s="186">
        <f t="shared" si="40"/>
        <v>7450.6753979306286</v>
      </c>
      <c r="Q373" s="186">
        <f t="shared" si="40"/>
        <v>7450.6753979306286</v>
      </c>
      <c r="R373" s="186">
        <f t="shared" si="40"/>
        <v>7450.6753979306286</v>
      </c>
      <c r="S373" s="186">
        <f t="shared" si="40"/>
        <v>7450.6753979306286</v>
      </c>
      <c r="T373" s="186">
        <f t="shared" si="40"/>
        <v>7450.6753979306286</v>
      </c>
      <c r="U373" s="186">
        <f t="shared" si="40"/>
        <v>7450.6753979306286</v>
      </c>
      <c r="V373" s="186">
        <f t="shared" si="40"/>
        <v>7450.6753979306286</v>
      </c>
      <c r="W373" s="186">
        <f t="shared" si="40"/>
        <v>7450.6753979306286</v>
      </c>
      <c r="X373" s="186">
        <f t="shared" si="40"/>
        <v>7450.6753979306286</v>
      </c>
      <c r="Y373" s="186">
        <f t="shared" si="40"/>
        <v>7450.6753979306286</v>
      </c>
      <c r="Z373" s="186">
        <f t="shared" si="40"/>
        <v>7450.6753979306286</v>
      </c>
      <c r="AA373" s="186">
        <f t="shared" si="40"/>
        <v>7450.6753979306286</v>
      </c>
      <c r="AB373" s="186">
        <f t="shared" si="40"/>
        <v>7450.6753979306286</v>
      </c>
      <c r="AC373" s="186">
        <f t="shared" si="40"/>
        <v>7450.6753979306286</v>
      </c>
      <c r="AD373" s="186">
        <f t="shared" si="40"/>
        <v>7450.6753979306286</v>
      </c>
      <c r="AE373" s="186">
        <f t="shared" si="40"/>
        <v>7450.6753979306286</v>
      </c>
      <c r="AF373" s="186">
        <f t="shared" si="40"/>
        <v>7450.6753979306286</v>
      </c>
      <c r="AG373" s="186">
        <f t="shared" si="40"/>
        <v>7450.6753979306286</v>
      </c>
      <c r="AH373" s="186">
        <f t="shared" si="40"/>
        <v>7450.6753979306286</v>
      </c>
      <c r="AI373" s="186">
        <f t="shared" si="40"/>
        <v>7450.6753979306286</v>
      </c>
      <c r="AJ373" s="186">
        <f t="shared" si="40"/>
        <v>7450.6753979306286</v>
      </c>
      <c r="AK373" s="186">
        <f t="shared" si="40"/>
        <v>7450.6753979306286</v>
      </c>
      <c r="AL373" s="186">
        <f t="shared" si="40"/>
        <v>7450.6753979306286</v>
      </c>
      <c r="AM373" s="186">
        <f t="shared" si="40"/>
        <v>7450.6753979306286</v>
      </c>
      <c r="AN373" s="186">
        <f t="shared" si="40"/>
        <v>7450.6753979306286</v>
      </c>
      <c r="AO373" s="186">
        <f t="shared" si="40"/>
        <v>7450.6753979306286</v>
      </c>
      <c r="AP373" s="186">
        <f t="shared" si="40"/>
        <v>7450.6753979306286</v>
      </c>
      <c r="AQ373" s="186">
        <f t="shared" si="40"/>
        <v>7450.6753979306286</v>
      </c>
      <c r="AR373" s="186">
        <f t="shared" si="40"/>
        <v>7450.6753979306286</v>
      </c>
      <c r="AS373" s="186">
        <f t="shared" si="40"/>
        <v>7450.6753979306286</v>
      </c>
      <c r="AT373" s="186">
        <f t="shared" si="40"/>
        <v>7450.6753979306286</v>
      </c>
    </row>
    <row r="374" spans="7:46" ht="13.9" customHeight="1" thickTop="1" x14ac:dyDescent="0.4">
      <c r="G374" s="24"/>
      <c r="H374" s="262"/>
      <c r="I374" s="25"/>
      <c r="J374" s="253"/>
      <c r="K374" s="163" t="s">
        <v>191</v>
      </c>
      <c r="L374" s="187">
        <f t="shared" si="40"/>
        <v>7223.8244641519332</v>
      </c>
      <c r="M374" s="187">
        <f t="shared" si="40"/>
        <v>6797.5637387244506</v>
      </c>
      <c r="N374" s="187">
        <f t="shared" si="40"/>
        <v>6568.7858303937501</v>
      </c>
      <c r="O374" s="187">
        <f t="shared" si="40"/>
        <v>6334.6122166778914</v>
      </c>
      <c r="P374" s="187">
        <f t="shared" si="40"/>
        <v>6092.8846154228122</v>
      </c>
      <c r="Q374" s="187">
        <f t="shared" si="40"/>
        <v>5941.804864638385</v>
      </c>
      <c r="R374" s="187">
        <f t="shared" si="40"/>
        <v>5787.4876906228665</v>
      </c>
      <c r="S374" s="187">
        <f t="shared" si="40"/>
        <v>5627.774811222188</v>
      </c>
      <c r="T374" s="187">
        <f t="shared" si="40"/>
        <v>5463.7453675133847</v>
      </c>
      <c r="U374" s="187">
        <f t="shared" si="40"/>
        <v>5295.399359496455</v>
      </c>
      <c r="V374" s="187">
        <f t="shared" si="40"/>
        <v>5122.7367871713986</v>
      </c>
      <c r="W374" s="187">
        <f t="shared" si="40"/>
        <v>4945.7576505382149</v>
      </c>
      <c r="X374" s="187">
        <f t="shared" si="40"/>
        <v>4764.4619495969055</v>
      </c>
      <c r="Y374" s="187">
        <f t="shared" si="40"/>
        <v>4579.9288254245002</v>
      </c>
      <c r="Z374" s="187">
        <f t="shared" si="40"/>
        <v>4391.0791369439694</v>
      </c>
      <c r="AA374" s="187">
        <f t="shared" si="40"/>
        <v>4381.3668672506856</v>
      </c>
      <c r="AB374" s="187">
        <f t="shared" si="40"/>
        <v>4369.4963154033367</v>
      </c>
      <c r="AC374" s="187">
        <f t="shared" si="40"/>
        <v>4356.5466224789579</v>
      </c>
      <c r="AD374" s="187">
        <f t="shared" si="40"/>
        <v>4342.5177884775467</v>
      </c>
      <c r="AE374" s="187">
        <f t="shared" si="40"/>
        <v>4326.330672322073</v>
      </c>
      <c r="AF374" s="187">
        <f t="shared" si="40"/>
        <v>4309.0644150895678</v>
      </c>
      <c r="AG374" s="187">
        <f t="shared" si="40"/>
        <v>4289.6398757029992</v>
      </c>
      <c r="AH374" s="187">
        <f t="shared" si="40"/>
        <v>4270.2153363164298</v>
      </c>
      <c r="AI374" s="187">
        <f t="shared" si="40"/>
        <v>4248.6325147757971</v>
      </c>
      <c r="AJ374" s="187">
        <f t="shared" si="40"/>
        <v>4225.9705521581336</v>
      </c>
      <c r="AK374" s="187">
        <f t="shared" si="40"/>
        <v>4202.2294484634385</v>
      </c>
      <c r="AL374" s="187">
        <f t="shared" si="40"/>
        <v>4176.3300626146802</v>
      </c>
      <c r="AM374" s="187">
        <f t="shared" si="40"/>
        <v>4150.4306767659218</v>
      </c>
      <c r="AN374" s="187">
        <f t="shared" si="40"/>
        <v>4122.3730087630993</v>
      </c>
      <c r="AO374" s="187">
        <f t="shared" si="40"/>
        <v>4094.3153407602781</v>
      </c>
      <c r="AP374" s="187">
        <f t="shared" si="40"/>
        <v>4064.0993906033932</v>
      </c>
      <c r="AQ374" s="187">
        <f t="shared" si="40"/>
        <v>4032.8042993694762</v>
      </c>
      <c r="AR374" s="187">
        <f t="shared" si="40"/>
        <v>4000.430067058528</v>
      </c>
      <c r="AS374" s="187">
        <f t="shared" si="40"/>
        <v>3966.9766936705487</v>
      </c>
      <c r="AT374" s="187">
        <f t="shared" si="40"/>
        <v>3932.4441792055372</v>
      </c>
    </row>
    <row r="375" spans="7:46" ht="13.9" customHeight="1" x14ac:dyDescent="0.4">
      <c r="G375" s="24"/>
      <c r="H375" s="262"/>
      <c r="I375" s="25"/>
      <c r="J375" s="253"/>
      <c r="K375" s="165" t="s">
        <v>192</v>
      </c>
      <c r="L375" s="185">
        <f t="shared" si="40"/>
        <v>7223.8244641519332</v>
      </c>
      <c r="M375" s="185">
        <f t="shared" si="40"/>
        <v>7108.3563689095517</v>
      </c>
      <c r="N375" s="185">
        <f t="shared" si="40"/>
        <v>6990.7299915131071</v>
      </c>
      <c r="O375" s="185">
        <f t="shared" si="40"/>
        <v>6870.9453319625982</v>
      </c>
      <c r="P375" s="185">
        <f t="shared" si="40"/>
        <v>6751.1606724120884</v>
      </c>
      <c r="Q375" s="185">
        <f t="shared" si="40"/>
        <v>6597.9226394736024</v>
      </c>
      <c r="R375" s="185">
        <f t="shared" si="40"/>
        <v>6443.6054654580821</v>
      </c>
      <c r="S375" s="185">
        <f t="shared" si="40"/>
        <v>6288.209150365532</v>
      </c>
      <c r="T375" s="185">
        <f t="shared" si="40"/>
        <v>6130.6545531189167</v>
      </c>
      <c r="U375" s="185">
        <f t="shared" si="40"/>
        <v>5970.9416737182401</v>
      </c>
      <c r="V375" s="185">
        <f t="shared" si="40"/>
        <v>5810.1496532405308</v>
      </c>
      <c r="W375" s="185">
        <f t="shared" si="40"/>
        <v>5647.1993506087574</v>
      </c>
      <c r="X375" s="185">
        <f t="shared" si="40"/>
        <v>5483.1699068999533</v>
      </c>
      <c r="Y375" s="185">
        <f t="shared" si="40"/>
        <v>5318.0613221141184</v>
      </c>
      <c r="Z375" s="185">
        <f t="shared" si="40"/>
        <v>5151.873596251251</v>
      </c>
      <c r="AA375" s="185">
        <f t="shared" si="40"/>
        <v>5119.4993639403037</v>
      </c>
      <c r="AB375" s="185">
        <f t="shared" si="40"/>
        <v>5086.0459905523239</v>
      </c>
      <c r="AC375" s="185">
        <f t="shared" si="40"/>
        <v>5052.5926171643432</v>
      </c>
      <c r="AD375" s="185">
        <f t="shared" si="40"/>
        <v>5019.1392437763643</v>
      </c>
      <c r="AE375" s="185">
        <f t="shared" si="40"/>
        <v>4983.5275882343212</v>
      </c>
      <c r="AF375" s="185">
        <f t="shared" si="40"/>
        <v>4947.9159326922772</v>
      </c>
      <c r="AG375" s="185">
        <f t="shared" si="40"/>
        <v>4912.3042771502351</v>
      </c>
      <c r="AH375" s="185">
        <f t="shared" si="40"/>
        <v>4875.6134805311603</v>
      </c>
      <c r="AI375" s="185">
        <f t="shared" si="40"/>
        <v>4837.843542835054</v>
      </c>
      <c r="AJ375" s="185">
        <f t="shared" si="40"/>
        <v>4800.0736051389476</v>
      </c>
      <c r="AK375" s="185">
        <f t="shared" si="40"/>
        <v>4761.2245263658106</v>
      </c>
      <c r="AL375" s="185">
        <f t="shared" si="40"/>
        <v>4722.3754475926726</v>
      </c>
      <c r="AM375" s="185">
        <f t="shared" si="40"/>
        <v>4682.4472277425029</v>
      </c>
      <c r="AN375" s="185">
        <f t="shared" si="40"/>
        <v>4641.4398668153017</v>
      </c>
      <c r="AO375" s="185">
        <f t="shared" si="40"/>
        <v>4600.4325058881013</v>
      </c>
      <c r="AP375" s="185">
        <f t="shared" si="40"/>
        <v>4559.4251449609001</v>
      </c>
      <c r="AQ375" s="185">
        <f t="shared" si="40"/>
        <v>4517.3386429566672</v>
      </c>
      <c r="AR375" s="185">
        <f t="shared" si="40"/>
        <v>4475.2521409524352</v>
      </c>
      <c r="AS375" s="185">
        <f t="shared" si="40"/>
        <v>4432.0864978711706</v>
      </c>
      <c r="AT375" s="185">
        <f t="shared" si="40"/>
        <v>4388.9208547899061</v>
      </c>
    </row>
    <row r="376" spans="7:46" ht="13.9" customHeight="1" thickBot="1" x14ac:dyDescent="0.45">
      <c r="G376" s="24"/>
      <c r="H376" s="262"/>
      <c r="I376" s="25"/>
      <c r="J376" s="253"/>
      <c r="K376" s="167" t="s">
        <v>193</v>
      </c>
      <c r="L376" s="186">
        <f t="shared" si="40"/>
        <v>7223.8244641519332</v>
      </c>
      <c r="M376" s="186">
        <f t="shared" si="40"/>
        <v>7456.9189367907611</v>
      </c>
      <c r="N376" s="186">
        <f t="shared" si="40"/>
        <v>7456.9189367907611</v>
      </c>
      <c r="O376" s="186">
        <f t="shared" si="40"/>
        <v>7456.9189367907611</v>
      </c>
      <c r="P376" s="186">
        <f t="shared" si="40"/>
        <v>7456.9189367907611</v>
      </c>
      <c r="Q376" s="186">
        <f t="shared" si="40"/>
        <v>7456.9189367907611</v>
      </c>
      <c r="R376" s="186">
        <f t="shared" si="40"/>
        <v>7456.9189367907611</v>
      </c>
      <c r="S376" s="186">
        <f t="shared" si="40"/>
        <v>7456.9189367907611</v>
      </c>
      <c r="T376" s="186">
        <f t="shared" si="40"/>
        <v>7456.9189367907611</v>
      </c>
      <c r="U376" s="186">
        <f t="shared" si="40"/>
        <v>7456.9189367907611</v>
      </c>
      <c r="V376" s="186">
        <f t="shared" si="40"/>
        <v>7456.9189367907611</v>
      </c>
      <c r="W376" s="186">
        <f t="shared" si="40"/>
        <v>7456.9189367907611</v>
      </c>
      <c r="X376" s="186">
        <f t="shared" si="40"/>
        <v>7456.9189367907611</v>
      </c>
      <c r="Y376" s="186">
        <f t="shared" si="40"/>
        <v>7456.9189367907611</v>
      </c>
      <c r="Z376" s="186">
        <f t="shared" si="40"/>
        <v>7456.9189367907611</v>
      </c>
      <c r="AA376" s="186">
        <f t="shared" si="40"/>
        <v>7456.9189367907611</v>
      </c>
      <c r="AB376" s="186">
        <f t="shared" si="40"/>
        <v>7456.9189367907611</v>
      </c>
      <c r="AC376" s="186">
        <f t="shared" si="40"/>
        <v>7456.9189367907611</v>
      </c>
      <c r="AD376" s="186">
        <f t="shared" si="40"/>
        <v>7456.9189367907611</v>
      </c>
      <c r="AE376" s="186">
        <f t="shared" si="40"/>
        <v>7456.9189367907611</v>
      </c>
      <c r="AF376" s="186">
        <f t="shared" si="40"/>
        <v>7456.9189367907611</v>
      </c>
      <c r="AG376" s="186">
        <f t="shared" si="40"/>
        <v>7456.9189367907611</v>
      </c>
      <c r="AH376" s="186">
        <f t="shared" si="40"/>
        <v>7456.9189367907611</v>
      </c>
      <c r="AI376" s="186">
        <f t="shared" si="40"/>
        <v>7456.9189367907611</v>
      </c>
      <c r="AJ376" s="186">
        <f t="shared" si="40"/>
        <v>7456.9189367907611</v>
      </c>
      <c r="AK376" s="186">
        <f t="shared" si="40"/>
        <v>7456.9189367907611</v>
      </c>
      <c r="AL376" s="186">
        <f t="shared" si="40"/>
        <v>7456.9189367907611</v>
      </c>
      <c r="AM376" s="186">
        <f t="shared" si="40"/>
        <v>7456.9189367907611</v>
      </c>
      <c r="AN376" s="186">
        <f t="shared" si="40"/>
        <v>7456.9189367907611</v>
      </c>
      <c r="AO376" s="186">
        <f t="shared" si="40"/>
        <v>7456.9189367907611</v>
      </c>
      <c r="AP376" s="186">
        <f t="shared" si="40"/>
        <v>7456.9189367907611</v>
      </c>
      <c r="AQ376" s="186">
        <f t="shared" si="40"/>
        <v>7456.9189367907611</v>
      </c>
      <c r="AR376" s="186">
        <f t="shared" si="40"/>
        <v>7456.9189367907611</v>
      </c>
      <c r="AS376" s="186">
        <f t="shared" si="40"/>
        <v>7456.9189367907611</v>
      </c>
      <c r="AT376" s="186">
        <f t="shared" si="40"/>
        <v>7456.9189367907611</v>
      </c>
    </row>
    <row r="377" spans="7:46" ht="13.9" customHeight="1" thickTop="1" x14ac:dyDescent="0.4">
      <c r="G377" s="24"/>
      <c r="H377" s="262"/>
      <c r="I377" s="25"/>
      <c r="J377" s="253"/>
      <c r="K377" s="163" t="s">
        <v>194</v>
      </c>
      <c r="L377" s="187">
        <f t="shared" si="40"/>
        <v>7410.5153092169749</v>
      </c>
      <c r="M377" s="187">
        <f t="shared" si="40"/>
        <v>6985.333724866523</v>
      </c>
      <c r="N377" s="187">
        <f t="shared" si="40"/>
        <v>6755.4766754587909</v>
      </c>
      <c r="O377" s="187">
        <f t="shared" si="40"/>
        <v>6518.0656385118382</v>
      </c>
      <c r="P377" s="187">
        <f t="shared" si="40"/>
        <v>6274.1797551026948</v>
      </c>
      <c r="Q377" s="187">
        <f t="shared" si="40"/>
        <v>6123.1000043182703</v>
      </c>
      <c r="R377" s="187">
        <f t="shared" si="40"/>
        <v>5966.6245481486885</v>
      </c>
      <c r="S377" s="187">
        <f t="shared" si="40"/>
        <v>5805.8325276709784</v>
      </c>
      <c r="T377" s="187">
        <f t="shared" si="40"/>
        <v>5640.7239428851426</v>
      </c>
      <c r="U377" s="187">
        <f t="shared" si="40"/>
        <v>5470.2196527141487</v>
      </c>
      <c r="V377" s="187">
        <f t="shared" si="40"/>
        <v>5294.3196571579974</v>
      </c>
      <c r="W377" s="187">
        <f t="shared" si="40"/>
        <v>5115.1822383707513</v>
      </c>
      <c r="X377" s="187">
        <f t="shared" si="40"/>
        <v>4930.6491141983461</v>
      </c>
      <c r="Y377" s="187">
        <f t="shared" si="40"/>
        <v>4742.8785667948468</v>
      </c>
      <c r="Z377" s="187">
        <f t="shared" si="40"/>
        <v>4550.791455083222</v>
      </c>
      <c r="AA377" s="187">
        <f t="shared" si="40"/>
        <v>4542.158326466968</v>
      </c>
      <c r="AB377" s="187">
        <f t="shared" si="40"/>
        <v>4531.3669156966525</v>
      </c>
      <c r="AC377" s="187">
        <f t="shared" si="40"/>
        <v>4519.4963638493045</v>
      </c>
      <c r="AD377" s="187">
        <f t="shared" si="40"/>
        <v>4506.5466709249258</v>
      </c>
      <c r="AE377" s="187">
        <f t="shared" si="40"/>
        <v>4491.4386958464829</v>
      </c>
      <c r="AF377" s="187">
        <f t="shared" si="40"/>
        <v>4474.1724386139776</v>
      </c>
      <c r="AG377" s="187">
        <f t="shared" si="40"/>
        <v>4456.9061813814724</v>
      </c>
      <c r="AH377" s="187">
        <f t="shared" si="40"/>
        <v>4437.4816419949029</v>
      </c>
      <c r="AI377" s="187">
        <f t="shared" si="40"/>
        <v>4415.8988204542711</v>
      </c>
      <c r="AJ377" s="187">
        <f t="shared" si="40"/>
        <v>4393.2368578366068</v>
      </c>
      <c r="AK377" s="187">
        <f t="shared" si="40"/>
        <v>4369.4957541419126</v>
      </c>
      <c r="AL377" s="187">
        <f t="shared" si="40"/>
        <v>4344.6755093701859</v>
      </c>
      <c r="AM377" s="187">
        <f t="shared" si="40"/>
        <v>4318.7761235214257</v>
      </c>
      <c r="AN377" s="187">
        <f t="shared" si="40"/>
        <v>4290.7184555186041</v>
      </c>
      <c r="AO377" s="187">
        <f t="shared" si="40"/>
        <v>4261.5816464387517</v>
      </c>
      <c r="AP377" s="187">
        <f t="shared" si="40"/>
        <v>4231.3656962818668</v>
      </c>
      <c r="AQ377" s="187">
        <f t="shared" si="40"/>
        <v>4200.0706050479503</v>
      </c>
      <c r="AR377" s="187">
        <f t="shared" si="40"/>
        <v>4166.6172316599705</v>
      </c>
      <c r="AS377" s="187">
        <f t="shared" si="40"/>
        <v>4133.1638582719897</v>
      </c>
      <c r="AT377" s="187">
        <f t="shared" si="40"/>
        <v>4097.5522027299476</v>
      </c>
    </row>
    <row r="378" spans="7:46" ht="13.9" customHeight="1" x14ac:dyDescent="0.4">
      <c r="G378" s="24"/>
      <c r="H378" s="262"/>
      <c r="I378" s="25"/>
      <c r="J378" s="253"/>
      <c r="K378" s="165" t="s">
        <v>195</v>
      </c>
      <c r="L378" s="185">
        <f t="shared" si="40"/>
        <v>7410.5153092169749</v>
      </c>
      <c r="M378" s="185">
        <f t="shared" si="40"/>
        <v>7293.9680728975627</v>
      </c>
      <c r="N378" s="185">
        <f t="shared" si="40"/>
        <v>7176.3416955011162</v>
      </c>
      <c r="O378" s="185">
        <f t="shared" si="40"/>
        <v>7055.4778948735775</v>
      </c>
      <c r="P378" s="185">
        <f t="shared" si="40"/>
        <v>6933.5349531690063</v>
      </c>
      <c r="Q378" s="185">
        <f t="shared" si="40"/>
        <v>6779.2177791534859</v>
      </c>
      <c r="R378" s="185">
        <f t="shared" si="40"/>
        <v>6622.7423229839033</v>
      </c>
      <c r="S378" s="185">
        <f t="shared" si="40"/>
        <v>6464.1085846602573</v>
      </c>
      <c r="T378" s="185">
        <f t="shared" si="40"/>
        <v>6304.3957052595797</v>
      </c>
      <c r="U378" s="185">
        <f t="shared" si="40"/>
        <v>6141.4454026278063</v>
      </c>
      <c r="V378" s="185">
        <f t="shared" si="40"/>
        <v>5978.4950999960347</v>
      </c>
      <c r="W378" s="185">
        <f t="shared" si="40"/>
        <v>5813.3865152101998</v>
      </c>
      <c r="X378" s="185">
        <f t="shared" si="40"/>
        <v>5646.1196482703017</v>
      </c>
      <c r="Y378" s="185">
        <f t="shared" si="40"/>
        <v>5477.7736402533701</v>
      </c>
      <c r="Z378" s="185">
        <f t="shared" si="40"/>
        <v>5307.2693500823761</v>
      </c>
      <c r="AA378" s="185">
        <f t="shared" si="40"/>
        <v>5274.895117771428</v>
      </c>
      <c r="AB378" s="185">
        <f t="shared" si="40"/>
        <v>5242.5208854604807</v>
      </c>
      <c r="AC378" s="185">
        <f t="shared" si="40"/>
        <v>5209.0675120725</v>
      </c>
      <c r="AD378" s="185">
        <f t="shared" si="40"/>
        <v>5174.5349976074895</v>
      </c>
      <c r="AE378" s="185">
        <f t="shared" si="40"/>
        <v>5138.9233420654455</v>
      </c>
      <c r="AF378" s="185">
        <f t="shared" si="40"/>
        <v>5103.3116865234033</v>
      </c>
      <c r="AG378" s="185">
        <f t="shared" si="40"/>
        <v>5067.7000309813602</v>
      </c>
      <c r="AH378" s="185">
        <f t="shared" si="40"/>
        <v>5029.9300932852548</v>
      </c>
      <c r="AI378" s="185">
        <f t="shared" si="40"/>
        <v>4992.1601555891475</v>
      </c>
      <c r="AJ378" s="185">
        <f t="shared" si="40"/>
        <v>4954.3902178930421</v>
      </c>
      <c r="AK378" s="185">
        <f t="shared" si="40"/>
        <v>4914.4619980428724</v>
      </c>
      <c r="AL378" s="185">
        <f t="shared" si="40"/>
        <v>4875.6129192697354</v>
      </c>
      <c r="AM378" s="185">
        <f t="shared" si="40"/>
        <v>4834.6055583425341</v>
      </c>
      <c r="AN378" s="185">
        <f t="shared" si="40"/>
        <v>4793.5981974153328</v>
      </c>
      <c r="AO378" s="185">
        <f t="shared" si="40"/>
        <v>4752.5908364881316</v>
      </c>
      <c r="AP378" s="185">
        <f t="shared" si="40"/>
        <v>4710.5043344838987</v>
      </c>
      <c r="AQ378" s="185">
        <f t="shared" si="40"/>
        <v>4667.338691402636</v>
      </c>
      <c r="AR378" s="185">
        <f t="shared" si="40"/>
        <v>4624.1730483213705</v>
      </c>
      <c r="AS378" s="185">
        <f t="shared" si="40"/>
        <v>4579.9282641630743</v>
      </c>
      <c r="AT378" s="185">
        <f t="shared" si="40"/>
        <v>4535.6834800047791</v>
      </c>
    </row>
    <row r="379" spans="7:46" ht="13.9" customHeight="1" thickBot="1" x14ac:dyDescent="0.45">
      <c r="G379" s="24"/>
      <c r="H379" s="262"/>
      <c r="I379" s="25"/>
      <c r="J379" s="253"/>
      <c r="K379" s="167" t="s">
        <v>196</v>
      </c>
      <c r="L379" s="186">
        <f t="shared" si="40"/>
        <v>7410.5153092169749</v>
      </c>
      <c r="M379" s="186">
        <f t="shared" si="40"/>
        <v>7645.7680640098661</v>
      </c>
      <c r="N379" s="186">
        <f t="shared" si="40"/>
        <v>7645.7680640098661</v>
      </c>
      <c r="O379" s="186">
        <f t="shared" si="40"/>
        <v>7645.7680640098661</v>
      </c>
      <c r="P379" s="186">
        <f t="shared" si="40"/>
        <v>7645.7680640098661</v>
      </c>
      <c r="Q379" s="186">
        <f t="shared" si="40"/>
        <v>7645.7680640098661</v>
      </c>
      <c r="R379" s="186">
        <f t="shared" si="40"/>
        <v>7645.7680640098661</v>
      </c>
      <c r="S379" s="186">
        <f t="shared" si="40"/>
        <v>7645.7680640098661</v>
      </c>
      <c r="T379" s="186">
        <f t="shared" si="40"/>
        <v>7645.7680640098661</v>
      </c>
      <c r="U379" s="186">
        <f t="shared" si="40"/>
        <v>7645.7680640098661</v>
      </c>
      <c r="V379" s="186">
        <f t="shared" si="40"/>
        <v>7645.7680640098661</v>
      </c>
      <c r="W379" s="186">
        <f t="shared" si="40"/>
        <v>7645.7680640098661</v>
      </c>
      <c r="X379" s="186">
        <f t="shared" si="40"/>
        <v>7645.7680640098661</v>
      </c>
      <c r="Y379" s="186">
        <f t="shared" si="40"/>
        <v>7645.7680640098661</v>
      </c>
      <c r="Z379" s="186">
        <f t="shared" si="40"/>
        <v>7645.7680640098661</v>
      </c>
      <c r="AA379" s="186">
        <f t="shared" si="40"/>
        <v>7645.7680640098661</v>
      </c>
      <c r="AB379" s="186">
        <f t="shared" si="40"/>
        <v>7645.7680640098661</v>
      </c>
      <c r="AC379" s="186">
        <f t="shared" si="40"/>
        <v>7645.7680640098661</v>
      </c>
      <c r="AD379" s="186">
        <f t="shared" si="40"/>
        <v>7645.7680640098661</v>
      </c>
      <c r="AE379" s="186">
        <f t="shared" si="40"/>
        <v>7645.7680640098661</v>
      </c>
      <c r="AF379" s="186">
        <f t="shared" si="40"/>
        <v>7645.7680640098661</v>
      </c>
      <c r="AG379" s="186">
        <f t="shared" si="40"/>
        <v>7645.7680640098661</v>
      </c>
      <c r="AH379" s="186">
        <f t="shared" si="40"/>
        <v>7645.7680640098661</v>
      </c>
      <c r="AI379" s="186">
        <f t="shared" si="40"/>
        <v>7645.7680640098661</v>
      </c>
      <c r="AJ379" s="186">
        <f t="shared" si="40"/>
        <v>7645.7680640098661</v>
      </c>
      <c r="AK379" s="186">
        <f t="shared" si="40"/>
        <v>7645.7680640098661</v>
      </c>
      <c r="AL379" s="186">
        <f t="shared" si="40"/>
        <v>7645.7680640098661</v>
      </c>
      <c r="AM379" s="186">
        <f t="shared" si="40"/>
        <v>7645.7680640098661</v>
      </c>
      <c r="AN379" s="186">
        <f t="shared" si="40"/>
        <v>7645.7680640098661</v>
      </c>
      <c r="AO379" s="186">
        <f t="shared" si="40"/>
        <v>7645.7680640098661</v>
      </c>
      <c r="AP379" s="186">
        <f t="shared" si="40"/>
        <v>7645.7680640098661</v>
      </c>
      <c r="AQ379" s="186">
        <f t="shared" si="40"/>
        <v>7645.7680640098661</v>
      </c>
      <c r="AR379" s="186">
        <f t="shared" si="40"/>
        <v>7645.7680640098661</v>
      </c>
      <c r="AS379" s="186">
        <f t="shared" si="40"/>
        <v>7645.7680640098661</v>
      </c>
      <c r="AT379" s="186">
        <f t="shared" si="40"/>
        <v>7645.7680640098661</v>
      </c>
    </row>
    <row r="380" spans="7:46" ht="13.9" customHeight="1" thickTop="1" x14ac:dyDescent="0.4">
      <c r="G380" s="24"/>
      <c r="H380" s="262"/>
      <c r="I380" s="25"/>
      <c r="J380" s="253"/>
      <c r="K380" s="163" t="s">
        <v>197</v>
      </c>
      <c r="L380" s="187">
        <f t="shared" si="40"/>
        <v>7606.1109436180504</v>
      </c>
      <c r="M380" s="187">
        <f t="shared" si="40"/>
        <v>7188.4833468068182</v>
      </c>
      <c r="N380" s="187">
        <f t="shared" si="40"/>
        <v>6960.7845795531503</v>
      </c>
      <c r="O380" s="187">
        <f t="shared" si="40"/>
        <v>6724.4526836832292</v>
      </c>
      <c r="P380" s="187">
        <f t="shared" si="40"/>
        <v>6480.5668002740858</v>
      </c>
      <c r="Q380" s="187">
        <f t="shared" si="40"/>
        <v>6331.6453316437246</v>
      </c>
      <c r="R380" s="187">
        <f t="shared" si="40"/>
        <v>6177.3281576282052</v>
      </c>
      <c r="S380" s="187">
        <f t="shared" si="40"/>
        <v>6016.536137150496</v>
      </c>
      <c r="T380" s="187">
        <f t="shared" si="40"/>
        <v>5851.4275523646602</v>
      </c>
      <c r="U380" s="187">
        <f t="shared" si="40"/>
        <v>5680.9232621936653</v>
      </c>
      <c r="V380" s="187">
        <f t="shared" ref="V380:AT380" si="41" xml:space="preserve"> $S$47*(V474 + V696)</f>
        <v>5505.0232666375132</v>
      </c>
      <c r="W380" s="187">
        <f t="shared" si="41"/>
        <v>5324.8067067732363</v>
      </c>
      <c r="X380" s="187">
        <f t="shared" si="41"/>
        <v>5139.1944415238004</v>
      </c>
      <c r="Y380" s="187">
        <f t="shared" si="41"/>
        <v>4948.1864708892062</v>
      </c>
      <c r="Z380" s="187">
        <f t="shared" si="41"/>
        <v>4753.9410770235163</v>
      </c>
      <c r="AA380" s="187">
        <f t="shared" si="41"/>
        <v>4747.4662305613274</v>
      </c>
      <c r="AB380" s="187">
        <f t="shared" si="41"/>
        <v>4738.8331019450734</v>
      </c>
      <c r="AC380" s="187">
        <f t="shared" si="41"/>
        <v>4729.1208322517905</v>
      </c>
      <c r="AD380" s="187">
        <f t="shared" si="41"/>
        <v>4717.2502804044416</v>
      </c>
      <c r="AE380" s="187">
        <f t="shared" si="41"/>
        <v>4703.2214464030312</v>
      </c>
      <c r="AF380" s="187">
        <f t="shared" si="41"/>
        <v>4688.1134713245883</v>
      </c>
      <c r="AG380" s="187">
        <f t="shared" si="41"/>
        <v>4671.9263551691147</v>
      </c>
      <c r="AH380" s="187">
        <f t="shared" si="41"/>
        <v>4653.5809568595778</v>
      </c>
      <c r="AI380" s="187">
        <f t="shared" si="41"/>
        <v>4633.0772763959767</v>
      </c>
      <c r="AJ380" s="187">
        <f t="shared" si="41"/>
        <v>4611.4944548553449</v>
      </c>
      <c r="AK380" s="187">
        <f t="shared" si="41"/>
        <v>4588.8324922376814</v>
      </c>
      <c r="AL380" s="187">
        <f t="shared" si="41"/>
        <v>4564.0122474659538</v>
      </c>
      <c r="AM380" s="187">
        <f t="shared" si="41"/>
        <v>4538.1128616171964</v>
      </c>
      <c r="AN380" s="187">
        <f t="shared" si="41"/>
        <v>4510.0551936143738</v>
      </c>
      <c r="AO380" s="187">
        <f t="shared" si="41"/>
        <v>4480.9183845345206</v>
      </c>
      <c r="AP380" s="187">
        <f t="shared" si="41"/>
        <v>4450.7024343776347</v>
      </c>
      <c r="AQ380" s="187">
        <f t="shared" si="41"/>
        <v>4419.4073431437191</v>
      </c>
      <c r="AR380" s="187">
        <f t="shared" si="41"/>
        <v>4385.9539697557393</v>
      </c>
      <c r="AS380" s="187">
        <f t="shared" si="41"/>
        <v>4351.4214552907279</v>
      </c>
      <c r="AT380" s="187">
        <f t="shared" si="41"/>
        <v>4315.8097997486848</v>
      </c>
    </row>
    <row r="381" spans="7:46" ht="13.9" customHeight="1" x14ac:dyDescent="0.4">
      <c r="G381" s="24"/>
      <c r="H381" s="262"/>
      <c r="I381" s="25"/>
      <c r="J381" s="253"/>
      <c r="K381" s="165" t="s">
        <v>198</v>
      </c>
      <c r="L381" s="185">
        <f t="shared" ref="L381:AT385" si="42" xml:space="preserve"> $S$47*(L475 + L697)</f>
        <v>7606.1109436180504</v>
      </c>
      <c r="M381" s="185">
        <f t="shared" si="42"/>
        <v>7490.6428483756681</v>
      </c>
      <c r="N381" s="185">
        <f t="shared" si="42"/>
        <v>7373.0164709792225</v>
      </c>
      <c r="O381" s="185">
        <f t="shared" si="42"/>
        <v>7253.2318114287145</v>
      </c>
      <c r="P381" s="185">
        <f t="shared" si="42"/>
        <v>7131.2888697241433</v>
      </c>
      <c r="Q381" s="185">
        <f t="shared" si="42"/>
        <v>6976.9716957086239</v>
      </c>
      <c r="R381" s="185">
        <f t="shared" si="42"/>
        <v>6819.4170984620105</v>
      </c>
      <c r="S381" s="185">
        <f t="shared" si="42"/>
        <v>6659.7042190613329</v>
      </c>
      <c r="T381" s="185">
        <f t="shared" si="42"/>
        <v>6498.9121985836236</v>
      </c>
      <c r="U381" s="185">
        <f t="shared" si="42"/>
        <v>6335.9618959518511</v>
      </c>
      <c r="V381" s="185">
        <f t="shared" si="42"/>
        <v>6170.8533111660154</v>
      </c>
      <c r="W381" s="185">
        <f t="shared" si="42"/>
        <v>6003.5864442261163</v>
      </c>
      <c r="X381" s="185">
        <f t="shared" si="42"/>
        <v>5835.2404362091847</v>
      </c>
      <c r="Y381" s="185">
        <f t="shared" si="42"/>
        <v>5664.7361460381926</v>
      </c>
      <c r="Z381" s="185">
        <f t="shared" si="42"/>
        <v>5492.0735737131345</v>
      </c>
      <c r="AA381" s="185">
        <f t="shared" si="42"/>
        <v>5460.7784824792179</v>
      </c>
      <c r="AB381" s="185">
        <f t="shared" si="42"/>
        <v>5428.4042501682698</v>
      </c>
      <c r="AC381" s="185">
        <f t="shared" si="42"/>
        <v>5396.0300178573225</v>
      </c>
      <c r="AD381" s="185">
        <f t="shared" si="42"/>
        <v>5361.4975033923101</v>
      </c>
      <c r="AE381" s="185">
        <f t="shared" si="42"/>
        <v>5326.9649889272987</v>
      </c>
      <c r="AF381" s="185">
        <f t="shared" si="42"/>
        <v>5291.3533333852556</v>
      </c>
      <c r="AG381" s="185">
        <f t="shared" si="42"/>
        <v>5255.7416778432134</v>
      </c>
      <c r="AH381" s="185">
        <f t="shared" si="42"/>
        <v>5217.9717401471071</v>
      </c>
      <c r="AI381" s="185">
        <f t="shared" si="42"/>
        <v>5180.2018024510007</v>
      </c>
      <c r="AJ381" s="185">
        <f t="shared" si="42"/>
        <v>5142.4318647548944</v>
      </c>
      <c r="AK381" s="185">
        <f t="shared" si="42"/>
        <v>5102.5036449047248</v>
      </c>
      <c r="AL381" s="185">
        <f t="shared" si="42"/>
        <v>5062.5754250545551</v>
      </c>
      <c r="AM381" s="185">
        <f t="shared" si="42"/>
        <v>5022.6472052043864</v>
      </c>
      <c r="AN381" s="185">
        <f t="shared" si="42"/>
        <v>4981.6398442771851</v>
      </c>
      <c r="AO381" s="185">
        <f t="shared" si="42"/>
        <v>4939.5533422729522</v>
      </c>
      <c r="AP381" s="185">
        <f t="shared" si="42"/>
        <v>4896.3876991916886</v>
      </c>
      <c r="AQ381" s="185">
        <f t="shared" si="42"/>
        <v>4853.2220561104241</v>
      </c>
      <c r="AR381" s="185">
        <f t="shared" si="42"/>
        <v>4810.0564130291605</v>
      </c>
      <c r="AS381" s="185">
        <f t="shared" si="42"/>
        <v>4764.7324877938327</v>
      </c>
      <c r="AT381" s="185">
        <f t="shared" si="42"/>
        <v>4720.4877036355356</v>
      </c>
    </row>
    <row r="382" spans="7:46" ht="13.9" customHeight="1" thickBot="1" x14ac:dyDescent="0.45">
      <c r="G382" s="24"/>
      <c r="H382" s="262"/>
      <c r="I382" s="25"/>
      <c r="J382" s="253"/>
      <c r="K382" s="167" t="s">
        <v>199</v>
      </c>
      <c r="L382" s="186">
        <f t="shared" si="42"/>
        <v>7606.1109436180504</v>
      </c>
      <c r="M382" s="186">
        <f t="shared" si="42"/>
        <v>7839.2054162568757</v>
      </c>
      <c r="N382" s="186">
        <f t="shared" si="42"/>
        <v>7839.2054162568757</v>
      </c>
      <c r="O382" s="186">
        <f t="shared" si="42"/>
        <v>7839.2054162568757</v>
      </c>
      <c r="P382" s="186">
        <f t="shared" si="42"/>
        <v>7839.2054162568757</v>
      </c>
      <c r="Q382" s="186">
        <f t="shared" si="42"/>
        <v>7839.2054162568757</v>
      </c>
      <c r="R382" s="186">
        <f t="shared" si="42"/>
        <v>7839.2054162568757</v>
      </c>
      <c r="S382" s="186">
        <f t="shared" si="42"/>
        <v>7839.2054162568757</v>
      </c>
      <c r="T382" s="186">
        <f t="shared" si="42"/>
        <v>7839.2054162568757</v>
      </c>
      <c r="U382" s="186">
        <f t="shared" si="42"/>
        <v>7839.2054162568757</v>
      </c>
      <c r="V382" s="186">
        <f t="shared" si="42"/>
        <v>7839.2054162568757</v>
      </c>
      <c r="W382" s="186">
        <f t="shared" si="42"/>
        <v>7839.2054162568757</v>
      </c>
      <c r="X382" s="186">
        <f t="shared" si="42"/>
        <v>7839.2054162568757</v>
      </c>
      <c r="Y382" s="186">
        <f t="shared" si="42"/>
        <v>7839.2054162568757</v>
      </c>
      <c r="Z382" s="186">
        <f t="shared" si="42"/>
        <v>7839.2054162568757</v>
      </c>
      <c r="AA382" s="186">
        <f t="shared" si="42"/>
        <v>7839.2054162568757</v>
      </c>
      <c r="AB382" s="186">
        <f t="shared" si="42"/>
        <v>7839.2054162568757</v>
      </c>
      <c r="AC382" s="186">
        <f t="shared" si="42"/>
        <v>7839.2054162568757</v>
      </c>
      <c r="AD382" s="186">
        <f t="shared" si="42"/>
        <v>7839.2054162568757</v>
      </c>
      <c r="AE382" s="186">
        <f t="shared" si="42"/>
        <v>7839.2054162568757</v>
      </c>
      <c r="AF382" s="186">
        <f t="shared" si="42"/>
        <v>7839.2054162568757</v>
      </c>
      <c r="AG382" s="186">
        <f t="shared" si="42"/>
        <v>7839.2054162568757</v>
      </c>
      <c r="AH382" s="186">
        <f t="shared" si="42"/>
        <v>7839.2054162568757</v>
      </c>
      <c r="AI382" s="186">
        <f t="shared" si="42"/>
        <v>7839.2054162568757</v>
      </c>
      <c r="AJ382" s="186">
        <f t="shared" si="42"/>
        <v>7839.2054162568757</v>
      </c>
      <c r="AK382" s="186">
        <f t="shared" si="42"/>
        <v>7839.2054162568757</v>
      </c>
      <c r="AL382" s="186">
        <f t="shared" si="42"/>
        <v>7839.2054162568757</v>
      </c>
      <c r="AM382" s="186">
        <f t="shared" si="42"/>
        <v>7839.2054162568757</v>
      </c>
      <c r="AN382" s="186">
        <f t="shared" si="42"/>
        <v>7839.2054162568757</v>
      </c>
      <c r="AO382" s="186">
        <f t="shared" si="42"/>
        <v>7839.2054162568757</v>
      </c>
      <c r="AP382" s="186">
        <f t="shared" si="42"/>
        <v>7839.2054162568757</v>
      </c>
      <c r="AQ382" s="186">
        <f t="shared" si="42"/>
        <v>7839.2054162568757</v>
      </c>
      <c r="AR382" s="186">
        <f t="shared" si="42"/>
        <v>7839.2054162568757</v>
      </c>
      <c r="AS382" s="186">
        <f t="shared" si="42"/>
        <v>7839.2054162568757</v>
      </c>
      <c r="AT382" s="186">
        <f t="shared" si="42"/>
        <v>7839.2054162568757</v>
      </c>
    </row>
    <row r="383" spans="7:46" ht="13.9" customHeight="1" thickTop="1" x14ac:dyDescent="0.4">
      <c r="G383" s="24"/>
      <c r="H383" s="262"/>
      <c r="I383" s="25"/>
      <c r="J383" s="253"/>
      <c r="K383" s="163" t="s">
        <v>200</v>
      </c>
      <c r="L383" s="187">
        <f t="shared" si="42"/>
        <v>8203.6249347077264</v>
      </c>
      <c r="M383" s="187">
        <f t="shared" si="42"/>
        <v>7762.2562342017991</v>
      </c>
      <c r="N383" s="187">
        <f t="shared" si="42"/>
        <v>7520.5286329467199</v>
      </c>
      <c r="O383" s="187">
        <f t="shared" si="42"/>
        <v>7270.1679030753876</v>
      </c>
      <c r="P383" s="187">
        <f t="shared" si="42"/>
        <v>7011.1740445878013</v>
      </c>
      <c r="Q383" s="187">
        <f t="shared" si="42"/>
        <v>6853.6194473411879</v>
      </c>
      <c r="R383" s="187">
        <f t="shared" si="42"/>
        <v>6689.5900036323828</v>
      </c>
      <c r="S383" s="187">
        <f t="shared" si="42"/>
        <v>6519.0857134613898</v>
      </c>
      <c r="T383" s="187">
        <f t="shared" si="42"/>
        <v>6343.1857179052377</v>
      </c>
      <c r="U383" s="187">
        <f t="shared" si="42"/>
        <v>6160.8108758868975</v>
      </c>
      <c r="V383" s="187">
        <f t="shared" si="42"/>
        <v>5973.0403284833974</v>
      </c>
      <c r="W383" s="187">
        <f t="shared" si="42"/>
        <v>5779.8740756947409</v>
      </c>
      <c r="X383" s="187">
        <f t="shared" si="42"/>
        <v>5582.391258597956</v>
      </c>
      <c r="Y383" s="187">
        <f t="shared" si="42"/>
        <v>5378.4335950389832</v>
      </c>
      <c r="Z383" s="187">
        <f t="shared" si="42"/>
        <v>5169.0802260948512</v>
      </c>
      <c r="AA383" s="187">
        <f t="shared" si="42"/>
        <v>5163.6845207096931</v>
      </c>
      <c r="AB383" s="187">
        <f t="shared" si="42"/>
        <v>5156.1305331704725</v>
      </c>
      <c r="AC383" s="187">
        <f t="shared" si="42"/>
        <v>5146.4182634771878</v>
      </c>
      <c r="AD383" s="187">
        <f t="shared" si="42"/>
        <v>5134.5477116298398</v>
      </c>
      <c r="AE383" s="187">
        <f t="shared" si="42"/>
        <v>5121.5980187054611</v>
      </c>
      <c r="AF383" s="187">
        <f t="shared" si="42"/>
        <v>5105.4109025499874</v>
      </c>
      <c r="AG383" s="187">
        <f t="shared" si="42"/>
        <v>5088.1446453174813</v>
      </c>
      <c r="AH383" s="187">
        <f t="shared" si="42"/>
        <v>5069.7992470079434</v>
      </c>
      <c r="AI383" s="187">
        <f t="shared" si="42"/>
        <v>5048.2164254673116</v>
      </c>
      <c r="AJ383" s="187">
        <f t="shared" si="42"/>
        <v>5026.6336039266789</v>
      </c>
      <c r="AK383" s="187">
        <f t="shared" si="42"/>
        <v>5001.8133591549531</v>
      </c>
      <c r="AL383" s="187">
        <f t="shared" si="42"/>
        <v>4975.9139733061938</v>
      </c>
      <c r="AM383" s="187">
        <f t="shared" si="42"/>
        <v>4947.8563053033722</v>
      </c>
      <c r="AN383" s="187">
        <f t="shared" si="42"/>
        <v>4918.7194962235189</v>
      </c>
      <c r="AO383" s="187">
        <f t="shared" si="42"/>
        <v>4888.503546066634</v>
      </c>
      <c r="AP383" s="187">
        <f t="shared" si="42"/>
        <v>4856.1293137556859</v>
      </c>
      <c r="AQ383" s="187">
        <f t="shared" si="42"/>
        <v>4821.5967992906753</v>
      </c>
      <c r="AR383" s="187">
        <f t="shared" si="42"/>
        <v>4787.0642848256639</v>
      </c>
      <c r="AS383" s="187">
        <f t="shared" si="42"/>
        <v>4750.3734882065892</v>
      </c>
      <c r="AT383" s="187">
        <f t="shared" si="42"/>
        <v>4711.5244094334503</v>
      </c>
    </row>
    <row r="384" spans="7:46" ht="13.9" customHeight="1" x14ac:dyDescent="0.4">
      <c r="G384" s="24"/>
      <c r="H384" s="262"/>
      <c r="I384" s="25"/>
      <c r="J384" s="253"/>
      <c r="K384" s="165" t="s">
        <v>201</v>
      </c>
      <c r="L384" s="185">
        <f t="shared" si="42"/>
        <v>8203.6249347077264</v>
      </c>
      <c r="M384" s="185">
        <f t="shared" si="42"/>
        <v>8080.6028519261217</v>
      </c>
      <c r="N384" s="185">
        <f t="shared" si="42"/>
        <v>7956.5016280674881</v>
      </c>
      <c r="O384" s="185">
        <f t="shared" si="42"/>
        <v>7829.1629809777587</v>
      </c>
      <c r="P384" s="185">
        <f t="shared" si="42"/>
        <v>7699.666051733966</v>
      </c>
      <c r="Q384" s="185">
        <f t="shared" si="42"/>
        <v>7533.4783258710995</v>
      </c>
      <c r="R384" s="185">
        <f t="shared" si="42"/>
        <v>7366.2114589312014</v>
      </c>
      <c r="S384" s="185">
        <f t="shared" si="42"/>
        <v>7195.7071687602065</v>
      </c>
      <c r="T384" s="185">
        <f t="shared" si="42"/>
        <v>7023.0445964351502</v>
      </c>
      <c r="U384" s="185">
        <f t="shared" si="42"/>
        <v>6849.3028830330604</v>
      </c>
      <c r="V384" s="185">
        <f t="shared" si="42"/>
        <v>6672.3237463998776</v>
      </c>
      <c r="W384" s="185">
        <f t="shared" si="42"/>
        <v>6493.1863276126323</v>
      </c>
      <c r="X384" s="185">
        <f t="shared" si="42"/>
        <v>6312.9697677483546</v>
      </c>
      <c r="Y384" s="185">
        <f t="shared" si="42"/>
        <v>6130.5949257300126</v>
      </c>
      <c r="Z384" s="185">
        <f t="shared" si="42"/>
        <v>5946.0618015576074</v>
      </c>
      <c r="AA384" s="185">
        <f t="shared" si="42"/>
        <v>5912.6084281696267</v>
      </c>
      <c r="AB384" s="185">
        <f t="shared" si="42"/>
        <v>5878.0759137046171</v>
      </c>
      <c r="AC384" s="185">
        <f t="shared" si="42"/>
        <v>5843.5433992396056</v>
      </c>
      <c r="AD384" s="185">
        <f t="shared" si="42"/>
        <v>5807.9317436975625</v>
      </c>
      <c r="AE384" s="185">
        <f t="shared" si="42"/>
        <v>5771.2409470784878</v>
      </c>
      <c r="AF384" s="185">
        <f t="shared" si="42"/>
        <v>5733.4710093823815</v>
      </c>
      <c r="AG384" s="185">
        <f t="shared" si="42"/>
        <v>5694.6219306092426</v>
      </c>
      <c r="AH384" s="185">
        <f t="shared" si="42"/>
        <v>5655.7728518361064</v>
      </c>
      <c r="AI384" s="185">
        <f t="shared" si="42"/>
        <v>5615.8446319859358</v>
      </c>
      <c r="AJ384" s="185">
        <f t="shared" si="42"/>
        <v>5574.8372710587355</v>
      </c>
      <c r="AK384" s="185">
        <f t="shared" si="42"/>
        <v>5532.7507690545026</v>
      </c>
      <c r="AL384" s="185">
        <f t="shared" si="42"/>
        <v>5489.5851259732381</v>
      </c>
      <c r="AM384" s="185">
        <f t="shared" si="42"/>
        <v>5446.4194828919744</v>
      </c>
      <c r="AN384" s="185">
        <f t="shared" si="42"/>
        <v>5402.1746987336783</v>
      </c>
      <c r="AO384" s="185">
        <f t="shared" si="42"/>
        <v>5357.9299145753821</v>
      </c>
      <c r="AP384" s="185">
        <f t="shared" si="42"/>
        <v>5312.6059893400552</v>
      </c>
      <c r="AQ384" s="185">
        <f t="shared" si="42"/>
        <v>5266.2029230276958</v>
      </c>
      <c r="AR384" s="185">
        <f t="shared" si="42"/>
        <v>5218.7207156383056</v>
      </c>
      <c r="AS384" s="185">
        <f t="shared" si="42"/>
        <v>5171.2385082489145</v>
      </c>
      <c r="AT384" s="185">
        <f t="shared" si="42"/>
        <v>5122.6771597824927</v>
      </c>
    </row>
    <row r="385" spans="7:46" ht="13.9" customHeight="1" x14ac:dyDescent="0.4">
      <c r="G385" s="24"/>
      <c r="H385" s="262"/>
      <c r="I385" s="25"/>
      <c r="J385" s="253"/>
      <c r="K385" s="167" t="s">
        <v>202</v>
      </c>
      <c r="L385" s="190">
        <f t="shared" si="42"/>
        <v>8203.6249347077264</v>
      </c>
      <c r="M385" s="190">
        <f t="shared" si="42"/>
        <v>8450.7482413479629</v>
      </c>
      <c r="N385" s="190">
        <f t="shared" si="42"/>
        <v>8450.7482413479629</v>
      </c>
      <c r="O385" s="190">
        <f t="shared" si="42"/>
        <v>8450.7482413479629</v>
      </c>
      <c r="P385" s="190">
        <f t="shared" si="42"/>
        <v>8450.7482413479629</v>
      </c>
      <c r="Q385" s="190">
        <f t="shared" si="42"/>
        <v>8450.7482413479629</v>
      </c>
      <c r="R385" s="190">
        <f t="shared" si="42"/>
        <v>8450.7482413479629</v>
      </c>
      <c r="S385" s="190">
        <f t="shared" si="42"/>
        <v>8450.7482413479629</v>
      </c>
      <c r="T385" s="190">
        <f t="shared" si="42"/>
        <v>8450.7482413479629</v>
      </c>
      <c r="U385" s="190">
        <f t="shared" si="42"/>
        <v>8450.7482413479629</v>
      </c>
      <c r="V385" s="190">
        <f t="shared" si="42"/>
        <v>8450.7482413479629</v>
      </c>
      <c r="W385" s="190">
        <f t="shared" si="42"/>
        <v>8450.7482413479629</v>
      </c>
      <c r="X385" s="190">
        <f t="shared" si="42"/>
        <v>8450.7482413479629</v>
      </c>
      <c r="Y385" s="190">
        <f t="shared" si="42"/>
        <v>8450.7482413479629</v>
      </c>
      <c r="Z385" s="190">
        <f t="shared" si="42"/>
        <v>8450.7482413479629</v>
      </c>
      <c r="AA385" s="190">
        <f t="shared" si="42"/>
        <v>8450.7482413479629</v>
      </c>
      <c r="AB385" s="190">
        <f t="shared" si="42"/>
        <v>8450.7482413479629</v>
      </c>
      <c r="AC385" s="190">
        <f t="shared" si="42"/>
        <v>8450.7482413479629</v>
      </c>
      <c r="AD385" s="190">
        <f t="shared" si="42"/>
        <v>8450.7482413479629</v>
      </c>
      <c r="AE385" s="190">
        <f t="shared" si="42"/>
        <v>8450.7482413479629</v>
      </c>
      <c r="AF385" s="190">
        <f t="shared" si="42"/>
        <v>8450.7482413479629</v>
      </c>
      <c r="AG385" s="190">
        <f t="shared" si="42"/>
        <v>8450.7482413479629</v>
      </c>
      <c r="AH385" s="190">
        <f t="shared" si="42"/>
        <v>8450.7482413479629</v>
      </c>
      <c r="AI385" s="190">
        <f t="shared" si="42"/>
        <v>8450.7482413479629</v>
      </c>
      <c r="AJ385" s="190">
        <f t="shared" si="42"/>
        <v>8450.7482413479629</v>
      </c>
      <c r="AK385" s="190">
        <f t="shared" si="42"/>
        <v>8450.7482413479629</v>
      </c>
      <c r="AL385" s="190">
        <f t="shared" si="42"/>
        <v>8450.7482413479629</v>
      </c>
      <c r="AM385" s="190">
        <f t="shared" si="42"/>
        <v>8450.7482413479629</v>
      </c>
      <c r="AN385" s="190">
        <f t="shared" si="42"/>
        <v>8450.7482413479629</v>
      </c>
      <c r="AO385" s="190">
        <f t="shared" si="42"/>
        <v>8450.7482413479629</v>
      </c>
      <c r="AP385" s="190">
        <f t="shared" si="42"/>
        <v>8450.7482413479629</v>
      </c>
      <c r="AQ385" s="190">
        <f t="shared" si="42"/>
        <v>8450.7482413479629</v>
      </c>
      <c r="AR385" s="190">
        <f t="shared" si="42"/>
        <v>8450.7482413479629</v>
      </c>
      <c r="AS385" s="190">
        <f t="shared" si="42"/>
        <v>8450.7482413479629</v>
      </c>
      <c r="AT385" s="190">
        <f t="shared" si="42"/>
        <v>8450.7482413479629</v>
      </c>
    </row>
    <row r="386" spans="7:46" s="14" customFormat="1" ht="13.9" customHeight="1" x14ac:dyDescent="0.4">
      <c r="G386" s="172"/>
      <c r="H386" s="262"/>
      <c r="I386" s="27"/>
      <c r="J386" s="173"/>
      <c r="K386" s="174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  <c r="X386" s="191"/>
      <c r="Y386" s="191"/>
      <c r="Z386" s="191"/>
      <c r="AA386" s="191"/>
      <c r="AB386" s="191"/>
      <c r="AC386" s="191"/>
      <c r="AD386" s="191"/>
      <c r="AE386" s="191"/>
      <c r="AF386" s="191"/>
      <c r="AG386" s="191"/>
      <c r="AH386" s="191"/>
      <c r="AI386" s="191"/>
      <c r="AJ386" s="191"/>
      <c r="AK386" s="191"/>
      <c r="AL386" s="191"/>
      <c r="AM386" s="191"/>
      <c r="AN386" s="191"/>
      <c r="AO386" s="191"/>
      <c r="AP386" s="191"/>
      <c r="AQ386" s="191"/>
      <c r="AR386" s="191"/>
      <c r="AS386" s="191"/>
      <c r="AT386" s="191"/>
    </row>
    <row r="387" spans="7:46" ht="13.9" customHeight="1" x14ac:dyDescent="0.35">
      <c r="G387" s="24"/>
      <c r="H387" s="262"/>
      <c r="I387" s="25"/>
      <c r="J387" s="25"/>
      <c r="K387" s="25"/>
      <c r="L387" s="162">
        <v>2016</v>
      </c>
      <c r="M387" s="162">
        <v>2017</v>
      </c>
      <c r="N387" s="162">
        <v>2018</v>
      </c>
      <c r="O387" s="162">
        <v>2019</v>
      </c>
      <c r="P387" s="162">
        <v>2020</v>
      </c>
      <c r="Q387" s="162">
        <v>2021</v>
      </c>
      <c r="R387" s="162">
        <v>2022</v>
      </c>
      <c r="S387" s="162">
        <v>2023</v>
      </c>
      <c r="T387" s="162">
        <v>2024</v>
      </c>
      <c r="U387" s="162">
        <v>2025</v>
      </c>
      <c r="V387" s="162">
        <v>2026</v>
      </c>
      <c r="W387" s="162">
        <v>2027</v>
      </c>
      <c r="X387" s="162">
        <v>2028</v>
      </c>
      <c r="Y387" s="162">
        <v>2029</v>
      </c>
      <c r="Z387" s="162">
        <v>2030</v>
      </c>
      <c r="AA387" s="162">
        <v>2031</v>
      </c>
      <c r="AB387" s="162">
        <v>2032</v>
      </c>
      <c r="AC387" s="162">
        <v>2033</v>
      </c>
      <c r="AD387" s="162">
        <v>2034</v>
      </c>
      <c r="AE387" s="162">
        <v>2035</v>
      </c>
      <c r="AF387" s="162">
        <v>2036</v>
      </c>
      <c r="AG387" s="162">
        <v>2037</v>
      </c>
      <c r="AH387" s="162">
        <v>2038</v>
      </c>
      <c r="AI387" s="162">
        <v>2039</v>
      </c>
      <c r="AJ387" s="162">
        <v>2040</v>
      </c>
      <c r="AK387" s="162">
        <v>2041</v>
      </c>
      <c r="AL387" s="162">
        <v>2042</v>
      </c>
      <c r="AM387" s="162">
        <v>2043</v>
      </c>
      <c r="AN387" s="162">
        <v>2044</v>
      </c>
      <c r="AO387" s="162">
        <v>2045</v>
      </c>
      <c r="AP387" s="162">
        <v>2046</v>
      </c>
      <c r="AQ387" s="162">
        <v>2047</v>
      </c>
      <c r="AR387" s="162">
        <v>2048</v>
      </c>
      <c r="AS387" s="162">
        <v>2049</v>
      </c>
      <c r="AT387" s="162">
        <v>2050</v>
      </c>
    </row>
    <row r="388" spans="7:46" ht="13.9" customHeight="1" x14ac:dyDescent="0.4">
      <c r="G388" s="24"/>
      <c r="H388" s="262"/>
      <c r="I388" s="25"/>
      <c r="J388" s="251" t="s">
        <v>137</v>
      </c>
      <c r="K388" s="163" t="s">
        <v>158</v>
      </c>
      <c r="L388" s="184">
        <f t="shared" ref="L388:AT395" si="43">(L435+L657)*($S$47-1)</f>
        <v>133.82729560472089</v>
      </c>
      <c r="M388" s="184">
        <f t="shared" si="43"/>
        <v>124.25043405017726</v>
      </c>
      <c r="N388" s="184">
        <f t="shared" si="43"/>
        <v>119.23398275970203</v>
      </c>
      <c r="O388" s="184">
        <f t="shared" si="43"/>
        <v>114.06551779375788</v>
      </c>
      <c r="P388" s="184">
        <f t="shared" si="43"/>
        <v>108.8210459900792</v>
      </c>
      <c r="Q388" s="184">
        <f t="shared" si="43"/>
        <v>105.51474854862961</v>
      </c>
      <c r="R388" s="184">
        <f t="shared" si="43"/>
        <v>102.13244426944557</v>
      </c>
      <c r="S388" s="184">
        <f t="shared" si="43"/>
        <v>98.636129733659786</v>
      </c>
      <c r="T388" s="184">
        <f t="shared" si="43"/>
        <v>95.101811779006795</v>
      </c>
      <c r="U388" s="184">
        <f t="shared" si="43"/>
        <v>91.491486986619307</v>
      </c>
      <c r="V388" s="184">
        <f t="shared" si="43"/>
        <v>87.767151937630118</v>
      </c>
      <c r="W388" s="184">
        <f t="shared" si="43"/>
        <v>84.00481346977368</v>
      </c>
      <c r="X388" s="184">
        <f t="shared" si="43"/>
        <v>80.166468164182788</v>
      </c>
      <c r="Y388" s="184">
        <f t="shared" si="43"/>
        <v>76.252116020857414</v>
      </c>
      <c r="Z388" s="184">
        <f t="shared" si="43"/>
        <v>72.261757039797558</v>
      </c>
      <c r="AA388" s="184">
        <f t="shared" si="43"/>
        <v>72.033736526594154</v>
      </c>
      <c r="AB388" s="184">
        <f t="shared" si="43"/>
        <v>71.805716013390722</v>
      </c>
      <c r="AC388" s="184">
        <f t="shared" si="43"/>
        <v>71.501688662452835</v>
      </c>
      <c r="AD388" s="184">
        <f t="shared" si="43"/>
        <v>71.197661311514949</v>
      </c>
      <c r="AE388" s="184">
        <f t="shared" si="43"/>
        <v>70.893633960577063</v>
      </c>
      <c r="AF388" s="184">
        <f t="shared" si="43"/>
        <v>70.51359977190468</v>
      </c>
      <c r="AG388" s="184">
        <f t="shared" si="43"/>
        <v>70.133565583232311</v>
      </c>
      <c r="AH388" s="184">
        <f t="shared" si="43"/>
        <v>69.753531394559957</v>
      </c>
      <c r="AI388" s="184">
        <f t="shared" si="43"/>
        <v>69.335493787020354</v>
      </c>
      <c r="AJ388" s="184">
        <f t="shared" si="43"/>
        <v>68.879452760613518</v>
      </c>
      <c r="AK388" s="184">
        <f t="shared" si="43"/>
        <v>68.385408315339433</v>
      </c>
      <c r="AL388" s="184">
        <f t="shared" si="43"/>
        <v>67.891363870065376</v>
      </c>
      <c r="AM388" s="184">
        <f t="shared" si="43"/>
        <v>67.397319424791277</v>
      </c>
      <c r="AN388" s="184">
        <f t="shared" si="43"/>
        <v>66.865271560649973</v>
      </c>
      <c r="AO388" s="184">
        <f t="shared" si="43"/>
        <v>66.29522027764142</v>
      </c>
      <c r="AP388" s="184">
        <f t="shared" si="43"/>
        <v>65.725168994632867</v>
      </c>
      <c r="AQ388" s="184">
        <f t="shared" si="43"/>
        <v>65.11711429275708</v>
      </c>
      <c r="AR388" s="184">
        <f t="shared" si="43"/>
        <v>64.509059590881307</v>
      </c>
      <c r="AS388" s="184">
        <f t="shared" si="43"/>
        <v>63.863001470138279</v>
      </c>
      <c r="AT388" s="184">
        <f t="shared" si="43"/>
        <v>63.216943349395258</v>
      </c>
    </row>
    <row r="389" spans="7:46" ht="13.9" customHeight="1" x14ac:dyDescent="0.4">
      <c r="G389" s="24"/>
      <c r="H389" s="262"/>
      <c r="I389" s="25"/>
      <c r="J389" s="252"/>
      <c r="K389" s="165" t="s">
        <v>159</v>
      </c>
      <c r="L389" s="185">
        <f t="shared" si="43"/>
        <v>133.82729560472089</v>
      </c>
      <c r="M389" s="185">
        <f t="shared" si="43"/>
        <v>131.28106654061602</v>
      </c>
      <c r="N389" s="185">
        <f t="shared" si="43"/>
        <v>128.69683405764394</v>
      </c>
      <c r="O389" s="185">
        <f t="shared" si="43"/>
        <v>126.07459815580462</v>
      </c>
      <c r="P389" s="185">
        <f t="shared" si="43"/>
        <v>123.4523622539653</v>
      </c>
      <c r="Q389" s="185">
        <f t="shared" si="43"/>
        <v>120.1460648125157</v>
      </c>
      <c r="R389" s="185">
        <f t="shared" si="43"/>
        <v>116.80176395219888</v>
      </c>
      <c r="S389" s="185">
        <f t="shared" si="43"/>
        <v>113.45746309188206</v>
      </c>
      <c r="T389" s="185">
        <f t="shared" si="43"/>
        <v>110.03715539383077</v>
      </c>
      <c r="U389" s="185">
        <f t="shared" si="43"/>
        <v>106.61684769577947</v>
      </c>
      <c r="V389" s="185">
        <f t="shared" si="43"/>
        <v>103.15853657886093</v>
      </c>
      <c r="W389" s="185">
        <f t="shared" si="43"/>
        <v>99.700225461942424</v>
      </c>
      <c r="X389" s="185">
        <f t="shared" si="43"/>
        <v>96.165907507289404</v>
      </c>
      <c r="Y389" s="185">
        <f t="shared" si="43"/>
        <v>92.631589552636385</v>
      </c>
      <c r="Z389" s="185">
        <f t="shared" si="43"/>
        <v>89.097271597983408</v>
      </c>
      <c r="AA389" s="185">
        <f t="shared" si="43"/>
        <v>88.375206639505905</v>
      </c>
      <c r="AB389" s="185">
        <f t="shared" si="43"/>
        <v>87.69114509989565</v>
      </c>
      <c r="AC389" s="185">
        <f t="shared" si="43"/>
        <v>86.969080141418146</v>
      </c>
      <c r="AD389" s="185">
        <f t="shared" si="43"/>
        <v>86.247015182940657</v>
      </c>
      <c r="AE389" s="185">
        <f t="shared" si="43"/>
        <v>85.486946805595906</v>
      </c>
      <c r="AF389" s="185">
        <f t="shared" si="43"/>
        <v>84.726878428251183</v>
      </c>
      <c r="AG389" s="185">
        <f t="shared" si="43"/>
        <v>83.966810050906446</v>
      </c>
      <c r="AH389" s="185">
        <f t="shared" si="43"/>
        <v>83.16873825469446</v>
      </c>
      <c r="AI389" s="185">
        <f t="shared" si="43"/>
        <v>82.408669877349752</v>
      </c>
      <c r="AJ389" s="185">
        <f t="shared" si="43"/>
        <v>81.61059808113778</v>
      </c>
      <c r="AK389" s="185">
        <f t="shared" si="43"/>
        <v>80.774522866058561</v>
      </c>
      <c r="AL389" s="185">
        <f t="shared" si="43"/>
        <v>79.97645106984659</v>
      </c>
      <c r="AM389" s="185">
        <f t="shared" si="43"/>
        <v>79.140375854767399</v>
      </c>
      <c r="AN389" s="185">
        <f t="shared" si="43"/>
        <v>78.304300639688208</v>
      </c>
      <c r="AO389" s="185">
        <f t="shared" si="43"/>
        <v>77.43022200574174</v>
      </c>
      <c r="AP389" s="185">
        <f t="shared" si="43"/>
        <v>76.594146790662549</v>
      </c>
      <c r="AQ389" s="185">
        <f t="shared" si="43"/>
        <v>75.720068156716096</v>
      </c>
      <c r="AR389" s="185">
        <f t="shared" si="43"/>
        <v>74.845989522769671</v>
      </c>
      <c r="AS389" s="185">
        <f t="shared" si="43"/>
        <v>73.933907469955983</v>
      </c>
      <c r="AT389" s="185">
        <f t="shared" si="43"/>
        <v>73.059828836009544</v>
      </c>
    </row>
    <row r="390" spans="7:46" ht="13.9" customHeight="1" thickBot="1" x14ac:dyDescent="0.45">
      <c r="G390" s="24"/>
      <c r="H390" s="262"/>
      <c r="I390" s="25"/>
      <c r="J390" s="252"/>
      <c r="K390" s="167" t="s">
        <v>160</v>
      </c>
      <c r="L390" s="186">
        <f t="shared" si="43"/>
        <v>133.82729560472089</v>
      </c>
      <c r="M390" s="186">
        <f t="shared" si="43"/>
        <v>138.99576057066508</v>
      </c>
      <c r="N390" s="186">
        <f t="shared" si="43"/>
        <v>138.99576057066508</v>
      </c>
      <c r="O390" s="186">
        <f t="shared" si="43"/>
        <v>138.99576057066508</v>
      </c>
      <c r="P390" s="186">
        <f t="shared" si="43"/>
        <v>138.99576057066508</v>
      </c>
      <c r="Q390" s="186">
        <f t="shared" si="43"/>
        <v>138.99576057066508</v>
      </c>
      <c r="R390" s="186">
        <f t="shared" si="43"/>
        <v>138.99576057066508</v>
      </c>
      <c r="S390" s="186">
        <f t="shared" si="43"/>
        <v>138.99576057066508</v>
      </c>
      <c r="T390" s="186">
        <f t="shared" si="43"/>
        <v>138.99576057066508</v>
      </c>
      <c r="U390" s="186">
        <f t="shared" si="43"/>
        <v>138.99576057066508</v>
      </c>
      <c r="V390" s="186">
        <f t="shared" si="43"/>
        <v>138.99576057066508</v>
      </c>
      <c r="W390" s="186">
        <f t="shared" si="43"/>
        <v>138.99576057066508</v>
      </c>
      <c r="X390" s="186">
        <f t="shared" si="43"/>
        <v>138.99576057066508</v>
      </c>
      <c r="Y390" s="186">
        <f t="shared" si="43"/>
        <v>138.99576057066508</v>
      </c>
      <c r="Z390" s="186">
        <f t="shared" si="43"/>
        <v>138.99576057066508</v>
      </c>
      <c r="AA390" s="186">
        <f t="shared" si="43"/>
        <v>138.99576057066508</v>
      </c>
      <c r="AB390" s="186">
        <f t="shared" si="43"/>
        <v>138.99576057066508</v>
      </c>
      <c r="AC390" s="186">
        <f t="shared" si="43"/>
        <v>138.99576057066508</v>
      </c>
      <c r="AD390" s="186">
        <f t="shared" si="43"/>
        <v>138.99576057066508</v>
      </c>
      <c r="AE390" s="186">
        <f t="shared" si="43"/>
        <v>138.99576057066508</v>
      </c>
      <c r="AF390" s="186">
        <f t="shared" si="43"/>
        <v>138.99576057066508</v>
      </c>
      <c r="AG390" s="186">
        <f t="shared" si="43"/>
        <v>138.99576057066508</v>
      </c>
      <c r="AH390" s="186">
        <f t="shared" si="43"/>
        <v>138.99576057066508</v>
      </c>
      <c r="AI390" s="186">
        <f t="shared" si="43"/>
        <v>138.99576057066508</v>
      </c>
      <c r="AJ390" s="186">
        <f t="shared" si="43"/>
        <v>138.99576057066508</v>
      </c>
      <c r="AK390" s="186">
        <f t="shared" si="43"/>
        <v>138.99576057066508</v>
      </c>
      <c r="AL390" s="186">
        <f t="shared" si="43"/>
        <v>138.99576057066508</v>
      </c>
      <c r="AM390" s="186">
        <f t="shared" si="43"/>
        <v>138.99576057066508</v>
      </c>
      <c r="AN390" s="186">
        <f t="shared" si="43"/>
        <v>138.99576057066508</v>
      </c>
      <c r="AO390" s="186">
        <f t="shared" si="43"/>
        <v>138.99576057066508</v>
      </c>
      <c r="AP390" s="186">
        <f t="shared" si="43"/>
        <v>138.99576057066508</v>
      </c>
      <c r="AQ390" s="186">
        <f t="shared" si="43"/>
        <v>138.99576057066508</v>
      </c>
      <c r="AR390" s="186">
        <f t="shared" si="43"/>
        <v>138.99576057066508</v>
      </c>
      <c r="AS390" s="186">
        <f t="shared" si="43"/>
        <v>138.99576057066508</v>
      </c>
      <c r="AT390" s="186">
        <f t="shared" si="43"/>
        <v>138.99576057066508</v>
      </c>
    </row>
    <row r="391" spans="7:46" ht="13.9" customHeight="1" thickTop="1" x14ac:dyDescent="0.4">
      <c r="G391" s="24"/>
      <c r="H391" s="262"/>
      <c r="I391" s="25"/>
      <c r="J391" s="252"/>
      <c r="K391" s="163" t="s">
        <v>161</v>
      </c>
      <c r="L391" s="187">
        <f t="shared" si="43"/>
        <v>136.98694423380948</v>
      </c>
      <c r="M391" s="187">
        <f t="shared" si="43"/>
        <v>127.29607242266417</v>
      </c>
      <c r="N391" s="187">
        <f t="shared" si="43"/>
        <v>122.20361429445444</v>
      </c>
      <c r="O391" s="187">
        <f t="shared" si="43"/>
        <v>116.9591424907758</v>
      </c>
      <c r="P391" s="187">
        <f t="shared" si="43"/>
        <v>111.60066043049544</v>
      </c>
      <c r="Q391" s="187">
        <f t="shared" si="43"/>
        <v>108.25635957017863</v>
      </c>
      <c r="R391" s="187">
        <f t="shared" si="43"/>
        <v>104.83605187212733</v>
      </c>
      <c r="S391" s="187">
        <f t="shared" si="43"/>
        <v>101.30173391747434</v>
      </c>
      <c r="T391" s="187">
        <f t="shared" si="43"/>
        <v>97.691409125086849</v>
      </c>
      <c r="U391" s="187">
        <f t="shared" si="43"/>
        <v>94.005077494964908</v>
      </c>
      <c r="V391" s="187">
        <f t="shared" si="43"/>
        <v>90.242739027108456</v>
      </c>
      <c r="W391" s="187">
        <f t="shared" si="43"/>
        <v>86.366390302650331</v>
      </c>
      <c r="X391" s="187">
        <f t="shared" si="43"/>
        <v>82.452038159324971</v>
      </c>
      <c r="Y391" s="187">
        <f t="shared" si="43"/>
        <v>78.461679178265129</v>
      </c>
      <c r="Z391" s="187">
        <f t="shared" si="43"/>
        <v>74.357309940603557</v>
      </c>
      <c r="AA391" s="187">
        <f t="shared" si="43"/>
        <v>74.167292846267372</v>
      </c>
      <c r="AB391" s="187">
        <f t="shared" si="43"/>
        <v>73.939272333063968</v>
      </c>
      <c r="AC391" s="187">
        <f t="shared" si="43"/>
        <v>73.673248400993302</v>
      </c>
      <c r="AD391" s="187">
        <f t="shared" si="43"/>
        <v>73.407224468922649</v>
      </c>
      <c r="AE391" s="187">
        <f t="shared" si="43"/>
        <v>73.065193699117515</v>
      </c>
      <c r="AF391" s="187">
        <f t="shared" si="43"/>
        <v>72.723162929312394</v>
      </c>
      <c r="AG391" s="187">
        <f t="shared" si="43"/>
        <v>72.38113215950726</v>
      </c>
      <c r="AH391" s="187">
        <f t="shared" si="43"/>
        <v>71.963094551967657</v>
      </c>
      <c r="AI391" s="187">
        <f t="shared" si="43"/>
        <v>71.583060363295289</v>
      </c>
      <c r="AJ391" s="187">
        <f t="shared" si="43"/>
        <v>71.127019336888452</v>
      </c>
      <c r="AK391" s="187">
        <f t="shared" si="43"/>
        <v>70.670978310481615</v>
      </c>
      <c r="AL391" s="187">
        <f t="shared" si="43"/>
        <v>70.176933865207531</v>
      </c>
      <c r="AM391" s="187">
        <f t="shared" si="43"/>
        <v>69.644886001066212</v>
      </c>
      <c r="AN391" s="187">
        <f t="shared" si="43"/>
        <v>69.112838136924907</v>
      </c>
      <c r="AO391" s="187">
        <f t="shared" si="43"/>
        <v>68.542786853916368</v>
      </c>
      <c r="AP391" s="187">
        <f t="shared" si="43"/>
        <v>67.972735570907815</v>
      </c>
      <c r="AQ391" s="187">
        <f t="shared" si="43"/>
        <v>67.364680869032028</v>
      </c>
      <c r="AR391" s="187">
        <f t="shared" si="43"/>
        <v>66.718622748289008</v>
      </c>
      <c r="AS391" s="187">
        <f t="shared" si="43"/>
        <v>66.072564627545972</v>
      </c>
      <c r="AT391" s="187">
        <f t="shared" si="43"/>
        <v>65.426506506802966</v>
      </c>
    </row>
    <row r="392" spans="7:46" ht="13.9" customHeight="1" x14ac:dyDescent="0.4">
      <c r="G392" s="24"/>
      <c r="H392" s="262"/>
      <c r="I392" s="25"/>
      <c r="J392" s="252"/>
      <c r="K392" s="165" t="s">
        <v>162</v>
      </c>
      <c r="L392" s="188">
        <f t="shared" si="43"/>
        <v>136.98694423380948</v>
      </c>
      <c r="M392" s="188">
        <f t="shared" si="43"/>
        <v>134.40271175083743</v>
      </c>
      <c r="N392" s="188">
        <f t="shared" si="43"/>
        <v>131.78047584899807</v>
      </c>
      <c r="O392" s="188">
        <f t="shared" si="43"/>
        <v>129.12023652829151</v>
      </c>
      <c r="P392" s="188">
        <f t="shared" si="43"/>
        <v>126.45999720758498</v>
      </c>
      <c r="Q392" s="188">
        <f t="shared" si="43"/>
        <v>123.07769292840091</v>
      </c>
      <c r="R392" s="188">
        <f t="shared" si="43"/>
        <v>119.6573852303496</v>
      </c>
      <c r="S392" s="188">
        <f t="shared" si="43"/>
        <v>116.19907411343107</v>
      </c>
      <c r="T392" s="188">
        <f t="shared" si="43"/>
        <v>112.74076299651253</v>
      </c>
      <c r="U392" s="188">
        <f t="shared" si="43"/>
        <v>109.24444846072677</v>
      </c>
      <c r="V392" s="188">
        <f t="shared" si="43"/>
        <v>105.71013050607375</v>
      </c>
      <c r="W392" s="188">
        <f t="shared" si="43"/>
        <v>102.13780913255353</v>
      </c>
      <c r="X392" s="188">
        <f t="shared" si="43"/>
        <v>98.565487759033275</v>
      </c>
      <c r="Y392" s="188">
        <f t="shared" si="43"/>
        <v>94.917159547778553</v>
      </c>
      <c r="Z392" s="188">
        <f t="shared" si="43"/>
        <v>91.268831336523846</v>
      </c>
      <c r="AA392" s="188">
        <f t="shared" si="43"/>
        <v>90.584769796913605</v>
      </c>
      <c r="AB392" s="188">
        <f t="shared" si="43"/>
        <v>89.862704838436102</v>
      </c>
      <c r="AC392" s="188">
        <f t="shared" si="43"/>
        <v>89.140639879958599</v>
      </c>
      <c r="AD392" s="188">
        <f t="shared" si="43"/>
        <v>88.418574921481081</v>
      </c>
      <c r="AE392" s="188">
        <f t="shared" si="43"/>
        <v>87.658506544136387</v>
      </c>
      <c r="AF392" s="188">
        <f t="shared" si="43"/>
        <v>86.898438166791649</v>
      </c>
      <c r="AG392" s="188">
        <f t="shared" si="43"/>
        <v>86.100366370579692</v>
      </c>
      <c r="AH392" s="188">
        <f t="shared" si="43"/>
        <v>85.302294574367693</v>
      </c>
      <c r="AI392" s="188">
        <f t="shared" si="43"/>
        <v>84.504222778155736</v>
      </c>
      <c r="AJ392" s="188">
        <f t="shared" si="43"/>
        <v>83.706150981943765</v>
      </c>
      <c r="AK392" s="188">
        <f t="shared" si="43"/>
        <v>82.870075766864574</v>
      </c>
      <c r="AL392" s="188">
        <f t="shared" si="43"/>
        <v>82.03400055178534</v>
      </c>
      <c r="AM392" s="188">
        <f t="shared" si="43"/>
        <v>81.197925336706149</v>
      </c>
      <c r="AN392" s="188">
        <f t="shared" si="43"/>
        <v>80.361850121626944</v>
      </c>
      <c r="AO392" s="188">
        <f t="shared" si="43"/>
        <v>79.487771487680504</v>
      </c>
      <c r="AP392" s="188">
        <f t="shared" si="43"/>
        <v>78.613692853734065</v>
      </c>
      <c r="AQ392" s="188">
        <f t="shared" si="43"/>
        <v>77.701610800920392</v>
      </c>
      <c r="AR392" s="188">
        <f t="shared" si="43"/>
        <v>76.827532166973938</v>
      </c>
      <c r="AS392" s="188">
        <f t="shared" si="43"/>
        <v>75.915450114160279</v>
      </c>
      <c r="AT392" s="188">
        <f t="shared" si="43"/>
        <v>75.003368061346592</v>
      </c>
    </row>
    <row r="393" spans="7:46" ht="13.9" customHeight="1" thickBot="1" x14ac:dyDescent="0.45">
      <c r="G393" s="24"/>
      <c r="H393" s="262"/>
      <c r="I393" s="25"/>
      <c r="J393" s="252"/>
      <c r="K393" s="167" t="s">
        <v>163</v>
      </c>
      <c r="L393" s="186">
        <f t="shared" si="43"/>
        <v>136.98694423380948</v>
      </c>
      <c r="M393" s="186">
        <f t="shared" si="43"/>
        <v>142.23141603748815</v>
      </c>
      <c r="N393" s="186">
        <f t="shared" si="43"/>
        <v>142.23141603748815</v>
      </c>
      <c r="O393" s="186">
        <f t="shared" si="43"/>
        <v>142.23141603748815</v>
      </c>
      <c r="P393" s="186">
        <f t="shared" si="43"/>
        <v>142.23141603748815</v>
      </c>
      <c r="Q393" s="186">
        <f t="shared" si="43"/>
        <v>142.23141603748815</v>
      </c>
      <c r="R393" s="186">
        <f t="shared" si="43"/>
        <v>142.23141603748815</v>
      </c>
      <c r="S393" s="186">
        <f t="shared" si="43"/>
        <v>142.23141603748815</v>
      </c>
      <c r="T393" s="186">
        <f t="shared" si="43"/>
        <v>142.23141603748815</v>
      </c>
      <c r="U393" s="186">
        <f t="shared" si="43"/>
        <v>142.23141603748815</v>
      </c>
      <c r="V393" s="186">
        <f t="shared" si="43"/>
        <v>142.23141603748815</v>
      </c>
      <c r="W393" s="186">
        <f t="shared" si="43"/>
        <v>142.23141603748815</v>
      </c>
      <c r="X393" s="186">
        <f t="shared" si="43"/>
        <v>142.23141603748815</v>
      </c>
      <c r="Y393" s="186">
        <f t="shared" si="43"/>
        <v>142.23141603748815</v>
      </c>
      <c r="Z393" s="186">
        <f t="shared" si="43"/>
        <v>142.23141603748815</v>
      </c>
      <c r="AA393" s="186">
        <f t="shared" si="43"/>
        <v>142.23141603748815</v>
      </c>
      <c r="AB393" s="186">
        <f t="shared" si="43"/>
        <v>142.23141603748815</v>
      </c>
      <c r="AC393" s="186">
        <f t="shared" si="43"/>
        <v>142.23141603748815</v>
      </c>
      <c r="AD393" s="186">
        <f t="shared" si="43"/>
        <v>142.23141603748815</v>
      </c>
      <c r="AE393" s="186">
        <f t="shared" si="43"/>
        <v>142.23141603748815</v>
      </c>
      <c r="AF393" s="186">
        <f t="shared" si="43"/>
        <v>142.23141603748815</v>
      </c>
      <c r="AG393" s="186">
        <f t="shared" si="43"/>
        <v>142.23141603748815</v>
      </c>
      <c r="AH393" s="186">
        <f t="shared" si="43"/>
        <v>142.23141603748815</v>
      </c>
      <c r="AI393" s="186">
        <f t="shared" si="43"/>
        <v>142.23141603748815</v>
      </c>
      <c r="AJ393" s="186">
        <f t="shared" si="43"/>
        <v>142.23141603748815</v>
      </c>
      <c r="AK393" s="186">
        <f t="shared" si="43"/>
        <v>142.23141603748815</v>
      </c>
      <c r="AL393" s="186">
        <f t="shared" si="43"/>
        <v>142.23141603748815</v>
      </c>
      <c r="AM393" s="186">
        <f t="shared" si="43"/>
        <v>142.23141603748815</v>
      </c>
      <c r="AN393" s="186">
        <f t="shared" si="43"/>
        <v>142.23141603748815</v>
      </c>
      <c r="AO393" s="186">
        <f t="shared" si="43"/>
        <v>142.23141603748815</v>
      </c>
      <c r="AP393" s="186">
        <f t="shared" si="43"/>
        <v>142.23141603748815</v>
      </c>
      <c r="AQ393" s="186">
        <f t="shared" si="43"/>
        <v>142.23141603748815</v>
      </c>
      <c r="AR393" s="186">
        <f t="shared" si="43"/>
        <v>142.23141603748815</v>
      </c>
      <c r="AS393" s="186">
        <f t="shared" si="43"/>
        <v>142.23141603748815</v>
      </c>
      <c r="AT393" s="186">
        <f t="shared" si="43"/>
        <v>142.23141603748815</v>
      </c>
    </row>
    <row r="394" spans="7:46" ht="13.9" customHeight="1" thickTop="1" x14ac:dyDescent="0.4">
      <c r="G394" s="24"/>
      <c r="H394" s="262"/>
      <c r="I394" s="25"/>
      <c r="J394" s="252"/>
      <c r="K394" s="163" t="s">
        <v>164</v>
      </c>
      <c r="L394" s="187">
        <f t="shared" si="43"/>
        <v>141.81181263918484</v>
      </c>
      <c r="M394" s="187">
        <f t="shared" si="43"/>
        <v>131.93092373370331</v>
      </c>
      <c r="N394" s="187">
        <f t="shared" si="43"/>
        <v>126.72445534889191</v>
      </c>
      <c r="O394" s="187">
        <f t="shared" si="43"/>
        <v>121.36597328861156</v>
      </c>
      <c r="P394" s="187">
        <f t="shared" si="43"/>
        <v>115.85547755286221</v>
      </c>
      <c r="Q394" s="187">
        <f t="shared" si="43"/>
        <v>112.43516985481094</v>
      </c>
      <c r="R394" s="187">
        <f t="shared" si="43"/>
        <v>108.90085190015795</v>
      </c>
      <c r="S394" s="187">
        <f t="shared" si="43"/>
        <v>105.29052710777046</v>
      </c>
      <c r="T394" s="187">
        <f t="shared" si="43"/>
        <v>101.60419547764849</v>
      </c>
      <c r="U394" s="187">
        <f t="shared" si="43"/>
        <v>97.803853590924845</v>
      </c>
      <c r="V394" s="187">
        <f t="shared" si="43"/>
        <v>93.927504866466705</v>
      </c>
      <c r="W394" s="187">
        <f t="shared" si="43"/>
        <v>89.975149304274112</v>
      </c>
      <c r="X394" s="187">
        <f t="shared" si="43"/>
        <v>85.946786904347022</v>
      </c>
      <c r="Y394" s="187">
        <f t="shared" si="43"/>
        <v>81.842417666685463</v>
      </c>
      <c r="Z394" s="187">
        <f t="shared" si="43"/>
        <v>77.624038172422203</v>
      </c>
      <c r="AA394" s="187">
        <f t="shared" si="43"/>
        <v>77.434021078086033</v>
      </c>
      <c r="AB394" s="187">
        <f t="shared" si="43"/>
        <v>77.206000564882601</v>
      </c>
      <c r="AC394" s="187">
        <f t="shared" si="43"/>
        <v>76.939976632811948</v>
      </c>
      <c r="AD394" s="187">
        <f t="shared" si="43"/>
        <v>76.673952700741282</v>
      </c>
      <c r="AE394" s="187">
        <f t="shared" si="43"/>
        <v>76.331921930936161</v>
      </c>
      <c r="AF394" s="187">
        <f t="shared" si="43"/>
        <v>75.989891161131041</v>
      </c>
      <c r="AG394" s="187">
        <f t="shared" si="43"/>
        <v>75.647860391325906</v>
      </c>
      <c r="AH394" s="187">
        <f t="shared" si="43"/>
        <v>75.22982278378629</v>
      </c>
      <c r="AI394" s="187">
        <f t="shared" si="43"/>
        <v>74.811785176246687</v>
      </c>
      <c r="AJ394" s="187">
        <f t="shared" si="43"/>
        <v>74.355744149839865</v>
      </c>
      <c r="AK394" s="187">
        <f t="shared" si="43"/>
        <v>73.899703123433028</v>
      </c>
      <c r="AL394" s="187">
        <f t="shared" si="43"/>
        <v>73.367655259291709</v>
      </c>
      <c r="AM394" s="187">
        <f t="shared" si="43"/>
        <v>72.873610814017638</v>
      </c>
      <c r="AN394" s="187">
        <f t="shared" si="43"/>
        <v>72.303559531009086</v>
      </c>
      <c r="AO394" s="187">
        <f t="shared" si="43"/>
        <v>71.733508248000547</v>
      </c>
      <c r="AP394" s="187">
        <f t="shared" si="43"/>
        <v>71.125453546124746</v>
      </c>
      <c r="AQ394" s="187">
        <f t="shared" si="43"/>
        <v>70.517398844248973</v>
      </c>
      <c r="AR394" s="187">
        <f t="shared" si="43"/>
        <v>69.871340723505938</v>
      </c>
      <c r="AS394" s="187">
        <f t="shared" si="43"/>
        <v>69.187279183895697</v>
      </c>
      <c r="AT394" s="187">
        <f t="shared" si="43"/>
        <v>68.503217644285428</v>
      </c>
    </row>
    <row r="395" spans="7:46" ht="13.9" customHeight="1" x14ac:dyDescent="0.4">
      <c r="G395" s="24"/>
      <c r="H395" s="262"/>
      <c r="I395" s="25"/>
      <c r="J395" s="252"/>
      <c r="K395" s="165" t="s">
        <v>165</v>
      </c>
      <c r="L395" s="189">
        <f t="shared" si="43"/>
        <v>141.81181263918484</v>
      </c>
      <c r="M395" s="189">
        <f t="shared" si="43"/>
        <v>139.15157331847828</v>
      </c>
      <c r="N395" s="189">
        <f t="shared" si="43"/>
        <v>136.4913339977717</v>
      </c>
      <c r="O395" s="189">
        <f t="shared" si="43"/>
        <v>133.75508783933068</v>
      </c>
      <c r="P395" s="189">
        <f t="shared" si="43"/>
        <v>131.01884168088964</v>
      </c>
      <c r="Q395" s="189">
        <f t="shared" si="43"/>
        <v>127.56053056397111</v>
      </c>
      <c r="R395" s="189">
        <f t="shared" si="43"/>
        <v>124.06421602818534</v>
      </c>
      <c r="S395" s="189">
        <f t="shared" si="43"/>
        <v>120.52989807353234</v>
      </c>
      <c r="T395" s="189">
        <f t="shared" si="43"/>
        <v>116.95757670001208</v>
      </c>
      <c r="U395" s="189">
        <f t="shared" si="43"/>
        <v>113.34725190762464</v>
      </c>
      <c r="V395" s="189">
        <f t="shared" ref="V395:AT395" si="44">(V442+V664)*($S$47-1)</f>
        <v>109.73692711523714</v>
      </c>
      <c r="W395" s="189">
        <f t="shared" si="44"/>
        <v>106.05059548511521</v>
      </c>
      <c r="X395" s="189">
        <f t="shared" si="44"/>
        <v>102.36426385499324</v>
      </c>
      <c r="Y395" s="189">
        <f t="shared" si="44"/>
        <v>98.639928806004065</v>
      </c>
      <c r="Z395" s="189">
        <f t="shared" si="44"/>
        <v>94.877590338147613</v>
      </c>
      <c r="AA395" s="189">
        <f t="shared" si="44"/>
        <v>94.155525379670138</v>
      </c>
      <c r="AB395" s="189">
        <f t="shared" si="44"/>
        <v>93.433460421192635</v>
      </c>
      <c r="AC395" s="189">
        <f t="shared" si="44"/>
        <v>92.711395462715132</v>
      </c>
      <c r="AD395" s="189">
        <f t="shared" si="44"/>
        <v>91.951327085370394</v>
      </c>
      <c r="AE395" s="189">
        <f t="shared" si="44"/>
        <v>91.191258708025671</v>
      </c>
      <c r="AF395" s="189">
        <f t="shared" si="44"/>
        <v>90.3931869118137</v>
      </c>
      <c r="AG395" s="189">
        <f t="shared" si="44"/>
        <v>89.595115115601743</v>
      </c>
      <c r="AH395" s="189">
        <f t="shared" si="44"/>
        <v>88.797043319389772</v>
      </c>
      <c r="AI395" s="189">
        <f t="shared" si="44"/>
        <v>87.960968104310552</v>
      </c>
      <c r="AJ395" s="189">
        <f t="shared" si="44"/>
        <v>87.124892889231361</v>
      </c>
      <c r="AK395" s="189">
        <f t="shared" si="44"/>
        <v>86.288817674152156</v>
      </c>
      <c r="AL395" s="189">
        <f t="shared" si="44"/>
        <v>85.414739040205717</v>
      </c>
      <c r="AM395" s="189">
        <f t="shared" si="44"/>
        <v>84.540660406259278</v>
      </c>
      <c r="AN395" s="189">
        <f t="shared" si="44"/>
        <v>83.666581772312838</v>
      </c>
      <c r="AO395" s="189">
        <f t="shared" si="44"/>
        <v>82.792503138366385</v>
      </c>
      <c r="AP395" s="189">
        <f t="shared" si="44"/>
        <v>81.880421085552712</v>
      </c>
      <c r="AQ395" s="189">
        <f t="shared" si="44"/>
        <v>80.968339032739024</v>
      </c>
      <c r="AR395" s="189">
        <f t="shared" si="44"/>
        <v>80.056256979925351</v>
      </c>
      <c r="AS395" s="189">
        <f t="shared" si="44"/>
        <v>79.106171508244429</v>
      </c>
      <c r="AT395" s="189">
        <f t="shared" si="44"/>
        <v>78.156086036563522</v>
      </c>
    </row>
    <row r="396" spans="7:46" ht="13.9" customHeight="1" thickBot="1" x14ac:dyDescent="0.45">
      <c r="G396" s="24"/>
      <c r="H396" s="262"/>
      <c r="I396" s="25"/>
      <c r="J396" s="252"/>
      <c r="K396" s="167" t="s">
        <v>166</v>
      </c>
      <c r="L396" s="186">
        <f t="shared" ref="L396:AT403" si="45">(L443+L665)*($S$47-1)</f>
        <v>141.81181263918484</v>
      </c>
      <c r="M396" s="186">
        <f t="shared" si="45"/>
        <v>147.20829811833244</v>
      </c>
      <c r="N396" s="186">
        <f t="shared" si="45"/>
        <v>147.20829811833244</v>
      </c>
      <c r="O396" s="186">
        <f t="shared" si="45"/>
        <v>147.20829811833244</v>
      </c>
      <c r="P396" s="186">
        <f t="shared" si="45"/>
        <v>147.20829811833244</v>
      </c>
      <c r="Q396" s="186">
        <f t="shared" si="45"/>
        <v>147.20829811833244</v>
      </c>
      <c r="R396" s="186">
        <f t="shared" si="45"/>
        <v>147.20829811833244</v>
      </c>
      <c r="S396" s="186">
        <f t="shared" si="45"/>
        <v>147.20829811833244</v>
      </c>
      <c r="T396" s="186">
        <f t="shared" si="45"/>
        <v>147.20829811833244</v>
      </c>
      <c r="U396" s="186">
        <f t="shared" si="45"/>
        <v>147.20829811833244</v>
      </c>
      <c r="V396" s="186">
        <f t="shared" si="45"/>
        <v>147.20829811833244</v>
      </c>
      <c r="W396" s="186">
        <f t="shared" si="45"/>
        <v>147.20829811833244</v>
      </c>
      <c r="X396" s="186">
        <f t="shared" si="45"/>
        <v>147.20829811833244</v>
      </c>
      <c r="Y396" s="186">
        <f t="shared" si="45"/>
        <v>147.20829811833244</v>
      </c>
      <c r="Z396" s="186">
        <f t="shared" si="45"/>
        <v>147.20829811833244</v>
      </c>
      <c r="AA396" s="186">
        <f t="shared" si="45"/>
        <v>147.20829811833244</v>
      </c>
      <c r="AB396" s="186">
        <f t="shared" si="45"/>
        <v>147.20829811833244</v>
      </c>
      <c r="AC396" s="186">
        <f t="shared" si="45"/>
        <v>147.20829811833244</v>
      </c>
      <c r="AD396" s="186">
        <f t="shared" si="45"/>
        <v>147.20829811833244</v>
      </c>
      <c r="AE396" s="186">
        <f t="shared" si="45"/>
        <v>147.20829811833244</v>
      </c>
      <c r="AF396" s="186">
        <f t="shared" si="45"/>
        <v>147.20829811833244</v>
      </c>
      <c r="AG396" s="186">
        <f t="shared" si="45"/>
        <v>147.20829811833244</v>
      </c>
      <c r="AH396" s="186">
        <f t="shared" si="45"/>
        <v>147.20829811833244</v>
      </c>
      <c r="AI396" s="186">
        <f t="shared" si="45"/>
        <v>147.20829811833244</v>
      </c>
      <c r="AJ396" s="186">
        <f t="shared" si="45"/>
        <v>147.20829811833244</v>
      </c>
      <c r="AK396" s="186">
        <f t="shared" si="45"/>
        <v>147.20829811833244</v>
      </c>
      <c r="AL396" s="186">
        <f t="shared" si="45"/>
        <v>147.20829811833244</v>
      </c>
      <c r="AM396" s="186">
        <f t="shared" si="45"/>
        <v>147.20829811833244</v>
      </c>
      <c r="AN396" s="186">
        <f t="shared" si="45"/>
        <v>147.20829811833244</v>
      </c>
      <c r="AO396" s="186">
        <f t="shared" si="45"/>
        <v>147.20829811833244</v>
      </c>
      <c r="AP396" s="186">
        <f t="shared" si="45"/>
        <v>147.20829811833244</v>
      </c>
      <c r="AQ396" s="186">
        <f t="shared" si="45"/>
        <v>147.20829811833244</v>
      </c>
      <c r="AR396" s="186">
        <f t="shared" si="45"/>
        <v>147.20829811833244</v>
      </c>
      <c r="AS396" s="186">
        <f t="shared" si="45"/>
        <v>147.20829811833244</v>
      </c>
      <c r="AT396" s="186">
        <f t="shared" si="45"/>
        <v>147.20829811833244</v>
      </c>
    </row>
    <row r="397" spans="7:46" ht="13.9" customHeight="1" thickTop="1" x14ac:dyDescent="0.4">
      <c r="G397" s="24"/>
      <c r="H397" s="262"/>
      <c r="I397" s="25"/>
      <c r="J397" s="252"/>
      <c r="K397" s="163" t="s">
        <v>167</v>
      </c>
      <c r="L397" s="187">
        <f t="shared" si="45"/>
        <v>160.43847425390001</v>
      </c>
      <c r="M397" s="187">
        <f t="shared" si="45"/>
        <v>149.56949645787034</v>
      </c>
      <c r="N397" s="187">
        <f t="shared" si="45"/>
        <v>143.83098020891759</v>
      </c>
      <c r="O397" s="187">
        <f t="shared" si="45"/>
        <v>137.90244686562869</v>
      </c>
      <c r="P397" s="187">
        <f t="shared" si="45"/>
        <v>131.85990326573807</v>
      </c>
      <c r="Q397" s="187">
        <f t="shared" si="45"/>
        <v>128.05956137901441</v>
      </c>
      <c r="R397" s="187">
        <f t="shared" si="45"/>
        <v>124.18321265455627</v>
      </c>
      <c r="S397" s="187">
        <f t="shared" si="45"/>
        <v>120.19285367349644</v>
      </c>
      <c r="T397" s="187">
        <f t="shared" si="45"/>
        <v>116.12648785470212</v>
      </c>
      <c r="U397" s="187">
        <f t="shared" si="45"/>
        <v>111.90810836043886</v>
      </c>
      <c r="V397" s="187">
        <f t="shared" si="45"/>
        <v>107.61372202844112</v>
      </c>
      <c r="W397" s="187">
        <f t="shared" si="45"/>
        <v>103.24332885870889</v>
      </c>
      <c r="X397" s="187">
        <f t="shared" si="45"/>
        <v>98.75892543237498</v>
      </c>
      <c r="Y397" s="187">
        <f t="shared" si="45"/>
        <v>94.198515168306585</v>
      </c>
      <c r="Z397" s="187">
        <f t="shared" si="45"/>
        <v>89.524094647636488</v>
      </c>
      <c r="AA397" s="187">
        <f t="shared" si="45"/>
        <v>89.33407755330029</v>
      </c>
      <c r="AB397" s="187">
        <f t="shared" si="45"/>
        <v>89.068053621229652</v>
      </c>
      <c r="AC397" s="187">
        <f t="shared" si="45"/>
        <v>88.802029689158985</v>
      </c>
      <c r="AD397" s="187">
        <f t="shared" si="45"/>
        <v>88.498002338221099</v>
      </c>
      <c r="AE397" s="187">
        <f t="shared" si="45"/>
        <v>88.11796814954873</v>
      </c>
      <c r="AF397" s="187">
        <f t="shared" si="45"/>
        <v>87.737933960876362</v>
      </c>
      <c r="AG397" s="187">
        <f t="shared" si="45"/>
        <v>87.357899772204007</v>
      </c>
      <c r="AH397" s="187">
        <f t="shared" si="45"/>
        <v>86.901858745797156</v>
      </c>
      <c r="AI397" s="187">
        <f t="shared" si="45"/>
        <v>86.407814300523086</v>
      </c>
      <c r="AJ397" s="187">
        <f t="shared" si="45"/>
        <v>85.913769855248987</v>
      </c>
      <c r="AK397" s="187">
        <f t="shared" si="45"/>
        <v>85.381721991107696</v>
      </c>
      <c r="AL397" s="187">
        <f t="shared" si="45"/>
        <v>84.811670708099143</v>
      </c>
      <c r="AM397" s="187">
        <f t="shared" si="45"/>
        <v>84.241619425090605</v>
      </c>
      <c r="AN397" s="187">
        <f t="shared" si="45"/>
        <v>83.633564723214803</v>
      </c>
      <c r="AO397" s="187">
        <f t="shared" si="45"/>
        <v>82.949503183604548</v>
      </c>
      <c r="AP397" s="187">
        <f t="shared" si="45"/>
        <v>82.303445062861528</v>
      </c>
      <c r="AQ397" s="187">
        <f t="shared" si="45"/>
        <v>81.581380104384039</v>
      </c>
      <c r="AR397" s="187">
        <f t="shared" si="45"/>
        <v>80.859315145906535</v>
      </c>
      <c r="AS397" s="187">
        <f t="shared" si="45"/>
        <v>80.099246768561798</v>
      </c>
      <c r="AT397" s="187">
        <f t="shared" si="45"/>
        <v>79.339178391217061</v>
      </c>
    </row>
    <row r="398" spans="7:46" ht="13.9" customHeight="1" x14ac:dyDescent="0.4">
      <c r="G398" s="24"/>
      <c r="H398" s="262"/>
      <c r="I398" s="25"/>
      <c r="J398" s="252"/>
      <c r="K398" s="165" t="s">
        <v>168</v>
      </c>
      <c r="L398" s="185">
        <f t="shared" si="45"/>
        <v>160.43847425390001</v>
      </c>
      <c r="M398" s="185">
        <f t="shared" si="45"/>
        <v>157.51221100112278</v>
      </c>
      <c r="N398" s="185">
        <f t="shared" si="45"/>
        <v>154.54794432947836</v>
      </c>
      <c r="O398" s="185">
        <f t="shared" si="45"/>
        <v>151.5836776578339</v>
      </c>
      <c r="P398" s="185">
        <f t="shared" si="45"/>
        <v>148.54340414845493</v>
      </c>
      <c r="Q398" s="185">
        <f t="shared" si="45"/>
        <v>144.70505884286405</v>
      </c>
      <c r="R398" s="185">
        <f t="shared" si="45"/>
        <v>140.82871011840592</v>
      </c>
      <c r="S398" s="185">
        <f t="shared" si="45"/>
        <v>136.91435797508055</v>
      </c>
      <c r="T398" s="185">
        <f t="shared" si="45"/>
        <v>132.96200241288795</v>
      </c>
      <c r="U398" s="185">
        <f t="shared" si="45"/>
        <v>129.00964685069533</v>
      </c>
      <c r="V398" s="185">
        <f t="shared" si="45"/>
        <v>124.98128445076826</v>
      </c>
      <c r="W398" s="185">
        <f t="shared" si="45"/>
        <v>120.91491863197395</v>
      </c>
      <c r="X398" s="185">
        <f t="shared" si="45"/>
        <v>116.81054939431239</v>
      </c>
      <c r="Y398" s="185">
        <f t="shared" si="45"/>
        <v>112.70618015665083</v>
      </c>
      <c r="Z398" s="185">
        <f t="shared" si="45"/>
        <v>108.52580408125479</v>
      </c>
      <c r="AA398" s="185">
        <f t="shared" si="45"/>
        <v>107.72773228504282</v>
      </c>
      <c r="AB398" s="185">
        <f t="shared" si="45"/>
        <v>106.92966048883085</v>
      </c>
      <c r="AC398" s="185">
        <f t="shared" si="45"/>
        <v>106.13158869261888</v>
      </c>
      <c r="AD398" s="185">
        <f t="shared" si="45"/>
        <v>105.29551347753969</v>
      </c>
      <c r="AE398" s="185">
        <f t="shared" si="45"/>
        <v>104.42143484359325</v>
      </c>
      <c r="AF398" s="185">
        <f t="shared" si="45"/>
        <v>103.54735620964679</v>
      </c>
      <c r="AG398" s="185">
        <f t="shared" si="45"/>
        <v>102.67327757570035</v>
      </c>
      <c r="AH398" s="185">
        <f t="shared" si="45"/>
        <v>101.79919894175391</v>
      </c>
      <c r="AI398" s="185">
        <f t="shared" si="45"/>
        <v>100.88711688894024</v>
      </c>
      <c r="AJ398" s="185">
        <f t="shared" si="45"/>
        <v>99.937031417259334</v>
      </c>
      <c r="AK398" s="185">
        <f t="shared" si="45"/>
        <v>99.024949364445618</v>
      </c>
      <c r="AL398" s="185">
        <f t="shared" si="45"/>
        <v>98.036860473897491</v>
      </c>
      <c r="AM398" s="185">
        <f t="shared" si="45"/>
        <v>97.086775002216569</v>
      </c>
      <c r="AN398" s="185">
        <f t="shared" si="45"/>
        <v>96.098686111668428</v>
      </c>
      <c r="AO398" s="185">
        <f t="shared" si="45"/>
        <v>95.110597221120273</v>
      </c>
      <c r="AP398" s="185">
        <f t="shared" si="45"/>
        <v>94.122508330572117</v>
      </c>
      <c r="AQ398" s="185">
        <f t="shared" si="45"/>
        <v>93.096416021156713</v>
      </c>
      <c r="AR398" s="185">
        <f t="shared" si="45"/>
        <v>92.070323711741338</v>
      </c>
      <c r="AS398" s="185">
        <f t="shared" si="45"/>
        <v>91.0062279834587</v>
      </c>
      <c r="AT398" s="185">
        <f t="shared" si="45"/>
        <v>89.980135674043325</v>
      </c>
    </row>
    <row r="399" spans="7:46" ht="13.9" customHeight="1" thickBot="1" x14ac:dyDescent="0.45">
      <c r="G399" s="24"/>
      <c r="H399" s="262"/>
      <c r="I399" s="25"/>
      <c r="J399" s="252"/>
      <c r="K399" s="167" t="s">
        <v>169</v>
      </c>
      <c r="L399" s="186">
        <f t="shared" si="45"/>
        <v>160.43847425390001</v>
      </c>
      <c r="M399" s="186">
        <f t="shared" si="45"/>
        <v>166.36700759718892</v>
      </c>
      <c r="N399" s="186">
        <f t="shared" si="45"/>
        <v>166.36700759718892</v>
      </c>
      <c r="O399" s="186">
        <f t="shared" si="45"/>
        <v>166.36700759718892</v>
      </c>
      <c r="P399" s="186">
        <f t="shared" si="45"/>
        <v>166.36700759718892</v>
      </c>
      <c r="Q399" s="186">
        <f t="shared" si="45"/>
        <v>166.36700759718892</v>
      </c>
      <c r="R399" s="186">
        <f t="shared" si="45"/>
        <v>166.36700759718892</v>
      </c>
      <c r="S399" s="186">
        <f t="shared" si="45"/>
        <v>166.36700759718892</v>
      </c>
      <c r="T399" s="186">
        <f t="shared" si="45"/>
        <v>166.36700759718892</v>
      </c>
      <c r="U399" s="186">
        <f t="shared" si="45"/>
        <v>166.36700759718892</v>
      </c>
      <c r="V399" s="186">
        <f t="shared" si="45"/>
        <v>166.36700759718892</v>
      </c>
      <c r="W399" s="186">
        <f t="shared" si="45"/>
        <v>166.36700759718892</v>
      </c>
      <c r="X399" s="186">
        <f t="shared" si="45"/>
        <v>166.36700759718892</v>
      </c>
      <c r="Y399" s="186">
        <f t="shared" si="45"/>
        <v>166.36700759718892</v>
      </c>
      <c r="Z399" s="186">
        <f t="shared" si="45"/>
        <v>166.36700759718892</v>
      </c>
      <c r="AA399" s="186">
        <f t="shared" si="45"/>
        <v>166.36700759718892</v>
      </c>
      <c r="AB399" s="186">
        <f t="shared" si="45"/>
        <v>166.36700759718892</v>
      </c>
      <c r="AC399" s="186">
        <f t="shared" si="45"/>
        <v>166.36700759718892</v>
      </c>
      <c r="AD399" s="186">
        <f t="shared" si="45"/>
        <v>166.36700759718892</v>
      </c>
      <c r="AE399" s="186">
        <f t="shared" si="45"/>
        <v>166.36700759718892</v>
      </c>
      <c r="AF399" s="186">
        <f t="shared" si="45"/>
        <v>166.36700759718892</v>
      </c>
      <c r="AG399" s="186">
        <f t="shared" si="45"/>
        <v>166.36700759718892</v>
      </c>
      <c r="AH399" s="186">
        <f t="shared" si="45"/>
        <v>166.36700759718892</v>
      </c>
      <c r="AI399" s="186">
        <f t="shared" si="45"/>
        <v>166.36700759718892</v>
      </c>
      <c r="AJ399" s="186">
        <f t="shared" si="45"/>
        <v>166.36700759718892</v>
      </c>
      <c r="AK399" s="186">
        <f t="shared" si="45"/>
        <v>166.36700759718892</v>
      </c>
      <c r="AL399" s="186">
        <f t="shared" si="45"/>
        <v>166.36700759718892</v>
      </c>
      <c r="AM399" s="186">
        <f t="shared" si="45"/>
        <v>166.36700759718892</v>
      </c>
      <c r="AN399" s="186">
        <f t="shared" si="45"/>
        <v>166.36700759718892</v>
      </c>
      <c r="AO399" s="186">
        <f t="shared" si="45"/>
        <v>166.36700759718892</v>
      </c>
      <c r="AP399" s="186">
        <f t="shared" si="45"/>
        <v>166.36700759718892</v>
      </c>
      <c r="AQ399" s="186">
        <f t="shared" si="45"/>
        <v>166.36700759718892</v>
      </c>
      <c r="AR399" s="186">
        <f t="shared" si="45"/>
        <v>166.36700759718892</v>
      </c>
      <c r="AS399" s="186">
        <f t="shared" si="45"/>
        <v>166.36700759718892</v>
      </c>
      <c r="AT399" s="186">
        <f t="shared" si="45"/>
        <v>166.36700759718892</v>
      </c>
    </row>
    <row r="400" spans="7:46" ht="13.9" customHeight="1" thickTop="1" x14ac:dyDescent="0.4">
      <c r="G400" s="24"/>
      <c r="H400" s="262"/>
      <c r="I400" s="25"/>
      <c r="J400" s="252"/>
      <c r="K400" s="163" t="s">
        <v>170</v>
      </c>
      <c r="L400" s="187">
        <f t="shared" si="45"/>
        <v>187.80303939340968</v>
      </c>
      <c r="M400" s="187">
        <f t="shared" si="45"/>
        <v>175.83196245023009</v>
      </c>
      <c r="N400" s="187">
        <f t="shared" si="45"/>
        <v>169.44738808053432</v>
      </c>
      <c r="O400" s="187">
        <f t="shared" si="45"/>
        <v>162.83479319763518</v>
      </c>
      <c r="P400" s="187">
        <f t="shared" si="45"/>
        <v>156.03218122039982</v>
      </c>
      <c r="Q400" s="187">
        <f t="shared" si="45"/>
        <v>151.85180514500379</v>
      </c>
      <c r="R400" s="187">
        <f t="shared" si="45"/>
        <v>147.51941539413883</v>
      </c>
      <c r="S400" s="187">
        <f t="shared" si="45"/>
        <v>143.07301538667215</v>
      </c>
      <c r="T400" s="187">
        <f t="shared" si="45"/>
        <v>138.47460170373651</v>
      </c>
      <c r="U400" s="187">
        <f t="shared" si="45"/>
        <v>133.76217776419918</v>
      </c>
      <c r="V400" s="187">
        <f t="shared" si="45"/>
        <v>128.93574356806013</v>
      </c>
      <c r="W400" s="187">
        <f t="shared" si="45"/>
        <v>123.95729569645212</v>
      </c>
      <c r="X400" s="187">
        <f t="shared" si="45"/>
        <v>118.90284098710966</v>
      </c>
      <c r="Y400" s="187">
        <f t="shared" si="45"/>
        <v>113.69637260229824</v>
      </c>
      <c r="Z400" s="187">
        <f t="shared" si="45"/>
        <v>108.41389737975237</v>
      </c>
      <c r="AA400" s="187">
        <f t="shared" si="45"/>
        <v>108.22388028541617</v>
      </c>
      <c r="AB400" s="187">
        <f t="shared" si="45"/>
        <v>107.99585977221275</v>
      </c>
      <c r="AC400" s="187">
        <f t="shared" si="45"/>
        <v>107.72983584014209</v>
      </c>
      <c r="AD400" s="187">
        <f t="shared" si="45"/>
        <v>107.38780507033695</v>
      </c>
      <c r="AE400" s="187">
        <f t="shared" si="45"/>
        <v>107.04577430053183</v>
      </c>
      <c r="AF400" s="187">
        <f t="shared" si="45"/>
        <v>106.62773669299224</v>
      </c>
      <c r="AG400" s="187">
        <f t="shared" si="45"/>
        <v>106.20969908545264</v>
      </c>
      <c r="AH400" s="187">
        <f t="shared" si="45"/>
        <v>105.71565464017857</v>
      </c>
      <c r="AI400" s="187">
        <f t="shared" si="45"/>
        <v>105.18360677603725</v>
      </c>
      <c r="AJ400" s="187">
        <f t="shared" si="45"/>
        <v>104.65155891189593</v>
      </c>
      <c r="AK400" s="187">
        <f t="shared" si="45"/>
        <v>104.04350421002015</v>
      </c>
      <c r="AL400" s="187">
        <f t="shared" si="45"/>
        <v>103.43544950814434</v>
      </c>
      <c r="AM400" s="187">
        <f t="shared" si="45"/>
        <v>102.7513879685341</v>
      </c>
      <c r="AN400" s="187">
        <f t="shared" si="45"/>
        <v>102.06732642892383</v>
      </c>
      <c r="AO400" s="187">
        <f t="shared" si="45"/>
        <v>101.3072580515791</v>
      </c>
      <c r="AP400" s="187">
        <f t="shared" si="45"/>
        <v>100.54718967423437</v>
      </c>
      <c r="AQ400" s="187">
        <f t="shared" si="45"/>
        <v>99.749117878022403</v>
      </c>
      <c r="AR400" s="187">
        <f t="shared" si="45"/>
        <v>98.913042662943212</v>
      </c>
      <c r="AS400" s="187">
        <f t="shared" si="45"/>
        <v>98.038964028996759</v>
      </c>
      <c r="AT400" s="187">
        <f t="shared" si="45"/>
        <v>97.164885395050334</v>
      </c>
    </row>
    <row r="401" spans="7:46" ht="13.9" customHeight="1" x14ac:dyDescent="0.4">
      <c r="G401" s="24"/>
      <c r="H401" s="262"/>
      <c r="I401" s="25"/>
      <c r="J401" s="252"/>
      <c r="K401" s="165" t="s">
        <v>171</v>
      </c>
      <c r="L401" s="185">
        <f t="shared" si="45"/>
        <v>187.80303939340968</v>
      </c>
      <c r="M401" s="185">
        <f t="shared" si="45"/>
        <v>184.57274878969449</v>
      </c>
      <c r="N401" s="185">
        <f t="shared" si="45"/>
        <v>181.26645134824494</v>
      </c>
      <c r="O401" s="185">
        <f t="shared" si="45"/>
        <v>177.92215048792812</v>
      </c>
      <c r="P401" s="185">
        <f t="shared" si="45"/>
        <v>174.50184278987683</v>
      </c>
      <c r="Q401" s="185">
        <f t="shared" si="45"/>
        <v>170.20745645787906</v>
      </c>
      <c r="R401" s="185">
        <f t="shared" si="45"/>
        <v>165.83706328814688</v>
      </c>
      <c r="S401" s="185">
        <f t="shared" si="45"/>
        <v>161.42866669954742</v>
      </c>
      <c r="T401" s="185">
        <f t="shared" si="45"/>
        <v>156.98226669208074</v>
      </c>
      <c r="U401" s="185">
        <f t="shared" si="45"/>
        <v>152.45985984687957</v>
      </c>
      <c r="V401" s="185">
        <f t="shared" si="45"/>
        <v>147.93745300167842</v>
      </c>
      <c r="W401" s="185">
        <f t="shared" si="45"/>
        <v>143.33903931874278</v>
      </c>
      <c r="X401" s="185">
        <f t="shared" si="45"/>
        <v>138.70262221693991</v>
      </c>
      <c r="Y401" s="185">
        <f t="shared" si="45"/>
        <v>134.02820169626983</v>
      </c>
      <c r="Z401" s="185">
        <f t="shared" si="45"/>
        <v>129.27777433786525</v>
      </c>
      <c r="AA401" s="185">
        <f t="shared" si="45"/>
        <v>128.40369570391883</v>
      </c>
      <c r="AB401" s="185">
        <f t="shared" si="45"/>
        <v>127.52961706997236</v>
      </c>
      <c r="AC401" s="185">
        <f t="shared" si="45"/>
        <v>126.6175350171587</v>
      </c>
      <c r="AD401" s="185">
        <f t="shared" si="45"/>
        <v>125.66744954547778</v>
      </c>
      <c r="AE401" s="185">
        <f t="shared" si="45"/>
        <v>124.71736407379686</v>
      </c>
      <c r="AF401" s="185">
        <f t="shared" si="45"/>
        <v>123.76727860211595</v>
      </c>
      <c r="AG401" s="185">
        <f t="shared" si="45"/>
        <v>122.77918971156778</v>
      </c>
      <c r="AH401" s="185">
        <f t="shared" si="45"/>
        <v>121.75309740215241</v>
      </c>
      <c r="AI401" s="185">
        <f t="shared" si="45"/>
        <v>120.727005092737</v>
      </c>
      <c r="AJ401" s="185">
        <f t="shared" si="45"/>
        <v>119.70091278332163</v>
      </c>
      <c r="AK401" s="185">
        <f t="shared" si="45"/>
        <v>118.636817055039</v>
      </c>
      <c r="AL401" s="185">
        <f t="shared" si="45"/>
        <v>117.57272132675638</v>
      </c>
      <c r="AM401" s="185">
        <f t="shared" si="45"/>
        <v>116.47062217960649</v>
      </c>
      <c r="AN401" s="185">
        <f t="shared" si="45"/>
        <v>115.36852303245664</v>
      </c>
      <c r="AO401" s="185">
        <f t="shared" si="45"/>
        <v>114.22842046643954</v>
      </c>
      <c r="AP401" s="185">
        <f t="shared" si="45"/>
        <v>113.08831790042244</v>
      </c>
      <c r="AQ401" s="185">
        <f t="shared" si="45"/>
        <v>111.91021191553811</v>
      </c>
      <c r="AR401" s="185">
        <f t="shared" si="45"/>
        <v>110.7321059306538</v>
      </c>
      <c r="AS401" s="185">
        <f t="shared" si="45"/>
        <v>109.55399994576946</v>
      </c>
      <c r="AT401" s="185">
        <f t="shared" si="45"/>
        <v>108.37589396088514</v>
      </c>
    </row>
    <row r="402" spans="7:46" ht="13.9" customHeight="1" thickBot="1" x14ac:dyDescent="0.45">
      <c r="G402" s="24"/>
      <c r="H402" s="262"/>
      <c r="I402" s="25"/>
      <c r="J402" s="252"/>
      <c r="K402" s="167" t="s">
        <v>172</v>
      </c>
      <c r="L402" s="186">
        <f t="shared" si="45"/>
        <v>187.80303939340968</v>
      </c>
      <c r="M402" s="186">
        <f t="shared" si="45"/>
        <v>194.41563427630882</v>
      </c>
      <c r="N402" s="186">
        <f t="shared" si="45"/>
        <v>194.41563427630882</v>
      </c>
      <c r="O402" s="186">
        <f t="shared" si="45"/>
        <v>194.41563427630882</v>
      </c>
      <c r="P402" s="186">
        <f t="shared" si="45"/>
        <v>194.41563427630882</v>
      </c>
      <c r="Q402" s="186">
        <f t="shared" si="45"/>
        <v>194.41563427630882</v>
      </c>
      <c r="R402" s="186">
        <f t="shared" si="45"/>
        <v>194.41563427630882</v>
      </c>
      <c r="S402" s="186">
        <f t="shared" si="45"/>
        <v>194.41563427630882</v>
      </c>
      <c r="T402" s="186">
        <f t="shared" si="45"/>
        <v>194.41563427630882</v>
      </c>
      <c r="U402" s="186">
        <f t="shared" si="45"/>
        <v>194.41563427630882</v>
      </c>
      <c r="V402" s="186">
        <f t="shared" si="45"/>
        <v>194.41563427630882</v>
      </c>
      <c r="W402" s="186">
        <f t="shared" si="45"/>
        <v>194.41563427630882</v>
      </c>
      <c r="X402" s="186">
        <f t="shared" si="45"/>
        <v>194.41563427630882</v>
      </c>
      <c r="Y402" s="186">
        <f t="shared" si="45"/>
        <v>194.41563427630882</v>
      </c>
      <c r="Z402" s="186">
        <f t="shared" si="45"/>
        <v>194.41563427630882</v>
      </c>
      <c r="AA402" s="186">
        <f t="shared" si="45"/>
        <v>194.41563427630882</v>
      </c>
      <c r="AB402" s="186">
        <f t="shared" si="45"/>
        <v>194.41563427630882</v>
      </c>
      <c r="AC402" s="186">
        <f t="shared" si="45"/>
        <v>194.41563427630882</v>
      </c>
      <c r="AD402" s="186">
        <f t="shared" si="45"/>
        <v>194.41563427630882</v>
      </c>
      <c r="AE402" s="186">
        <f t="shared" si="45"/>
        <v>194.41563427630882</v>
      </c>
      <c r="AF402" s="186">
        <f t="shared" si="45"/>
        <v>194.41563427630882</v>
      </c>
      <c r="AG402" s="186">
        <f t="shared" si="45"/>
        <v>194.41563427630882</v>
      </c>
      <c r="AH402" s="186">
        <f t="shared" si="45"/>
        <v>194.41563427630882</v>
      </c>
      <c r="AI402" s="186">
        <f t="shared" si="45"/>
        <v>194.41563427630882</v>
      </c>
      <c r="AJ402" s="186">
        <f t="shared" si="45"/>
        <v>194.41563427630882</v>
      </c>
      <c r="AK402" s="186">
        <f t="shared" si="45"/>
        <v>194.41563427630882</v>
      </c>
      <c r="AL402" s="186">
        <f t="shared" si="45"/>
        <v>194.41563427630882</v>
      </c>
      <c r="AM402" s="186">
        <f t="shared" si="45"/>
        <v>194.41563427630882</v>
      </c>
      <c r="AN402" s="186">
        <f t="shared" si="45"/>
        <v>194.41563427630882</v>
      </c>
      <c r="AO402" s="186">
        <f t="shared" si="45"/>
        <v>194.41563427630882</v>
      </c>
      <c r="AP402" s="186">
        <f t="shared" si="45"/>
        <v>194.41563427630882</v>
      </c>
      <c r="AQ402" s="186">
        <f t="shared" si="45"/>
        <v>194.41563427630882</v>
      </c>
      <c r="AR402" s="186">
        <f t="shared" si="45"/>
        <v>194.41563427630882</v>
      </c>
      <c r="AS402" s="186">
        <f t="shared" si="45"/>
        <v>194.41563427630882</v>
      </c>
      <c r="AT402" s="186">
        <f t="shared" si="45"/>
        <v>194.41563427630882</v>
      </c>
    </row>
    <row r="403" spans="7:46" ht="13.9" customHeight="1" thickTop="1" x14ac:dyDescent="0.4">
      <c r="G403" s="24"/>
      <c r="H403" s="262"/>
      <c r="I403" s="25"/>
      <c r="J403" s="252"/>
      <c r="K403" s="163" t="s">
        <v>173</v>
      </c>
      <c r="L403" s="187">
        <f t="shared" si="45"/>
        <v>209.92498490949097</v>
      </c>
      <c r="M403" s="187">
        <f t="shared" si="45"/>
        <v>196.43377121162197</v>
      </c>
      <c r="N403" s="187">
        <f t="shared" si="45"/>
        <v>189.36513530231596</v>
      </c>
      <c r="O403" s="187">
        <f t="shared" si="45"/>
        <v>182.14448571754099</v>
      </c>
      <c r="P403" s="187">
        <f t="shared" si="45"/>
        <v>174.80982587616433</v>
      </c>
      <c r="Q403" s="187">
        <f t="shared" si="45"/>
        <v>170.09740193662702</v>
      </c>
      <c r="R403" s="187">
        <f t="shared" si="45"/>
        <v>165.3089711593552</v>
      </c>
      <c r="S403" s="187">
        <f t="shared" si="45"/>
        <v>160.40653012548165</v>
      </c>
      <c r="T403" s="187">
        <f t="shared" si="45"/>
        <v>155.39007883500642</v>
      </c>
      <c r="U403" s="187">
        <f t="shared" si="45"/>
        <v>150.29762070679675</v>
      </c>
      <c r="V403" s="187">
        <f t="shared" ref="V403:AT403" si="46">(V450+V672)*($S$47-1)</f>
        <v>145.12915574085255</v>
      </c>
      <c r="W403" s="187">
        <f t="shared" si="46"/>
        <v>139.84668051830667</v>
      </c>
      <c r="X403" s="187">
        <f t="shared" si="46"/>
        <v>134.48819845802632</v>
      </c>
      <c r="Y403" s="187">
        <f t="shared" si="46"/>
        <v>129.05370956001147</v>
      </c>
      <c r="Z403" s="187">
        <f t="shared" si="46"/>
        <v>123.54321382426217</v>
      </c>
      <c r="AA403" s="187">
        <f t="shared" si="46"/>
        <v>123.01116596012085</v>
      </c>
      <c r="AB403" s="187">
        <f t="shared" si="46"/>
        <v>122.47911809597954</v>
      </c>
      <c r="AC403" s="187">
        <f t="shared" si="46"/>
        <v>121.90906681297099</v>
      </c>
      <c r="AD403" s="187">
        <f t="shared" si="46"/>
        <v>121.30101211109522</v>
      </c>
      <c r="AE403" s="187">
        <f t="shared" si="46"/>
        <v>120.65495399035218</v>
      </c>
      <c r="AF403" s="187">
        <f t="shared" si="46"/>
        <v>120.00889586960916</v>
      </c>
      <c r="AG403" s="187">
        <f t="shared" si="46"/>
        <v>119.32483432999891</v>
      </c>
      <c r="AH403" s="187">
        <f t="shared" si="46"/>
        <v>118.60276937152142</v>
      </c>
      <c r="AI403" s="187">
        <f t="shared" si="46"/>
        <v>117.84270099417668</v>
      </c>
      <c r="AJ403" s="187">
        <f t="shared" si="46"/>
        <v>117.08263261683193</v>
      </c>
      <c r="AK403" s="187">
        <f t="shared" si="46"/>
        <v>116.24655740175274</v>
      </c>
      <c r="AL403" s="187">
        <f t="shared" si="46"/>
        <v>115.44848560554075</v>
      </c>
      <c r="AM403" s="187">
        <f t="shared" si="46"/>
        <v>114.57440697159433</v>
      </c>
      <c r="AN403" s="187">
        <f t="shared" si="46"/>
        <v>113.70032833764787</v>
      </c>
      <c r="AO403" s="187">
        <f t="shared" si="46"/>
        <v>112.7882462848342</v>
      </c>
      <c r="AP403" s="187">
        <f t="shared" si="46"/>
        <v>111.83816081315331</v>
      </c>
      <c r="AQ403" s="187">
        <f t="shared" si="46"/>
        <v>110.88807534147237</v>
      </c>
      <c r="AR403" s="187">
        <f t="shared" si="46"/>
        <v>109.89998645092422</v>
      </c>
      <c r="AS403" s="187">
        <f t="shared" si="46"/>
        <v>108.91189756037608</v>
      </c>
      <c r="AT403" s="187">
        <f t="shared" si="46"/>
        <v>107.8858052509607</v>
      </c>
    </row>
    <row r="404" spans="7:46" ht="13.9" customHeight="1" x14ac:dyDescent="0.4">
      <c r="G404" s="24"/>
      <c r="H404" s="262"/>
      <c r="I404" s="25"/>
      <c r="J404" s="252"/>
      <c r="K404" s="165" t="s">
        <v>174</v>
      </c>
      <c r="L404" s="185">
        <f t="shared" ref="L404:AT411" si="47">(L451+L673)*($S$47-1)</f>
        <v>209.92498490949097</v>
      </c>
      <c r="M404" s="185">
        <f t="shared" si="47"/>
        <v>206.35266353597072</v>
      </c>
      <c r="N404" s="185">
        <f t="shared" si="47"/>
        <v>202.74233874358325</v>
      </c>
      <c r="O404" s="185">
        <f t="shared" si="47"/>
        <v>199.09401053232855</v>
      </c>
      <c r="P404" s="185">
        <f t="shared" si="47"/>
        <v>195.44568232107383</v>
      </c>
      <c r="Q404" s="185">
        <f t="shared" si="47"/>
        <v>190.84726863813822</v>
      </c>
      <c r="R404" s="185">
        <f t="shared" si="47"/>
        <v>186.24885495520257</v>
      </c>
      <c r="S404" s="185">
        <f t="shared" si="47"/>
        <v>181.61243785339968</v>
      </c>
      <c r="T404" s="185">
        <f t="shared" si="47"/>
        <v>176.90001391386235</v>
      </c>
      <c r="U404" s="185">
        <f t="shared" si="47"/>
        <v>172.18758997432499</v>
      </c>
      <c r="V404" s="185">
        <f t="shared" si="47"/>
        <v>167.43716261592041</v>
      </c>
      <c r="W404" s="185">
        <f t="shared" si="47"/>
        <v>162.64873183864862</v>
      </c>
      <c r="X404" s="185">
        <f t="shared" si="47"/>
        <v>157.86030106137682</v>
      </c>
      <c r="Y404" s="185">
        <f t="shared" si="47"/>
        <v>152.99586344637052</v>
      </c>
      <c r="Z404" s="185">
        <f t="shared" si="47"/>
        <v>148.13142583136425</v>
      </c>
      <c r="AA404" s="185">
        <f t="shared" si="47"/>
        <v>147.06733010308164</v>
      </c>
      <c r="AB404" s="185">
        <f t="shared" si="47"/>
        <v>146.04123779366626</v>
      </c>
      <c r="AC404" s="185">
        <f t="shared" si="47"/>
        <v>144.97714206538362</v>
      </c>
      <c r="AD404" s="185">
        <f t="shared" si="47"/>
        <v>143.87504291823376</v>
      </c>
      <c r="AE404" s="185">
        <f t="shared" si="47"/>
        <v>142.81094718995112</v>
      </c>
      <c r="AF404" s="185">
        <f t="shared" si="47"/>
        <v>141.67084462393402</v>
      </c>
      <c r="AG404" s="185">
        <f t="shared" si="47"/>
        <v>140.56874547678416</v>
      </c>
      <c r="AH404" s="185">
        <f t="shared" si="47"/>
        <v>139.42864291076708</v>
      </c>
      <c r="AI404" s="185">
        <f t="shared" si="47"/>
        <v>138.28854034474998</v>
      </c>
      <c r="AJ404" s="185">
        <f t="shared" si="47"/>
        <v>137.11043435986565</v>
      </c>
      <c r="AK404" s="185">
        <f t="shared" si="47"/>
        <v>135.97033179384854</v>
      </c>
      <c r="AL404" s="185">
        <f t="shared" si="47"/>
        <v>134.75422239009697</v>
      </c>
      <c r="AM404" s="185">
        <f t="shared" si="47"/>
        <v>133.57611640521262</v>
      </c>
      <c r="AN404" s="185">
        <f t="shared" si="47"/>
        <v>132.36000700146107</v>
      </c>
      <c r="AO404" s="185">
        <f t="shared" si="47"/>
        <v>131.1438975977095</v>
      </c>
      <c r="AP404" s="185">
        <f t="shared" si="47"/>
        <v>129.88978477509067</v>
      </c>
      <c r="AQ404" s="185">
        <f t="shared" si="47"/>
        <v>128.6736753713391</v>
      </c>
      <c r="AR404" s="185">
        <f t="shared" si="47"/>
        <v>127.41956254872029</v>
      </c>
      <c r="AS404" s="185">
        <f t="shared" si="47"/>
        <v>126.12744630723427</v>
      </c>
      <c r="AT404" s="185">
        <f t="shared" si="47"/>
        <v>124.87333348461546</v>
      </c>
    </row>
    <row r="405" spans="7:46" ht="13.9" customHeight="1" thickBot="1" x14ac:dyDescent="0.45">
      <c r="G405" s="24"/>
      <c r="H405" s="262"/>
      <c r="I405" s="25"/>
      <c r="J405" s="252"/>
      <c r="K405" s="167" t="s">
        <v>175</v>
      </c>
      <c r="L405" s="186">
        <f t="shared" si="47"/>
        <v>209.92498490949097</v>
      </c>
      <c r="M405" s="186">
        <f t="shared" si="47"/>
        <v>217.10763107539867</v>
      </c>
      <c r="N405" s="186">
        <f t="shared" si="47"/>
        <v>217.10763107539867</v>
      </c>
      <c r="O405" s="186">
        <f t="shared" si="47"/>
        <v>217.10763107539867</v>
      </c>
      <c r="P405" s="186">
        <f t="shared" si="47"/>
        <v>217.10763107539867</v>
      </c>
      <c r="Q405" s="186">
        <f t="shared" si="47"/>
        <v>217.10763107539867</v>
      </c>
      <c r="R405" s="186">
        <f t="shared" si="47"/>
        <v>217.10763107539867</v>
      </c>
      <c r="S405" s="186">
        <f t="shared" si="47"/>
        <v>217.10763107539867</v>
      </c>
      <c r="T405" s="186">
        <f t="shared" si="47"/>
        <v>217.10763107539867</v>
      </c>
      <c r="U405" s="186">
        <f t="shared" si="47"/>
        <v>217.10763107539867</v>
      </c>
      <c r="V405" s="186">
        <f t="shared" si="47"/>
        <v>217.10763107539867</v>
      </c>
      <c r="W405" s="186">
        <f t="shared" si="47"/>
        <v>217.10763107539867</v>
      </c>
      <c r="X405" s="186">
        <f t="shared" si="47"/>
        <v>217.10763107539867</v>
      </c>
      <c r="Y405" s="186">
        <f t="shared" si="47"/>
        <v>217.10763107539867</v>
      </c>
      <c r="Z405" s="186">
        <f t="shared" si="47"/>
        <v>217.10763107539867</v>
      </c>
      <c r="AA405" s="186">
        <f t="shared" si="47"/>
        <v>217.10763107539867</v>
      </c>
      <c r="AB405" s="186">
        <f t="shared" si="47"/>
        <v>217.10763107539867</v>
      </c>
      <c r="AC405" s="186">
        <f t="shared" si="47"/>
        <v>217.10763107539867</v>
      </c>
      <c r="AD405" s="186">
        <f t="shared" si="47"/>
        <v>217.10763107539867</v>
      </c>
      <c r="AE405" s="186">
        <f t="shared" si="47"/>
        <v>217.10763107539867</v>
      </c>
      <c r="AF405" s="186">
        <f t="shared" si="47"/>
        <v>217.10763107539867</v>
      </c>
      <c r="AG405" s="186">
        <f t="shared" si="47"/>
        <v>217.10763107539867</v>
      </c>
      <c r="AH405" s="186">
        <f t="shared" si="47"/>
        <v>217.10763107539867</v>
      </c>
      <c r="AI405" s="186">
        <f t="shared" si="47"/>
        <v>217.10763107539867</v>
      </c>
      <c r="AJ405" s="186">
        <f t="shared" si="47"/>
        <v>217.10763107539867</v>
      </c>
      <c r="AK405" s="186">
        <f t="shared" si="47"/>
        <v>217.10763107539867</v>
      </c>
      <c r="AL405" s="186">
        <f t="shared" si="47"/>
        <v>217.10763107539867</v>
      </c>
      <c r="AM405" s="186">
        <f t="shared" si="47"/>
        <v>217.10763107539867</v>
      </c>
      <c r="AN405" s="186">
        <f t="shared" si="47"/>
        <v>217.10763107539867</v>
      </c>
      <c r="AO405" s="186">
        <f t="shared" si="47"/>
        <v>217.10763107539867</v>
      </c>
      <c r="AP405" s="186">
        <f t="shared" si="47"/>
        <v>217.10763107539867</v>
      </c>
      <c r="AQ405" s="186">
        <f t="shared" si="47"/>
        <v>217.10763107539867</v>
      </c>
      <c r="AR405" s="186">
        <f t="shared" si="47"/>
        <v>217.10763107539867</v>
      </c>
      <c r="AS405" s="186">
        <f t="shared" si="47"/>
        <v>217.10763107539867</v>
      </c>
      <c r="AT405" s="186">
        <f t="shared" si="47"/>
        <v>217.10763107539867</v>
      </c>
    </row>
    <row r="406" spans="7:46" ht="13.9" customHeight="1" thickTop="1" x14ac:dyDescent="0.4">
      <c r="G406" s="24"/>
      <c r="H406" s="262"/>
      <c r="I406" s="25"/>
      <c r="J406" s="252"/>
      <c r="K406" s="163" t="s">
        <v>176</v>
      </c>
      <c r="L406" s="187">
        <f t="shared" si="47"/>
        <v>218.94807702851168</v>
      </c>
      <c r="M406" s="187">
        <f t="shared" si="47"/>
        <v>205.00082230423581</v>
      </c>
      <c r="N406" s="187">
        <f t="shared" si="47"/>
        <v>197.66616246285915</v>
      </c>
      <c r="O406" s="187">
        <f t="shared" si="47"/>
        <v>190.17948894601355</v>
      </c>
      <c r="P406" s="187">
        <f t="shared" si="47"/>
        <v>182.57880517256621</v>
      </c>
      <c r="Q406" s="187">
        <f t="shared" si="47"/>
        <v>177.67636413869269</v>
      </c>
      <c r="R406" s="187">
        <f t="shared" si="47"/>
        <v>172.69791626708465</v>
      </c>
      <c r="S406" s="187">
        <f t="shared" si="47"/>
        <v>167.60545813887498</v>
      </c>
      <c r="T406" s="187">
        <f t="shared" si="47"/>
        <v>162.43699317293081</v>
      </c>
      <c r="U406" s="187">
        <f t="shared" si="47"/>
        <v>157.15451795038487</v>
      </c>
      <c r="V406" s="187">
        <f t="shared" si="47"/>
        <v>151.75803247123733</v>
      </c>
      <c r="W406" s="187">
        <f t="shared" si="47"/>
        <v>146.28554015435523</v>
      </c>
      <c r="X406" s="187">
        <f t="shared" si="47"/>
        <v>140.7370409997387</v>
      </c>
      <c r="Y406" s="187">
        <f t="shared" si="47"/>
        <v>135.07453158852044</v>
      </c>
      <c r="Z406" s="187">
        <f t="shared" si="47"/>
        <v>129.33601533956769</v>
      </c>
      <c r="AA406" s="187">
        <f t="shared" si="47"/>
        <v>128.80396747542639</v>
      </c>
      <c r="AB406" s="187">
        <f t="shared" si="47"/>
        <v>128.23391619241784</v>
      </c>
      <c r="AC406" s="187">
        <f t="shared" si="47"/>
        <v>127.6638649094093</v>
      </c>
      <c r="AD406" s="187">
        <f t="shared" si="47"/>
        <v>127.05581020753353</v>
      </c>
      <c r="AE406" s="187">
        <f t="shared" si="47"/>
        <v>126.37174866792326</v>
      </c>
      <c r="AF406" s="187">
        <f t="shared" si="47"/>
        <v>125.687687128313</v>
      </c>
      <c r="AG406" s="187">
        <f t="shared" si="47"/>
        <v>124.96562216983551</v>
      </c>
      <c r="AH406" s="187">
        <f t="shared" si="47"/>
        <v>124.243557211358</v>
      </c>
      <c r="AI406" s="187">
        <f t="shared" si="47"/>
        <v>123.44548541514602</v>
      </c>
      <c r="AJ406" s="187">
        <f t="shared" si="47"/>
        <v>122.64741361893408</v>
      </c>
      <c r="AK406" s="187">
        <f t="shared" si="47"/>
        <v>121.81133840385486</v>
      </c>
      <c r="AL406" s="187">
        <f t="shared" si="47"/>
        <v>120.93725976990844</v>
      </c>
      <c r="AM406" s="187">
        <f t="shared" si="47"/>
        <v>120.06318113596197</v>
      </c>
      <c r="AN406" s="187">
        <f t="shared" si="47"/>
        <v>119.1510990831483</v>
      </c>
      <c r="AO406" s="187">
        <f t="shared" si="47"/>
        <v>118.20101361146739</v>
      </c>
      <c r="AP406" s="187">
        <f t="shared" si="47"/>
        <v>117.21292472091923</v>
      </c>
      <c r="AQ406" s="187">
        <f t="shared" si="47"/>
        <v>116.22483583037108</v>
      </c>
      <c r="AR406" s="187">
        <f t="shared" si="47"/>
        <v>115.19874352095569</v>
      </c>
      <c r="AS406" s="187">
        <f t="shared" si="47"/>
        <v>114.13464779267308</v>
      </c>
      <c r="AT406" s="187">
        <f t="shared" si="47"/>
        <v>113.07055206439045</v>
      </c>
    </row>
    <row r="407" spans="7:46" ht="13.9" customHeight="1" x14ac:dyDescent="0.4">
      <c r="G407" s="24"/>
      <c r="H407" s="262"/>
      <c r="I407" s="25"/>
      <c r="J407" s="252"/>
      <c r="K407" s="165" t="s">
        <v>177</v>
      </c>
      <c r="L407" s="185">
        <f t="shared" si="47"/>
        <v>218.94807702851168</v>
      </c>
      <c r="M407" s="185">
        <f t="shared" si="47"/>
        <v>215.26174539838971</v>
      </c>
      <c r="N407" s="185">
        <f t="shared" si="47"/>
        <v>211.53741034940052</v>
      </c>
      <c r="O407" s="185">
        <f t="shared" si="47"/>
        <v>207.77507188154408</v>
      </c>
      <c r="P407" s="185">
        <f t="shared" si="47"/>
        <v>203.9367265759532</v>
      </c>
      <c r="Q407" s="185">
        <f t="shared" si="47"/>
        <v>199.18629921754862</v>
      </c>
      <c r="R407" s="185">
        <f t="shared" si="47"/>
        <v>194.3978684402768</v>
      </c>
      <c r="S407" s="185">
        <f t="shared" si="47"/>
        <v>189.57143424413772</v>
      </c>
      <c r="T407" s="185">
        <f t="shared" si="47"/>
        <v>184.70699662913145</v>
      </c>
      <c r="U407" s="185">
        <f t="shared" si="47"/>
        <v>179.80455559525797</v>
      </c>
      <c r="V407" s="185">
        <f t="shared" si="47"/>
        <v>174.90211456138442</v>
      </c>
      <c r="W407" s="185">
        <f t="shared" si="47"/>
        <v>169.92366668977644</v>
      </c>
      <c r="X407" s="185">
        <f t="shared" si="47"/>
        <v>164.90721539930121</v>
      </c>
      <c r="Y407" s="185">
        <f t="shared" si="47"/>
        <v>159.89076410882595</v>
      </c>
      <c r="Z407" s="185">
        <f t="shared" si="47"/>
        <v>154.79830598061622</v>
      </c>
      <c r="AA407" s="185">
        <f t="shared" si="47"/>
        <v>153.73421025233361</v>
      </c>
      <c r="AB407" s="185">
        <f t="shared" si="47"/>
        <v>152.63211110518375</v>
      </c>
      <c r="AC407" s="185">
        <f t="shared" si="47"/>
        <v>151.5300119580339</v>
      </c>
      <c r="AD407" s="185">
        <f t="shared" si="47"/>
        <v>150.42791281088404</v>
      </c>
      <c r="AE407" s="185">
        <f t="shared" si="47"/>
        <v>149.28781024486693</v>
      </c>
      <c r="AF407" s="185">
        <f t="shared" si="47"/>
        <v>148.14770767884983</v>
      </c>
      <c r="AG407" s="185">
        <f t="shared" si="47"/>
        <v>146.9696016939655</v>
      </c>
      <c r="AH407" s="185">
        <f t="shared" si="47"/>
        <v>145.79149570908115</v>
      </c>
      <c r="AI407" s="185">
        <f t="shared" si="47"/>
        <v>144.61338972419682</v>
      </c>
      <c r="AJ407" s="185">
        <f t="shared" si="47"/>
        <v>143.39728032044528</v>
      </c>
      <c r="AK407" s="185">
        <f t="shared" si="47"/>
        <v>142.18117091669367</v>
      </c>
      <c r="AL407" s="185">
        <f t="shared" si="47"/>
        <v>140.96506151294213</v>
      </c>
      <c r="AM407" s="185">
        <f t="shared" si="47"/>
        <v>139.71094869032331</v>
      </c>
      <c r="AN407" s="185">
        <f t="shared" si="47"/>
        <v>138.45683586770448</v>
      </c>
      <c r="AO407" s="185">
        <f t="shared" si="47"/>
        <v>137.16471962621844</v>
      </c>
      <c r="AP407" s="185">
        <f t="shared" si="47"/>
        <v>135.91060680359965</v>
      </c>
      <c r="AQ407" s="185">
        <f t="shared" si="47"/>
        <v>134.61849056211361</v>
      </c>
      <c r="AR407" s="185">
        <f t="shared" si="47"/>
        <v>133.28837090176032</v>
      </c>
      <c r="AS407" s="185">
        <f t="shared" si="47"/>
        <v>131.99625466027427</v>
      </c>
      <c r="AT407" s="185">
        <f t="shared" si="47"/>
        <v>130.66613499992101</v>
      </c>
    </row>
    <row r="408" spans="7:46" ht="13.9" customHeight="1" thickBot="1" x14ac:dyDescent="0.45">
      <c r="G408" s="24"/>
      <c r="H408" s="262"/>
      <c r="I408" s="25"/>
      <c r="J408" s="252"/>
      <c r="K408" s="167" t="s">
        <v>178</v>
      </c>
      <c r="L408" s="186">
        <f t="shared" si="47"/>
        <v>218.94807702851168</v>
      </c>
      <c r="M408" s="186">
        <f t="shared" si="47"/>
        <v>226.39674712649006</v>
      </c>
      <c r="N408" s="186">
        <f t="shared" si="47"/>
        <v>226.39674712649006</v>
      </c>
      <c r="O408" s="186">
        <f t="shared" si="47"/>
        <v>226.39674712649006</v>
      </c>
      <c r="P408" s="186">
        <f t="shared" si="47"/>
        <v>226.39674712649006</v>
      </c>
      <c r="Q408" s="186">
        <f t="shared" si="47"/>
        <v>226.39674712649006</v>
      </c>
      <c r="R408" s="186">
        <f t="shared" si="47"/>
        <v>226.39674712649006</v>
      </c>
      <c r="S408" s="186">
        <f t="shared" si="47"/>
        <v>226.39674712649006</v>
      </c>
      <c r="T408" s="186">
        <f t="shared" si="47"/>
        <v>226.39674712649006</v>
      </c>
      <c r="U408" s="186">
        <f t="shared" si="47"/>
        <v>226.39674712649006</v>
      </c>
      <c r="V408" s="186">
        <f t="shared" si="47"/>
        <v>226.39674712649006</v>
      </c>
      <c r="W408" s="186">
        <f t="shared" si="47"/>
        <v>226.39674712649006</v>
      </c>
      <c r="X408" s="186">
        <f t="shared" si="47"/>
        <v>226.39674712649006</v>
      </c>
      <c r="Y408" s="186">
        <f t="shared" si="47"/>
        <v>226.39674712649006</v>
      </c>
      <c r="Z408" s="186">
        <f t="shared" si="47"/>
        <v>226.39674712649006</v>
      </c>
      <c r="AA408" s="186">
        <f t="shared" si="47"/>
        <v>226.39674712649006</v>
      </c>
      <c r="AB408" s="186">
        <f t="shared" si="47"/>
        <v>226.39674712649006</v>
      </c>
      <c r="AC408" s="186">
        <f t="shared" si="47"/>
        <v>226.39674712649006</v>
      </c>
      <c r="AD408" s="186">
        <f t="shared" si="47"/>
        <v>226.39674712649006</v>
      </c>
      <c r="AE408" s="186">
        <f t="shared" si="47"/>
        <v>226.39674712649006</v>
      </c>
      <c r="AF408" s="186">
        <f t="shared" si="47"/>
        <v>226.39674712649006</v>
      </c>
      <c r="AG408" s="186">
        <f t="shared" si="47"/>
        <v>226.39674712649006</v>
      </c>
      <c r="AH408" s="186">
        <f t="shared" si="47"/>
        <v>226.39674712649006</v>
      </c>
      <c r="AI408" s="186">
        <f t="shared" si="47"/>
        <v>226.39674712649006</v>
      </c>
      <c r="AJ408" s="186">
        <f t="shared" si="47"/>
        <v>226.39674712649006</v>
      </c>
      <c r="AK408" s="186">
        <f t="shared" si="47"/>
        <v>226.39674712649006</v>
      </c>
      <c r="AL408" s="186">
        <f t="shared" si="47"/>
        <v>226.39674712649006</v>
      </c>
      <c r="AM408" s="186">
        <f t="shared" si="47"/>
        <v>226.39674712649006</v>
      </c>
      <c r="AN408" s="186">
        <f t="shared" si="47"/>
        <v>226.39674712649006</v>
      </c>
      <c r="AO408" s="186">
        <f t="shared" si="47"/>
        <v>226.39674712649006</v>
      </c>
      <c r="AP408" s="186">
        <f t="shared" si="47"/>
        <v>226.39674712649006</v>
      </c>
      <c r="AQ408" s="186">
        <f t="shared" si="47"/>
        <v>226.39674712649006</v>
      </c>
      <c r="AR408" s="186">
        <f t="shared" si="47"/>
        <v>226.39674712649006</v>
      </c>
      <c r="AS408" s="186">
        <f t="shared" si="47"/>
        <v>226.39674712649006</v>
      </c>
      <c r="AT408" s="186">
        <f t="shared" si="47"/>
        <v>226.39674712649006</v>
      </c>
    </row>
    <row r="409" spans="7:46" ht="13.9" customHeight="1" thickTop="1" x14ac:dyDescent="0.4">
      <c r="G409" s="24"/>
      <c r="H409" s="262"/>
      <c r="I409" s="25"/>
      <c r="J409" s="252"/>
      <c r="K409" s="163" t="s">
        <v>179</v>
      </c>
      <c r="L409" s="187">
        <f t="shared" si="47"/>
        <v>224.57798979328689</v>
      </c>
      <c r="M409" s="187">
        <f t="shared" si="47"/>
        <v>210.32670771807318</v>
      </c>
      <c r="N409" s="187">
        <f t="shared" si="47"/>
        <v>202.84003420122758</v>
      </c>
      <c r="O409" s="187">
        <f t="shared" si="47"/>
        <v>195.20134700891299</v>
      </c>
      <c r="P409" s="187">
        <f t="shared" si="47"/>
        <v>187.41064614112952</v>
      </c>
      <c r="Q409" s="187">
        <f t="shared" si="47"/>
        <v>182.43219826952156</v>
      </c>
      <c r="R409" s="187">
        <f t="shared" si="47"/>
        <v>177.33974014131181</v>
      </c>
      <c r="S409" s="187">
        <f t="shared" si="47"/>
        <v>172.13327175650039</v>
      </c>
      <c r="T409" s="187">
        <f t="shared" si="47"/>
        <v>166.81279311508726</v>
      </c>
      <c r="U409" s="187">
        <f t="shared" si="47"/>
        <v>161.41630763593966</v>
      </c>
      <c r="V409" s="187">
        <f t="shared" si="47"/>
        <v>155.90581190019034</v>
      </c>
      <c r="W409" s="187">
        <f t="shared" si="47"/>
        <v>150.28130590783937</v>
      </c>
      <c r="X409" s="187">
        <f t="shared" si="47"/>
        <v>144.58079307775387</v>
      </c>
      <c r="Y409" s="187">
        <f t="shared" si="47"/>
        <v>138.76626999106662</v>
      </c>
      <c r="Z409" s="187">
        <f t="shared" si="47"/>
        <v>132.87574006664497</v>
      </c>
      <c r="AA409" s="187">
        <f t="shared" si="47"/>
        <v>132.38169562137088</v>
      </c>
      <c r="AB409" s="187">
        <f t="shared" si="47"/>
        <v>131.81164433836233</v>
      </c>
      <c r="AC409" s="187">
        <f t="shared" si="47"/>
        <v>131.20358963648656</v>
      </c>
      <c r="AD409" s="187">
        <f t="shared" si="47"/>
        <v>130.59553493461075</v>
      </c>
      <c r="AE409" s="187">
        <f t="shared" si="47"/>
        <v>129.94947681386773</v>
      </c>
      <c r="AF409" s="187">
        <f t="shared" si="47"/>
        <v>129.22741185539027</v>
      </c>
      <c r="AG409" s="187">
        <f t="shared" si="47"/>
        <v>128.50534689691276</v>
      </c>
      <c r="AH409" s="187">
        <f t="shared" si="47"/>
        <v>127.745278519568</v>
      </c>
      <c r="AI409" s="187">
        <f t="shared" si="47"/>
        <v>126.98521014222331</v>
      </c>
      <c r="AJ409" s="187">
        <f t="shared" si="47"/>
        <v>126.14913492714408</v>
      </c>
      <c r="AK409" s="187">
        <f t="shared" si="47"/>
        <v>125.31305971206488</v>
      </c>
      <c r="AL409" s="187">
        <f t="shared" si="47"/>
        <v>124.43898107811845</v>
      </c>
      <c r="AM409" s="187">
        <f t="shared" si="47"/>
        <v>123.52689902530476</v>
      </c>
      <c r="AN409" s="187">
        <f t="shared" si="47"/>
        <v>122.57681355362384</v>
      </c>
      <c r="AO409" s="187">
        <f t="shared" si="47"/>
        <v>121.62672808194293</v>
      </c>
      <c r="AP409" s="187">
        <f t="shared" si="47"/>
        <v>120.60063577252754</v>
      </c>
      <c r="AQ409" s="187">
        <f t="shared" si="47"/>
        <v>119.6125468819794</v>
      </c>
      <c r="AR409" s="187">
        <f t="shared" si="47"/>
        <v>118.54845115369676</v>
      </c>
      <c r="AS409" s="187">
        <f t="shared" si="47"/>
        <v>117.48435542541414</v>
      </c>
      <c r="AT409" s="187">
        <f t="shared" si="47"/>
        <v>116.38225627826426</v>
      </c>
    </row>
    <row r="410" spans="7:46" ht="13.9" customHeight="1" x14ac:dyDescent="0.4">
      <c r="G410" s="24"/>
      <c r="H410" s="262"/>
      <c r="I410" s="25"/>
      <c r="J410" s="252"/>
      <c r="K410" s="165" t="s">
        <v>180</v>
      </c>
      <c r="L410" s="185">
        <f t="shared" si="47"/>
        <v>224.57798979328689</v>
      </c>
      <c r="M410" s="185">
        <f t="shared" si="47"/>
        <v>220.81565132543048</v>
      </c>
      <c r="N410" s="185">
        <f t="shared" si="47"/>
        <v>216.97730601983955</v>
      </c>
      <c r="O410" s="185">
        <f t="shared" si="47"/>
        <v>213.13896071424867</v>
      </c>
      <c r="P410" s="185">
        <f t="shared" si="47"/>
        <v>209.22460857092329</v>
      </c>
      <c r="Q410" s="185">
        <f t="shared" si="47"/>
        <v>204.36017095591706</v>
      </c>
      <c r="R410" s="185">
        <f t="shared" si="47"/>
        <v>199.45772992204354</v>
      </c>
      <c r="S410" s="185">
        <f t="shared" si="47"/>
        <v>194.51728546930278</v>
      </c>
      <c r="T410" s="185">
        <f t="shared" si="47"/>
        <v>189.53883759769474</v>
      </c>
      <c r="U410" s="185">
        <f t="shared" si="47"/>
        <v>184.52238630721951</v>
      </c>
      <c r="V410" s="185">
        <f t="shared" si="47"/>
        <v>179.42992817900981</v>
      </c>
      <c r="W410" s="185">
        <f t="shared" si="47"/>
        <v>174.33747005080011</v>
      </c>
      <c r="X410" s="185">
        <f t="shared" si="47"/>
        <v>169.20700850372319</v>
      </c>
      <c r="Y410" s="185">
        <f t="shared" si="47"/>
        <v>164.03854353777899</v>
      </c>
      <c r="Z410" s="185">
        <f t="shared" si="47"/>
        <v>158.87007857183482</v>
      </c>
      <c r="AA410" s="185">
        <f t="shared" si="47"/>
        <v>157.76797942468494</v>
      </c>
      <c r="AB410" s="185">
        <f t="shared" si="47"/>
        <v>156.66588027753508</v>
      </c>
      <c r="AC410" s="185">
        <f t="shared" si="47"/>
        <v>155.52577771151797</v>
      </c>
      <c r="AD410" s="185">
        <f t="shared" si="47"/>
        <v>154.38567514550087</v>
      </c>
      <c r="AE410" s="185">
        <f t="shared" si="47"/>
        <v>153.20756916061657</v>
      </c>
      <c r="AF410" s="185">
        <f t="shared" si="47"/>
        <v>152.02946317573222</v>
      </c>
      <c r="AG410" s="185">
        <f t="shared" si="47"/>
        <v>150.85135719084792</v>
      </c>
      <c r="AH410" s="185">
        <f t="shared" si="47"/>
        <v>149.63524778709632</v>
      </c>
      <c r="AI410" s="185">
        <f t="shared" si="47"/>
        <v>148.41913838334474</v>
      </c>
      <c r="AJ410" s="185">
        <f t="shared" si="47"/>
        <v>147.20302897959317</v>
      </c>
      <c r="AK410" s="185">
        <f t="shared" si="47"/>
        <v>145.94891615697435</v>
      </c>
      <c r="AL410" s="185">
        <f t="shared" si="47"/>
        <v>144.69480333435556</v>
      </c>
      <c r="AM410" s="185">
        <f t="shared" si="47"/>
        <v>143.40268709286951</v>
      </c>
      <c r="AN410" s="185">
        <f t="shared" si="47"/>
        <v>142.14857427025069</v>
      </c>
      <c r="AO410" s="185">
        <f t="shared" si="47"/>
        <v>140.8184546098974</v>
      </c>
      <c r="AP410" s="185">
        <f t="shared" si="47"/>
        <v>139.52633836841139</v>
      </c>
      <c r="AQ410" s="185">
        <f t="shared" si="47"/>
        <v>138.19621870805807</v>
      </c>
      <c r="AR410" s="185">
        <f t="shared" si="47"/>
        <v>136.86609904770481</v>
      </c>
      <c r="AS410" s="185">
        <f t="shared" si="47"/>
        <v>135.4979759684843</v>
      </c>
      <c r="AT410" s="185">
        <f t="shared" si="47"/>
        <v>134.12985288926376</v>
      </c>
    </row>
    <row r="411" spans="7:46" ht="13.9" customHeight="1" thickBot="1" x14ac:dyDescent="0.45">
      <c r="G411" s="24"/>
      <c r="H411" s="262"/>
      <c r="I411" s="25"/>
      <c r="J411" s="252"/>
      <c r="K411" s="167" t="s">
        <v>181</v>
      </c>
      <c r="L411" s="186">
        <f t="shared" si="47"/>
        <v>224.57798979328689</v>
      </c>
      <c r="M411" s="186">
        <f t="shared" si="47"/>
        <v>232.21667698560148</v>
      </c>
      <c r="N411" s="186">
        <f t="shared" si="47"/>
        <v>232.21667698560148</v>
      </c>
      <c r="O411" s="186">
        <f t="shared" si="47"/>
        <v>232.21667698560148</v>
      </c>
      <c r="P411" s="186">
        <f t="shared" si="47"/>
        <v>232.21667698560148</v>
      </c>
      <c r="Q411" s="186">
        <f t="shared" si="47"/>
        <v>232.21667698560148</v>
      </c>
      <c r="R411" s="186">
        <f t="shared" si="47"/>
        <v>232.21667698560148</v>
      </c>
      <c r="S411" s="186">
        <f t="shared" si="47"/>
        <v>232.21667698560148</v>
      </c>
      <c r="T411" s="186">
        <f t="shared" si="47"/>
        <v>232.21667698560148</v>
      </c>
      <c r="U411" s="186">
        <f t="shared" si="47"/>
        <v>232.21667698560148</v>
      </c>
      <c r="V411" s="186">
        <f t="shared" ref="V411:AT411" si="48">(V458+V680)*($S$47-1)</f>
        <v>232.21667698560148</v>
      </c>
      <c r="W411" s="186">
        <f t="shared" si="48"/>
        <v>232.21667698560148</v>
      </c>
      <c r="X411" s="186">
        <f t="shared" si="48"/>
        <v>232.21667698560148</v>
      </c>
      <c r="Y411" s="186">
        <f t="shared" si="48"/>
        <v>232.21667698560148</v>
      </c>
      <c r="Z411" s="186">
        <f t="shared" si="48"/>
        <v>232.21667698560148</v>
      </c>
      <c r="AA411" s="186">
        <f t="shared" si="48"/>
        <v>232.21667698560148</v>
      </c>
      <c r="AB411" s="186">
        <f t="shared" si="48"/>
        <v>232.21667698560148</v>
      </c>
      <c r="AC411" s="186">
        <f t="shared" si="48"/>
        <v>232.21667698560148</v>
      </c>
      <c r="AD411" s="186">
        <f t="shared" si="48"/>
        <v>232.21667698560148</v>
      </c>
      <c r="AE411" s="186">
        <f t="shared" si="48"/>
        <v>232.21667698560148</v>
      </c>
      <c r="AF411" s="186">
        <f t="shared" si="48"/>
        <v>232.21667698560148</v>
      </c>
      <c r="AG411" s="186">
        <f t="shared" si="48"/>
        <v>232.21667698560148</v>
      </c>
      <c r="AH411" s="186">
        <f t="shared" si="48"/>
        <v>232.21667698560148</v>
      </c>
      <c r="AI411" s="186">
        <f t="shared" si="48"/>
        <v>232.21667698560148</v>
      </c>
      <c r="AJ411" s="186">
        <f t="shared" si="48"/>
        <v>232.21667698560148</v>
      </c>
      <c r="AK411" s="186">
        <f t="shared" si="48"/>
        <v>232.21667698560148</v>
      </c>
      <c r="AL411" s="186">
        <f t="shared" si="48"/>
        <v>232.21667698560148</v>
      </c>
      <c r="AM411" s="186">
        <f t="shared" si="48"/>
        <v>232.21667698560148</v>
      </c>
      <c r="AN411" s="186">
        <f t="shared" si="48"/>
        <v>232.21667698560148</v>
      </c>
      <c r="AO411" s="186">
        <f t="shared" si="48"/>
        <v>232.21667698560148</v>
      </c>
      <c r="AP411" s="186">
        <f t="shared" si="48"/>
        <v>232.21667698560148</v>
      </c>
      <c r="AQ411" s="186">
        <f t="shared" si="48"/>
        <v>232.21667698560148</v>
      </c>
      <c r="AR411" s="186">
        <f t="shared" si="48"/>
        <v>232.21667698560148</v>
      </c>
      <c r="AS411" s="186">
        <f t="shared" si="48"/>
        <v>232.21667698560148</v>
      </c>
      <c r="AT411" s="186">
        <f t="shared" si="48"/>
        <v>232.21667698560148</v>
      </c>
    </row>
    <row r="412" spans="7:46" ht="13.9" customHeight="1" thickTop="1" x14ac:dyDescent="0.4">
      <c r="G412" s="24"/>
      <c r="H412" s="262"/>
      <c r="I412" s="25"/>
      <c r="J412" s="252"/>
      <c r="K412" s="163" t="s">
        <v>182</v>
      </c>
      <c r="L412" s="187">
        <f t="shared" ref="L412:AT419" si="49">(L459+L681)*($S$47-1)</f>
        <v>235.49605163350796</v>
      </c>
      <c r="M412" s="187">
        <f t="shared" si="49"/>
        <v>220.52270459981673</v>
      </c>
      <c r="N412" s="187">
        <f t="shared" si="49"/>
        <v>212.65599689429877</v>
      </c>
      <c r="O412" s="187">
        <f t="shared" si="49"/>
        <v>204.63727551331183</v>
      </c>
      <c r="P412" s="187">
        <f t="shared" si="49"/>
        <v>196.42853703798872</v>
      </c>
      <c r="Q412" s="187">
        <f t="shared" si="49"/>
        <v>191.2220686531773</v>
      </c>
      <c r="R412" s="187">
        <f t="shared" si="49"/>
        <v>185.86358659289695</v>
      </c>
      <c r="S412" s="187">
        <f t="shared" si="49"/>
        <v>180.39109427601491</v>
      </c>
      <c r="T412" s="187">
        <f t="shared" si="49"/>
        <v>174.80459170253113</v>
      </c>
      <c r="U412" s="187">
        <f t="shared" si="49"/>
        <v>169.14208229131285</v>
      </c>
      <c r="V412" s="187">
        <f t="shared" si="49"/>
        <v>163.32755920462566</v>
      </c>
      <c r="W412" s="187">
        <f t="shared" si="49"/>
        <v>157.43702928020397</v>
      </c>
      <c r="X412" s="187">
        <f t="shared" si="49"/>
        <v>151.4324890991806</v>
      </c>
      <c r="Y412" s="187">
        <f t="shared" si="49"/>
        <v>145.31393866155548</v>
      </c>
      <c r="Z412" s="187">
        <f t="shared" si="49"/>
        <v>139.08137796732871</v>
      </c>
      <c r="AA412" s="187">
        <f t="shared" si="49"/>
        <v>138.58733352205462</v>
      </c>
      <c r="AB412" s="187">
        <f t="shared" si="49"/>
        <v>138.01728223904607</v>
      </c>
      <c r="AC412" s="187">
        <f t="shared" si="49"/>
        <v>137.4092275371703</v>
      </c>
      <c r="AD412" s="187">
        <f t="shared" si="49"/>
        <v>136.76316941642727</v>
      </c>
      <c r="AE412" s="187">
        <f t="shared" si="49"/>
        <v>136.11711129568423</v>
      </c>
      <c r="AF412" s="187">
        <f t="shared" si="49"/>
        <v>135.39504633720676</v>
      </c>
      <c r="AG412" s="187">
        <f t="shared" si="49"/>
        <v>134.63497795986203</v>
      </c>
      <c r="AH412" s="187">
        <f t="shared" si="49"/>
        <v>133.87490958251726</v>
      </c>
      <c r="AI412" s="187">
        <f t="shared" si="49"/>
        <v>133.03883436743808</v>
      </c>
      <c r="AJ412" s="187">
        <f t="shared" si="49"/>
        <v>132.20275915235888</v>
      </c>
      <c r="AK412" s="187">
        <f t="shared" si="49"/>
        <v>131.32868051841245</v>
      </c>
      <c r="AL412" s="187">
        <f t="shared" si="49"/>
        <v>130.41659846559872</v>
      </c>
      <c r="AM412" s="187">
        <f t="shared" si="49"/>
        <v>129.46651299391783</v>
      </c>
      <c r="AN412" s="187">
        <f t="shared" si="49"/>
        <v>128.47842410336966</v>
      </c>
      <c r="AO412" s="187">
        <f t="shared" si="49"/>
        <v>127.49033521282155</v>
      </c>
      <c r="AP412" s="187">
        <f t="shared" si="49"/>
        <v>126.46424290340613</v>
      </c>
      <c r="AQ412" s="187">
        <f t="shared" si="49"/>
        <v>125.40014717512354</v>
      </c>
      <c r="AR412" s="187">
        <f t="shared" si="49"/>
        <v>124.29804802797366</v>
      </c>
      <c r="AS412" s="187">
        <f t="shared" si="49"/>
        <v>123.15794546195656</v>
      </c>
      <c r="AT412" s="187">
        <f t="shared" si="49"/>
        <v>122.01784289593945</v>
      </c>
    </row>
    <row r="413" spans="7:46" ht="13.9" customHeight="1" x14ac:dyDescent="0.4">
      <c r="G413" s="24"/>
      <c r="H413" s="262"/>
      <c r="I413" s="25"/>
      <c r="J413" s="252"/>
      <c r="K413" s="165" t="s">
        <v>183</v>
      </c>
      <c r="L413" s="185">
        <f t="shared" si="49"/>
        <v>235.49605163350796</v>
      </c>
      <c r="M413" s="185">
        <f t="shared" si="49"/>
        <v>231.50569265244809</v>
      </c>
      <c r="N413" s="185">
        <f t="shared" si="49"/>
        <v>227.51533367138828</v>
      </c>
      <c r="O413" s="185">
        <f t="shared" si="49"/>
        <v>223.44896785259397</v>
      </c>
      <c r="P413" s="185">
        <f t="shared" si="49"/>
        <v>219.34459861493238</v>
      </c>
      <c r="Q413" s="185">
        <f t="shared" si="49"/>
        <v>214.21413706785546</v>
      </c>
      <c r="R413" s="185">
        <f t="shared" si="49"/>
        <v>209.04567210191124</v>
      </c>
      <c r="S413" s="185">
        <f t="shared" si="49"/>
        <v>203.83920371709985</v>
      </c>
      <c r="T413" s="185">
        <f t="shared" si="49"/>
        <v>198.59473191342119</v>
      </c>
      <c r="U413" s="185">
        <f t="shared" si="49"/>
        <v>193.31225669087536</v>
      </c>
      <c r="V413" s="185">
        <f t="shared" si="49"/>
        <v>187.95377463059498</v>
      </c>
      <c r="W413" s="185">
        <f t="shared" si="49"/>
        <v>182.59529257031463</v>
      </c>
      <c r="X413" s="185">
        <f t="shared" si="49"/>
        <v>177.19880709116703</v>
      </c>
      <c r="Y413" s="185">
        <f t="shared" si="49"/>
        <v>171.72631477428496</v>
      </c>
      <c r="Z413" s="185">
        <f t="shared" si="49"/>
        <v>166.25382245740289</v>
      </c>
      <c r="AA413" s="185">
        <f t="shared" si="49"/>
        <v>165.11371989138581</v>
      </c>
      <c r="AB413" s="185">
        <f t="shared" si="49"/>
        <v>163.93561390650143</v>
      </c>
      <c r="AC413" s="185">
        <f t="shared" si="49"/>
        <v>162.7575079216171</v>
      </c>
      <c r="AD413" s="185">
        <f t="shared" si="49"/>
        <v>161.57940193673278</v>
      </c>
      <c r="AE413" s="185">
        <f t="shared" si="49"/>
        <v>160.36329253298121</v>
      </c>
      <c r="AF413" s="185">
        <f t="shared" si="49"/>
        <v>159.14718312922963</v>
      </c>
      <c r="AG413" s="185">
        <f t="shared" si="49"/>
        <v>157.89307030661081</v>
      </c>
      <c r="AH413" s="185">
        <f t="shared" si="49"/>
        <v>156.63895748399202</v>
      </c>
      <c r="AI413" s="185">
        <f t="shared" si="49"/>
        <v>155.34684124250595</v>
      </c>
      <c r="AJ413" s="185">
        <f t="shared" si="49"/>
        <v>154.05472500101993</v>
      </c>
      <c r="AK413" s="185">
        <f t="shared" si="49"/>
        <v>152.72460534066664</v>
      </c>
      <c r="AL413" s="185">
        <f t="shared" si="49"/>
        <v>151.4324890991806</v>
      </c>
      <c r="AM413" s="185">
        <f t="shared" si="49"/>
        <v>150.06436601996009</v>
      </c>
      <c r="AN413" s="185">
        <f t="shared" si="49"/>
        <v>148.7342463596068</v>
      </c>
      <c r="AO413" s="185">
        <f t="shared" si="49"/>
        <v>147.36612328038629</v>
      </c>
      <c r="AP413" s="185">
        <f t="shared" si="49"/>
        <v>145.99800020116578</v>
      </c>
      <c r="AQ413" s="185">
        <f t="shared" si="49"/>
        <v>144.59187370307799</v>
      </c>
      <c r="AR413" s="185">
        <f t="shared" si="49"/>
        <v>143.18574720499024</v>
      </c>
      <c r="AS413" s="185">
        <f t="shared" si="49"/>
        <v>141.74161728803529</v>
      </c>
      <c r="AT413" s="185">
        <f t="shared" si="49"/>
        <v>140.3354907899475</v>
      </c>
    </row>
    <row r="414" spans="7:46" ht="13.9" customHeight="1" thickBot="1" x14ac:dyDescent="0.45">
      <c r="G414" s="24"/>
      <c r="H414" s="262"/>
      <c r="I414" s="25"/>
      <c r="J414" s="252"/>
      <c r="K414" s="167" t="s">
        <v>184</v>
      </c>
      <c r="L414" s="186">
        <f t="shared" si="49"/>
        <v>235.49605163350796</v>
      </c>
      <c r="M414" s="186">
        <f t="shared" si="49"/>
        <v>243.47676959562764</v>
      </c>
      <c r="N414" s="186">
        <f t="shared" si="49"/>
        <v>243.47676959562764</v>
      </c>
      <c r="O414" s="186">
        <f t="shared" si="49"/>
        <v>243.47676959562764</v>
      </c>
      <c r="P414" s="186">
        <f t="shared" si="49"/>
        <v>243.47676959562764</v>
      </c>
      <c r="Q414" s="186">
        <f t="shared" si="49"/>
        <v>243.47676959562764</v>
      </c>
      <c r="R414" s="186">
        <f t="shared" si="49"/>
        <v>243.47676959562764</v>
      </c>
      <c r="S414" s="186">
        <f t="shared" si="49"/>
        <v>243.47676959562764</v>
      </c>
      <c r="T414" s="186">
        <f t="shared" si="49"/>
        <v>243.47676959562764</v>
      </c>
      <c r="U414" s="186">
        <f t="shared" si="49"/>
        <v>243.47676959562764</v>
      </c>
      <c r="V414" s="186">
        <f t="shared" si="49"/>
        <v>243.47676959562764</v>
      </c>
      <c r="W414" s="186">
        <f t="shared" si="49"/>
        <v>243.47676959562764</v>
      </c>
      <c r="X414" s="186">
        <f t="shared" si="49"/>
        <v>243.47676959562764</v>
      </c>
      <c r="Y414" s="186">
        <f t="shared" si="49"/>
        <v>243.47676959562764</v>
      </c>
      <c r="Z414" s="186">
        <f t="shared" si="49"/>
        <v>243.47676959562764</v>
      </c>
      <c r="AA414" s="186">
        <f t="shared" si="49"/>
        <v>243.47676959562764</v>
      </c>
      <c r="AB414" s="186">
        <f t="shared" si="49"/>
        <v>243.47676959562764</v>
      </c>
      <c r="AC414" s="186">
        <f t="shared" si="49"/>
        <v>243.47676959562764</v>
      </c>
      <c r="AD414" s="186">
        <f t="shared" si="49"/>
        <v>243.47676959562764</v>
      </c>
      <c r="AE414" s="186">
        <f t="shared" si="49"/>
        <v>243.47676959562764</v>
      </c>
      <c r="AF414" s="186">
        <f t="shared" si="49"/>
        <v>243.47676959562764</v>
      </c>
      <c r="AG414" s="186">
        <f t="shared" si="49"/>
        <v>243.47676959562764</v>
      </c>
      <c r="AH414" s="186">
        <f t="shared" si="49"/>
        <v>243.47676959562764</v>
      </c>
      <c r="AI414" s="186">
        <f t="shared" si="49"/>
        <v>243.47676959562764</v>
      </c>
      <c r="AJ414" s="186">
        <f t="shared" si="49"/>
        <v>243.47676959562764</v>
      </c>
      <c r="AK414" s="186">
        <f t="shared" si="49"/>
        <v>243.47676959562764</v>
      </c>
      <c r="AL414" s="186">
        <f t="shared" si="49"/>
        <v>243.47676959562764</v>
      </c>
      <c r="AM414" s="186">
        <f t="shared" si="49"/>
        <v>243.47676959562764</v>
      </c>
      <c r="AN414" s="186">
        <f t="shared" si="49"/>
        <v>243.47676959562764</v>
      </c>
      <c r="AO414" s="186">
        <f t="shared" si="49"/>
        <v>243.47676959562764</v>
      </c>
      <c r="AP414" s="186">
        <f t="shared" si="49"/>
        <v>243.47676959562764</v>
      </c>
      <c r="AQ414" s="186">
        <f t="shared" si="49"/>
        <v>243.47676959562764</v>
      </c>
      <c r="AR414" s="186">
        <f t="shared" si="49"/>
        <v>243.47676959562764</v>
      </c>
      <c r="AS414" s="186">
        <f t="shared" si="49"/>
        <v>243.47676959562764</v>
      </c>
      <c r="AT414" s="186">
        <f t="shared" si="49"/>
        <v>243.47676959562764</v>
      </c>
    </row>
    <row r="415" spans="7:46" ht="13.9" customHeight="1" thickTop="1" x14ac:dyDescent="0.4">
      <c r="G415" s="24"/>
      <c r="H415" s="262"/>
      <c r="I415" s="25"/>
      <c r="J415" s="252"/>
      <c r="K415" s="163" t="s">
        <v>185</v>
      </c>
      <c r="L415" s="187">
        <f t="shared" si="49"/>
        <v>244.09787218080476</v>
      </c>
      <c r="M415" s="187">
        <f t="shared" si="49"/>
        <v>228.82049779617566</v>
      </c>
      <c r="N415" s="187">
        <f t="shared" si="49"/>
        <v>220.72576957745423</v>
      </c>
      <c r="O415" s="187">
        <f t="shared" si="49"/>
        <v>212.47902768326387</v>
      </c>
      <c r="P415" s="187">
        <f t="shared" si="49"/>
        <v>204.04226869473737</v>
      </c>
      <c r="Q415" s="187">
        <f t="shared" si="49"/>
        <v>198.68378663445696</v>
      </c>
      <c r="R415" s="187">
        <f t="shared" si="49"/>
        <v>193.21129431757493</v>
      </c>
      <c r="S415" s="187">
        <f t="shared" si="49"/>
        <v>187.58678832522392</v>
      </c>
      <c r="T415" s="187">
        <f t="shared" si="49"/>
        <v>181.84827207627117</v>
      </c>
      <c r="U415" s="187">
        <f t="shared" si="49"/>
        <v>175.99574557071671</v>
      </c>
      <c r="V415" s="187">
        <f t="shared" si="49"/>
        <v>170.02920880856058</v>
      </c>
      <c r="W415" s="187">
        <f t="shared" si="49"/>
        <v>163.91065837093549</v>
      </c>
      <c r="X415" s="187">
        <f t="shared" si="49"/>
        <v>157.71610109557594</v>
      </c>
      <c r="Y415" s="187">
        <f t="shared" si="49"/>
        <v>151.36953014474739</v>
      </c>
      <c r="Z415" s="187">
        <f t="shared" si="49"/>
        <v>144.94695235618443</v>
      </c>
      <c r="AA415" s="187">
        <f t="shared" si="49"/>
        <v>144.45290791091034</v>
      </c>
      <c r="AB415" s="187">
        <f t="shared" si="49"/>
        <v>143.92086004676901</v>
      </c>
      <c r="AC415" s="187">
        <f t="shared" si="49"/>
        <v>143.31280534489323</v>
      </c>
      <c r="AD415" s="187">
        <f t="shared" si="49"/>
        <v>142.70475064301746</v>
      </c>
      <c r="AE415" s="187">
        <f t="shared" si="49"/>
        <v>142.05869252227441</v>
      </c>
      <c r="AF415" s="187">
        <f t="shared" si="49"/>
        <v>141.33662756379692</v>
      </c>
      <c r="AG415" s="187">
        <f t="shared" si="49"/>
        <v>140.61456260531943</v>
      </c>
      <c r="AH415" s="187">
        <f t="shared" si="49"/>
        <v>139.81649080910748</v>
      </c>
      <c r="AI415" s="187">
        <f t="shared" si="49"/>
        <v>139.01841901289549</v>
      </c>
      <c r="AJ415" s="187">
        <f t="shared" si="49"/>
        <v>138.1443403789491</v>
      </c>
      <c r="AK415" s="187">
        <f t="shared" si="49"/>
        <v>137.27026174500261</v>
      </c>
      <c r="AL415" s="187">
        <f t="shared" si="49"/>
        <v>136.35817969218894</v>
      </c>
      <c r="AM415" s="187">
        <f t="shared" si="49"/>
        <v>135.3700908016408</v>
      </c>
      <c r="AN415" s="187">
        <f t="shared" si="49"/>
        <v>134.38200191109263</v>
      </c>
      <c r="AO415" s="187">
        <f t="shared" si="49"/>
        <v>133.35590960167724</v>
      </c>
      <c r="AP415" s="187">
        <f t="shared" si="49"/>
        <v>132.29181387339463</v>
      </c>
      <c r="AQ415" s="187">
        <f t="shared" si="49"/>
        <v>131.18971472624474</v>
      </c>
      <c r="AR415" s="187">
        <f t="shared" si="49"/>
        <v>130.08761557909489</v>
      </c>
      <c r="AS415" s="187">
        <f t="shared" si="49"/>
        <v>128.94751301307778</v>
      </c>
      <c r="AT415" s="187">
        <f t="shared" si="49"/>
        <v>127.73140360932622</v>
      </c>
    </row>
    <row r="416" spans="7:46" ht="13.9" customHeight="1" x14ac:dyDescent="0.4">
      <c r="G416" s="24"/>
      <c r="H416" s="262"/>
      <c r="I416" s="25"/>
      <c r="J416" s="252"/>
      <c r="K416" s="165" t="s">
        <v>186</v>
      </c>
      <c r="L416" s="185">
        <f t="shared" si="49"/>
        <v>244.09787218080476</v>
      </c>
      <c r="M416" s="185">
        <f t="shared" si="49"/>
        <v>239.99350294314317</v>
      </c>
      <c r="N416" s="185">
        <f t="shared" si="49"/>
        <v>235.88913370548164</v>
      </c>
      <c r="O416" s="185">
        <f t="shared" si="49"/>
        <v>231.70875763008559</v>
      </c>
      <c r="P416" s="185">
        <f t="shared" si="49"/>
        <v>227.49037813582234</v>
      </c>
      <c r="Q416" s="185">
        <f t="shared" si="49"/>
        <v>222.20790291327646</v>
      </c>
      <c r="R416" s="185">
        <f t="shared" si="49"/>
        <v>216.88742427186332</v>
      </c>
      <c r="S416" s="185">
        <f t="shared" si="49"/>
        <v>211.49093879271572</v>
      </c>
      <c r="T416" s="185">
        <f t="shared" si="49"/>
        <v>206.0564498947009</v>
      </c>
      <c r="U416" s="185">
        <f t="shared" si="49"/>
        <v>200.58395757781881</v>
      </c>
      <c r="V416" s="185">
        <f t="shared" si="49"/>
        <v>195.07346184206949</v>
      </c>
      <c r="W416" s="185">
        <f t="shared" si="49"/>
        <v>189.52496268745293</v>
      </c>
      <c r="X416" s="185">
        <f t="shared" si="49"/>
        <v>183.90045669510195</v>
      </c>
      <c r="Y416" s="185">
        <f t="shared" si="49"/>
        <v>178.27595070275092</v>
      </c>
      <c r="Z416" s="185">
        <f t="shared" si="49"/>
        <v>172.57543787266545</v>
      </c>
      <c r="AA416" s="185">
        <f t="shared" si="49"/>
        <v>171.43533530664834</v>
      </c>
      <c r="AB416" s="185">
        <f t="shared" si="49"/>
        <v>170.2192259028968</v>
      </c>
      <c r="AC416" s="185">
        <f t="shared" si="49"/>
        <v>169.04111991801241</v>
      </c>
      <c r="AD416" s="185">
        <f t="shared" si="49"/>
        <v>167.82501051426087</v>
      </c>
      <c r="AE416" s="185">
        <f t="shared" si="49"/>
        <v>166.57089769164205</v>
      </c>
      <c r="AF416" s="185">
        <f t="shared" si="49"/>
        <v>165.31678486902322</v>
      </c>
      <c r="AG416" s="185">
        <f t="shared" si="49"/>
        <v>164.02466862753718</v>
      </c>
      <c r="AH416" s="185">
        <f t="shared" si="49"/>
        <v>162.73255238605114</v>
      </c>
      <c r="AI416" s="185">
        <f t="shared" si="49"/>
        <v>161.44043614456513</v>
      </c>
      <c r="AJ416" s="185">
        <f t="shared" si="49"/>
        <v>160.11031648421181</v>
      </c>
      <c r="AK416" s="185">
        <f t="shared" si="49"/>
        <v>158.7421934049913</v>
      </c>
      <c r="AL416" s="185">
        <f t="shared" si="49"/>
        <v>157.37407032577076</v>
      </c>
      <c r="AM416" s="185">
        <f t="shared" si="49"/>
        <v>156.00594724655031</v>
      </c>
      <c r="AN416" s="185">
        <f t="shared" si="49"/>
        <v>154.59982074846252</v>
      </c>
      <c r="AO416" s="185">
        <f t="shared" si="49"/>
        <v>153.19369425037476</v>
      </c>
      <c r="AP416" s="185">
        <f t="shared" si="49"/>
        <v>151.787567752287</v>
      </c>
      <c r="AQ416" s="185">
        <f t="shared" si="49"/>
        <v>150.34343783533203</v>
      </c>
      <c r="AR416" s="185">
        <f t="shared" si="49"/>
        <v>148.86130449950977</v>
      </c>
      <c r="AS416" s="185">
        <f t="shared" si="49"/>
        <v>147.41717458255482</v>
      </c>
      <c r="AT416" s="185">
        <f t="shared" si="49"/>
        <v>145.93504124673257</v>
      </c>
    </row>
    <row r="417" spans="7:46" ht="13.9" customHeight="1" thickBot="1" x14ac:dyDescent="0.45">
      <c r="G417" s="24"/>
      <c r="H417" s="262"/>
      <c r="I417" s="25"/>
      <c r="J417" s="252"/>
      <c r="K417" s="167" t="s">
        <v>187</v>
      </c>
      <c r="L417" s="190">
        <f t="shared" si="49"/>
        <v>244.09787218080476</v>
      </c>
      <c r="M417" s="190">
        <f t="shared" si="49"/>
        <v>252.30661065612784</v>
      </c>
      <c r="N417" s="190">
        <f t="shared" si="49"/>
        <v>252.30661065612784</v>
      </c>
      <c r="O417" s="190">
        <f t="shared" si="49"/>
        <v>252.30661065612784</v>
      </c>
      <c r="P417" s="190">
        <f t="shared" si="49"/>
        <v>252.30661065612784</v>
      </c>
      <c r="Q417" s="190">
        <f t="shared" si="49"/>
        <v>252.30661065612784</v>
      </c>
      <c r="R417" s="190">
        <f t="shared" si="49"/>
        <v>252.30661065612784</v>
      </c>
      <c r="S417" s="190">
        <f t="shared" si="49"/>
        <v>252.30661065612784</v>
      </c>
      <c r="T417" s="190">
        <f t="shared" si="49"/>
        <v>252.30661065612784</v>
      </c>
      <c r="U417" s="190">
        <f t="shared" si="49"/>
        <v>252.30661065612784</v>
      </c>
      <c r="V417" s="190">
        <f t="shared" si="49"/>
        <v>252.30661065612784</v>
      </c>
      <c r="W417" s="190">
        <f t="shared" si="49"/>
        <v>252.30661065612784</v>
      </c>
      <c r="X417" s="190">
        <f t="shared" si="49"/>
        <v>252.30661065612784</v>
      </c>
      <c r="Y417" s="190">
        <f t="shared" si="49"/>
        <v>252.30661065612784</v>
      </c>
      <c r="Z417" s="190">
        <f t="shared" si="49"/>
        <v>252.30661065612784</v>
      </c>
      <c r="AA417" s="190">
        <f t="shared" si="49"/>
        <v>252.30661065612784</v>
      </c>
      <c r="AB417" s="190">
        <f t="shared" si="49"/>
        <v>252.30661065612784</v>
      </c>
      <c r="AC417" s="190">
        <f t="shared" si="49"/>
        <v>252.30661065612784</v>
      </c>
      <c r="AD417" s="190">
        <f t="shared" si="49"/>
        <v>252.30661065612784</v>
      </c>
      <c r="AE417" s="190">
        <f t="shared" si="49"/>
        <v>252.30661065612784</v>
      </c>
      <c r="AF417" s="190">
        <f t="shared" si="49"/>
        <v>252.30661065612784</v>
      </c>
      <c r="AG417" s="190">
        <f t="shared" si="49"/>
        <v>252.30661065612784</v>
      </c>
      <c r="AH417" s="190">
        <f t="shared" si="49"/>
        <v>252.30661065612784</v>
      </c>
      <c r="AI417" s="190">
        <f t="shared" si="49"/>
        <v>252.30661065612784</v>
      </c>
      <c r="AJ417" s="190">
        <f t="shared" si="49"/>
        <v>252.30661065612784</v>
      </c>
      <c r="AK417" s="190">
        <f t="shared" si="49"/>
        <v>252.30661065612784</v>
      </c>
      <c r="AL417" s="190">
        <f t="shared" si="49"/>
        <v>252.30661065612784</v>
      </c>
      <c r="AM417" s="190">
        <f t="shared" si="49"/>
        <v>252.30661065612784</v>
      </c>
      <c r="AN417" s="190">
        <f t="shared" si="49"/>
        <v>252.30661065612784</v>
      </c>
      <c r="AO417" s="190">
        <f t="shared" si="49"/>
        <v>252.30661065612784</v>
      </c>
      <c r="AP417" s="190">
        <f t="shared" si="49"/>
        <v>252.30661065612784</v>
      </c>
      <c r="AQ417" s="190">
        <f t="shared" si="49"/>
        <v>252.30661065612784</v>
      </c>
      <c r="AR417" s="190">
        <f t="shared" si="49"/>
        <v>252.30661065612784</v>
      </c>
      <c r="AS417" s="190">
        <f t="shared" si="49"/>
        <v>252.30661065612784</v>
      </c>
      <c r="AT417" s="190">
        <f t="shared" si="49"/>
        <v>252.30661065612784</v>
      </c>
    </row>
    <row r="418" spans="7:46" ht="13.9" customHeight="1" thickTop="1" x14ac:dyDescent="0.4">
      <c r="G418" s="24"/>
      <c r="H418" s="262"/>
      <c r="I418" s="25"/>
      <c r="J418" s="253"/>
      <c r="K418" s="163" t="s">
        <v>188</v>
      </c>
      <c r="L418" s="187">
        <f t="shared" si="49"/>
        <v>253.94889569365526</v>
      </c>
      <c r="M418" s="187">
        <f t="shared" si="49"/>
        <v>238.40549737695545</v>
      </c>
      <c r="N418" s="187">
        <f t="shared" si="49"/>
        <v>230.15875548276512</v>
      </c>
      <c r="O418" s="187">
        <f t="shared" si="49"/>
        <v>221.7219964942386</v>
      </c>
      <c r="P418" s="187">
        <f t="shared" si="49"/>
        <v>213.05721699250867</v>
      </c>
      <c r="Q418" s="187">
        <f t="shared" si="49"/>
        <v>207.58472467562657</v>
      </c>
      <c r="R418" s="187">
        <f t="shared" si="49"/>
        <v>201.99822210214279</v>
      </c>
      <c r="S418" s="187">
        <f t="shared" si="49"/>
        <v>196.22170243432285</v>
      </c>
      <c r="T418" s="187">
        <f t="shared" si="49"/>
        <v>190.33117250990122</v>
      </c>
      <c r="U418" s="187">
        <f t="shared" si="49"/>
        <v>184.32663232887779</v>
      </c>
      <c r="V418" s="187">
        <f t="shared" si="49"/>
        <v>178.17007847238546</v>
      </c>
      <c r="W418" s="187">
        <f t="shared" si="49"/>
        <v>171.86151094042418</v>
      </c>
      <c r="X418" s="187">
        <f t="shared" si="49"/>
        <v>165.43893315186122</v>
      </c>
      <c r="Y418" s="187">
        <f t="shared" si="49"/>
        <v>158.90234510669649</v>
      </c>
      <c r="Z418" s="187">
        <f t="shared" si="49"/>
        <v>152.25174680493012</v>
      </c>
      <c r="AA418" s="187">
        <f t="shared" si="49"/>
        <v>151.79570577852326</v>
      </c>
      <c r="AB418" s="187">
        <f t="shared" si="49"/>
        <v>151.3016613332492</v>
      </c>
      <c r="AC418" s="187">
        <f t="shared" si="49"/>
        <v>150.73161005024065</v>
      </c>
      <c r="AD418" s="187">
        <f t="shared" si="49"/>
        <v>150.12355534836485</v>
      </c>
      <c r="AE418" s="187">
        <f t="shared" si="49"/>
        <v>149.47749722762183</v>
      </c>
      <c r="AF418" s="187">
        <f t="shared" si="49"/>
        <v>148.79343568801156</v>
      </c>
      <c r="AG418" s="187">
        <f t="shared" si="49"/>
        <v>148.07137072953407</v>
      </c>
      <c r="AH418" s="187">
        <f t="shared" si="49"/>
        <v>147.31130235218933</v>
      </c>
      <c r="AI418" s="187">
        <f t="shared" si="49"/>
        <v>146.51323055597737</v>
      </c>
      <c r="AJ418" s="187">
        <f t="shared" si="49"/>
        <v>145.63915192203092</v>
      </c>
      <c r="AK418" s="187">
        <f t="shared" si="49"/>
        <v>144.76507328808447</v>
      </c>
      <c r="AL418" s="187">
        <f t="shared" si="49"/>
        <v>143.81498781640357</v>
      </c>
      <c r="AM418" s="187">
        <f t="shared" si="49"/>
        <v>142.8268989258554</v>
      </c>
      <c r="AN418" s="187">
        <f t="shared" si="49"/>
        <v>141.83881003530726</v>
      </c>
      <c r="AO418" s="187">
        <f t="shared" si="49"/>
        <v>140.77471430702465</v>
      </c>
      <c r="AP418" s="187">
        <f t="shared" si="49"/>
        <v>139.71061857874201</v>
      </c>
      <c r="AQ418" s="187">
        <f t="shared" si="49"/>
        <v>138.57051601272491</v>
      </c>
      <c r="AR418" s="187">
        <f t="shared" si="49"/>
        <v>137.43041344670783</v>
      </c>
      <c r="AS418" s="187">
        <f t="shared" si="49"/>
        <v>136.21430404295623</v>
      </c>
      <c r="AT418" s="187">
        <f t="shared" si="49"/>
        <v>134.99819463920468</v>
      </c>
    </row>
    <row r="419" spans="7:46" ht="13.9" customHeight="1" x14ac:dyDescent="0.4">
      <c r="G419" s="24"/>
      <c r="H419" s="262"/>
      <c r="I419" s="25"/>
      <c r="J419" s="253"/>
      <c r="K419" s="165" t="s">
        <v>189</v>
      </c>
      <c r="L419" s="185">
        <f t="shared" si="49"/>
        <v>253.94889569365526</v>
      </c>
      <c r="M419" s="185">
        <f t="shared" si="49"/>
        <v>249.80652303712645</v>
      </c>
      <c r="N419" s="185">
        <f t="shared" si="49"/>
        <v>245.55014012399596</v>
      </c>
      <c r="O419" s="185">
        <f t="shared" si="49"/>
        <v>241.29375721086546</v>
      </c>
      <c r="P419" s="185">
        <f t="shared" si="49"/>
        <v>236.9613674600005</v>
      </c>
      <c r="Q419" s="185">
        <f t="shared" si="49"/>
        <v>231.52687856198565</v>
      </c>
      <c r="R419" s="185">
        <f t="shared" si="49"/>
        <v>226.01638282623634</v>
      </c>
      <c r="S419" s="185">
        <f t="shared" si="49"/>
        <v>220.46788367161983</v>
      </c>
      <c r="T419" s="185">
        <f t="shared" si="49"/>
        <v>214.8433776792688</v>
      </c>
      <c r="U419" s="185">
        <f t="shared" si="49"/>
        <v>209.21887168691777</v>
      </c>
      <c r="V419" s="185">
        <f t="shared" ref="V419:AT419" si="50">(V466+V688)*($S$47-1)</f>
        <v>203.51835885683229</v>
      </c>
      <c r="W419" s="185">
        <f t="shared" si="50"/>
        <v>197.74183918901232</v>
      </c>
      <c r="X419" s="185">
        <f t="shared" si="50"/>
        <v>191.96531952119236</v>
      </c>
      <c r="Y419" s="185">
        <f t="shared" si="50"/>
        <v>186.11279301563792</v>
      </c>
      <c r="Z419" s="185">
        <f t="shared" si="50"/>
        <v>180.22226309121623</v>
      </c>
      <c r="AA419" s="185">
        <f t="shared" si="50"/>
        <v>179.04415710633194</v>
      </c>
      <c r="AB419" s="185">
        <f t="shared" si="50"/>
        <v>177.82804770258036</v>
      </c>
      <c r="AC419" s="185">
        <f t="shared" si="50"/>
        <v>176.61193829882876</v>
      </c>
      <c r="AD419" s="185">
        <f t="shared" si="50"/>
        <v>175.35782547620994</v>
      </c>
      <c r="AE419" s="185">
        <f t="shared" si="50"/>
        <v>174.10371265359115</v>
      </c>
      <c r="AF419" s="185">
        <f t="shared" si="50"/>
        <v>172.8115964121051</v>
      </c>
      <c r="AG419" s="185">
        <f t="shared" si="50"/>
        <v>171.51948017061906</v>
      </c>
      <c r="AH419" s="185">
        <f t="shared" si="50"/>
        <v>170.18936051026577</v>
      </c>
      <c r="AI419" s="185">
        <f t="shared" si="50"/>
        <v>168.82123743104529</v>
      </c>
      <c r="AJ419" s="185">
        <f t="shared" si="50"/>
        <v>167.45311435182472</v>
      </c>
      <c r="AK419" s="185">
        <f t="shared" si="50"/>
        <v>166.08499127260421</v>
      </c>
      <c r="AL419" s="185">
        <f t="shared" si="50"/>
        <v>164.67886477451646</v>
      </c>
      <c r="AM419" s="185">
        <f t="shared" si="50"/>
        <v>163.2727382764287</v>
      </c>
      <c r="AN419" s="185">
        <f t="shared" si="50"/>
        <v>161.82860835947372</v>
      </c>
      <c r="AO419" s="185">
        <f t="shared" si="50"/>
        <v>160.38447844251874</v>
      </c>
      <c r="AP419" s="185">
        <f t="shared" si="50"/>
        <v>158.90234510669649</v>
      </c>
      <c r="AQ419" s="185">
        <f t="shared" si="50"/>
        <v>157.42021177087429</v>
      </c>
      <c r="AR419" s="185">
        <f t="shared" si="50"/>
        <v>155.90007501618481</v>
      </c>
      <c r="AS419" s="185">
        <f t="shared" si="50"/>
        <v>154.37993826149534</v>
      </c>
      <c r="AT419" s="185">
        <f t="shared" si="50"/>
        <v>152.82179808793867</v>
      </c>
    </row>
    <row r="420" spans="7:46" ht="13.9" customHeight="1" thickBot="1" x14ac:dyDescent="0.45">
      <c r="G420" s="24"/>
      <c r="H420" s="262"/>
      <c r="I420" s="25"/>
      <c r="J420" s="253"/>
      <c r="K420" s="167" t="s">
        <v>190</v>
      </c>
      <c r="L420" s="186">
        <f t="shared" ref="L420:AT427" si="51">(L467+L689)*($S$47-1)</f>
        <v>253.94889569365526</v>
      </c>
      <c r="M420" s="186">
        <f t="shared" si="51"/>
        <v>262.38565468218178</v>
      </c>
      <c r="N420" s="186">
        <f t="shared" si="51"/>
        <v>262.38565468218178</v>
      </c>
      <c r="O420" s="186">
        <f t="shared" si="51"/>
        <v>262.38565468218178</v>
      </c>
      <c r="P420" s="186">
        <f t="shared" si="51"/>
        <v>262.38565468218178</v>
      </c>
      <c r="Q420" s="186">
        <f t="shared" si="51"/>
        <v>262.38565468218178</v>
      </c>
      <c r="R420" s="186">
        <f t="shared" si="51"/>
        <v>262.38565468218178</v>
      </c>
      <c r="S420" s="186">
        <f t="shared" si="51"/>
        <v>262.38565468218178</v>
      </c>
      <c r="T420" s="186">
        <f t="shared" si="51"/>
        <v>262.38565468218178</v>
      </c>
      <c r="U420" s="186">
        <f t="shared" si="51"/>
        <v>262.38565468218178</v>
      </c>
      <c r="V420" s="186">
        <f t="shared" si="51"/>
        <v>262.38565468218178</v>
      </c>
      <c r="W420" s="186">
        <f t="shared" si="51"/>
        <v>262.38565468218178</v>
      </c>
      <c r="X420" s="186">
        <f t="shared" si="51"/>
        <v>262.38565468218178</v>
      </c>
      <c r="Y420" s="186">
        <f t="shared" si="51"/>
        <v>262.38565468218178</v>
      </c>
      <c r="Z420" s="186">
        <f t="shared" si="51"/>
        <v>262.38565468218178</v>
      </c>
      <c r="AA420" s="186">
        <f t="shared" si="51"/>
        <v>262.38565468218178</v>
      </c>
      <c r="AB420" s="186">
        <f t="shared" si="51"/>
        <v>262.38565468218178</v>
      </c>
      <c r="AC420" s="186">
        <f t="shared" si="51"/>
        <v>262.38565468218178</v>
      </c>
      <c r="AD420" s="186">
        <f t="shared" si="51"/>
        <v>262.38565468218178</v>
      </c>
      <c r="AE420" s="186">
        <f t="shared" si="51"/>
        <v>262.38565468218178</v>
      </c>
      <c r="AF420" s="186">
        <f t="shared" si="51"/>
        <v>262.38565468218178</v>
      </c>
      <c r="AG420" s="186">
        <f t="shared" si="51"/>
        <v>262.38565468218178</v>
      </c>
      <c r="AH420" s="186">
        <f t="shared" si="51"/>
        <v>262.38565468218178</v>
      </c>
      <c r="AI420" s="186">
        <f t="shared" si="51"/>
        <v>262.38565468218178</v>
      </c>
      <c r="AJ420" s="186">
        <f t="shared" si="51"/>
        <v>262.38565468218178</v>
      </c>
      <c r="AK420" s="186">
        <f t="shared" si="51"/>
        <v>262.38565468218178</v>
      </c>
      <c r="AL420" s="186">
        <f t="shared" si="51"/>
        <v>262.38565468218178</v>
      </c>
      <c r="AM420" s="186">
        <f t="shared" si="51"/>
        <v>262.38565468218178</v>
      </c>
      <c r="AN420" s="186">
        <f t="shared" si="51"/>
        <v>262.38565468218178</v>
      </c>
      <c r="AO420" s="186">
        <f t="shared" si="51"/>
        <v>262.38565468218178</v>
      </c>
      <c r="AP420" s="186">
        <f t="shared" si="51"/>
        <v>262.38565468218178</v>
      </c>
      <c r="AQ420" s="186">
        <f t="shared" si="51"/>
        <v>262.38565468218178</v>
      </c>
      <c r="AR420" s="186">
        <f t="shared" si="51"/>
        <v>262.38565468218178</v>
      </c>
      <c r="AS420" s="186">
        <f t="shared" si="51"/>
        <v>262.38565468218178</v>
      </c>
      <c r="AT420" s="186">
        <f t="shared" si="51"/>
        <v>262.38565468218178</v>
      </c>
    </row>
    <row r="421" spans="7:46" ht="13.9" customHeight="1" thickTop="1" x14ac:dyDescent="0.4">
      <c r="G421" s="24"/>
      <c r="H421" s="262"/>
      <c r="I421" s="25"/>
      <c r="J421" s="253"/>
      <c r="K421" s="163" t="s">
        <v>191</v>
      </c>
      <c r="L421" s="187">
        <f t="shared" si="51"/>
        <v>254.39679090866142</v>
      </c>
      <c r="M421" s="187">
        <f t="shared" si="51"/>
        <v>239.385440456103</v>
      </c>
      <c r="N421" s="187">
        <f t="shared" si="51"/>
        <v>231.32871565624882</v>
      </c>
      <c r="O421" s="187">
        <f t="shared" si="51"/>
        <v>223.08197376205848</v>
      </c>
      <c r="P421" s="187">
        <f t="shared" si="51"/>
        <v>214.56920793579749</v>
      </c>
      <c r="Q421" s="187">
        <f t="shared" si="51"/>
        <v>209.24872929438428</v>
      </c>
      <c r="R421" s="187">
        <f t="shared" si="51"/>
        <v>203.81424039636948</v>
      </c>
      <c r="S421" s="187">
        <f t="shared" si="51"/>
        <v>198.18973440401845</v>
      </c>
      <c r="T421" s="187">
        <f t="shared" si="51"/>
        <v>192.41321473619848</v>
      </c>
      <c r="U421" s="187">
        <f t="shared" si="51"/>
        <v>186.48468139290961</v>
      </c>
      <c r="V421" s="187">
        <f t="shared" si="51"/>
        <v>180.40413437415177</v>
      </c>
      <c r="W421" s="187">
        <f t="shared" si="51"/>
        <v>174.17157367992493</v>
      </c>
      <c r="X421" s="187">
        <f t="shared" si="51"/>
        <v>167.78699931022919</v>
      </c>
      <c r="Y421" s="187">
        <f t="shared" si="51"/>
        <v>161.28841468393173</v>
      </c>
      <c r="Z421" s="187">
        <f t="shared" si="51"/>
        <v>154.63781638216531</v>
      </c>
      <c r="AA421" s="187">
        <f t="shared" si="51"/>
        <v>154.29578561236022</v>
      </c>
      <c r="AB421" s="187">
        <f t="shared" si="51"/>
        <v>153.87774800482057</v>
      </c>
      <c r="AC421" s="187">
        <f t="shared" si="51"/>
        <v>153.42170697841374</v>
      </c>
      <c r="AD421" s="187">
        <f t="shared" si="51"/>
        <v>152.92766253313965</v>
      </c>
      <c r="AE421" s="187">
        <f t="shared" si="51"/>
        <v>152.3576112501311</v>
      </c>
      <c r="AF421" s="187">
        <f t="shared" si="51"/>
        <v>151.74955654825536</v>
      </c>
      <c r="AG421" s="187">
        <f t="shared" si="51"/>
        <v>151.06549500864509</v>
      </c>
      <c r="AH421" s="187">
        <f t="shared" si="51"/>
        <v>150.38143346903482</v>
      </c>
      <c r="AI421" s="187">
        <f t="shared" si="51"/>
        <v>149.62136509169008</v>
      </c>
      <c r="AJ421" s="187">
        <f t="shared" si="51"/>
        <v>148.82329329547812</v>
      </c>
      <c r="AK421" s="187">
        <f t="shared" si="51"/>
        <v>147.98721808039892</v>
      </c>
      <c r="AL421" s="187">
        <f t="shared" si="51"/>
        <v>147.07513602758524</v>
      </c>
      <c r="AM421" s="187">
        <f t="shared" si="51"/>
        <v>146.16305397477157</v>
      </c>
      <c r="AN421" s="187">
        <f t="shared" si="51"/>
        <v>145.17496508422337</v>
      </c>
      <c r="AO421" s="187">
        <f t="shared" si="51"/>
        <v>144.18687619367526</v>
      </c>
      <c r="AP421" s="187">
        <f t="shared" si="51"/>
        <v>143.12278046539262</v>
      </c>
      <c r="AQ421" s="187">
        <f t="shared" si="51"/>
        <v>142.02068131824277</v>
      </c>
      <c r="AR421" s="187">
        <f t="shared" si="51"/>
        <v>140.88057875222566</v>
      </c>
      <c r="AS421" s="187">
        <f t="shared" si="51"/>
        <v>139.70247276734133</v>
      </c>
      <c r="AT421" s="187">
        <f t="shared" si="51"/>
        <v>138.48636336358976</v>
      </c>
    </row>
    <row r="422" spans="7:46" ht="13.9" customHeight="1" x14ac:dyDescent="0.4">
      <c r="G422" s="24"/>
      <c r="H422" s="262"/>
      <c r="I422" s="25"/>
      <c r="J422" s="253"/>
      <c r="K422" s="165" t="s">
        <v>192</v>
      </c>
      <c r="L422" s="185">
        <f t="shared" si="51"/>
        <v>254.39679090866142</v>
      </c>
      <c r="M422" s="185">
        <f t="shared" si="51"/>
        <v>250.33042508986711</v>
      </c>
      <c r="N422" s="185">
        <f t="shared" si="51"/>
        <v>246.18805243333833</v>
      </c>
      <c r="O422" s="185">
        <f t="shared" si="51"/>
        <v>241.96967293907502</v>
      </c>
      <c r="P422" s="185">
        <f t="shared" si="51"/>
        <v>237.75129344481172</v>
      </c>
      <c r="Q422" s="185">
        <f t="shared" si="51"/>
        <v>232.35480796566421</v>
      </c>
      <c r="R422" s="185">
        <f t="shared" si="51"/>
        <v>226.92031906764936</v>
      </c>
      <c r="S422" s="185">
        <f t="shared" si="51"/>
        <v>221.44782675076729</v>
      </c>
      <c r="T422" s="185">
        <f t="shared" si="51"/>
        <v>215.8993275961507</v>
      </c>
      <c r="U422" s="185">
        <f t="shared" si="51"/>
        <v>210.27482160379972</v>
      </c>
      <c r="V422" s="185">
        <f t="shared" si="51"/>
        <v>204.6123121925815</v>
      </c>
      <c r="W422" s="185">
        <f t="shared" si="51"/>
        <v>198.87379594362872</v>
      </c>
      <c r="X422" s="185">
        <f t="shared" si="51"/>
        <v>193.09727627580875</v>
      </c>
      <c r="Y422" s="185">
        <f t="shared" si="51"/>
        <v>187.28275318912156</v>
      </c>
      <c r="Z422" s="185">
        <f t="shared" si="51"/>
        <v>181.4302266835671</v>
      </c>
      <c r="AA422" s="185">
        <f t="shared" si="51"/>
        <v>180.29012411755005</v>
      </c>
      <c r="AB422" s="185">
        <f t="shared" si="51"/>
        <v>179.11201813266572</v>
      </c>
      <c r="AC422" s="185">
        <f t="shared" si="51"/>
        <v>177.93391214778134</v>
      </c>
      <c r="AD422" s="185">
        <f t="shared" si="51"/>
        <v>176.75580616289704</v>
      </c>
      <c r="AE422" s="185">
        <f t="shared" si="51"/>
        <v>175.50169334027822</v>
      </c>
      <c r="AF422" s="185">
        <f t="shared" si="51"/>
        <v>174.2475805176594</v>
      </c>
      <c r="AG422" s="185">
        <f t="shared" si="51"/>
        <v>172.99346769504061</v>
      </c>
      <c r="AH422" s="185">
        <f t="shared" si="51"/>
        <v>171.70135145355457</v>
      </c>
      <c r="AI422" s="185">
        <f t="shared" si="51"/>
        <v>170.37123179320128</v>
      </c>
      <c r="AJ422" s="185">
        <f t="shared" si="51"/>
        <v>169.04111213284799</v>
      </c>
      <c r="AK422" s="185">
        <f t="shared" si="51"/>
        <v>167.6729890536275</v>
      </c>
      <c r="AL422" s="185">
        <f t="shared" si="51"/>
        <v>166.30486597440697</v>
      </c>
      <c r="AM422" s="185">
        <f t="shared" si="51"/>
        <v>164.89873947631921</v>
      </c>
      <c r="AN422" s="185">
        <f t="shared" si="51"/>
        <v>163.4546095593642</v>
      </c>
      <c r="AO422" s="185">
        <f t="shared" si="51"/>
        <v>162.01047964240922</v>
      </c>
      <c r="AP422" s="185">
        <f t="shared" si="51"/>
        <v>160.56634972545422</v>
      </c>
      <c r="AQ422" s="185">
        <f t="shared" si="51"/>
        <v>159.08421638963199</v>
      </c>
      <c r="AR422" s="185">
        <f t="shared" si="51"/>
        <v>157.60208305380979</v>
      </c>
      <c r="AS422" s="185">
        <f t="shared" si="51"/>
        <v>156.08194629912032</v>
      </c>
      <c r="AT422" s="185">
        <f t="shared" si="51"/>
        <v>154.56180954443084</v>
      </c>
    </row>
    <row r="423" spans="7:46" ht="13.9" customHeight="1" thickBot="1" x14ac:dyDescent="0.45">
      <c r="G423" s="24"/>
      <c r="H423" s="262"/>
      <c r="I423" s="25"/>
      <c r="J423" s="253"/>
      <c r="K423" s="167" t="s">
        <v>193</v>
      </c>
      <c r="L423" s="186">
        <f t="shared" si="51"/>
        <v>254.39679090866142</v>
      </c>
      <c r="M423" s="186">
        <f t="shared" si="51"/>
        <v>262.60552938398456</v>
      </c>
      <c r="N423" s="186">
        <f t="shared" si="51"/>
        <v>262.60552938398456</v>
      </c>
      <c r="O423" s="186">
        <f t="shared" si="51"/>
        <v>262.60552938398456</v>
      </c>
      <c r="P423" s="186">
        <f t="shared" si="51"/>
        <v>262.60552938398456</v>
      </c>
      <c r="Q423" s="186">
        <f t="shared" si="51"/>
        <v>262.60552938398456</v>
      </c>
      <c r="R423" s="186">
        <f t="shared" si="51"/>
        <v>262.60552938398456</v>
      </c>
      <c r="S423" s="186">
        <f t="shared" si="51"/>
        <v>262.60552938398456</v>
      </c>
      <c r="T423" s="186">
        <f t="shared" si="51"/>
        <v>262.60552938398456</v>
      </c>
      <c r="U423" s="186">
        <f t="shared" si="51"/>
        <v>262.60552938398456</v>
      </c>
      <c r="V423" s="186">
        <f t="shared" si="51"/>
        <v>262.60552938398456</v>
      </c>
      <c r="W423" s="186">
        <f t="shared" si="51"/>
        <v>262.60552938398456</v>
      </c>
      <c r="X423" s="186">
        <f t="shared" si="51"/>
        <v>262.60552938398456</v>
      </c>
      <c r="Y423" s="186">
        <f t="shared" si="51"/>
        <v>262.60552938398456</v>
      </c>
      <c r="Z423" s="186">
        <f t="shared" si="51"/>
        <v>262.60552938398456</v>
      </c>
      <c r="AA423" s="186">
        <f t="shared" si="51"/>
        <v>262.60552938398456</v>
      </c>
      <c r="AB423" s="186">
        <f t="shared" si="51"/>
        <v>262.60552938398456</v>
      </c>
      <c r="AC423" s="186">
        <f t="shared" si="51"/>
        <v>262.60552938398456</v>
      </c>
      <c r="AD423" s="186">
        <f t="shared" si="51"/>
        <v>262.60552938398456</v>
      </c>
      <c r="AE423" s="186">
        <f t="shared" si="51"/>
        <v>262.60552938398456</v>
      </c>
      <c r="AF423" s="186">
        <f t="shared" si="51"/>
        <v>262.60552938398456</v>
      </c>
      <c r="AG423" s="186">
        <f t="shared" si="51"/>
        <v>262.60552938398456</v>
      </c>
      <c r="AH423" s="186">
        <f t="shared" si="51"/>
        <v>262.60552938398456</v>
      </c>
      <c r="AI423" s="186">
        <f t="shared" si="51"/>
        <v>262.60552938398456</v>
      </c>
      <c r="AJ423" s="186">
        <f t="shared" si="51"/>
        <v>262.60552938398456</v>
      </c>
      <c r="AK423" s="186">
        <f t="shared" si="51"/>
        <v>262.60552938398456</v>
      </c>
      <c r="AL423" s="186">
        <f t="shared" si="51"/>
        <v>262.60552938398456</v>
      </c>
      <c r="AM423" s="186">
        <f t="shared" si="51"/>
        <v>262.60552938398456</v>
      </c>
      <c r="AN423" s="186">
        <f t="shared" si="51"/>
        <v>262.60552938398456</v>
      </c>
      <c r="AO423" s="186">
        <f t="shared" si="51"/>
        <v>262.60552938398456</v>
      </c>
      <c r="AP423" s="186">
        <f t="shared" si="51"/>
        <v>262.60552938398456</v>
      </c>
      <c r="AQ423" s="186">
        <f t="shared" si="51"/>
        <v>262.60552938398456</v>
      </c>
      <c r="AR423" s="186">
        <f t="shared" si="51"/>
        <v>262.60552938398456</v>
      </c>
      <c r="AS423" s="186">
        <f t="shared" si="51"/>
        <v>262.60552938398456</v>
      </c>
      <c r="AT423" s="186">
        <f t="shared" si="51"/>
        <v>262.60552938398456</v>
      </c>
    </row>
    <row r="424" spans="7:46" ht="13.9" customHeight="1" thickTop="1" x14ac:dyDescent="0.4">
      <c r="G424" s="24"/>
      <c r="H424" s="262"/>
      <c r="I424" s="25"/>
      <c r="J424" s="253"/>
      <c r="K424" s="163" t="s">
        <v>194</v>
      </c>
      <c r="L424" s="187">
        <f t="shared" si="51"/>
        <v>260.97136260710988</v>
      </c>
      <c r="M424" s="187">
        <f t="shared" si="51"/>
        <v>245.99801557341866</v>
      </c>
      <c r="N424" s="187">
        <f t="shared" si="51"/>
        <v>237.90328735469723</v>
      </c>
      <c r="O424" s="187">
        <f t="shared" si="51"/>
        <v>229.5425352039052</v>
      </c>
      <c r="P424" s="187">
        <f t="shared" si="51"/>
        <v>220.95376253990972</v>
      </c>
      <c r="Q424" s="187">
        <f t="shared" si="51"/>
        <v>215.63328389849661</v>
      </c>
      <c r="R424" s="187">
        <f t="shared" si="51"/>
        <v>210.12278816274733</v>
      </c>
      <c r="S424" s="187">
        <f t="shared" si="51"/>
        <v>204.46027875152905</v>
      </c>
      <c r="T424" s="187">
        <f t="shared" si="51"/>
        <v>198.64575566484183</v>
      </c>
      <c r="U424" s="187">
        <f t="shared" si="51"/>
        <v>192.64121548381843</v>
      </c>
      <c r="V424" s="187">
        <f t="shared" si="51"/>
        <v>186.44665820845887</v>
      </c>
      <c r="W424" s="187">
        <f t="shared" si="51"/>
        <v>180.1380906764976</v>
      </c>
      <c r="X424" s="187">
        <f t="shared" si="51"/>
        <v>173.63950605020014</v>
      </c>
      <c r="Y424" s="187">
        <f t="shared" si="51"/>
        <v>167.02691116730097</v>
      </c>
      <c r="Z424" s="187">
        <f t="shared" si="51"/>
        <v>160.26230260893286</v>
      </c>
      <c r="AA424" s="187">
        <f t="shared" si="51"/>
        <v>159.95827525799496</v>
      </c>
      <c r="AB424" s="187">
        <f t="shared" si="51"/>
        <v>159.57824106932259</v>
      </c>
      <c r="AC424" s="187">
        <f t="shared" si="51"/>
        <v>159.160203461783</v>
      </c>
      <c r="AD424" s="187">
        <f t="shared" si="51"/>
        <v>158.70416243537616</v>
      </c>
      <c r="AE424" s="187">
        <f t="shared" si="51"/>
        <v>158.17211457123486</v>
      </c>
      <c r="AF424" s="187">
        <f t="shared" si="51"/>
        <v>157.56405986935906</v>
      </c>
      <c r="AG424" s="187">
        <f t="shared" si="51"/>
        <v>156.95600516748328</v>
      </c>
      <c r="AH424" s="187">
        <f t="shared" si="51"/>
        <v>156.27194362787301</v>
      </c>
      <c r="AI424" s="187">
        <f t="shared" si="51"/>
        <v>155.51187525052828</v>
      </c>
      <c r="AJ424" s="187">
        <f t="shared" si="51"/>
        <v>154.71380345431632</v>
      </c>
      <c r="AK424" s="187">
        <f t="shared" si="51"/>
        <v>153.87772823923711</v>
      </c>
      <c r="AL424" s="187">
        <f t="shared" si="51"/>
        <v>153.00364960529069</v>
      </c>
      <c r="AM424" s="187">
        <f t="shared" si="51"/>
        <v>152.09156755247699</v>
      </c>
      <c r="AN424" s="187">
        <f t="shared" si="51"/>
        <v>151.10347866192882</v>
      </c>
      <c r="AO424" s="187">
        <f t="shared" si="51"/>
        <v>150.07738635251346</v>
      </c>
      <c r="AP424" s="187">
        <f t="shared" si="51"/>
        <v>149.01329062423085</v>
      </c>
      <c r="AQ424" s="187">
        <f t="shared" si="51"/>
        <v>147.91119147708096</v>
      </c>
      <c r="AR424" s="187">
        <f t="shared" si="51"/>
        <v>146.73308549219664</v>
      </c>
      <c r="AS424" s="187">
        <f t="shared" si="51"/>
        <v>145.55497950731228</v>
      </c>
      <c r="AT424" s="187">
        <f t="shared" si="51"/>
        <v>144.30086668469349</v>
      </c>
    </row>
    <row r="425" spans="7:46" ht="13.9" customHeight="1" x14ac:dyDescent="0.4">
      <c r="G425" s="24"/>
      <c r="H425" s="262"/>
      <c r="I425" s="25"/>
      <c r="J425" s="253"/>
      <c r="K425" s="165" t="s">
        <v>195</v>
      </c>
      <c r="L425" s="185">
        <f t="shared" si="51"/>
        <v>260.97136260710988</v>
      </c>
      <c r="M425" s="185">
        <f t="shared" si="51"/>
        <v>256.86699336944832</v>
      </c>
      <c r="N425" s="185">
        <f t="shared" si="51"/>
        <v>252.72462071291952</v>
      </c>
      <c r="O425" s="185">
        <f t="shared" si="51"/>
        <v>248.46823779978905</v>
      </c>
      <c r="P425" s="185">
        <f t="shared" si="51"/>
        <v>244.17385146779131</v>
      </c>
      <c r="Q425" s="185">
        <f t="shared" si="51"/>
        <v>238.73936256977643</v>
      </c>
      <c r="R425" s="185">
        <f t="shared" si="51"/>
        <v>233.22886683402714</v>
      </c>
      <c r="S425" s="185">
        <f t="shared" si="51"/>
        <v>227.64236426054336</v>
      </c>
      <c r="T425" s="185">
        <f t="shared" si="51"/>
        <v>222.01785826819236</v>
      </c>
      <c r="U425" s="185">
        <f t="shared" si="51"/>
        <v>216.27934201923958</v>
      </c>
      <c r="V425" s="185">
        <f t="shared" si="51"/>
        <v>210.54082577028689</v>
      </c>
      <c r="W425" s="185">
        <f t="shared" si="51"/>
        <v>204.7263026835997</v>
      </c>
      <c r="X425" s="185">
        <f t="shared" si="51"/>
        <v>198.83577275917804</v>
      </c>
      <c r="Y425" s="185">
        <f t="shared" si="51"/>
        <v>192.90723941588908</v>
      </c>
      <c r="Z425" s="185">
        <f t="shared" si="51"/>
        <v>186.90269923486571</v>
      </c>
      <c r="AA425" s="185">
        <f t="shared" si="51"/>
        <v>185.7625966688486</v>
      </c>
      <c r="AB425" s="185">
        <f t="shared" si="51"/>
        <v>184.62249410283155</v>
      </c>
      <c r="AC425" s="185">
        <f t="shared" si="51"/>
        <v>183.44438811794717</v>
      </c>
      <c r="AD425" s="185">
        <f t="shared" si="51"/>
        <v>182.22827871419562</v>
      </c>
      <c r="AE425" s="185">
        <f t="shared" si="51"/>
        <v>180.9741658915768</v>
      </c>
      <c r="AF425" s="185">
        <f t="shared" si="51"/>
        <v>179.72005306895801</v>
      </c>
      <c r="AG425" s="185">
        <f t="shared" si="51"/>
        <v>178.46594024633919</v>
      </c>
      <c r="AH425" s="185">
        <f t="shared" si="51"/>
        <v>177.13582058598593</v>
      </c>
      <c r="AI425" s="185">
        <f t="shared" si="51"/>
        <v>175.80570092563261</v>
      </c>
      <c r="AJ425" s="185">
        <f t="shared" si="51"/>
        <v>174.47558126527935</v>
      </c>
      <c r="AK425" s="185">
        <f t="shared" si="51"/>
        <v>173.06945476719159</v>
      </c>
      <c r="AL425" s="185">
        <f t="shared" si="51"/>
        <v>171.70133168797111</v>
      </c>
      <c r="AM425" s="185">
        <f t="shared" si="51"/>
        <v>170.2572017710161</v>
      </c>
      <c r="AN425" s="185">
        <f t="shared" si="51"/>
        <v>168.81307185406109</v>
      </c>
      <c r="AO425" s="185">
        <f t="shared" si="51"/>
        <v>167.36894193710611</v>
      </c>
      <c r="AP425" s="185">
        <f t="shared" si="51"/>
        <v>165.88680860128386</v>
      </c>
      <c r="AQ425" s="185">
        <f t="shared" si="51"/>
        <v>164.36667184659444</v>
      </c>
      <c r="AR425" s="185">
        <f t="shared" si="51"/>
        <v>162.84653509190494</v>
      </c>
      <c r="AS425" s="185">
        <f t="shared" si="51"/>
        <v>161.28839491834825</v>
      </c>
      <c r="AT425" s="185">
        <f t="shared" si="51"/>
        <v>159.73025474479155</v>
      </c>
    </row>
    <row r="426" spans="7:46" ht="13.9" customHeight="1" thickBot="1" x14ac:dyDescent="0.45">
      <c r="G426" s="24"/>
      <c r="H426" s="262"/>
      <c r="I426" s="25"/>
      <c r="J426" s="253"/>
      <c r="K426" s="167" t="s">
        <v>196</v>
      </c>
      <c r="L426" s="186">
        <f t="shared" si="51"/>
        <v>260.97136260710988</v>
      </c>
      <c r="M426" s="186">
        <f t="shared" si="51"/>
        <v>269.25610792016744</v>
      </c>
      <c r="N426" s="186">
        <f t="shared" si="51"/>
        <v>269.25610792016744</v>
      </c>
      <c r="O426" s="186">
        <f t="shared" si="51"/>
        <v>269.25610792016744</v>
      </c>
      <c r="P426" s="186">
        <f t="shared" si="51"/>
        <v>269.25610792016744</v>
      </c>
      <c r="Q426" s="186">
        <f t="shared" si="51"/>
        <v>269.25610792016744</v>
      </c>
      <c r="R426" s="186">
        <f t="shared" si="51"/>
        <v>269.25610792016744</v>
      </c>
      <c r="S426" s="186">
        <f t="shared" si="51"/>
        <v>269.25610792016744</v>
      </c>
      <c r="T426" s="186">
        <f t="shared" si="51"/>
        <v>269.25610792016744</v>
      </c>
      <c r="U426" s="186">
        <f t="shared" si="51"/>
        <v>269.25610792016744</v>
      </c>
      <c r="V426" s="186">
        <f t="shared" si="51"/>
        <v>269.25610792016744</v>
      </c>
      <c r="W426" s="186">
        <f t="shared" si="51"/>
        <v>269.25610792016744</v>
      </c>
      <c r="X426" s="186">
        <f t="shared" si="51"/>
        <v>269.25610792016744</v>
      </c>
      <c r="Y426" s="186">
        <f t="shared" si="51"/>
        <v>269.25610792016744</v>
      </c>
      <c r="Z426" s="186">
        <f t="shared" si="51"/>
        <v>269.25610792016744</v>
      </c>
      <c r="AA426" s="186">
        <f t="shared" si="51"/>
        <v>269.25610792016744</v>
      </c>
      <c r="AB426" s="186">
        <f t="shared" si="51"/>
        <v>269.25610792016744</v>
      </c>
      <c r="AC426" s="186">
        <f t="shared" si="51"/>
        <v>269.25610792016744</v>
      </c>
      <c r="AD426" s="186">
        <f t="shared" si="51"/>
        <v>269.25610792016744</v>
      </c>
      <c r="AE426" s="186">
        <f t="shared" si="51"/>
        <v>269.25610792016744</v>
      </c>
      <c r="AF426" s="186">
        <f t="shared" si="51"/>
        <v>269.25610792016744</v>
      </c>
      <c r="AG426" s="186">
        <f t="shared" si="51"/>
        <v>269.25610792016744</v>
      </c>
      <c r="AH426" s="186">
        <f t="shared" si="51"/>
        <v>269.25610792016744</v>
      </c>
      <c r="AI426" s="186">
        <f t="shared" si="51"/>
        <v>269.25610792016744</v>
      </c>
      <c r="AJ426" s="186">
        <f t="shared" si="51"/>
        <v>269.25610792016744</v>
      </c>
      <c r="AK426" s="186">
        <f t="shared" si="51"/>
        <v>269.25610792016744</v>
      </c>
      <c r="AL426" s="186">
        <f t="shared" si="51"/>
        <v>269.25610792016744</v>
      </c>
      <c r="AM426" s="186">
        <f t="shared" si="51"/>
        <v>269.25610792016744</v>
      </c>
      <c r="AN426" s="186">
        <f t="shared" si="51"/>
        <v>269.25610792016744</v>
      </c>
      <c r="AO426" s="186">
        <f t="shared" si="51"/>
        <v>269.25610792016744</v>
      </c>
      <c r="AP426" s="186">
        <f t="shared" si="51"/>
        <v>269.25610792016744</v>
      </c>
      <c r="AQ426" s="186">
        <f t="shared" si="51"/>
        <v>269.25610792016744</v>
      </c>
      <c r="AR426" s="186">
        <f t="shared" si="51"/>
        <v>269.25610792016744</v>
      </c>
      <c r="AS426" s="186">
        <f t="shared" si="51"/>
        <v>269.25610792016744</v>
      </c>
      <c r="AT426" s="186">
        <f t="shared" si="51"/>
        <v>269.25610792016744</v>
      </c>
    </row>
    <row r="427" spans="7:46" ht="13.9" customHeight="1" thickTop="1" x14ac:dyDescent="0.4">
      <c r="G427" s="24"/>
      <c r="H427" s="262"/>
      <c r="I427" s="25"/>
      <c r="J427" s="253"/>
      <c r="K427" s="163" t="s">
        <v>197</v>
      </c>
      <c r="L427" s="187">
        <f t="shared" si="51"/>
        <v>267.85952855775065</v>
      </c>
      <c r="M427" s="187">
        <f t="shared" si="51"/>
        <v>253.15220545613005</v>
      </c>
      <c r="N427" s="187">
        <f t="shared" si="51"/>
        <v>245.13348407514314</v>
      </c>
      <c r="O427" s="187">
        <f t="shared" si="51"/>
        <v>236.81073534321834</v>
      </c>
      <c r="P427" s="187">
        <f t="shared" si="51"/>
        <v>228.22196267922286</v>
      </c>
      <c r="Q427" s="187">
        <f t="shared" si="51"/>
        <v>222.97749087554422</v>
      </c>
      <c r="R427" s="187">
        <f t="shared" si="51"/>
        <v>217.5430019775294</v>
      </c>
      <c r="S427" s="187">
        <f t="shared" si="51"/>
        <v>211.88049256631115</v>
      </c>
      <c r="T427" s="187">
        <f t="shared" si="51"/>
        <v>206.06596947962393</v>
      </c>
      <c r="U427" s="187">
        <f t="shared" si="51"/>
        <v>200.0614292986005</v>
      </c>
      <c r="V427" s="187">
        <f t="shared" ref="V427:AT427" si="52">(V474+V696)*($S$47-1)</f>
        <v>193.86687202324092</v>
      </c>
      <c r="W427" s="187">
        <f t="shared" si="52"/>
        <v>187.52030107241242</v>
      </c>
      <c r="X427" s="187">
        <f t="shared" si="52"/>
        <v>180.98371302724775</v>
      </c>
      <c r="Y427" s="187">
        <f t="shared" si="52"/>
        <v>174.25710788774686</v>
      </c>
      <c r="Z427" s="187">
        <f t="shared" si="52"/>
        <v>167.41649249164425</v>
      </c>
      <c r="AA427" s="187">
        <f t="shared" si="52"/>
        <v>167.18847197844084</v>
      </c>
      <c r="AB427" s="187">
        <f t="shared" si="52"/>
        <v>166.88444462750294</v>
      </c>
      <c r="AC427" s="187">
        <f t="shared" si="52"/>
        <v>166.54241385769782</v>
      </c>
      <c r="AD427" s="187">
        <f t="shared" si="52"/>
        <v>166.12437625015821</v>
      </c>
      <c r="AE427" s="187">
        <f t="shared" si="52"/>
        <v>165.63033180488415</v>
      </c>
      <c r="AF427" s="187">
        <f t="shared" si="52"/>
        <v>165.09828394074282</v>
      </c>
      <c r="AG427" s="187">
        <f t="shared" si="52"/>
        <v>164.52823265773426</v>
      </c>
      <c r="AH427" s="187">
        <f t="shared" si="52"/>
        <v>163.88217453699127</v>
      </c>
      <c r="AI427" s="187">
        <f t="shared" si="52"/>
        <v>163.16010957851375</v>
      </c>
      <c r="AJ427" s="187">
        <f t="shared" si="52"/>
        <v>162.40004120116902</v>
      </c>
      <c r="AK427" s="187">
        <f t="shared" si="52"/>
        <v>161.60196940495706</v>
      </c>
      <c r="AL427" s="187">
        <f t="shared" si="52"/>
        <v>160.72789077101061</v>
      </c>
      <c r="AM427" s="187">
        <f t="shared" si="52"/>
        <v>159.81580871819696</v>
      </c>
      <c r="AN427" s="187">
        <f t="shared" si="52"/>
        <v>158.82771982764876</v>
      </c>
      <c r="AO427" s="187">
        <f t="shared" si="52"/>
        <v>157.8016275182334</v>
      </c>
      <c r="AP427" s="187">
        <f t="shared" si="52"/>
        <v>156.73753178995076</v>
      </c>
      <c r="AQ427" s="187">
        <f t="shared" si="52"/>
        <v>155.63543264280091</v>
      </c>
      <c r="AR427" s="187">
        <f t="shared" si="52"/>
        <v>154.45732665791658</v>
      </c>
      <c r="AS427" s="187">
        <f t="shared" si="52"/>
        <v>153.24121725416498</v>
      </c>
      <c r="AT427" s="187">
        <f t="shared" si="52"/>
        <v>151.98710443154619</v>
      </c>
    </row>
    <row r="428" spans="7:46" ht="13.9" customHeight="1" x14ac:dyDescent="0.4">
      <c r="G428" s="24"/>
      <c r="H428" s="262"/>
      <c r="I428" s="25"/>
      <c r="J428" s="253"/>
      <c r="K428" s="165" t="s">
        <v>198</v>
      </c>
      <c r="L428" s="185">
        <f t="shared" ref="L428:AT432" si="53">(L475+L697)*($S$47-1)</f>
        <v>267.85952855775065</v>
      </c>
      <c r="M428" s="185">
        <f t="shared" si="53"/>
        <v>263.79316273895631</v>
      </c>
      <c r="N428" s="185">
        <f t="shared" si="53"/>
        <v>259.65079008242753</v>
      </c>
      <c r="O428" s="185">
        <f t="shared" si="53"/>
        <v>255.43241058816426</v>
      </c>
      <c r="P428" s="185">
        <f t="shared" si="53"/>
        <v>251.13802425616652</v>
      </c>
      <c r="Q428" s="185">
        <f t="shared" si="53"/>
        <v>245.7035353581517</v>
      </c>
      <c r="R428" s="185">
        <f t="shared" si="53"/>
        <v>240.15503620353519</v>
      </c>
      <c r="S428" s="185">
        <f t="shared" si="53"/>
        <v>234.53053021118419</v>
      </c>
      <c r="T428" s="185">
        <f t="shared" si="53"/>
        <v>228.8680207999659</v>
      </c>
      <c r="U428" s="185">
        <f t="shared" si="53"/>
        <v>223.12950455101316</v>
      </c>
      <c r="V428" s="185">
        <f t="shared" si="53"/>
        <v>217.31498146432597</v>
      </c>
      <c r="W428" s="185">
        <f t="shared" si="53"/>
        <v>211.42445153990428</v>
      </c>
      <c r="X428" s="185">
        <f t="shared" si="53"/>
        <v>205.49591819661535</v>
      </c>
      <c r="Y428" s="185">
        <f t="shared" si="53"/>
        <v>199.49137801559201</v>
      </c>
      <c r="Z428" s="185">
        <f t="shared" si="53"/>
        <v>193.41083099683408</v>
      </c>
      <c r="AA428" s="185">
        <f t="shared" si="53"/>
        <v>192.30873184968422</v>
      </c>
      <c r="AB428" s="185">
        <f t="shared" si="53"/>
        <v>191.16862928366712</v>
      </c>
      <c r="AC428" s="185">
        <f t="shared" si="53"/>
        <v>190.02852671765004</v>
      </c>
      <c r="AD428" s="185">
        <f t="shared" si="53"/>
        <v>188.81241731389846</v>
      </c>
      <c r="AE428" s="185">
        <f t="shared" si="53"/>
        <v>187.59630791014689</v>
      </c>
      <c r="AF428" s="185">
        <f t="shared" si="53"/>
        <v>186.34219508752807</v>
      </c>
      <c r="AG428" s="185">
        <f t="shared" si="53"/>
        <v>185.08808226490927</v>
      </c>
      <c r="AH428" s="185">
        <f t="shared" si="53"/>
        <v>183.75796260455598</v>
      </c>
      <c r="AI428" s="185">
        <f t="shared" si="53"/>
        <v>182.42784294420272</v>
      </c>
      <c r="AJ428" s="185">
        <f t="shared" si="53"/>
        <v>181.09772328384943</v>
      </c>
      <c r="AK428" s="185">
        <f t="shared" si="53"/>
        <v>179.69159678576167</v>
      </c>
      <c r="AL428" s="185">
        <f t="shared" si="53"/>
        <v>178.28547028767392</v>
      </c>
      <c r="AM428" s="185">
        <f t="shared" si="53"/>
        <v>176.87934378958616</v>
      </c>
      <c r="AN428" s="185">
        <f t="shared" si="53"/>
        <v>175.43521387263118</v>
      </c>
      <c r="AO428" s="185">
        <f t="shared" si="53"/>
        <v>173.95308053680895</v>
      </c>
      <c r="AP428" s="185">
        <f t="shared" si="53"/>
        <v>172.43294378211948</v>
      </c>
      <c r="AQ428" s="185">
        <f t="shared" si="53"/>
        <v>170.91280702743001</v>
      </c>
      <c r="AR428" s="185">
        <f t="shared" si="53"/>
        <v>169.39267027274059</v>
      </c>
      <c r="AS428" s="185">
        <f t="shared" si="53"/>
        <v>167.79652668031662</v>
      </c>
      <c r="AT428" s="185">
        <f t="shared" si="53"/>
        <v>166.23838650675989</v>
      </c>
    </row>
    <row r="429" spans="7:46" ht="13.9" customHeight="1" thickBot="1" x14ac:dyDescent="0.45">
      <c r="G429" s="24"/>
      <c r="H429" s="262"/>
      <c r="I429" s="25"/>
      <c r="J429" s="253"/>
      <c r="K429" s="167" t="s">
        <v>199</v>
      </c>
      <c r="L429" s="186">
        <f t="shared" si="53"/>
        <v>267.85952855775065</v>
      </c>
      <c r="M429" s="186">
        <f t="shared" si="53"/>
        <v>276.06826703307371</v>
      </c>
      <c r="N429" s="186">
        <f t="shared" si="53"/>
        <v>276.06826703307371</v>
      </c>
      <c r="O429" s="186">
        <f t="shared" si="53"/>
        <v>276.06826703307371</v>
      </c>
      <c r="P429" s="186">
        <f t="shared" si="53"/>
        <v>276.06826703307371</v>
      </c>
      <c r="Q429" s="186">
        <f t="shared" si="53"/>
        <v>276.06826703307371</v>
      </c>
      <c r="R429" s="186">
        <f t="shared" si="53"/>
        <v>276.06826703307371</v>
      </c>
      <c r="S429" s="186">
        <f t="shared" si="53"/>
        <v>276.06826703307371</v>
      </c>
      <c r="T429" s="186">
        <f t="shared" si="53"/>
        <v>276.06826703307371</v>
      </c>
      <c r="U429" s="186">
        <f t="shared" si="53"/>
        <v>276.06826703307371</v>
      </c>
      <c r="V429" s="186">
        <f t="shared" si="53"/>
        <v>276.06826703307371</v>
      </c>
      <c r="W429" s="186">
        <f t="shared" si="53"/>
        <v>276.06826703307371</v>
      </c>
      <c r="X429" s="186">
        <f t="shared" si="53"/>
        <v>276.06826703307371</v>
      </c>
      <c r="Y429" s="186">
        <f t="shared" si="53"/>
        <v>276.06826703307371</v>
      </c>
      <c r="Z429" s="186">
        <f t="shared" si="53"/>
        <v>276.06826703307371</v>
      </c>
      <c r="AA429" s="186">
        <f t="shared" si="53"/>
        <v>276.06826703307371</v>
      </c>
      <c r="AB429" s="186">
        <f t="shared" si="53"/>
        <v>276.06826703307371</v>
      </c>
      <c r="AC429" s="186">
        <f t="shared" si="53"/>
        <v>276.06826703307371</v>
      </c>
      <c r="AD429" s="186">
        <f t="shared" si="53"/>
        <v>276.06826703307371</v>
      </c>
      <c r="AE429" s="186">
        <f t="shared" si="53"/>
        <v>276.06826703307371</v>
      </c>
      <c r="AF429" s="186">
        <f t="shared" si="53"/>
        <v>276.06826703307371</v>
      </c>
      <c r="AG429" s="186">
        <f t="shared" si="53"/>
        <v>276.06826703307371</v>
      </c>
      <c r="AH429" s="186">
        <f t="shared" si="53"/>
        <v>276.06826703307371</v>
      </c>
      <c r="AI429" s="186">
        <f t="shared" si="53"/>
        <v>276.06826703307371</v>
      </c>
      <c r="AJ429" s="186">
        <f t="shared" si="53"/>
        <v>276.06826703307371</v>
      </c>
      <c r="AK429" s="186">
        <f t="shared" si="53"/>
        <v>276.06826703307371</v>
      </c>
      <c r="AL429" s="186">
        <f t="shared" si="53"/>
        <v>276.06826703307371</v>
      </c>
      <c r="AM429" s="186">
        <f t="shared" si="53"/>
        <v>276.06826703307371</v>
      </c>
      <c r="AN429" s="186">
        <f t="shared" si="53"/>
        <v>276.06826703307371</v>
      </c>
      <c r="AO429" s="186">
        <f t="shared" si="53"/>
        <v>276.06826703307371</v>
      </c>
      <c r="AP429" s="186">
        <f t="shared" si="53"/>
        <v>276.06826703307371</v>
      </c>
      <c r="AQ429" s="186">
        <f t="shared" si="53"/>
        <v>276.06826703307371</v>
      </c>
      <c r="AR429" s="186">
        <f t="shared" si="53"/>
        <v>276.06826703307371</v>
      </c>
      <c r="AS429" s="186">
        <f t="shared" si="53"/>
        <v>276.06826703307371</v>
      </c>
      <c r="AT429" s="186">
        <f t="shared" si="53"/>
        <v>276.06826703307371</v>
      </c>
    </row>
    <row r="430" spans="7:46" ht="13.9" customHeight="1" thickTop="1" x14ac:dyDescent="0.4">
      <c r="G430" s="24"/>
      <c r="H430" s="262"/>
      <c r="I430" s="25"/>
      <c r="J430" s="253"/>
      <c r="K430" s="163" t="s">
        <v>200</v>
      </c>
      <c r="L430" s="187">
        <f t="shared" si="53"/>
        <v>288.90179538061778</v>
      </c>
      <c r="M430" s="187">
        <f t="shared" si="53"/>
        <v>273.35839706391795</v>
      </c>
      <c r="N430" s="187">
        <f t="shared" si="53"/>
        <v>264.84563123765702</v>
      </c>
      <c r="O430" s="187">
        <f t="shared" si="53"/>
        <v>256.0288380604581</v>
      </c>
      <c r="P430" s="187">
        <f t="shared" si="53"/>
        <v>246.90801753232128</v>
      </c>
      <c r="Q430" s="187">
        <f t="shared" si="53"/>
        <v>241.35951837770475</v>
      </c>
      <c r="R430" s="187">
        <f t="shared" si="53"/>
        <v>235.58299870988475</v>
      </c>
      <c r="S430" s="187">
        <f t="shared" si="53"/>
        <v>229.5784585288614</v>
      </c>
      <c r="T430" s="187">
        <f t="shared" si="53"/>
        <v>223.38390125350182</v>
      </c>
      <c r="U430" s="187">
        <f t="shared" si="53"/>
        <v>216.96132346493889</v>
      </c>
      <c r="V430" s="187">
        <f t="shared" si="53"/>
        <v>210.34872858203968</v>
      </c>
      <c r="W430" s="187">
        <f t="shared" si="53"/>
        <v>203.54611660480435</v>
      </c>
      <c r="X430" s="187">
        <f t="shared" si="53"/>
        <v>196.59149095210003</v>
      </c>
      <c r="Y430" s="187">
        <f t="shared" si="53"/>
        <v>189.4088447861923</v>
      </c>
      <c r="Z430" s="187">
        <f t="shared" si="53"/>
        <v>182.03618152594839</v>
      </c>
      <c r="AA430" s="187">
        <f t="shared" si="53"/>
        <v>181.84616443161221</v>
      </c>
      <c r="AB430" s="187">
        <f t="shared" si="53"/>
        <v>181.58014049954156</v>
      </c>
      <c r="AC430" s="187">
        <f t="shared" si="53"/>
        <v>181.23810972973644</v>
      </c>
      <c r="AD430" s="187">
        <f t="shared" si="53"/>
        <v>180.82007212219682</v>
      </c>
      <c r="AE430" s="187">
        <f t="shared" si="53"/>
        <v>180.36403109579001</v>
      </c>
      <c r="AF430" s="187">
        <f t="shared" si="53"/>
        <v>179.79397981278146</v>
      </c>
      <c r="AG430" s="187">
        <f t="shared" si="53"/>
        <v>179.18592511090566</v>
      </c>
      <c r="AH430" s="187">
        <f t="shared" si="53"/>
        <v>178.53986699016264</v>
      </c>
      <c r="AI430" s="187">
        <f t="shared" si="53"/>
        <v>177.7797986128179</v>
      </c>
      <c r="AJ430" s="187">
        <f t="shared" si="53"/>
        <v>177.01973023547316</v>
      </c>
      <c r="AK430" s="187">
        <f t="shared" si="53"/>
        <v>176.14565160152674</v>
      </c>
      <c r="AL430" s="187">
        <f t="shared" si="53"/>
        <v>175.23356954871304</v>
      </c>
      <c r="AM430" s="187">
        <f t="shared" si="53"/>
        <v>174.24548065816489</v>
      </c>
      <c r="AN430" s="187">
        <f t="shared" si="53"/>
        <v>173.21938834874948</v>
      </c>
      <c r="AO430" s="187">
        <f t="shared" si="53"/>
        <v>172.15529262046689</v>
      </c>
      <c r="AP430" s="187">
        <f t="shared" si="53"/>
        <v>171.01519005444979</v>
      </c>
      <c r="AQ430" s="187">
        <f t="shared" si="53"/>
        <v>169.79908065069822</v>
      </c>
      <c r="AR430" s="187">
        <f t="shared" si="53"/>
        <v>168.58297124694667</v>
      </c>
      <c r="AS430" s="187">
        <f t="shared" si="53"/>
        <v>167.2908550054606</v>
      </c>
      <c r="AT430" s="187">
        <f t="shared" si="53"/>
        <v>165.92273192624006</v>
      </c>
    </row>
    <row r="431" spans="7:46" ht="13.9" customHeight="1" x14ac:dyDescent="0.4">
      <c r="G431" s="24"/>
      <c r="H431" s="262"/>
      <c r="I431" s="25"/>
      <c r="J431" s="253"/>
      <c r="K431" s="165" t="s">
        <v>201</v>
      </c>
      <c r="L431" s="185">
        <f t="shared" si="53"/>
        <v>288.90179538061778</v>
      </c>
      <c r="M431" s="185">
        <f t="shared" si="53"/>
        <v>284.56940562975274</v>
      </c>
      <c r="N431" s="185">
        <f t="shared" si="53"/>
        <v>280.19901246002058</v>
      </c>
      <c r="O431" s="185">
        <f t="shared" si="53"/>
        <v>275.71460903368666</v>
      </c>
      <c r="P431" s="185">
        <f t="shared" si="53"/>
        <v>271.15419876961823</v>
      </c>
      <c r="Q431" s="185">
        <f t="shared" si="53"/>
        <v>265.30167226406382</v>
      </c>
      <c r="R431" s="185">
        <f t="shared" si="53"/>
        <v>259.4111423396422</v>
      </c>
      <c r="S431" s="185">
        <f t="shared" si="53"/>
        <v>253.40660215861877</v>
      </c>
      <c r="T431" s="185">
        <f t="shared" si="53"/>
        <v>247.32605513986093</v>
      </c>
      <c r="U431" s="185">
        <f t="shared" si="53"/>
        <v>241.20750470223581</v>
      </c>
      <c r="V431" s="185">
        <f t="shared" si="53"/>
        <v>234.974944008009</v>
      </c>
      <c r="W431" s="185">
        <f t="shared" si="53"/>
        <v>228.66637647604776</v>
      </c>
      <c r="X431" s="185">
        <f t="shared" si="53"/>
        <v>222.31980552521924</v>
      </c>
      <c r="Y431" s="185">
        <f t="shared" si="53"/>
        <v>215.89722773665625</v>
      </c>
      <c r="Z431" s="185">
        <f t="shared" si="53"/>
        <v>209.39864311035876</v>
      </c>
      <c r="AA431" s="185">
        <f t="shared" si="53"/>
        <v>208.22053712547441</v>
      </c>
      <c r="AB431" s="185">
        <f t="shared" si="53"/>
        <v>207.00442772172289</v>
      </c>
      <c r="AC431" s="185">
        <f t="shared" si="53"/>
        <v>205.78831831797132</v>
      </c>
      <c r="AD431" s="185">
        <f t="shared" si="53"/>
        <v>204.5342054953525</v>
      </c>
      <c r="AE431" s="185">
        <f t="shared" si="53"/>
        <v>203.24208925386642</v>
      </c>
      <c r="AF431" s="185">
        <f t="shared" si="53"/>
        <v>201.91196959351316</v>
      </c>
      <c r="AG431" s="185">
        <f t="shared" si="53"/>
        <v>200.5438465142926</v>
      </c>
      <c r="AH431" s="185">
        <f t="shared" si="53"/>
        <v>199.17572343507211</v>
      </c>
      <c r="AI431" s="185">
        <f t="shared" si="53"/>
        <v>197.76959693698436</v>
      </c>
      <c r="AJ431" s="185">
        <f t="shared" si="53"/>
        <v>196.32546702002938</v>
      </c>
      <c r="AK431" s="185">
        <f t="shared" si="53"/>
        <v>194.84333368420712</v>
      </c>
      <c r="AL431" s="185">
        <f t="shared" si="53"/>
        <v>193.32319692951768</v>
      </c>
      <c r="AM431" s="185">
        <f t="shared" si="53"/>
        <v>191.80306017482823</v>
      </c>
      <c r="AN431" s="185">
        <f t="shared" si="53"/>
        <v>190.24492000127151</v>
      </c>
      <c r="AO431" s="185">
        <f t="shared" si="53"/>
        <v>188.68677982771482</v>
      </c>
      <c r="AP431" s="185">
        <f t="shared" si="53"/>
        <v>187.09063623529087</v>
      </c>
      <c r="AQ431" s="185">
        <f t="shared" si="53"/>
        <v>185.45648922399968</v>
      </c>
      <c r="AR431" s="185">
        <f t="shared" si="53"/>
        <v>183.7843387938413</v>
      </c>
      <c r="AS431" s="185">
        <f t="shared" si="53"/>
        <v>182.11218836368289</v>
      </c>
      <c r="AT431" s="185">
        <f t="shared" si="53"/>
        <v>180.40203451465723</v>
      </c>
    </row>
    <row r="432" spans="7:46" ht="13.9" customHeight="1" x14ac:dyDescent="0.4">
      <c r="G432" s="24"/>
      <c r="H432" s="262"/>
      <c r="I432" s="25"/>
      <c r="J432" s="253"/>
      <c r="K432" s="167" t="s">
        <v>202</v>
      </c>
      <c r="L432" s="190">
        <f t="shared" si="53"/>
        <v>288.90179538061778</v>
      </c>
      <c r="M432" s="190">
        <f t="shared" si="53"/>
        <v>297.60457830121493</v>
      </c>
      <c r="N432" s="190">
        <f t="shared" si="53"/>
        <v>297.60457830121493</v>
      </c>
      <c r="O432" s="190">
        <f t="shared" si="53"/>
        <v>297.60457830121493</v>
      </c>
      <c r="P432" s="190">
        <f t="shared" si="53"/>
        <v>297.60457830121493</v>
      </c>
      <c r="Q432" s="190">
        <f t="shared" si="53"/>
        <v>297.60457830121493</v>
      </c>
      <c r="R432" s="190">
        <f t="shared" si="53"/>
        <v>297.60457830121493</v>
      </c>
      <c r="S432" s="190">
        <f t="shared" si="53"/>
        <v>297.60457830121493</v>
      </c>
      <c r="T432" s="190">
        <f t="shared" si="53"/>
        <v>297.60457830121493</v>
      </c>
      <c r="U432" s="190">
        <f t="shared" si="53"/>
        <v>297.60457830121493</v>
      </c>
      <c r="V432" s="190">
        <f t="shared" si="53"/>
        <v>297.60457830121493</v>
      </c>
      <c r="W432" s="190">
        <f t="shared" si="53"/>
        <v>297.60457830121493</v>
      </c>
      <c r="X432" s="190">
        <f t="shared" si="53"/>
        <v>297.60457830121493</v>
      </c>
      <c r="Y432" s="190">
        <f t="shared" si="53"/>
        <v>297.60457830121493</v>
      </c>
      <c r="Z432" s="190">
        <f t="shared" si="53"/>
        <v>297.60457830121493</v>
      </c>
      <c r="AA432" s="190">
        <f t="shared" si="53"/>
        <v>297.60457830121493</v>
      </c>
      <c r="AB432" s="190">
        <f t="shared" si="53"/>
        <v>297.60457830121493</v>
      </c>
      <c r="AC432" s="190">
        <f t="shared" si="53"/>
        <v>297.60457830121493</v>
      </c>
      <c r="AD432" s="190">
        <f t="shared" si="53"/>
        <v>297.60457830121493</v>
      </c>
      <c r="AE432" s="190">
        <f t="shared" si="53"/>
        <v>297.60457830121493</v>
      </c>
      <c r="AF432" s="190">
        <f t="shared" si="53"/>
        <v>297.60457830121493</v>
      </c>
      <c r="AG432" s="190">
        <f t="shared" si="53"/>
        <v>297.60457830121493</v>
      </c>
      <c r="AH432" s="190">
        <f t="shared" si="53"/>
        <v>297.60457830121493</v>
      </c>
      <c r="AI432" s="190">
        <f t="shared" si="53"/>
        <v>297.60457830121493</v>
      </c>
      <c r="AJ432" s="190">
        <f t="shared" si="53"/>
        <v>297.60457830121493</v>
      </c>
      <c r="AK432" s="190">
        <f t="shared" si="53"/>
        <v>297.60457830121493</v>
      </c>
      <c r="AL432" s="190">
        <f t="shared" si="53"/>
        <v>297.60457830121493</v>
      </c>
      <c r="AM432" s="190">
        <f t="shared" si="53"/>
        <v>297.60457830121493</v>
      </c>
      <c r="AN432" s="190">
        <f t="shared" si="53"/>
        <v>297.60457830121493</v>
      </c>
      <c r="AO432" s="190">
        <f t="shared" si="53"/>
        <v>297.60457830121493</v>
      </c>
      <c r="AP432" s="190">
        <f t="shared" si="53"/>
        <v>297.60457830121493</v>
      </c>
      <c r="AQ432" s="190">
        <f t="shared" si="53"/>
        <v>297.60457830121493</v>
      </c>
      <c r="AR432" s="190">
        <f t="shared" si="53"/>
        <v>297.60457830121493</v>
      </c>
      <c r="AS432" s="190">
        <f t="shared" si="53"/>
        <v>297.60457830121493</v>
      </c>
      <c r="AT432" s="190">
        <f t="shared" si="53"/>
        <v>297.60457830121493</v>
      </c>
    </row>
    <row r="433" spans="1:82" s="14" customFormat="1" ht="13.9" customHeight="1" x14ac:dyDescent="0.45">
      <c r="G433" s="172"/>
      <c r="H433" s="262"/>
      <c r="I433" s="27"/>
      <c r="J433" s="173"/>
      <c r="K433" s="174"/>
      <c r="L433"/>
      <c r="M433" s="191"/>
      <c r="N433" s="191"/>
      <c r="O433" s="191"/>
      <c r="P433" s="191"/>
      <c r="Q433" s="191"/>
      <c r="R433" s="191"/>
      <c r="S433" s="191"/>
      <c r="T433" s="191"/>
      <c r="U433" s="191"/>
      <c r="V433" s="191"/>
      <c r="W433" s="191"/>
      <c r="X433" s="191"/>
      <c r="Y433" s="191"/>
      <c r="Z433" s="191"/>
      <c r="AA433" s="191"/>
      <c r="AB433" s="191"/>
      <c r="AC433" s="191"/>
      <c r="AD433" s="191"/>
      <c r="AE433" s="191"/>
      <c r="AF433" s="191"/>
      <c r="AG433" s="191"/>
      <c r="AH433" s="191"/>
      <c r="AI433" s="191"/>
      <c r="AJ433" s="191"/>
      <c r="AK433" s="191"/>
      <c r="AL433" s="191"/>
      <c r="AM433" s="191"/>
      <c r="AN433" s="191"/>
      <c r="AO433" s="191"/>
      <c r="AP433" s="191"/>
      <c r="AQ433" s="191"/>
      <c r="AR433" s="191"/>
      <c r="AS433" s="191"/>
      <c r="AT433" s="191"/>
    </row>
    <row r="434" spans="1:82" s="14" customFormat="1" ht="13.9" customHeight="1" x14ac:dyDescent="0.4">
      <c r="G434" s="172"/>
      <c r="H434" s="262"/>
      <c r="I434" s="27"/>
      <c r="J434" s="173"/>
      <c r="K434" s="174"/>
      <c r="L434" s="162">
        <v>2016</v>
      </c>
      <c r="M434" s="162">
        <v>2017</v>
      </c>
      <c r="N434" s="162">
        <v>2018</v>
      </c>
      <c r="O434" s="162">
        <v>2019</v>
      </c>
      <c r="P434" s="162">
        <v>2020</v>
      </c>
      <c r="Q434" s="162">
        <v>2021</v>
      </c>
      <c r="R434" s="162">
        <v>2022</v>
      </c>
      <c r="S434" s="162">
        <v>2023</v>
      </c>
      <c r="T434" s="162">
        <v>2024</v>
      </c>
      <c r="U434" s="162">
        <v>2025</v>
      </c>
      <c r="V434" s="162">
        <v>2026</v>
      </c>
      <c r="W434" s="162">
        <v>2027</v>
      </c>
      <c r="X434" s="162">
        <v>2028</v>
      </c>
      <c r="Y434" s="162">
        <v>2029</v>
      </c>
      <c r="Z434" s="162">
        <v>2030</v>
      </c>
      <c r="AA434" s="162">
        <v>2031</v>
      </c>
      <c r="AB434" s="162">
        <v>2032</v>
      </c>
      <c r="AC434" s="162">
        <v>2033</v>
      </c>
      <c r="AD434" s="162">
        <v>2034</v>
      </c>
      <c r="AE434" s="162">
        <v>2035</v>
      </c>
      <c r="AF434" s="162">
        <v>2036</v>
      </c>
      <c r="AG434" s="162">
        <v>2037</v>
      </c>
      <c r="AH434" s="162">
        <v>2038</v>
      </c>
      <c r="AI434" s="162">
        <v>2039</v>
      </c>
      <c r="AJ434" s="162">
        <v>2040</v>
      </c>
      <c r="AK434" s="162">
        <v>2041</v>
      </c>
      <c r="AL434" s="162">
        <v>2042</v>
      </c>
      <c r="AM434" s="162">
        <v>2043</v>
      </c>
      <c r="AN434" s="162">
        <v>2044</v>
      </c>
      <c r="AO434" s="162">
        <v>2045</v>
      </c>
      <c r="AP434" s="162">
        <v>2046</v>
      </c>
      <c r="AQ434" s="162">
        <v>2047</v>
      </c>
      <c r="AR434" s="162">
        <v>2048</v>
      </c>
      <c r="AS434" s="162">
        <v>2049</v>
      </c>
      <c r="AT434" s="162">
        <v>2050</v>
      </c>
      <c r="AV434" s="162"/>
      <c r="AW434" s="162"/>
      <c r="AX434" s="162"/>
      <c r="AY434" s="162"/>
      <c r="AZ434" s="162"/>
      <c r="BA434" s="162"/>
      <c r="BB434" s="162"/>
      <c r="BC434" s="162"/>
      <c r="BD434" s="162"/>
      <c r="BE434" s="162"/>
      <c r="BF434" s="162"/>
      <c r="BG434" s="162"/>
      <c r="BH434" s="162"/>
      <c r="BI434" s="162"/>
      <c r="BJ434" s="162"/>
      <c r="BK434" s="162"/>
      <c r="BL434" s="162"/>
      <c r="BM434" s="162"/>
      <c r="BN434" s="162"/>
      <c r="BO434" s="162"/>
      <c r="BP434" s="162"/>
      <c r="BQ434" s="162"/>
      <c r="BR434" s="162"/>
      <c r="BS434" s="162"/>
      <c r="BT434" s="162"/>
      <c r="BU434" s="162"/>
      <c r="BV434" s="162"/>
      <c r="BW434" s="162"/>
      <c r="BX434" s="162"/>
      <c r="BY434" s="162"/>
      <c r="BZ434" s="162"/>
      <c r="CA434" s="162"/>
      <c r="CB434" s="162"/>
      <c r="CC434" s="162"/>
      <c r="CD434" s="162"/>
    </row>
    <row r="435" spans="1:82" ht="13.9" customHeight="1" x14ac:dyDescent="0.4">
      <c r="A435" s="14"/>
      <c r="G435" s="24"/>
      <c r="H435" s="262"/>
      <c r="I435" s="25"/>
      <c r="J435" s="251" t="s">
        <v>139</v>
      </c>
      <c r="K435" s="163" t="s">
        <v>158</v>
      </c>
      <c r="L435" s="192">
        <f>L436</f>
        <v>3438.7561326379782</v>
      </c>
      <c r="M435" s="192">
        <v>3176.3894427805576</v>
      </c>
      <c r="N435" s="192">
        <v>3038.959271902861</v>
      </c>
      <c r="O435" s="192">
        <v>2897.3645503925072</v>
      </c>
      <c r="P435" s="192">
        <v>2753.6875535658237</v>
      </c>
      <c r="Q435" s="192">
        <v>2663.1085773055238</v>
      </c>
      <c r="R435" s="192">
        <v>2570.4473257288955</v>
      </c>
      <c r="S435" s="192">
        <v>2474.6626611777729</v>
      </c>
      <c r="T435" s="192">
        <v>2377.8368589684869</v>
      </c>
      <c r="U435" s="192">
        <v>2278.9287814428717</v>
      </c>
      <c r="V435" s="192">
        <v>2176.8972909427634</v>
      </c>
      <c r="W435" s="192">
        <v>2073.8246627844906</v>
      </c>
      <c r="X435" s="192">
        <v>1968.6697593098897</v>
      </c>
      <c r="Y435" s="192">
        <v>1861.4325805189596</v>
      </c>
      <c r="Z435" s="192">
        <v>1752.1131264117007</v>
      </c>
      <c r="AA435" s="192">
        <v>1745.8663004627147</v>
      </c>
      <c r="AB435" s="192">
        <v>1739.6194745137284</v>
      </c>
      <c r="AC435" s="192">
        <v>1731.2903732484135</v>
      </c>
      <c r="AD435" s="192">
        <v>1722.9612719830986</v>
      </c>
      <c r="AE435" s="192">
        <v>1714.6321707177838</v>
      </c>
      <c r="AF435" s="192">
        <v>1704.2207941361398</v>
      </c>
      <c r="AG435" s="192">
        <v>1693.8094175544961</v>
      </c>
      <c r="AH435" s="192">
        <v>1683.3980409728526</v>
      </c>
      <c r="AI435" s="192">
        <v>1671.9455267330447</v>
      </c>
      <c r="AJ435" s="192">
        <v>1659.4518748350722</v>
      </c>
      <c r="AK435" s="192">
        <v>1645.9170852789352</v>
      </c>
      <c r="AL435" s="192">
        <v>1632.3822957227987</v>
      </c>
      <c r="AM435" s="192">
        <v>1618.8475061666616</v>
      </c>
      <c r="AN435" s="192">
        <v>1604.2715789523604</v>
      </c>
      <c r="AO435" s="192">
        <v>1588.6545140798949</v>
      </c>
      <c r="AP435" s="192">
        <v>1573.0374492074293</v>
      </c>
      <c r="AQ435" s="192">
        <v>1556.3792466767995</v>
      </c>
      <c r="AR435" s="192">
        <v>1539.7210441461698</v>
      </c>
      <c r="AS435" s="192">
        <v>1522.0217039573754</v>
      </c>
      <c r="AT435" s="193">
        <v>1504.3223637685812</v>
      </c>
      <c r="AV435" s="194"/>
      <c r="AW435" s="194"/>
      <c r="AX435" s="194"/>
      <c r="AY435" s="194"/>
      <c r="AZ435" s="194"/>
      <c r="BA435" s="194"/>
      <c r="BB435" s="194"/>
      <c r="BC435" s="194"/>
      <c r="BD435" s="194"/>
      <c r="BE435" s="194"/>
      <c r="BF435" s="194"/>
      <c r="BG435" s="194"/>
      <c r="BH435" s="194"/>
      <c r="BI435" s="194"/>
      <c r="BJ435" s="194"/>
      <c r="BK435" s="194"/>
      <c r="BL435" s="194"/>
      <c r="BM435" s="194"/>
      <c r="BN435" s="194"/>
      <c r="BO435" s="194"/>
      <c r="BP435" s="194"/>
      <c r="BQ435" s="194"/>
      <c r="BR435" s="194"/>
      <c r="BS435" s="194"/>
      <c r="BT435" s="194"/>
      <c r="BU435" s="194"/>
      <c r="BV435" s="194"/>
      <c r="BW435" s="194"/>
      <c r="BX435" s="194"/>
      <c r="BY435" s="194"/>
      <c r="BZ435" s="194"/>
      <c r="CA435" s="194"/>
      <c r="CB435" s="194"/>
      <c r="CC435" s="194"/>
      <c r="CD435" s="194"/>
    </row>
    <row r="436" spans="1:82" ht="13.9" customHeight="1" x14ac:dyDescent="0.4">
      <c r="A436" s="14"/>
      <c r="G436" s="24"/>
      <c r="H436" s="262"/>
      <c r="I436" s="25"/>
      <c r="J436" s="252"/>
      <c r="K436" s="165" t="s">
        <v>159</v>
      </c>
      <c r="L436" s="195">
        <v>3438.7561326379782</v>
      </c>
      <c r="M436" s="195">
        <v>3368.9999095409653</v>
      </c>
      <c r="N436" s="195">
        <v>3298.2025487857886</v>
      </c>
      <c r="O436" s="195">
        <v>3226.3640503724473</v>
      </c>
      <c r="P436" s="195">
        <v>3154.525551959106</v>
      </c>
      <c r="Q436" s="195">
        <v>3063.9465756988056</v>
      </c>
      <c r="R436" s="195">
        <v>2972.3264617803411</v>
      </c>
      <c r="S436" s="195">
        <v>2880.7063478618766</v>
      </c>
      <c r="T436" s="195">
        <v>2787.0039586270836</v>
      </c>
      <c r="U436" s="195">
        <v>2693.3015693922903</v>
      </c>
      <c r="V436" s="195">
        <v>2598.5580424993327</v>
      </c>
      <c r="W436" s="195">
        <v>2503.8145156063756</v>
      </c>
      <c r="X436" s="195">
        <v>2406.9887133970888</v>
      </c>
      <c r="Y436" s="195">
        <v>2310.1629111878024</v>
      </c>
      <c r="Z436" s="195">
        <v>2213.3371089785169</v>
      </c>
      <c r="AA436" s="195">
        <v>2193.5554934733937</v>
      </c>
      <c r="AB436" s="195">
        <v>2174.8150156264351</v>
      </c>
      <c r="AC436" s="195">
        <v>2155.0334001213118</v>
      </c>
      <c r="AD436" s="195">
        <v>2135.2517846161891</v>
      </c>
      <c r="AE436" s="195">
        <v>2114.4290314529012</v>
      </c>
      <c r="AF436" s="195">
        <v>2093.6062782896138</v>
      </c>
      <c r="AG436" s="195">
        <v>2072.7835251263264</v>
      </c>
      <c r="AH436" s="195">
        <v>2050.9196343048743</v>
      </c>
      <c r="AI436" s="195">
        <v>2030.0968811415876</v>
      </c>
      <c r="AJ436" s="195">
        <v>2008.2329903201355</v>
      </c>
      <c r="AK436" s="195">
        <v>1985.3279618405193</v>
      </c>
      <c r="AL436" s="195">
        <v>1963.4640710190677</v>
      </c>
      <c r="AM436" s="195">
        <v>1940.5590425394516</v>
      </c>
      <c r="AN436" s="195">
        <v>1917.6540140598356</v>
      </c>
      <c r="AO436" s="195">
        <v>1893.707847922055</v>
      </c>
      <c r="AP436" s="195">
        <v>1870.8028194424389</v>
      </c>
      <c r="AQ436" s="195">
        <v>1846.8566533046585</v>
      </c>
      <c r="AR436" s="195">
        <v>1822.9104871668781</v>
      </c>
      <c r="AS436" s="195">
        <v>1797.923183370933</v>
      </c>
      <c r="AT436" s="196">
        <v>1773.9770172331528</v>
      </c>
      <c r="AV436" s="194"/>
      <c r="AW436" s="194"/>
      <c r="AX436" s="194"/>
      <c r="AY436" s="194"/>
      <c r="AZ436" s="194"/>
      <c r="BA436" s="194"/>
      <c r="BB436" s="194"/>
      <c r="BC436" s="194"/>
      <c r="BD436" s="194"/>
      <c r="BE436" s="194"/>
      <c r="BF436" s="194"/>
      <c r="BG436" s="194"/>
      <c r="BH436" s="194"/>
      <c r="BI436" s="194"/>
      <c r="BJ436" s="194"/>
      <c r="BK436" s="194"/>
      <c r="BL436" s="194"/>
      <c r="BM436" s="194"/>
      <c r="BN436" s="194"/>
      <c r="BO436" s="194"/>
      <c r="BP436" s="194"/>
      <c r="BQ436" s="194"/>
      <c r="BR436" s="194"/>
      <c r="BS436" s="194"/>
      <c r="BT436" s="194"/>
      <c r="BU436" s="194"/>
      <c r="BV436" s="194"/>
      <c r="BW436" s="194"/>
      <c r="BX436" s="194"/>
      <c r="BY436" s="194"/>
      <c r="BZ436" s="194"/>
      <c r="CA436" s="194"/>
      <c r="CB436" s="194"/>
      <c r="CC436" s="194"/>
      <c r="CD436" s="194"/>
    </row>
    <row r="437" spans="1:82" ht="13.9" customHeight="1" thickBot="1" x14ac:dyDescent="0.45">
      <c r="A437" s="14"/>
      <c r="G437" s="24"/>
      <c r="H437" s="262"/>
      <c r="I437" s="25"/>
      <c r="J437" s="252"/>
      <c r="K437" s="167" t="s">
        <v>160</v>
      </c>
      <c r="L437" s="197">
        <f>L436</f>
        <v>3438.7561326379782</v>
      </c>
      <c r="M437" s="197">
        <v>3580.3508541483329</v>
      </c>
      <c r="N437" s="197">
        <v>3580.3508541483329</v>
      </c>
      <c r="O437" s="197">
        <v>3580.3508541483329</v>
      </c>
      <c r="P437" s="197">
        <v>3580.3508541483329</v>
      </c>
      <c r="Q437" s="197">
        <v>3580.3508541483329</v>
      </c>
      <c r="R437" s="197">
        <v>3580.3508541483329</v>
      </c>
      <c r="S437" s="197">
        <v>3580.3508541483329</v>
      </c>
      <c r="T437" s="197">
        <v>3580.3508541483329</v>
      </c>
      <c r="U437" s="197">
        <v>3580.3508541483329</v>
      </c>
      <c r="V437" s="197">
        <v>3580.3508541483329</v>
      </c>
      <c r="W437" s="197">
        <v>3580.3508541483329</v>
      </c>
      <c r="X437" s="197">
        <v>3580.3508541483329</v>
      </c>
      <c r="Y437" s="197">
        <v>3580.3508541483329</v>
      </c>
      <c r="Z437" s="197">
        <v>3580.3508541483329</v>
      </c>
      <c r="AA437" s="197">
        <v>3580.3508541483329</v>
      </c>
      <c r="AB437" s="197">
        <v>3580.3508541483329</v>
      </c>
      <c r="AC437" s="197">
        <v>3580.3508541483329</v>
      </c>
      <c r="AD437" s="197">
        <v>3580.3508541483329</v>
      </c>
      <c r="AE437" s="197">
        <v>3580.3508541483329</v>
      </c>
      <c r="AF437" s="197">
        <v>3580.3508541483329</v>
      </c>
      <c r="AG437" s="197">
        <v>3580.3508541483329</v>
      </c>
      <c r="AH437" s="197">
        <v>3580.3508541483329</v>
      </c>
      <c r="AI437" s="197">
        <v>3580.3508541483329</v>
      </c>
      <c r="AJ437" s="197">
        <v>3580.3508541483329</v>
      </c>
      <c r="AK437" s="197">
        <v>3580.3508541483329</v>
      </c>
      <c r="AL437" s="197">
        <v>3580.3508541483329</v>
      </c>
      <c r="AM437" s="197">
        <v>3580.3508541483329</v>
      </c>
      <c r="AN437" s="197">
        <v>3580.3508541483329</v>
      </c>
      <c r="AO437" s="197">
        <v>3580.3508541483329</v>
      </c>
      <c r="AP437" s="197">
        <v>3580.3508541483329</v>
      </c>
      <c r="AQ437" s="197">
        <v>3580.3508541483329</v>
      </c>
      <c r="AR437" s="197">
        <v>3580.3508541483329</v>
      </c>
      <c r="AS437" s="197">
        <v>3580.3508541483329</v>
      </c>
      <c r="AT437" s="198">
        <v>3580.3508541483329</v>
      </c>
      <c r="AV437" s="194"/>
      <c r="AW437" s="194"/>
      <c r="AX437" s="194"/>
      <c r="AY437" s="194"/>
      <c r="AZ437" s="194"/>
      <c r="BA437" s="194"/>
      <c r="BB437" s="194"/>
      <c r="BC437" s="194"/>
      <c r="BD437" s="194"/>
      <c r="BE437" s="194"/>
      <c r="BF437" s="194"/>
      <c r="BG437" s="194"/>
      <c r="BH437" s="194"/>
      <c r="BI437" s="194"/>
      <c r="BJ437" s="194"/>
      <c r="BK437" s="194"/>
      <c r="BL437" s="194"/>
      <c r="BM437" s="194"/>
      <c r="BN437" s="194"/>
      <c r="BO437" s="194"/>
      <c r="BP437" s="194"/>
      <c r="BQ437" s="194"/>
      <c r="BR437" s="194"/>
      <c r="BS437" s="194"/>
      <c r="BT437" s="194"/>
      <c r="BU437" s="194"/>
      <c r="BV437" s="194"/>
      <c r="BW437" s="194"/>
      <c r="BX437" s="194"/>
      <c r="BY437" s="194"/>
      <c r="BZ437" s="194"/>
      <c r="CA437" s="194"/>
      <c r="CB437" s="194"/>
      <c r="CC437" s="194"/>
      <c r="CD437" s="194"/>
    </row>
    <row r="438" spans="1:82" ht="13.9" customHeight="1" thickTop="1" x14ac:dyDescent="0.4">
      <c r="A438" s="14"/>
      <c r="G438" s="24"/>
      <c r="H438" s="262"/>
      <c r="I438" s="25"/>
      <c r="J438" s="252"/>
      <c r="K438" s="163" t="s">
        <v>161</v>
      </c>
      <c r="L438" s="199">
        <f>L439</f>
        <v>3479.3982209123837</v>
      </c>
      <c r="M438" s="199">
        <v>3213.9081180804696</v>
      </c>
      <c r="N438" s="199">
        <v>3074.3956718864442</v>
      </c>
      <c r="O438" s="199">
        <v>2930.7186750597612</v>
      </c>
      <c r="P438" s="199">
        <v>2783.9182652585855</v>
      </c>
      <c r="Q438" s="199">
        <v>2692.298151340121</v>
      </c>
      <c r="R438" s="199">
        <v>2598.595762105328</v>
      </c>
      <c r="S438" s="199">
        <v>2501.7699598960417</v>
      </c>
      <c r="T438" s="199">
        <v>2402.8618823704264</v>
      </c>
      <c r="U438" s="199">
        <v>2301.8715295284828</v>
      </c>
      <c r="V438" s="199">
        <v>2198.7989013702104</v>
      </c>
      <c r="W438" s="199">
        <v>2092.6028602374445</v>
      </c>
      <c r="X438" s="199">
        <v>1985.3656814465148</v>
      </c>
      <c r="Y438" s="199">
        <v>1876.0462273392561</v>
      </c>
      <c r="Z438" s="199">
        <v>1763.6033602575042</v>
      </c>
      <c r="AA438" s="199">
        <v>1758.3976719666821</v>
      </c>
      <c r="AB438" s="199">
        <v>1752.1508460176963</v>
      </c>
      <c r="AC438" s="199">
        <v>1744.8628824105456</v>
      </c>
      <c r="AD438" s="199">
        <v>1737.5749188033949</v>
      </c>
      <c r="AE438" s="199">
        <v>1728.2046798799156</v>
      </c>
      <c r="AF438" s="199">
        <v>1718.8344409564363</v>
      </c>
      <c r="AG438" s="199">
        <v>1709.464202032957</v>
      </c>
      <c r="AH438" s="199">
        <v>1698.0116877931489</v>
      </c>
      <c r="AI438" s="199">
        <v>1687.6003112115052</v>
      </c>
      <c r="AJ438" s="199">
        <v>1675.1066593135329</v>
      </c>
      <c r="AK438" s="199">
        <v>1662.6130074155603</v>
      </c>
      <c r="AL438" s="199">
        <v>1649.0782178594236</v>
      </c>
      <c r="AM438" s="199">
        <v>1634.5022906451222</v>
      </c>
      <c r="AN438" s="199">
        <v>1619.9263634308213</v>
      </c>
      <c r="AO438" s="199">
        <v>1604.3092985583557</v>
      </c>
      <c r="AP438" s="199">
        <v>1588.6922336858902</v>
      </c>
      <c r="AQ438" s="199">
        <v>1572.0340311552602</v>
      </c>
      <c r="AR438" s="199">
        <v>1554.334690966466</v>
      </c>
      <c r="AS438" s="199">
        <v>1536.6353507776716</v>
      </c>
      <c r="AT438" s="200">
        <v>1518.9360105888777</v>
      </c>
      <c r="AV438" s="194"/>
      <c r="AW438" s="194"/>
      <c r="AX438" s="194"/>
      <c r="AY438" s="194"/>
      <c r="AZ438" s="194"/>
      <c r="BA438" s="194"/>
      <c r="BB438" s="194"/>
      <c r="BC438" s="194"/>
      <c r="BD438" s="194"/>
      <c r="BE438" s="194"/>
      <c r="BF438" s="194"/>
      <c r="BG438" s="194"/>
      <c r="BH438" s="194"/>
      <c r="BI438" s="194"/>
      <c r="BJ438" s="194"/>
      <c r="BK438" s="194"/>
      <c r="BL438" s="194"/>
      <c r="BM438" s="194"/>
      <c r="BN438" s="194"/>
      <c r="BO438" s="194"/>
      <c r="BP438" s="194"/>
      <c r="BQ438" s="194"/>
      <c r="BR438" s="194"/>
      <c r="BS438" s="194"/>
      <c r="BT438" s="194"/>
      <c r="BU438" s="194"/>
      <c r="BV438" s="194"/>
      <c r="BW438" s="194"/>
      <c r="BX438" s="194"/>
      <c r="BY438" s="194"/>
      <c r="BZ438" s="194"/>
      <c r="CA438" s="194"/>
      <c r="CB438" s="194"/>
      <c r="CC438" s="194"/>
      <c r="CD438" s="194"/>
    </row>
    <row r="439" spans="1:82" ht="13.9" customHeight="1" x14ac:dyDescent="0.4">
      <c r="A439" s="14"/>
      <c r="G439" s="24"/>
      <c r="H439" s="262"/>
      <c r="I439" s="25"/>
      <c r="J439" s="252"/>
      <c r="K439" s="165" t="s">
        <v>162</v>
      </c>
      <c r="L439" s="195">
        <v>3479.3982209123837</v>
      </c>
      <c r="M439" s="195">
        <v>3408.6008601572071</v>
      </c>
      <c r="N439" s="195">
        <v>3336.7623617438649</v>
      </c>
      <c r="O439" s="195">
        <v>3263.8827256723594</v>
      </c>
      <c r="P439" s="195">
        <v>3191.0030896008539</v>
      </c>
      <c r="Q439" s="195">
        <v>3098.3418380242251</v>
      </c>
      <c r="R439" s="195">
        <v>3004.6394487894318</v>
      </c>
      <c r="S439" s="195">
        <v>2909.8959218964742</v>
      </c>
      <c r="T439" s="195">
        <v>2815.1523950035166</v>
      </c>
      <c r="U439" s="195">
        <v>2719.3677304523949</v>
      </c>
      <c r="V439" s="195">
        <v>2622.541928243108</v>
      </c>
      <c r="W439" s="195">
        <v>2524.6749883756574</v>
      </c>
      <c r="X439" s="195">
        <v>2426.8080485082069</v>
      </c>
      <c r="Y439" s="195">
        <v>2326.8588333244275</v>
      </c>
      <c r="Z439" s="195">
        <v>2226.9096181406476</v>
      </c>
      <c r="AA439" s="195">
        <v>2208.1691402936895</v>
      </c>
      <c r="AB439" s="195">
        <v>2188.3875247885667</v>
      </c>
      <c r="AC439" s="195">
        <v>2168.6059092834435</v>
      </c>
      <c r="AD439" s="195">
        <v>2148.8242937783202</v>
      </c>
      <c r="AE439" s="195">
        <v>2128.0015406150333</v>
      </c>
      <c r="AF439" s="195">
        <v>2107.1787874517458</v>
      </c>
      <c r="AG439" s="195">
        <v>2085.3148966302942</v>
      </c>
      <c r="AH439" s="195">
        <v>2063.4510058088422</v>
      </c>
      <c r="AI439" s="195">
        <v>2041.5871149873906</v>
      </c>
      <c r="AJ439" s="195">
        <v>2019.7232241659387</v>
      </c>
      <c r="AK439" s="195">
        <v>1996.8181956863227</v>
      </c>
      <c r="AL439" s="195">
        <v>1973.9131672067065</v>
      </c>
      <c r="AM439" s="195">
        <v>1951.0081387270905</v>
      </c>
      <c r="AN439" s="195">
        <v>1928.1031102474742</v>
      </c>
      <c r="AO439" s="195">
        <v>1904.1569441096938</v>
      </c>
      <c r="AP439" s="195">
        <v>1880.2107779719133</v>
      </c>
      <c r="AQ439" s="195">
        <v>1855.2234741759685</v>
      </c>
      <c r="AR439" s="195">
        <v>1831.277308038188</v>
      </c>
      <c r="AS439" s="195">
        <v>1806.2900042422434</v>
      </c>
      <c r="AT439" s="196">
        <v>1781.3027004462983</v>
      </c>
      <c r="AV439" s="194"/>
      <c r="AW439" s="194"/>
      <c r="AX439" s="194"/>
      <c r="AY439" s="194"/>
      <c r="AZ439" s="194"/>
      <c r="BA439" s="194"/>
      <c r="BB439" s="194"/>
      <c r="BC439" s="194"/>
      <c r="BD439" s="194"/>
      <c r="BE439" s="194"/>
      <c r="BF439" s="194"/>
      <c r="BG439" s="194"/>
      <c r="BH439" s="194"/>
      <c r="BI439" s="194"/>
      <c r="BJ439" s="194"/>
      <c r="BK439" s="194"/>
      <c r="BL439" s="194"/>
      <c r="BM439" s="194"/>
      <c r="BN439" s="194"/>
      <c r="BO439" s="194"/>
      <c r="BP439" s="194"/>
      <c r="BQ439" s="194"/>
      <c r="BR439" s="194"/>
      <c r="BS439" s="194"/>
      <c r="BT439" s="194"/>
      <c r="BU439" s="194"/>
      <c r="BV439" s="194"/>
      <c r="BW439" s="194"/>
      <c r="BX439" s="194"/>
      <c r="BY439" s="194"/>
      <c r="BZ439" s="194"/>
      <c r="CA439" s="194"/>
      <c r="CB439" s="194"/>
      <c r="CC439" s="194"/>
      <c r="CD439" s="194"/>
    </row>
    <row r="440" spans="1:82" ht="13.9" customHeight="1" thickBot="1" x14ac:dyDescent="0.45">
      <c r="A440" s="14"/>
      <c r="G440" s="24"/>
      <c r="H440" s="262"/>
      <c r="I440" s="25"/>
      <c r="J440" s="252"/>
      <c r="K440" s="167" t="s">
        <v>163</v>
      </c>
      <c r="L440" s="197">
        <f>L439</f>
        <v>3479.3982209123837</v>
      </c>
      <c r="M440" s="197">
        <v>3623.0752177390664</v>
      </c>
      <c r="N440" s="197">
        <v>3623.0752177390664</v>
      </c>
      <c r="O440" s="197">
        <v>3623.0752177390664</v>
      </c>
      <c r="P440" s="197">
        <v>3623.0752177390664</v>
      </c>
      <c r="Q440" s="197">
        <v>3623.0752177390664</v>
      </c>
      <c r="R440" s="197">
        <v>3623.0752177390664</v>
      </c>
      <c r="S440" s="197">
        <v>3623.0752177390664</v>
      </c>
      <c r="T440" s="197">
        <v>3623.0752177390664</v>
      </c>
      <c r="U440" s="197">
        <v>3623.0752177390664</v>
      </c>
      <c r="V440" s="197">
        <v>3623.0752177390664</v>
      </c>
      <c r="W440" s="197">
        <v>3623.0752177390664</v>
      </c>
      <c r="X440" s="197">
        <v>3623.0752177390664</v>
      </c>
      <c r="Y440" s="197">
        <v>3623.0752177390664</v>
      </c>
      <c r="Z440" s="197">
        <v>3623.0752177390664</v>
      </c>
      <c r="AA440" s="197">
        <v>3623.0752177390664</v>
      </c>
      <c r="AB440" s="197">
        <v>3623.0752177390664</v>
      </c>
      <c r="AC440" s="197">
        <v>3623.0752177390664</v>
      </c>
      <c r="AD440" s="197">
        <v>3623.0752177390664</v>
      </c>
      <c r="AE440" s="197">
        <v>3623.0752177390664</v>
      </c>
      <c r="AF440" s="197">
        <v>3623.0752177390664</v>
      </c>
      <c r="AG440" s="197">
        <v>3623.0752177390664</v>
      </c>
      <c r="AH440" s="197">
        <v>3623.0752177390664</v>
      </c>
      <c r="AI440" s="197">
        <v>3623.0752177390664</v>
      </c>
      <c r="AJ440" s="197">
        <v>3623.0752177390664</v>
      </c>
      <c r="AK440" s="197">
        <v>3623.0752177390664</v>
      </c>
      <c r="AL440" s="197">
        <v>3623.0752177390664</v>
      </c>
      <c r="AM440" s="197">
        <v>3623.0752177390664</v>
      </c>
      <c r="AN440" s="197">
        <v>3623.0752177390664</v>
      </c>
      <c r="AO440" s="197">
        <v>3623.0752177390664</v>
      </c>
      <c r="AP440" s="197">
        <v>3623.0752177390664</v>
      </c>
      <c r="AQ440" s="197">
        <v>3623.0752177390664</v>
      </c>
      <c r="AR440" s="197">
        <v>3623.0752177390664</v>
      </c>
      <c r="AS440" s="197">
        <v>3623.0752177390664</v>
      </c>
      <c r="AT440" s="198">
        <v>3623.0752177390664</v>
      </c>
      <c r="AV440" s="194"/>
      <c r="AW440" s="194"/>
      <c r="AX440" s="194"/>
      <c r="AY440" s="194"/>
      <c r="AZ440" s="194"/>
      <c r="BA440" s="194"/>
      <c r="BB440" s="194"/>
      <c r="BC440" s="194"/>
      <c r="BD440" s="194"/>
      <c r="BE440" s="194"/>
      <c r="BF440" s="194"/>
      <c r="BG440" s="194"/>
      <c r="BH440" s="194"/>
      <c r="BI440" s="194"/>
      <c r="BJ440" s="194"/>
      <c r="BK440" s="194"/>
      <c r="BL440" s="194"/>
      <c r="BM440" s="194"/>
      <c r="BN440" s="194"/>
      <c r="BO440" s="194"/>
      <c r="BP440" s="194"/>
      <c r="BQ440" s="194"/>
      <c r="BR440" s="194"/>
      <c r="BS440" s="194"/>
      <c r="BT440" s="194"/>
      <c r="BU440" s="194"/>
      <c r="BV440" s="194"/>
      <c r="BW440" s="194"/>
      <c r="BX440" s="194"/>
      <c r="BY440" s="194"/>
      <c r="BZ440" s="194"/>
      <c r="CA440" s="194"/>
      <c r="CB440" s="194"/>
      <c r="CC440" s="194"/>
      <c r="CD440" s="194"/>
    </row>
    <row r="441" spans="1:82" ht="13.9" customHeight="1" thickTop="1" x14ac:dyDescent="0.4">
      <c r="A441" s="14"/>
      <c r="G441" s="24"/>
      <c r="H441" s="262"/>
      <c r="I441" s="25"/>
      <c r="J441" s="252"/>
      <c r="K441" s="163" t="s">
        <v>164</v>
      </c>
      <c r="L441" s="199">
        <f>L442</f>
        <v>3529.3751846307396</v>
      </c>
      <c r="M441" s="199">
        <v>3258.6793935080036</v>
      </c>
      <c r="N441" s="199">
        <v>3116.0435343394852</v>
      </c>
      <c r="O441" s="199">
        <v>2969.2431245383095</v>
      </c>
      <c r="P441" s="199">
        <v>2818.2781641044753</v>
      </c>
      <c r="Q441" s="199">
        <v>2724.5757748696824</v>
      </c>
      <c r="R441" s="199">
        <v>2627.7499726603965</v>
      </c>
      <c r="S441" s="199">
        <v>2528.8418951347812</v>
      </c>
      <c r="T441" s="199">
        <v>2427.8515422928372</v>
      </c>
      <c r="U441" s="199">
        <v>2323.7377764764005</v>
      </c>
      <c r="V441" s="199">
        <v>2217.5417353436351</v>
      </c>
      <c r="W441" s="199">
        <v>2109.2634188945408</v>
      </c>
      <c r="X441" s="199">
        <v>1998.9028271291177</v>
      </c>
      <c r="Y441" s="199">
        <v>1886.4599600473657</v>
      </c>
      <c r="Z441" s="199">
        <v>1770.8936799911207</v>
      </c>
      <c r="AA441" s="199">
        <v>1765.6879917002991</v>
      </c>
      <c r="AB441" s="199">
        <v>1759.4411657513128</v>
      </c>
      <c r="AC441" s="199">
        <v>1752.1532021441619</v>
      </c>
      <c r="AD441" s="199">
        <v>1744.8652385370115</v>
      </c>
      <c r="AE441" s="199">
        <v>1735.4949996135324</v>
      </c>
      <c r="AF441" s="199">
        <v>1726.1247606900531</v>
      </c>
      <c r="AG441" s="199">
        <v>1716.7545217665736</v>
      </c>
      <c r="AH441" s="199">
        <v>1705.3020075267655</v>
      </c>
      <c r="AI441" s="199">
        <v>1693.8494932869576</v>
      </c>
      <c r="AJ441" s="199">
        <v>1681.3558413889853</v>
      </c>
      <c r="AK441" s="199">
        <v>1668.8621894910127</v>
      </c>
      <c r="AL441" s="199">
        <v>1654.2862622767116</v>
      </c>
      <c r="AM441" s="199">
        <v>1640.7514727205748</v>
      </c>
      <c r="AN441" s="199">
        <v>1625.1344078481093</v>
      </c>
      <c r="AO441" s="199">
        <v>1609.5173429756439</v>
      </c>
      <c r="AP441" s="199">
        <v>1592.8591404450137</v>
      </c>
      <c r="AQ441" s="199">
        <v>1576.200937914384</v>
      </c>
      <c r="AR441" s="199">
        <v>1558.5015977255894</v>
      </c>
      <c r="AS441" s="199">
        <v>1539.7611198786312</v>
      </c>
      <c r="AT441" s="200">
        <v>1521.0206420316724</v>
      </c>
      <c r="AV441" s="194"/>
      <c r="AW441" s="194"/>
      <c r="AX441" s="194"/>
      <c r="AY441" s="194"/>
      <c r="AZ441" s="194"/>
      <c r="BA441" s="194"/>
      <c r="BB441" s="194"/>
      <c r="BC441" s="194"/>
      <c r="BD441" s="194"/>
      <c r="BE441" s="194"/>
      <c r="BF441" s="194"/>
      <c r="BG441" s="194"/>
      <c r="BH441" s="194"/>
      <c r="BI441" s="194"/>
      <c r="BJ441" s="194"/>
      <c r="BK441" s="194"/>
      <c r="BL441" s="194"/>
      <c r="BM441" s="194"/>
      <c r="BN441" s="194"/>
      <c r="BO441" s="194"/>
      <c r="BP441" s="194"/>
      <c r="BQ441" s="194"/>
      <c r="BR441" s="194"/>
      <c r="BS441" s="194"/>
      <c r="BT441" s="194"/>
      <c r="BU441" s="194"/>
      <c r="BV441" s="194"/>
      <c r="BW441" s="194"/>
      <c r="BX441" s="194"/>
      <c r="BY441" s="194"/>
      <c r="BZ441" s="194"/>
      <c r="CA441" s="194"/>
      <c r="CB441" s="194"/>
      <c r="CC441" s="194"/>
      <c r="CD441" s="194"/>
    </row>
    <row r="442" spans="1:82" ht="13.9" customHeight="1" x14ac:dyDescent="0.4">
      <c r="A442" s="14"/>
      <c r="G442" s="24"/>
      <c r="H442" s="262"/>
      <c r="I442" s="25"/>
      <c r="J442" s="252"/>
      <c r="K442" s="165" t="s">
        <v>165</v>
      </c>
      <c r="L442" s="195">
        <v>3529.3751846307396</v>
      </c>
      <c r="M442" s="195">
        <v>3456.4955485592336</v>
      </c>
      <c r="N442" s="195">
        <v>3383.6159124877277</v>
      </c>
      <c r="O442" s="195">
        <v>3308.6540010998933</v>
      </c>
      <c r="P442" s="195">
        <v>3233.692089712059</v>
      </c>
      <c r="Q442" s="195">
        <v>3138.9485628191014</v>
      </c>
      <c r="R442" s="195">
        <v>3043.1638982679792</v>
      </c>
      <c r="S442" s="195">
        <v>2946.3380960586933</v>
      </c>
      <c r="T442" s="195">
        <v>2848.4711561912422</v>
      </c>
      <c r="U442" s="195">
        <v>2749.5630786656279</v>
      </c>
      <c r="V442" s="195">
        <v>2650.6550011400122</v>
      </c>
      <c r="W442" s="195">
        <v>2549.6646482980691</v>
      </c>
      <c r="X442" s="195">
        <v>2448.674295456125</v>
      </c>
      <c r="Y442" s="195">
        <v>2346.6428049560172</v>
      </c>
      <c r="Z442" s="195">
        <v>2243.5701767977439</v>
      </c>
      <c r="AA442" s="195">
        <v>2223.7885612926216</v>
      </c>
      <c r="AB442" s="195">
        <v>2204.0069457874984</v>
      </c>
      <c r="AC442" s="195">
        <v>2184.2253302823751</v>
      </c>
      <c r="AD442" s="195">
        <v>2163.4025771190877</v>
      </c>
      <c r="AE442" s="195">
        <v>2142.5798239558003</v>
      </c>
      <c r="AF442" s="195">
        <v>2120.7159331343487</v>
      </c>
      <c r="AG442" s="195">
        <v>2098.8520423128971</v>
      </c>
      <c r="AH442" s="195">
        <v>2076.9881514914455</v>
      </c>
      <c r="AI442" s="195">
        <v>2054.0831230118288</v>
      </c>
      <c r="AJ442" s="195">
        <v>2031.178094532213</v>
      </c>
      <c r="AK442" s="195">
        <v>2008.273066052597</v>
      </c>
      <c r="AL442" s="195">
        <v>1984.3268999148165</v>
      </c>
      <c r="AM442" s="195">
        <v>1960.3807337770361</v>
      </c>
      <c r="AN442" s="195">
        <v>1936.4345676392556</v>
      </c>
      <c r="AO442" s="195">
        <v>1912.488401501475</v>
      </c>
      <c r="AP442" s="195">
        <v>1887.5010977055301</v>
      </c>
      <c r="AQ442" s="195">
        <v>1862.5137939095853</v>
      </c>
      <c r="AR442" s="195">
        <v>1837.5264901136404</v>
      </c>
      <c r="AS442" s="195">
        <v>1811.4980486595314</v>
      </c>
      <c r="AT442" s="196">
        <v>1785.4696072054219</v>
      </c>
      <c r="AV442" s="194"/>
      <c r="AW442" s="194"/>
      <c r="AX442" s="194"/>
      <c r="AY442" s="194"/>
      <c r="AZ442" s="194"/>
      <c r="BA442" s="194"/>
      <c r="BB442" s="194"/>
      <c r="BC442" s="194"/>
      <c r="BD442" s="194"/>
      <c r="BE442" s="194"/>
      <c r="BF442" s="194"/>
      <c r="BG442" s="194"/>
      <c r="BH442" s="194"/>
      <c r="BI442" s="194"/>
      <c r="BJ442" s="194"/>
      <c r="BK442" s="194"/>
      <c r="BL442" s="194"/>
      <c r="BM442" s="194"/>
      <c r="BN442" s="194"/>
      <c r="BO442" s="194"/>
      <c r="BP442" s="194"/>
      <c r="BQ442" s="194"/>
      <c r="BR442" s="194"/>
      <c r="BS442" s="194"/>
      <c r="BT442" s="194"/>
      <c r="BU442" s="194"/>
      <c r="BV442" s="194"/>
      <c r="BW442" s="194"/>
      <c r="BX442" s="194"/>
      <c r="BY442" s="194"/>
      <c r="BZ442" s="194"/>
      <c r="CA442" s="194"/>
      <c r="CB442" s="194"/>
      <c r="CC442" s="194"/>
      <c r="CD442" s="194"/>
    </row>
    <row r="443" spans="1:82" ht="13.9" customHeight="1" thickBot="1" x14ac:dyDescent="0.45">
      <c r="A443" s="14"/>
      <c r="G443" s="24"/>
      <c r="H443" s="262"/>
      <c r="I443" s="25"/>
      <c r="J443" s="252"/>
      <c r="K443" s="167" t="s">
        <v>166</v>
      </c>
      <c r="L443" s="197">
        <f>L442</f>
        <v>3529.3751846307396</v>
      </c>
      <c r="M443" s="197">
        <v>3677.2167320900799</v>
      </c>
      <c r="N443" s="197">
        <v>3677.2167320900799</v>
      </c>
      <c r="O443" s="197">
        <v>3677.2167320900799</v>
      </c>
      <c r="P443" s="197">
        <v>3677.2167320900799</v>
      </c>
      <c r="Q443" s="197">
        <v>3677.2167320900799</v>
      </c>
      <c r="R443" s="197">
        <v>3677.2167320900799</v>
      </c>
      <c r="S443" s="197">
        <v>3677.2167320900799</v>
      </c>
      <c r="T443" s="197">
        <v>3677.2167320900799</v>
      </c>
      <c r="U443" s="197">
        <v>3677.2167320900799</v>
      </c>
      <c r="V443" s="197">
        <v>3677.2167320900799</v>
      </c>
      <c r="W443" s="197">
        <v>3677.2167320900799</v>
      </c>
      <c r="X443" s="197">
        <v>3677.2167320900799</v>
      </c>
      <c r="Y443" s="197">
        <v>3677.2167320900799</v>
      </c>
      <c r="Z443" s="197">
        <v>3677.2167320900799</v>
      </c>
      <c r="AA443" s="197">
        <v>3677.2167320900799</v>
      </c>
      <c r="AB443" s="197">
        <v>3677.2167320900799</v>
      </c>
      <c r="AC443" s="197">
        <v>3677.2167320900799</v>
      </c>
      <c r="AD443" s="197">
        <v>3677.2167320900799</v>
      </c>
      <c r="AE443" s="197">
        <v>3677.2167320900799</v>
      </c>
      <c r="AF443" s="197">
        <v>3677.2167320900799</v>
      </c>
      <c r="AG443" s="197">
        <v>3677.2167320900799</v>
      </c>
      <c r="AH443" s="197">
        <v>3677.2167320900799</v>
      </c>
      <c r="AI443" s="197">
        <v>3677.2167320900799</v>
      </c>
      <c r="AJ443" s="197">
        <v>3677.2167320900799</v>
      </c>
      <c r="AK443" s="197">
        <v>3677.2167320900799</v>
      </c>
      <c r="AL443" s="197">
        <v>3677.2167320900799</v>
      </c>
      <c r="AM443" s="197">
        <v>3677.2167320900799</v>
      </c>
      <c r="AN443" s="197">
        <v>3677.2167320900799</v>
      </c>
      <c r="AO443" s="197">
        <v>3677.2167320900799</v>
      </c>
      <c r="AP443" s="197">
        <v>3677.2167320900799</v>
      </c>
      <c r="AQ443" s="197">
        <v>3677.2167320900799</v>
      </c>
      <c r="AR443" s="197">
        <v>3677.2167320900799</v>
      </c>
      <c r="AS443" s="197">
        <v>3677.2167320900799</v>
      </c>
      <c r="AT443" s="198">
        <v>3677.2167320900799</v>
      </c>
      <c r="AV443" s="194"/>
      <c r="AW443" s="194"/>
      <c r="AX443" s="194"/>
      <c r="AY443" s="194"/>
      <c r="AZ443" s="194"/>
      <c r="BA443" s="194"/>
      <c r="BB443" s="194"/>
      <c r="BC443" s="194"/>
      <c r="BD443" s="194"/>
      <c r="BE443" s="194"/>
      <c r="BF443" s="194"/>
      <c r="BG443" s="194"/>
      <c r="BH443" s="194"/>
      <c r="BI443" s="194"/>
      <c r="BJ443" s="194"/>
      <c r="BK443" s="194"/>
      <c r="BL443" s="194"/>
      <c r="BM443" s="194"/>
      <c r="BN443" s="194"/>
      <c r="BO443" s="194"/>
      <c r="BP443" s="194"/>
      <c r="BQ443" s="194"/>
      <c r="BR443" s="194"/>
      <c r="BS443" s="194"/>
      <c r="BT443" s="194"/>
      <c r="BU443" s="194"/>
      <c r="BV443" s="194"/>
      <c r="BW443" s="194"/>
      <c r="BX443" s="194"/>
      <c r="BY443" s="194"/>
      <c r="BZ443" s="194"/>
      <c r="CA443" s="194"/>
      <c r="CB443" s="194"/>
      <c r="CC443" s="194"/>
      <c r="CD443" s="194"/>
    </row>
    <row r="444" spans="1:82" ht="13.9" customHeight="1" thickTop="1" x14ac:dyDescent="0.4">
      <c r="A444" s="14"/>
      <c r="G444" s="24"/>
      <c r="H444" s="262"/>
      <c r="I444" s="25"/>
      <c r="J444" s="252"/>
      <c r="K444" s="163" t="s">
        <v>167</v>
      </c>
      <c r="L444" s="199">
        <f>L445</f>
        <v>3807.1233967417224</v>
      </c>
      <c r="M444" s="199">
        <v>3509.358026506713</v>
      </c>
      <c r="N444" s="199">
        <v>3352.1462401238932</v>
      </c>
      <c r="O444" s="199">
        <v>3189.728765450252</v>
      </c>
      <c r="P444" s="199">
        <v>3024.1878778021169</v>
      </c>
      <c r="Q444" s="199">
        <v>2920.0741119856807</v>
      </c>
      <c r="R444" s="199">
        <v>2813.8780708529148</v>
      </c>
      <c r="S444" s="199">
        <v>2704.5586167456563</v>
      </c>
      <c r="T444" s="199">
        <v>2593.156887322069</v>
      </c>
      <c r="U444" s="199">
        <v>2477.590607265824</v>
      </c>
      <c r="V444" s="199">
        <v>2359.9420518932502</v>
      </c>
      <c r="W444" s="199">
        <v>2240.2112212043476</v>
      </c>
      <c r="X444" s="199">
        <v>2117.3569775409519</v>
      </c>
      <c r="Y444" s="199">
        <v>1992.4204585612276</v>
      </c>
      <c r="Z444" s="199">
        <v>1864.3605266070106</v>
      </c>
      <c r="AA444" s="199">
        <v>1859.1548383161885</v>
      </c>
      <c r="AB444" s="199">
        <v>1851.866874709038</v>
      </c>
      <c r="AC444" s="199">
        <v>1844.5789111018873</v>
      </c>
      <c r="AD444" s="199">
        <v>1836.2498098365725</v>
      </c>
      <c r="AE444" s="199">
        <v>1825.8384332549288</v>
      </c>
      <c r="AF444" s="199">
        <v>1815.4270566732851</v>
      </c>
      <c r="AG444" s="199">
        <v>1805.0156800916413</v>
      </c>
      <c r="AH444" s="199">
        <v>1792.5220281936688</v>
      </c>
      <c r="AI444" s="199">
        <v>1778.9872386375323</v>
      </c>
      <c r="AJ444" s="199">
        <v>1765.4524490813951</v>
      </c>
      <c r="AK444" s="199">
        <v>1750.8765218670942</v>
      </c>
      <c r="AL444" s="199">
        <v>1735.2594569946286</v>
      </c>
      <c r="AM444" s="199">
        <v>1719.6423921221633</v>
      </c>
      <c r="AN444" s="199">
        <v>1702.9841895915331</v>
      </c>
      <c r="AO444" s="199">
        <v>1684.2437117445745</v>
      </c>
      <c r="AP444" s="199">
        <v>1666.5443715557803</v>
      </c>
      <c r="AQ444" s="199">
        <v>1646.7627560506576</v>
      </c>
      <c r="AR444" s="199">
        <v>1626.9811405455343</v>
      </c>
      <c r="AS444" s="199">
        <v>1606.1583873822469</v>
      </c>
      <c r="AT444" s="200">
        <v>1585.3356342189595</v>
      </c>
      <c r="AV444" s="194"/>
      <c r="AW444" s="194"/>
      <c r="AX444" s="194"/>
      <c r="AY444" s="194"/>
      <c r="AZ444" s="194"/>
      <c r="BA444" s="194"/>
      <c r="BB444" s="194"/>
      <c r="BC444" s="194"/>
      <c r="BD444" s="194"/>
      <c r="BE444" s="194"/>
      <c r="BF444" s="194"/>
      <c r="BG444" s="194"/>
      <c r="BH444" s="194"/>
      <c r="BI444" s="194"/>
      <c r="BJ444" s="194"/>
      <c r="BK444" s="194"/>
      <c r="BL444" s="194"/>
      <c r="BM444" s="194"/>
      <c r="BN444" s="194"/>
      <c r="BO444" s="194"/>
      <c r="BP444" s="194"/>
      <c r="BQ444" s="194"/>
      <c r="BR444" s="194"/>
      <c r="BS444" s="194"/>
      <c r="BT444" s="194"/>
      <c r="BU444" s="194"/>
      <c r="BV444" s="194"/>
      <c r="BW444" s="194"/>
      <c r="BX444" s="194"/>
      <c r="BY444" s="194"/>
      <c r="BZ444" s="194"/>
      <c r="CA444" s="194"/>
      <c r="CB444" s="194"/>
      <c r="CC444" s="194"/>
      <c r="CD444" s="194"/>
    </row>
    <row r="445" spans="1:82" ht="13.9" customHeight="1" x14ac:dyDescent="0.4">
      <c r="A445" s="14"/>
      <c r="G445" s="24"/>
      <c r="H445" s="262"/>
      <c r="I445" s="25"/>
      <c r="J445" s="252"/>
      <c r="K445" s="165" t="s">
        <v>168</v>
      </c>
      <c r="L445" s="195">
        <v>3807.1233967417224</v>
      </c>
      <c r="M445" s="195">
        <v>3726.9557970630663</v>
      </c>
      <c r="N445" s="195">
        <v>3645.7470597262454</v>
      </c>
      <c r="O445" s="195">
        <v>3564.538322389425</v>
      </c>
      <c r="P445" s="195">
        <v>3481.2473097362749</v>
      </c>
      <c r="Q445" s="195">
        <v>3376.0924062616737</v>
      </c>
      <c r="R445" s="195">
        <v>3269.8963651289087</v>
      </c>
      <c r="S445" s="195">
        <v>3162.6591863379786</v>
      </c>
      <c r="T445" s="195">
        <v>3054.3808698888843</v>
      </c>
      <c r="U445" s="195">
        <v>2946.1025534397895</v>
      </c>
      <c r="V445" s="195">
        <v>2835.7419616743668</v>
      </c>
      <c r="W445" s="195">
        <v>2724.3402322507795</v>
      </c>
      <c r="X445" s="195">
        <v>2611.8973651690276</v>
      </c>
      <c r="Y445" s="195">
        <v>2499.4544980872756</v>
      </c>
      <c r="Z445" s="195">
        <v>2384.9293556891948</v>
      </c>
      <c r="AA445" s="195">
        <v>2363.0654648677432</v>
      </c>
      <c r="AB445" s="195">
        <v>2341.2015740462912</v>
      </c>
      <c r="AC445" s="195">
        <v>2319.3376832248396</v>
      </c>
      <c r="AD445" s="195">
        <v>2296.4326547452238</v>
      </c>
      <c r="AE445" s="195">
        <v>2272.4864886074433</v>
      </c>
      <c r="AF445" s="195">
        <v>2248.5403224696624</v>
      </c>
      <c r="AG445" s="195">
        <v>2224.594156331882</v>
      </c>
      <c r="AH445" s="195">
        <v>2200.6479901941016</v>
      </c>
      <c r="AI445" s="195">
        <v>2175.6606863981569</v>
      </c>
      <c r="AJ445" s="195">
        <v>2149.6322449440481</v>
      </c>
      <c r="AK445" s="195">
        <v>2124.6449411481021</v>
      </c>
      <c r="AL445" s="195">
        <v>2097.5753620358291</v>
      </c>
      <c r="AM445" s="195">
        <v>2071.5469205817199</v>
      </c>
      <c r="AN445" s="195">
        <v>2044.4773414694462</v>
      </c>
      <c r="AO445" s="195">
        <v>2017.4077623571727</v>
      </c>
      <c r="AP445" s="195">
        <v>1990.338183244899</v>
      </c>
      <c r="AQ445" s="195">
        <v>1962.2274664744609</v>
      </c>
      <c r="AR445" s="195">
        <v>1934.1167497040233</v>
      </c>
      <c r="AS445" s="195">
        <v>1904.9648952754205</v>
      </c>
      <c r="AT445" s="196">
        <v>1876.8541785049829</v>
      </c>
      <c r="AV445" s="194"/>
      <c r="AW445" s="194"/>
      <c r="AX445" s="194"/>
      <c r="AY445" s="194"/>
      <c r="AZ445" s="194"/>
      <c r="BA445" s="194"/>
      <c r="BB445" s="194"/>
      <c r="BC445" s="194"/>
      <c r="BD445" s="194"/>
      <c r="BE445" s="194"/>
      <c r="BF445" s="194"/>
      <c r="BG445" s="194"/>
      <c r="BH445" s="194"/>
      <c r="BI445" s="194"/>
      <c r="BJ445" s="194"/>
      <c r="BK445" s="194"/>
      <c r="BL445" s="194"/>
      <c r="BM445" s="194"/>
      <c r="BN445" s="194"/>
      <c r="BO445" s="194"/>
      <c r="BP445" s="194"/>
      <c r="BQ445" s="194"/>
      <c r="BR445" s="194"/>
      <c r="BS445" s="194"/>
      <c r="BT445" s="194"/>
      <c r="BU445" s="194"/>
      <c r="BV445" s="194"/>
      <c r="BW445" s="194"/>
      <c r="BX445" s="194"/>
      <c r="BY445" s="194"/>
      <c r="BZ445" s="194"/>
      <c r="CA445" s="194"/>
      <c r="CB445" s="194"/>
      <c r="CC445" s="194"/>
      <c r="CD445" s="194"/>
    </row>
    <row r="446" spans="1:82" ht="13.9" customHeight="1" thickBot="1" x14ac:dyDescent="0.45">
      <c r="A446" s="14"/>
      <c r="G446" s="24"/>
      <c r="H446" s="262"/>
      <c r="I446" s="25"/>
      <c r="J446" s="252"/>
      <c r="K446" s="167" t="s">
        <v>169</v>
      </c>
      <c r="L446" s="197">
        <f>L445</f>
        <v>3807.1233967417224</v>
      </c>
      <c r="M446" s="197">
        <v>3969.5408714153641</v>
      </c>
      <c r="N446" s="197">
        <v>3969.5408714153641</v>
      </c>
      <c r="O446" s="197">
        <v>3969.5408714153641</v>
      </c>
      <c r="P446" s="197">
        <v>3969.5408714153641</v>
      </c>
      <c r="Q446" s="197">
        <v>3969.5408714153641</v>
      </c>
      <c r="R446" s="197">
        <v>3969.5408714153641</v>
      </c>
      <c r="S446" s="197">
        <v>3969.5408714153641</v>
      </c>
      <c r="T446" s="197">
        <v>3969.5408714153641</v>
      </c>
      <c r="U446" s="197">
        <v>3969.5408714153641</v>
      </c>
      <c r="V446" s="197">
        <v>3969.5408714153641</v>
      </c>
      <c r="W446" s="197">
        <v>3969.5408714153641</v>
      </c>
      <c r="X446" s="197">
        <v>3969.5408714153641</v>
      </c>
      <c r="Y446" s="197">
        <v>3969.5408714153641</v>
      </c>
      <c r="Z446" s="197">
        <v>3969.5408714153641</v>
      </c>
      <c r="AA446" s="197">
        <v>3969.5408714153641</v>
      </c>
      <c r="AB446" s="197">
        <v>3969.5408714153641</v>
      </c>
      <c r="AC446" s="197">
        <v>3969.5408714153641</v>
      </c>
      <c r="AD446" s="197">
        <v>3969.5408714153641</v>
      </c>
      <c r="AE446" s="197">
        <v>3969.5408714153641</v>
      </c>
      <c r="AF446" s="197">
        <v>3969.5408714153641</v>
      </c>
      <c r="AG446" s="197">
        <v>3969.5408714153641</v>
      </c>
      <c r="AH446" s="197">
        <v>3969.5408714153641</v>
      </c>
      <c r="AI446" s="197">
        <v>3969.5408714153641</v>
      </c>
      <c r="AJ446" s="197">
        <v>3969.5408714153641</v>
      </c>
      <c r="AK446" s="197">
        <v>3969.5408714153641</v>
      </c>
      <c r="AL446" s="197">
        <v>3969.5408714153641</v>
      </c>
      <c r="AM446" s="197">
        <v>3969.5408714153641</v>
      </c>
      <c r="AN446" s="197">
        <v>3969.5408714153641</v>
      </c>
      <c r="AO446" s="197">
        <v>3969.5408714153641</v>
      </c>
      <c r="AP446" s="197">
        <v>3969.5408714153641</v>
      </c>
      <c r="AQ446" s="197">
        <v>3969.5408714153641</v>
      </c>
      <c r="AR446" s="197">
        <v>3969.5408714153641</v>
      </c>
      <c r="AS446" s="197">
        <v>3969.5408714153641</v>
      </c>
      <c r="AT446" s="198">
        <v>3969.5408714153641</v>
      </c>
      <c r="AV446" s="194"/>
      <c r="AW446" s="194"/>
      <c r="AX446" s="194"/>
      <c r="AY446" s="194"/>
      <c r="AZ446" s="194"/>
      <c r="BA446" s="194"/>
      <c r="BB446" s="194"/>
      <c r="BC446" s="194"/>
      <c r="BD446" s="194"/>
      <c r="BE446" s="194"/>
      <c r="BF446" s="194"/>
      <c r="BG446" s="194"/>
      <c r="BH446" s="194"/>
      <c r="BI446" s="194"/>
      <c r="BJ446" s="194"/>
      <c r="BK446" s="194"/>
      <c r="BL446" s="194"/>
      <c r="BM446" s="194"/>
      <c r="BN446" s="194"/>
      <c r="BO446" s="194"/>
      <c r="BP446" s="194"/>
      <c r="BQ446" s="194"/>
      <c r="BR446" s="194"/>
      <c r="BS446" s="194"/>
      <c r="BT446" s="194"/>
      <c r="BU446" s="194"/>
      <c r="BV446" s="194"/>
      <c r="BW446" s="194"/>
      <c r="BX446" s="194"/>
      <c r="BY446" s="194"/>
      <c r="BZ446" s="194"/>
      <c r="CA446" s="194"/>
      <c r="CB446" s="194"/>
      <c r="CC446" s="194"/>
      <c r="CD446" s="194"/>
    </row>
    <row r="447" spans="1:82" ht="13.9" customHeight="1" thickTop="1" x14ac:dyDescent="0.4">
      <c r="A447" s="14"/>
      <c r="G447" s="24"/>
      <c r="H447" s="262"/>
      <c r="I447" s="25"/>
      <c r="J447" s="252"/>
      <c r="K447" s="163" t="s">
        <v>170</v>
      </c>
      <c r="L447" s="199">
        <f>L448</f>
        <v>4258.0101151775534</v>
      </c>
      <c r="M447" s="199">
        <v>3930.0517528557771</v>
      </c>
      <c r="N447" s="199">
        <v>3755.1406262841629</v>
      </c>
      <c r="O447" s="199">
        <v>3573.9826737635631</v>
      </c>
      <c r="P447" s="199">
        <v>3387.619032952141</v>
      </c>
      <c r="Q447" s="199">
        <v>3273.0938905540602</v>
      </c>
      <c r="R447" s="199">
        <v>3154.4041975233226</v>
      </c>
      <c r="S447" s="199">
        <v>3032.5910915180912</v>
      </c>
      <c r="T447" s="199">
        <v>2906.6134348802025</v>
      </c>
      <c r="U447" s="199">
        <v>2777.5123652678208</v>
      </c>
      <c r="V447" s="199">
        <v>2645.287882680946</v>
      </c>
      <c r="W447" s="199">
        <v>2508.8988494614136</v>
      </c>
      <c r="X447" s="199">
        <v>2370.4275409255524</v>
      </c>
      <c r="Y447" s="199">
        <v>2227.791681757034</v>
      </c>
      <c r="Z447" s="199">
        <v>2083.0735472721872</v>
      </c>
      <c r="AA447" s="199">
        <v>2077.8678589813649</v>
      </c>
      <c r="AB447" s="199">
        <v>2071.6210330323788</v>
      </c>
      <c r="AC447" s="199">
        <v>2064.3330694252281</v>
      </c>
      <c r="AD447" s="199">
        <v>2054.9628305017486</v>
      </c>
      <c r="AE447" s="199">
        <v>2045.5925915782695</v>
      </c>
      <c r="AF447" s="199">
        <v>2034.1400773384614</v>
      </c>
      <c r="AG447" s="199">
        <v>2022.6875630986535</v>
      </c>
      <c r="AH447" s="199">
        <v>2009.152773542517</v>
      </c>
      <c r="AI447" s="199">
        <v>1994.5768463282157</v>
      </c>
      <c r="AJ447" s="199">
        <v>1980.0009191139143</v>
      </c>
      <c r="AK447" s="199">
        <v>1963.3427165832845</v>
      </c>
      <c r="AL447" s="199">
        <v>1946.6845140526545</v>
      </c>
      <c r="AM447" s="199">
        <v>1927.944036205696</v>
      </c>
      <c r="AN447" s="199">
        <v>1909.2035583587374</v>
      </c>
      <c r="AO447" s="199">
        <v>1888.3808051954497</v>
      </c>
      <c r="AP447" s="199">
        <v>1867.5580520321625</v>
      </c>
      <c r="AQ447" s="199">
        <v>1845.6941612107107</v>
      </c>
      <c r="AR447" s="199">
        <v>1822.7891327310949</v>
      </c>
      <c r="AS447" s="199">
        <v>1798.8429665933143</v>
      </c>
      <c r="AT447" s="200">
        <v>1774.8968004555338</v>
      </c>
      <c r="AV447" s="194"/>
      <c r="AW447" s="194"/>
      <c r="AX447" s="194"/>
      <c r="AY447" s="194"/>
      <c r="AZ447" s="194"/>
      <c r="BA447" s="194"/>
      <c r="BB447" s="194"/>
      <c r="BC447" s="194"/>
      <c r="BD447" s="194"/>
      <c r="BE447" s="194"/>
      <c r="BF447" s="194"/>
      <c r="BG447" s="194"/>
      <c r="BH447" s="194"/>
      <c r="BI447" s="194"/>
      <c r="BJ447" s="194"/>
      <c r="BK447" s="194"/>
      <c r="BL447" s="194"/>
      <c r="BM447" s="194"/>
      <c r="BN447" s="194"/>
      <c r="BO447" s="194"/>
      <c r="BP447" s="194"/>
      <c r="BQ447" s="194"/>
      <c r="BR447" s="194"/>
      <c r="BS447" s="194"/>
      <c r="BT447" s="194"/>
      <c r="BU447" s="194"/>
      <c r="BV447" s="194"/>
      <c r="BW447" s="194"/>
      <c r="BX447" s="194"/>
      <c r="BY447" s="194"/>
      <c r="BZ447" s="194"/>
      <c r="CA447" s="194"/>
      <c r="CB447" s="194"/>
      <c r="CC447" s="194"/>
      <c r="CD447" s="194"/>
    </row>
    <row r="448" spans="1:82" ht="13.9" customHeight="1" x14ac:dyDescent="0.4">
      <c r="A448" s="14"/>
      <c r="G448" s="24"/>
      <c r="H448" s="262"/>
      <c r="I448" s="25"/>
      <c r="J448" s="252"/>
      <c r="K448" s="165" t="s">
        <v>171</v>
      </c>
      <c r="L448" s="195">
        <v>4258.0101151775534</v>
      </c>
      <c r="M448" s="195">
        <v>4169.513414233581</v>
      </c>
      <c r="N448" s="195">
        <v>4078.9344379732815</v>
      </c>
      <c r="O448" s="195">
        <v>3987.3143240548175</v>
      </c>
      <c r="P448" s="195">
        <v>3893.6119348200245</v>
      </c>
      <c r="Q448" s="195">
        <v>3775.9633794474503</v>
      </c>
      <c r="R448" s="195">
        <v>3656.2325487585481</v>
      </c>
      <c r="S448" s="195">
        <v>3535.4605804114817</v>
      </c>
      <c r="T448" s="195">
        <v>3413.6474744062498</v>
      </c>
      <c r="U448" s="195">
        <v>3289.7520930846899</v>
      </c>
      <c r="V448" s="195">
        <v>3165.8567117631301</v>
      </c>
      <c r="W448" s="195">
        <v>3039.8790551252414</v>
      </c>
      <c r="X448" s="195">
        <v>2912.8602608291885</v>
      </c>
      <c r="Y448" s="195">
        <v>2784.8003288749715</v>
      </c>
      <c r="Z448" s="195">
        <v>2654.6581216044251</v>
      </c>
      <c r="AA448" s="195">
        <v>2630.7119554666451</v>
      </c>
      <c r="AB448" s="195">
        <v>2606.7657893288642</v>
      </c>
      <c r="AC448" s="195">
        <v>2581.7784855329196</v>
      </c>
      <c r="AD448" s="195">
        <v>2555.7500440788103</v>
      </c>
      <c r="AE448" s="195">
        <v>2529.7216026247011</v>
      </c>
      <c r="AF448" s="195">
        <v>2503.6931611705918</v>
      </c>
      <c r="AG448" s="195">
        <v>2476.6235820583179</v>
      </c>
      <c r="AH448" s="195">
        <v>2448.5128652878802</v>
      </c>
      <c r="AI448" s="195">
        <v>2420.4021485174421</v>
      </c>
      <c r="AJ448" s="195">
        <v>2392.2914317470045</v>
      </c>
      <c r="AK448" s="195">
        <v>2363.1395773184022</v>
      </c>
      <c r="AL448" s="195">
        <v>2333.9877228897999</v>
      </c>
      <c r="AM448" s="195">
        <v>2303.7947308030325</v>
      </c>
      <c r="AN448" s="195">
        <v>2273.601738716266</v>
      </c>
      <c r="AO448" s="195">
        <v>2242.3676089713349</v>
      </c>
      <c r="AP448" s="195">
        <v>2211.1334792264038</v>
      </c>
      <c r="AQ448" s="195">
        <v>2178.8582118233085</v>
      </c>
      <c r="AR448" s="195">
        <v>2146.5829444202136</v>
      </c>
      <c r="AS448" s="195">
        <v>2114.3076770171183</v>
      </c>
      <c r="AT448" s="196">
        <v>2082.032409614023</v>
      </c>
      <c r="AV448" s="194"/>
      <c r="AW448" s="194"/>
      <c r="AX448" s="194"/>
      <c r="AY448" s="194"/>
      <c r="AZ448" s="194"/>
      <c r="BA448" s="194"/>
      <c r="BB448" s="194"/>
      <c r="BC448" s="194"/>
      <c r="BD448" s="194"/>
      <c r="BE448" s="194"/>
      <c r="BF448" s="194"/>
      <c r="BG448" s="194"/>
      <c r="BH448" s="194"/>
      <c r="BI448" s="194"/>
      <c r="BJ448" s="194"/>
      <c r="BK448" s="194"/>
      <c r="BL448" s="194"/>
      <c r="BM448" s="194"/>
      <c r="BN448" s="194"/>
      <c r="BO448" s="194"/>
      <c r="BP448" s="194"/>
      <c r="BQ448" s="194"/>
      <c r="BR448" s="194"/>
      <c r="BS448" s="194"/>
      <c r="BT448" s="194"/>
      <c r="BU448" s="194"/>
      <c r="BV448" s="194"/>
      <c r="BW448" s="194"/>
      <c r="BX448" s="194"/>
      <c r="BY448" s="194"/>
      <c r="BZ448" s="194"/>
      <c r="CA448" s="194"/>
      <c r="CB448" s="194"/>
      <c r="CC448" s="194"/>
      <c r="CD448" s="194"/>
    </row>
    <row r="449" spans="1:82" ht="13.9" customHeight="1" thickBot="1" x14ac:dyDescent="0.45">
      <c r="A449" s="14"/>
      <c r="G449" s="24"/>
      <c r="H449" s="262"/>
      <c r="I449" s="25"/>
      <c r="J449" s="252"/>
      <c r="K449" s="167" t="s">
        <v>172</v>
      </c>
      <c r="L449" s="197">
        <f>L448</f>
        <v>4258.0101151775534</v>
      </c>
      <c r="M449" s="197">
        <v>4439.1680676981532</v>
      </c>
      <c r="N449" s="197">
        <v>4439.1680676981532</v>
      </c>
      <c r="O449" s="197">
        <v>4439.1680676981532</v>
      </c>
      <c r="P449" s="197">
        <v>4439.1680676981532</v>
      </c>
      <c r="Q449" s="197">
        <v>4439.1680676981532</v>
      </c>
      <c r="R449" s="197">
        <v>4439.1680676981532</v>
      </c>
      <c r="S449" s="197">
        <v>4439.1680676981532</v>
      </c>
      <c r="T449" s="197">
        <v>4439.1680676981532</v>
      </c>
      <c r="U449" s="197">
        <v>4439.1680676981532</v>
      </c>
      <c r="V449" s="197">
        <v>4439.1680676981532</v>
      </c>
      <c r="W449" s="197">
        <v>4439.1680676981532</v>
      </c>
      <c r="X449" s="197">
        <v>4439.1680676981532</v>
      </c>
      <c r="Y449" s="197">
        <v>4439.1680676981532</v>
      </c>
      <c r="Z449" s="197">
        <v>4439.1680676981532</v>
      </c>
      <c r="AA449" s="197">
        <v>4439.1680676981532</v>
      </c>
      <c r="AB449" s="197">
        <v>4439.1680676981532</v>
      </c>
      <c r="AC449" s="197">
        <v>4439.1680676981532</v>
      </c>
      <c r="AD449" s="197">
        <v>4439.1680676981532</v>
      </c>
      <c r="AE449" s="197">
        <v>4439.1680676981532</v>
      </c>
      <c r="AF449" s="197">
        <v>4439.1680676981532</v>
      </c>
      <c r="AG449" s="197">
        <v>4439.1680676981532</v>
      </c>
      <c r="AH449" s="197">
        <v>4439.1680676981532</v>
      </c>
      <c r="AI449" s="197">
        <v>4439.1680676981532</v>
      </c>
      <c r="AJ449" s="197">
        <v>4439.1680676981532</v>
      </c>
      <c r="AK449" s="197">
        <v>4439.1680676981532</v>
      </c>
      <c r="AL449" s="197">
        <v>4439.1680676981532</v>
      </c>
      <c r="AM449" s="197">
        <v>4439.1680676981532</v>
      </c>
      <c r="AN449" s="197">
        <v>4439.1680676981532</v>
      </c>
      <c r="AO449" s="197">
        <v>4439.1680676981532</v>
      </c>
      <c r="AP449" s="197">
        <v>4439.1680676981532</v>
      </c>
      <c r="AQ449" s="197">
        <v>4439.1680676981532</v>
      </c>
      <c r="AR449" s="197">
        <v>4439.1680676981532</v>
      </c>
      <c r="AS449" s="197">
        <v>4439.1680676981532</v>
      </c>
      <c r="AT449" s="198">
        <v>4439.1680676981532</v>
      </c>
      <c r="AV449" s="194"/>
      <c r="AW449" s="194"/>
      <c r="AX449" s="194"/>
      <c r="AY449" s="194"/>
      <c r="AZ449" s="194"/>
      <c r="BA449" s="194"/>
      <c r="BB449" s="194"/>
      <c r="BC449" s="194"/>
      <c r="BD449" s="194"/>
      <c r="BE449" s="194"/>
      <c r="BF449" s="194"/>
      <c r="BG449" s="194"/>
      <c r="BH449" s="194"/>
      <c r="BI449" s="194"/>
      <c r="BJ449" s="194"/>
      <c r="BK449" s="194"/>
      <c r="BL449" s="194"/>
      <c r="BM449" s="194"/>
      <c r="BN449" s="194"/>
      <c r="BO449" s="194"/>
      <c r="BP449" s="194"/>
      <c r="BQ449" s="194"/>
      <c r="BR449" s="194"/>
      <c r="BS449" s="194"/>
      <c r="BT449" s="194"/>
      <c r="BU449" s="194"/>
      <c r="BV449" s="194"/>
      <c r="BW449" s="194"/>
      <c r="BX449" s="194"/>
      <c r="BY449" s="194"/>
      <c r="BZ449" s="194"/>
      <c r="CA449" s="194"/>
      <c r="CB449" s="194"/>
      <c r="CC449" s="194"/>
      <c r="CD449" s="194"/>
    </row>
    <row r="450" spans="1:82" ht="13.9" customHeight="1" thickTop="1" x14ac:dyDescent="0.4">
      <c r="A450" s="14"/>
      <c r="G450" s="24"/>
      <c r="H450" s="262"/>
      <c r="I450" s="25"/>
      <c r="J450" s="252"/>
      <c r="K450" s="163" t="s">
        <v>173</v>
      </c>
      <c r="L450" s="199">
        <f>L451</f>
        <v>5272.4603227876096</v>
      </c>
      <c r="M450" s="199">
        <v>4902.8564541392589</v>
      </c>
      <c r="N450" s="199">
        <v>4709.2048497206861</v>
      </c>
      <c r="O450" s="199">
        <v>4511.3886946694556</v>
      </c>
      <c r="P450" s="199">
        <v>4310.4491266437326</v>
      </c>
      <c r="Q450" s="199">
        <v>4181.3480570313513</v>
      </c>
      <c r="R450" s="199">
        <v>4050.1647121026404</v>
      </c>
      <c r="S450" s="199">
        <v>3915.8579541994368</v>
      </c>
      <c r="T450" s="199">
        <v>3778.4277833217402</v>
      </c>
      <c r="U450" s="199">
        <v>3638.9153371277148</v>
      </c>
      <c r="V450" s="199">
        <v>3497.3206156173605</v>
      </c>
      <c r="W450" s="199">
        <v>3352.6024811325137</v>
      </c>
      <c r="X450" s="199">
        <v>3205.8020713313376</v>
      </c>
      <c r="Y450" s="199">
        <v>3056.9193862138327</v>
      </c>
      <c r="Z450" s="199">
        <v>2905.9544257799994</v>
      </c>
      <c r="AA450" s="199">
        <v>2891.378498565698</v>
      </c>
      <c r="AB450" s="199">
        <v>2876.8025713513971</v>
      </c>
      <c r="AC450" s="199">
        <v>2861.1855064789315</v>
      </c>
      <c r="AD450" s="199">
        <v>2844.5273039483018</v>
      </c>
      <c r="AE450" s="199">
        <v>2826.8279637595074</v>
      </c>
      <c r="AF450" s="199">
        <v>2809.128623570713</v>
      </c>
      <c r="AG450" s="199">
        <v>2790.3881457237544</v>
      </c>
      <c r="AH450" s="199">
        <v>2770.6065302186316</v>
      </c>
      <c r="AI450" s="199">
        <v>2749.7837770553442</v>
      </c>
      <c r="AJ450" s="199">
        <v>2728.9610238920563</v>
      </c>
      <c r="AK450" s="199">
        <v>2706.0559954124406</v>
      </c>
      <c r="AL450" s="199">
        <v>2684.1921045909885</v>
      </c>
      <c r="AM450" s="199">
        <v>2660.2459384532085</v>
      </c>
      <c r="AN450" s="199">
        <v>2636.2997723154276</v>
      </c>
      <c r="AO450" s="199">
        <v>2611.312468519483</v>
      </c>
      <c r="AP450" s="199">
        <v>2585.2840270653742</v>
      </c>
      <c r="AQ450" s="199">
        <v>2559.2555856112645</v>
      </c>
      <c r="AR450" s="199">
        <v>2532.186006498991</v>
      </c>
      <c r="AS450" s="199">
        <v>2505.1164273867175</v>
      </c>
      <c r="AT450" s="200">
        <v>2477.0057106162799</v>
      </c>
      <c r="AV450" s="194"/>
      <c r="AW450" s="194"/>
      <c r="AX450" s="194"/>
      <c r="AY450" s="194"/>
      <c r="AZ450" s="194"/>
      <c r="BA450" s="194"/>
      <c r="BB450" s="194"/>
      <c r="BC450" s="194"/>
      <c r="BD450" s="194"/>
      <c r="BE450" s="194"/>
      <c r="BF450" s="194"/>
      <c r="BG450" s="194"/>
      <c r="BH450" s="194"/>
      <c r="BI450" s="194"/>
      <c r="BJ450" s="194"/>
      <c r="BK450" s="194"/>
      <c r="BL450" s="194"/>
      <c r="BM450" s="194"/>
      <c r="BN450" s="194"/>
      <c r="BO450" s="194"/>
      <c r="BP450" s="194"/>
      <c r="BQ450" s="194"/>
      <c r="BR450" s="194"/>
      <c r="BS450" s="194"/>
      <c r="BT450" s="194"/>
      <c r="BU450" s="194"/>
      <c r="BV450" s="194"/>
      <c r="BW450" s="194"/>
      <c r="BX450" s="194"/>
      <c r="BY450" s="194"/>
      <c r="BZ450" s="194"/>
      <c r="CA450" s="194"/>
      <c r="CB450" s="194"/>
      <c r="CC450" s="194"/>
      <c r="CD450" s="194"/>
    </row>
    <row r="451" spans="1:82" ht="13.9" customHeight="1" x14ac:dyDescent="0.4">
      <c r="A451" s="14"/>
      <c r="G451" s="24"/>
      <c r="H451" s="262"/>
      <c r="I451" s="25"/>
      <c r="J451" s="252"/>
      <c r="K451" s="165" t="s">
        <v>174</v>
      </c>
      <c r="L451" s="195">
        <v>5272.4603227876096</v>
      </c>
      <c r="M451" s="195">
        <v>5174.5933829201585</v>
      </c>
      <c r="N451" s="195">
        <v>5075.6853053945433</v>
      </c>
      <c r="O451" s="195">
        <v>4975.7360902107648</v>
      </c>
      <c r="P451" s="195">
        <v>4875.7868750269854</v>
      </c>
      <c r="Q451" s="195">
        <v>4749.8092183890967</v>
      </c>
      <c r="R451" s="195">
        <v>4623.831561751208</v>
      </c>
      <c r="S451" s="195">
        <v>4496.8127674551542</v>
      </c>
      <c r="T451" s="195">
        <v>4367.711697842773</v>
      </c>
      <c r="U451" s="195">
        <v>4238.6106282303908</v>
      </c>
      <c r="V451" s="195">
        <v>4108.4684209598445</v>
      </c>
      <c r="W451" s="195">
        <v>3977.2850760311348</v>
      </c>
      <c r="X451" s="195">
        <v>3846.1017311024243</v>
      </c>
      <c r="Y451" s="195">
        <v>3712.8361108573849</v>
      </c>
      <c r="Z451" s="195">
        <v>3579.570490612346</v>
      </c>
      <c r="AA451" s="195">
        <v>3550.4186361837437</v>
      </c>
      <c r="AB451" s="195">
        <v>3522.3079194133056</v>
      </c>
      <c r="AC451" s="195">
        <v>3493.1560649847033</v>
      </c>
      <c r="AD451" s="195">
        <v>3462.9630728979364</v>
      </c>
      <c r="AE451" s="195">
        <v>3433.8112184693341</v>
      </c>
      <c r="AF451" s="195">
        <v>3402.577088724403</v>
      </c>
      <c r="AG451" s="195">
        <v>3372.3840966376365</v>
      </c>
      <c r="AH451" s="195">
        <v>3341.1499668927054</v>
      </c>
      <c r="AI451" s="195">
        <v>3309.9158371477743</v>
      </c>
      <c r="AJ451" s="195">
        <v>3277.6405697446789</v>
      </c>
      <c r="AK451" s="195">
        <v>3246.4064399997478</v>
      </c>
      <c r="AL451" s="195">
        <v>3213.0900349384883</v>
      </c>
      <c r="AM451" s="195">
        <v>3180.8147675353925</v>
      </c>
      <c r="AN451" s="195">
        <v>3147.498362474133</v>
      </c>
      <c r="AO451" s="195">
        <v>3114.1819574128735</v>
      </c>
      <c r="AP451" s="195">
        <v>3079.8244146934489</v>
      </c>
      <c r="AQ451" s="195">
        <v>3046.508009632189</v>
      </c>
      <c r="AR451" s="195">
        <v>3012.1504669127648</v>
      </c>
      <c r="AS451" s="195">
        <v>2976.7517865351765</v>
      </c>
      <c r="AT451" s="196">
        <v>2942.3942438157524</v>
      </c>
      <c r="AV451" s="194"/>
      <c r="AW451" s="194"/>
      <c r="AX451" s="194"/>
      <c r="AY451" s="194"/>
      <c r="AZ451" s="194"/>
      <c r="BA451" s="194"/>
      <c r="BB451" s="194"/>
      <c r="BC451" s="194"/>
      <c r="BD451" s="194"/>
      <c r="BE451" s="194"/>
      <c r="BF451" s="194"/>
      <c r="BG451" s="194"/>
      <c r="BH451" s="194"/>
      <c r="BI451" s="194"/>
      <c r="BJ451" s="194"/>
      <c r="BK451" s="194"/>
      <c r="BL451" s="194"/>
      <c r="BM451" s="194"/>
      <c r="BN451" s="194"/>
      <c r="BO451" s="194"/>
      <c r="BP451" s="194"/>
      <c r="BQ451" s="194"/>
      <c r="BR451" s="194"/>
      <c r="BS451" s="194"/>
      <c r="BT451" s="194"/>
      <c r="BU451" s="194"/>
      <c r="BV451" s="194"/>
      <c r="BW451" s="194"/>
      <c r="BX451" s="194"/>
      <c r="BY451" s="194"/>
      <c r="BZ451" s="194"/>
      <c r="CA451" s="194"/>
      <c r="CB451" s="194"/>
      <c r="CC451" s="194"/>
      <c r="CD451" s="194"/>
    </row>
    <row r="452" spans="1:82" ht="13.9" customHeight="1" thickBot="1" x14ac:dyDescent="0.45">
      <c r="A452" s="14"/>
      <c r="G452" s="24"/>
      <c r="H452" s="262"/>
      <c r="I452" s="25"/>
      <c r="J452" s="252"/>
      <c r="K452" s="167" t="s">
        <v>175</v>
      </c>
      <c r="L452" s="197">
        <f>L451</f>
        <v>5272.4603227876096</v>
      </c>
      <c r="M452" s="197">
        <v>5469.2353401806749</v>
      </c>
      <c r="N452" s="197">
        <v>5469.2353401806749</v>
      </c>
      <c r="O452" s="197">
        <v>5469.2353401806749</v>
      </c>
      <c r="P452" s="197">
        <v>5469.2353401806749</v>
      </c>
      <c r="Q452" s="197">
        <v>5469.2353401806749</v>
      </c>
      <c r="R452" s="197">
        <v>5469.2353401806749</v>
      </c>
      <c r="S452" s="197">
        <v>5469.2353401806749</v>
      </c>
      <c r="T452" s="197">
        <v>5469.2353401806749</v>
      </c>
      <c r="U452" s="197">
        <v>5469.2353401806749</v>
      </c>
      <c r="V452" s="197">
        <v>5469.2353401806749</v>
      </c>
      <c r="W452" s="197">
        <v>5469.2353401806749</v>
      </c>
      <c r="X452" s="197">
        <v>5469.2353401806749</v>
      </c>
      <c r="Y452" s="197">
        <v>5469.2353401806749</v>
      </c>
      <c r="Z452" s="197">
        <v>5469.2353401806749</v>
      </c>
      <c r="AA452" s="197">
        <v>5469.2353401806749</v>
      </c>
      <c r="AB452" s="197">
        <v>5469.2353401806749</v>
      </c>
      <c r="AC452" s="197">
        <v>5469.2353401806749</v>
      </c>
      <c r="AD452" s="197">
        <v>5469.2353401806749</v>
      </c>
      <c r="AE452" s="197">
        <v>5469.2353401806749</v>
      </c>
      <c r="AF452" s="197">
        <v>5469.2353401806749</v>
      </c>
      <c r="AG452" s="197">
        <v>5469.2353401806749</v>
      </c>
      <c r="AH452" s="197">
        <v>5469.2353401806749</v>
      </c>
      <c r="AI452" s="197">
        <v>5469.2353401806749</v>
      </c>
      <c r="AJ452" s="197">
        <v>5469.2353401806749</v>
      </c>
      <c r="AK452" s="197">
        <v>5469.2353401806749</v>
      </c>
      <c r="AL452" s="197">
        <v>5469.2353401806749</v>
      </c>
      <c r="AM452" s="197">
        <v>5469.2353401806749</v>
      </c>
      <c r="AN452" s="197">
        <v>5469.2353401806749</v>
      </c>
      <c r="AO452" s="197">
        <v>5469.2353401806749</v>
      </c>
      <c r="AP452" s="197">
        <v>5469.2353401806749</v>
      </c>
      <c r="AQ452" s="197">
        <v>5469.2353401806749</v>
      </c>
      <c r="AR452" s="197">
        <v>5469.2353401806749</v>
      </c>
      <c r="AS452" s="197">
        <v>5469.2353401806749</v>
      </c>
      <c r="AT452" s="198">
        <v>5469.2353401806749</v>
      </c>
      <c r="AV452" s="194"/>
      <c r="AW452" s="194"/>
      <c r="AX452" s="194"/>
      <c r="AY452" s="194"/>
      <c r="AZ452" s="194"/>
      <c r="BA452" s="194"/>
      <c r="BB452" s="194"/>
      <c r="BC452" s="194"/>
      <c r="BD452" s="194"/>
      <c r="BE452" s="194"/>
      <c r="BF452" s="194"/>
      <c r="BG452" s="194"/>
      <c r="BH452" s="194"/>
      <c r="BI452" s="194"/>
      <c r="BJ452" s="194"/>
      <c r="BK452" s="194"/>
      <c r="BL452" s="194"/>
      <c r="BM452" s="194"/>
      <c r="BN452" s="194"/>
      <c r="BO452" s="194"/>
      <c r="BP452" s="194"/>
      <c r="BQ452" s="194"/>
      <c r="BR452" s="194"/>
      <c r="BS452" s="194"/>
      <c r="BT452" s="194"/>
      <c r="BU452" s="194"/>
      <c r="BV452" s="194"/>
      <c r="BW452" s="194"/>
      <c r="BX452" s="194"/>
      <c r="BY452" s="194"/>
      <c r="BZ452" s="194"/>
      <c r="CA452" s="194"/>
      <c r="CB452" s="194"/>
      <c r="CC452" s="194"/>
      <c r="CD452" s="194"/>
    </row>
    <row r="453" spans="1:82" ht="13.9" customHeight="1" thickTop="1" x14ac:dyDescent="0.4">
      <c r="A453" s="14"/>
      <c r="G453" s="24"/>
      <c r="H453" s="262"/>
      <c r="I453" s="25"/>
      <c r="J453" s="252"/>
      <c r="K453" s="163" t="s">
        <v>176</v>
      </c>
      <c r="L453" s="199">
        <f>L454</f>
        <v>5341.4701018223832</v>
      </c>
      <c r="M453" s="199">
        <v>4959.3725812760595</v>
      </c>
      <c r="N453" s="199">
        <v>4758.4330132503364</v>
      </c>
      <c r="O453" s="199">
        <v>4553.3288945919558</v>
      </c>
      <c r="P453" s="199">
        <v>4345.1013629590816</v>
      </c>
      <c r="Q453" s="199">
        <v>4210.7946050558785</v>
      </c>
      <c r="R453" s="199">
        <v>4074.4055718363456</v>
      </c>
      <c r="S453" s="199">
        <v>3934.8931256423207</v>
      </c>
      <c r="T453" s="199">
        <v>3793.2984041319664</v>
      </c>
      <c r="U453" s="199">
        <v>3648.5802696471187</v>
      </c>
      <c r="V453" s="199">
        <v>3500.7387221877789</v>
      </c>
      <c r="W453" s="199">
        <v>3350.8148994121098</v>
      </c>
      <c r="X453" s="199">
        <v>3198.8088013201118</v>
      </c>
      <c r="Y453" s="199">
        <v>3043.6792902536208</v>
      </c>
      <c r="Z453" s="199">
        <v>2886.467503870801</v>
      </c>
      <c r="AA453" s="199">
        <v>2871.8915766565001</v>
      </c>
      <c r="AB453" s="199">
        <v>2856.2745117840345</v>
      </c>
      <c r="AC453" s="199">
        <v>2840.657446911569</v>
      </c>
      <c r="AD453" s="199">
        <v>2823.9992443809392</v>
      </c>
      <c r="AE453" s="199">
        <v>2805.2587665339806</v>
      </c>
      <c r="AF453" s="199">
        <v>2786.518288687022</v>
      </c>
      <c r="AG453" s="199">
        <v>2766.7366731818993</v>
      </c>
      <c r="AH453" s="199">
        <v>2746.9550576767756</v>
      </c>
      <c r="AI453" s="199">
        <v>2725.0911668553235</v>
      </c>
      <c r="AJ453" s="199">
        <v>2703.2272760338728</v>
      </c>
      <c r="AK453" s="199">
        <v>2680.3222475542561</v>
      </c>
      <c r="AL453" s="199">
        <v>2656.3760814164762</v>
      </c>
      <c r="AM453" s="199">
        <v>2632.4299152786948</v>
      </c>
      <c r="AN453" s="199">
        <v>2607.4426114827502</v>
      </c>
      <c r="AO453" s="199">
        <v>2581.4141700286414</v>
      </c>
      <c r="AP453" s="199">
        <v>2554.3445909163675</v>
      </c>
      <c r="AQ453" s="199">
        <v>2527.275011804094</v>
      </c>
      <c r="AR453" s="199">
        <v>2499.1642950336559</v>
      </c>
      <c r="AS453" s="199">
        <v>2470.0124406050541</v>
      </c>
      <c r="AT453" s="200">
        <v>2440.8605861764518</v>
      </c>
      <c r="AV453" s="194"/>
      <c r="AW453" s="194"/>
      <c r="AX453" s="194"/>
      <c r="AY453" s="194"/>
      <c r="AZ453" s="194"/>
      <c r="BA453" s="194"/>
      <c r="BB453" s="194"/>
      <c r="BC453" s="194"/>
      <c r="BD453" s="194"/>
      <c r="BE453" s="194"/>
      <c r="BF453" s="194"/>
      <c r="BG453" s="194"/>
      <c r="BH453" s="194"/>
      <c r="BI453" s="194"/>
      <c r="BJ453" s="194"/>
      <c r="BK453" s="194"/>
      <c r="BL453" s="194"/>
      <c r="BM453" s="194"/>
      <c r="BN453" s="194"/>
      <c r="BO453" s="194"/>
      <c r="BP453" s="194"/>
      <c r="BQ453" s="194"/>
      <c r="BR453" s="194"/>
      <c r="BS453" s="194"/>
      <c r="BT453" s="194"/>
      <c r="BU453" s="194"/>
      <c r="BV453" s="194"/>
      <c r="BW453" s="194"/>
      <c r="BX453" s="194"/>
      <c r="BY453" s="194"/>
      <c r="BZ453" s="194"/>
      <c r="CA453" s="194"/>
      <c r="CB453" s="194"/>
      <c r="CC453" s="194"/>
      <c r="CD453" s="194"/>
    </row>
    <row r="454" spans="1:82" ht="13.9" customHeight="1" x14ac:dyDescent="0.4">
      <c r="A454" s="14"/>
      <c r="G454" s="24"/>
      <c r="H454" s="262"/>
      <c r="I454" s="25"/>
      <c r="J454" s="252"/>
      <c r="K454" s="165" t="s">
        <v>177</v>
      </c>
      <c r="L454" s="195">
        <v>5341.4701018223832</v>
      </c>
      <c r="M454" s="195">
        <v>5240.4797489804396</v>
      </c>
      <c r="N454" s="195">
        <v>5138.4482584803309</v>
      </c>
      <c r="O454" s="195">
        <v>5035.375630322058</v>
      </c>
      <c r="P454" s="195">
        <v>4930.2207268474576</v>
      </c>
      <c r="Q454" s="195">
        <v>4800.0785195769113</v>
      </c>
      <c r="R454" s="195">
        <v>4668.8951746482007</v>
      </c>
      <c r="S454" s="195">
        <v>4536.6706920613251</v>
      </c>
      <c r="T454" s="195">
        <v>4403.4050718162862</v>
      </c>
      <c r="U454" s="195">
        <v>4269.098313913084</v>
      </c>
      <c r="V454" s="195">
        <v>4134.79155600988</v>
      </c>
      <c r="W454" s="195">
        <v>3998.4025227903471</v>
      </c>
      <c r="X454" s="195">
        <v>3860.9723519126505</v>
      </c>
      <c r="Y454" s="195">
        <v>3723.5421810349535</v>
      </c>
      <c r="Z454" s="195">
        <v>3584.0297348409281</v>
      </c>
      <c r="AA454" s="195">
        <v>3554.8778804123258</v>
      </c>
      <c r="AB454" s="195">
        <v>3524.6848883255589</v>
      </c>
      <c r="AC454" s="195">
        <v>3494.4918962387924</v>
      </c>
      <c r="AD454" s="195">
        <v>3464.2989041520259</v>
      </c>
      <c r="AE454" s="195">
        <v>3433.0647744070948</v>
      </c>
      <c r="AF454" s="195">
        <v>3401.8306446621636</v>
      </c>
      <c r="AG454" s="195">
        <v>3369.5553772590683</v>
      </c>
      <c r="AH454" s="195">
        <v>3337.2801098559726</v>
      </c>
      <c r="AI454" s="195">
        <v>3305.0048424528773</v>
      </c>
      <c r="AJ454" s="195">
        <v>3271.6884373916178</v>
      </c>
      <c r="AK454" s="195">
        <v>3238.3720323303578</v>
      </c>
      <c r="AL454" s="195">
        <v>3205.0556272690983</v>
      </c>
      <c r="AM454" s="195">
        <v>3170.6980845496741</v>
      </c>
      <c r="AN454" s="195">
        <v>3136.3405418302495</v>
      </c>
      <c r="AO454" s="195">
        <v>3100.9418614526612</v>
      </c>
      <c r="AP454" s="195">
        <v>3066.5843187332371</v>
      </c>
      <c r="AQ454" s="195">
        <v>3031.1856383556487</v>
      </c>
      <c r="AR454" s="195">
        <v>2994.7458203198953</v>
      </c>
      <c r="AS454" s="195">
        <v>2959.347139942307</v>
      </c>
      <c r="AT454" s="196">
        <v>2922.9073219065544</v>
      </c>
      <c r="AV454" s="194"/>
      <c r="AW454" s="194"/>
      <c r="AX454" s="194"/>
      <c r="AY454" s="194"/>
      <c r="AZ454" s="194"/>
      <c r="BA454" s="194"/>
      <c r="BB454" s="194"/>
      <c r="BC454" s="194"/>
      <c r="BD454" s="194"/>
      <c r="BE454" s="194"/>
      <c r="BF454" s="194"/>
      <c r="BG454" s="194"/>
      <c r="BH454" s="194"/>
      <c r="BI454" s="194"/>
      <c r="BJ454" s="194"/>
      <c r="BK454" s="194"/>
      <c r="BL454" s="194"/>
      <c r="BM454" s="194"/>
      <c r="BN454" s="194"/>
      <c r="BO454" s="194"/>
      <c r="BP454" s="194"/>
      <c r="BQ454" s="194"/>
      <c r="BR454" s="194"/>
      <c r="BS454" s="194"/>
      <c r="BT454" s="194"/>
      <c r="BU454" s="194"/>
      <c r="BV454" s="194"/>
      <c r="BW454" s="194"/>
      <c r="BX454" s="194"/>
      <c r="BY454" s="194"/>
      <c r="BZ454" s="194"/>
      <c r="CA454" s="194"/>
      <c r="CB454" s="194"/>
      <c r="CC454" s="194"/>
      <c r="CD454" s="194"/>
    </row>
    <row r="455" spans="1:82" ht="13.9" customHeight="1" thickBot="1" x14ac:dyDescent="0.45">
      <c r="A455" s="14"/>
      <c r="G455" s="24"/>
      <c r="H455" s="262"/>
      <c r="I455" s="25"/>
      <c r="J455" s="252"/>
      <c r="K455" s="167" t="s">
        <v>178</v>
      </c>
      <c r="L455" s="197">
        <f>L454</f>
        <v>5341.4701018223832</v>
      </c>
      <c r="M455" s="197">
        <v>5545.5330828225997</v>
      </c>
      <c r="N455" s="197">
        <v>5545.5330828225997</v>
      </c>
      <c r="O455" s="197">
        <v>5545.5330828225997</v>
      </c>
      <c r="P455" s="197">
        <v>5545.5330828225997</v>
      </c>
      <c r="Q455" s="197">
        <v>5545.5330828225997</v>
      </c>
      <c r="R455" s="197">
        <v>5545.5330828225997</v>
      </c>
      <c r="S455" s="197">
        <v>5545.5330828225997</v>
      </c>
      <c r="T455" s="197">
        <v>5545.5330828225997</v>
      </c>
      <c r="U455" s="197">
        <v>5545.5330828225997</v>
      </c>
      <c r="V455" s="197">
        <v>5545.5330828225997</v>
      </c>
      <c r="W455" s="197">
        <v>5545.5330828225997</v>
      </c>
      <c r="X455" s="197">
        <v>5545.5330828225997</v>
      </c>
      <c r="Y455" s="197">
        <v>5545.5330828225997</v>
      </c>
      <c r="Z455" s="197">
        <v>5545.5330828225997</v>
      </c>
      <c r="AA455" s="197">
        <v>5545.5330828225997</v>
      </c>
      <c r="AB455" s="197">
        <v>5545.5330828225997</v>
      </c>
      <c r="AC455" s="197">
        <v>5545.5330828225997</v>
      </c>
      <c r="AD455" s="197">
        <v>5545.5330828225997</v>
      </c>
      <c r="AE455" s="197">
        <v>5545.5330828225997</v>
      </c>
      <c r="AF455" s="197">
        <v>5545.5330828225997</v>
      </c>
      <c r="AG455" s="197">
        <v>5545.5330828225997</v>
      </c>
      <c r="AH455" s="197">
        <v>5545.5330828225997</v>
      </c>
      <c r="AI455" s="197">
        <v>5545.5330828225997</v>
      </c>
      <c r="AJ455" s="197">
        <v>5545.5330828225997</v>
      </c>
      <c r="AK455" s="197">
        <v>5545.5330828225997</v>
      </c>
      <c r="AL455" s="197">
        <v>5545.5330828225997</v>
      </c>
      <c r="AM455" s="197">
        <v>5545.5330828225997</v>
      </c>
      <c r="AN455" s="197">
        <v>5545.5330828225997</v>
      </c>
      <c r="AO455" s="197">
        <v>5545.5330828225997</v>
      </c>
      <c r="AP455" s="197">
        <v>5545.5330828225997</v>
      </c>
      <c r="AQ455" s="197">
        <v>5545.5330828225997</v>
      </c>
      <c r="AR455" s="197">
        <v>5545.5330828225997</v>
      </c>
      <c r="AS455" s="197">
        <v>5545.5330828225997</v>
      </c>
      <c r="AT455" s="198">
        <v>5545.5330828225997</v>
      </c>
      <c r="AV455" s="194"/>
      <c r="AW455" s="194"/>
      <c r="AX455" s="194"/>
      <c r="AY455" s="194"/>
      <c r="AZ455" s="194"/>
      <c r="BA455" s="194"/>
      <c r="BB455" s="194"/>
      <c r="BC455" s="194"/>
      <c r="BD455" s="194"/>
      <c r="BE455" s="194"/>
      <c r="BF455" s="194"/>
      <c r="BG455" s="194"/>
      <c r="BH455" s="194"/>
      <c r="BI455" s="194"/>
      <c r="BJ455" s="194"/>
      <c r="BK455" s="194"/>
      <c r="BL455" s="194"/>
      <c r="BM455" s="194"/>
      <c r="BN455" s="194"/>
      <c r="BO455" s="194"/>
      <c r="BP455" s="194"/>
      <c r="BQ455" s="194"/>
      <c r="BR455" s="194"/>
      <c r="BS455" s="194"/>
      <c r="BT455" s="194"/>
      <c r="BU455" s="194"/>
      <c r="BV455" s="194"/>
      <c r="BW455" s="194"/>
      <c r="BX455" s="194"/>
      <c r="BY455" s="194"/>
      <c r="BZ455" s="194"/>
      <c r="CA455" s="194"/>
      <c r="CB455" s="194"/>
      <c r="CC455" s="194"/>
      <c r="CD455" s="194"/>
    </row>
    <row r="456" spans="1:82" ht="13.9" customHeight="1" thickTop="1" x14ac:dyDescent="0.4">
      <c r="A456" s="14"/>
      <c r="G456" s="24"/>
      <c r="H456" s="262"/>
      <c r="I456" s="25"/>
      <c r="J456" s="252"/>
      <c r="K456" s="163" t="s">
        <v>179</v>
      </c>
      <c r="L456" s="199">
        <f>L457</f>
        <v>5422.9876954651199</v>
      </c>
      <c r="M456" s="199">
        <v>5032.5610736534818</v>
      </c>
      <c r="N456" s="199">
        <v>4827.4569549951011</v>
      </c>
      <c r="O456" s="199">
        <v>4618.1882857040628</v>
      </c>
      <c r="P456" s="199">
        <v>4404.7550657803677</v>
      </c>
      <c r="Q456" s="199">
        <v>4268.3660325608362</v>
      </c>
      <c r="R456" s="199">
        <v>4128.8535863668103</v>
      </c>
      <c r="S456" s="199">
        <v>3986.217727198291</v>
      </c>
      <c r="T456" s="199">
        <v>3840.45845505528</v>
      </c>
      <c r="U456" s="199">
        <v>3692.6169075959392</v>
      </c>
      <c r="V456" s="199">
        <v>3541.6519471621059</v>
      </c>
      <c r="W456" s="199">
        <v>3387.5635737537796</v>
      </c>
      <c r="X456" s="199">
        <v>3231.3929250291244</v>
      </c>
      <c r="Y456" s="199">
        <v>3072.0988633299753</v>
      </c>
      <c r="Z456" s="199">
        <v>2910.7225263144983</v>
      </c>
      <c r="AA456" s="199">
        <v>2897.1877367583616</v>
      </c>
      <c r="AB456" s="199">
        <v>2881.570671885896</v>
      </c>
      <c r="AC456" s="199">
        <v>2864.9124693552662</v>
      </c>
      <c r="AD456" s="199">
        <v>2848.254266824636</v>
      </c>
      <c r="AE456" s="199">
        <v>2830.5549266358416</v>
      </c>
      <c r="AF456" s="199">
        <v>2810.7733111307193</v>
      </c>
      <c r="AG456" s="199">
        <v>2790.9916956255961</v>
      </c>
      <c r="AH456" s="199">
        <v>2770.1689424623082</v>
      </c>
      <c r="AI456" s="199">
        <v>2749.3461892990217</v>
      </c>
      <c r="AJ456" s="199">
        <v>2726.441160819405</v>
      </c>
      <c r="AK456" s="199">
        <v>2703.5361323397892</v>
      </c>
      <c r="AL456" s="199">
        <v>2679.5899662020088</v>
      </c>
      <c r="AM456" s="199">
        <v>2654.6026624060637</v>
      </c>
      <c r="AN456" s="199">
        <v>2628.5742209519544</v>
      </c>
      <c r="AO456" s="199">
        <v>2602.5457794978452</v>
      </c>
      <c r="AP456" s="199">
        <v>2574.4350627274075</v>
      </c>
      <c r="AQ456" s="199">
        <v>2547.3654836151341</v>
      </c>
      <c r="AR456" s="199">
        <v>2518.2136291865313</v>
      </c>
      <c r="AS456" s="199">
        <v>2489.061774757929</v>
      </c>
      <c r="AT456" s="200">
        <v>2458.8687826711621</v>
      </c>
      <c r="AV456" s="194"/>
      <c r="AW456" s="194"/>
      <c r="AX456" s="194"/>
      <c r="AY456" s="194"/>
      <c r="AZ456" s="194"/>
      <c r="BA456" s="194"/>
      <c r="BB456" s="194"/>
      <c r="BC456" s="194"/>
      <c r="BD456" s="194"/>
      <c r="BE456" s="194"/>
      <c r="BF456" s="194"/>
      <c r="BG456" s="194"/>
      <c r="BH456" s="194"/>
      <c r="BI456" s="194"/>
      <c r="BJ456" s="194"/>
      <c r="BK456" s="194"/>
      <c r="BL456" s="194"/>
      <c r="BM456" s="194"/>
      <c r="BN456" s="194"/>
      <c r="BO456" s="194"/>
      <c r="BP456" s="194"/>
      <c r="BQ456" s="194"/>
      <c r="BR456" s="194"/>
      <c r="BS456" s="194"/>
      <c r="BT456" s="194"/>
      <c r="BU456" s="194"/>
      <c r="BV456" s="194"/>
      <c r="BW456" s="194"/>
      <c r="BX456" s="194"/>
      <c r="BY456" s="194"/>
      <c r="BZ456" s="194"/>
      <c r="CA456" s="194"/>
      <c r="CB456" s="194"/>
      <c r="CC456" s="194"/>
      <c r="CD456" s="194"/>
    </row>
    <row r="457" spans="1:82" ht="13.9" customHeight="1" x14ac:dyDescent="0.4">
      <c r="A457" s="14"/>
      <c r="G457" s="24"/>
      <c r="H457" s="262"/>
      <c r="I457" s="25"/>
      <c r="J457" s="252"/>
      <c r="K457" s="165" t="s">
        <v>180</v>
      </c>
      <c r="L457" s="195">
        <v>5422.9876954651199</v>
      </c>
      <c r="M457" s="195">
        <v>5319.915067306847</v>
      </c>
      <c r="N457" s="195">
        <v>5214.7601638322458</v>
      </c>
      <c r="O457" s="195">
        <v>5109.6052603576454</v>
      </c>
      <c r="P457" s="195">
        <v>5002.3680815667149</v>
      </c>
      <c r="Q457" s="195">
        <v>4869.1024613216759</v>
      </c>
      <c r="R457" s="195">
        <v>4734.7957034184728</v>
      </c>
      <c r="S457" s="195">
        <v>4599.4478078571046</v>
      </c>
      <c r="T457" s="195">
        <v>4463.0587746375722</v>
      </c>
      <c r="U457" s="195">
        <v>4325.6286037598757</v>
      </c>
      <c r="V457" s="195">
        <v>4186.1161575658498</v>
      </c>
      <c r="W457" s="195">
        <v>4046.6037113718244</v>
      </c>
      <c r="X457" s="195">
        <v>3906.0501275196348</v>
      </c>
      <c r="Y457" s="195">
        <v>3764.455406009281</v>
      </c>
      <c r="Z457" s="195">
        <v>3622.8606844989267</v>
      </c>
      <c r="AA457" s="195">
        <v>3592.6676924121598</v>
      </c>
      <c r="AB457" s="195">
        <v>3562.4747003253929</v>
      </c>
      <c r="AC457" s="195">
        <v>3531.2405705804617</v>
      </c>
      <c r="AD457" s="195">
        <v>3500.0064408355306</v>
      </c>
      <c r="AE457" s="195">
        <v>3467.7311734324358</v>
      </c>
      <c r="AF457" s="195">
        <v>3435.4559060293404</v>
      </c>
      <c r="AG457" s="195">
        <v>3403.1806386262451</v>
      </c>
      <c r="AH457" s="195">
        <v>3369.8642335649852</v>
      </c>
      <c r="AI457" s="195">
        <v>3336.5478285037252</v>
      </c>
      <c r="AJ457" s="195">
        <v>3303.2314234424653</v>
      </c>
      <c r="AK457" s="195">
        <v>3268.8738807230411</v>
      </c>
      <c r="AL457" s="195">
        <v>3234.516338003617</v>
      </c>
      <c r="AM457" s="195">
        <v>3199.1176576260286</v>
      </c>
      <c r="AN457" s="195">
        <v>3164.7601149066045</v>
      </c>
      <c r="AO457" s="195">
        <v>3128.3202968708511</v>
      </c>
      <c r="AP457" s="195">
        <v>3092.9216164932632</v>
      </c>
      <c r="AQ457" s="195">
        <v>3056.4817984575097</v>
      </c>
      <c r="AR457" s="195">
        <v>3020.0419804217568</v>
      </c>
      <c r="AS457" s="195">
        <v>2982.56102472784</v>
      </c>
      <c r="AT457" s="196">
        <v>2945.0800690339224</v>
      </c>
      <c r="AV457" s="194"/>
      <c r="AW457" s="194"/>
      <c r="AX457" s="194"/>
      <c r="AY457" s="194"/>
      <c r="AZ457" s="194"/>
      <c r="BA457" s="194"/>
      <c r="BB457" s="194"/>
      <c r="BC457" s="194"/>
      <c r="BD457" s="194"/>
      <c r="BE457" s="194"/>
      <c r="BF457" s="194"/>
      <c r="BG457" s="194"/>
      <c r="BH457" s="194"/>
      <c r="BI457" s="194"/>
      <c r="BJ457" s="194"/>
      <c r="BK457" s="194"/>
      <c r="BL457" s="194"/>
      <c r="BM457" s="194"/>
      <c r="BN457" s="194"/>
      <c r="BO457" s="194"/>
      <c r="BP457" s="194"/>
      <c r="BQ457" s="194"/>
      <c r="BR457" s="194"/>
      <c r="BS457" s="194"/>
      <c r="BT457" s="194"/>
      <c r="BU457" s="194"/>
      <c r="BV457" s="194"/>
      <c r="BW457" s="194"/>
      <c r="BX457" s="194"/>
      <c r="BY457" s="194"/>
      <c r="BZ457" s="194"/>
      <c r="CA457" s="194"/>
      <c r="CB457" s="194"/>
      <c r="CC457" s="194"/>
      <c r="CD457" s="194"/>
    </row>
    <row r="458" spans="1:82" ht="13.9" customHeight="1" thickBot="1" x14ac:dyDescent="0.45">
      <c r="A458" s="14"/>
      <c r="G458" s="24"/>
      <c r="H458" s="262"/>
      <c r="I458" s="25"/>
      <c r="J458" s="252"/>
      <c r="K458" s="167" t="s">
        <v>181</v>
      </c>
      <c r="L458" s="197">
        <f>L457</f>
        <v>5422.9876954651199</v>
      </c>
      <c r="M458" s="197">
        <v>5632.2563647561583</v>
      </c>
      <c r="N458" s="197">
        <v>5632.2563647561583</v>
      </c>
      <c r="O458" s="197">
        <v>5632.2563647561583</v>
      </c>
      <c r="P458" s="197">
        <v>5632.2563647561583</v>
      </c>
      <c r="Q458" s="197">
        <v>5632.2563647561583</v>
      </c>
      <c r="R458" s="197">
        <v>5632.2563647561583</v>
      </c>
      <c r="S458" s="197">
        <v>5632.2563647561583</v>
      </c>
      <c r="T458" s="197">
        <v>5632.2563647561583</v>
      </c>
      <c r="U458" s="197">
        <v>5632.2563647561583</v>
      </c>
      <c r="V458" s="197">
        <v>5632.2563647561583</v>
      </c>
      <c r="W458" s="197">
        <v>5632.2563647561583</v>
      </c>
      <c r="X458" s="197">
        <v>5632.2563647561583</v>
      </c>
      <c r="Y458" s="197">
        <v>5632.2563647561583</v>
      </c>
      <c r="Z458" s="197">
        <v>5632.2563647561583</v>
      </c>
      <c r="AA458" s="197">
        <v>5632.2563647561583</v>
      </c>
      <c r="AB458" s="197">
        <v>5632.2563647561583</v>
      </c>
      <c r="AC458" s="197">
        <v>5632.2563647561583</v>
      </c>
      <c r="AD458" s="197">
        <v>5632.2563647561583</v>
      </c>
      <c r="AE458" s="197">
        <v>5632.2563647561583</v>
      </c>
      <c r="AF458" s="197">
        <v>5632.2563647561583</v>
      </c>
      <c r="AG458" s="197">
        <v>5632.2563647561583</v>
      </c>
      <c r="AH458" s="197">
        <v>5632.2563647561583</v>
      </c>
      <c r="AI458" s="197">
        <v>5632.2563647561583</v>
      </c>
      <c r="AJ458" s="197">
        <v>5632.2563647561583</v>
      </c>
      <c r="AK458" s="197">
        <v>5632.2563647561583</v>
      </c>
      <c r="AL458" s="197">
        <v>5632.2563647561583</v>
      </c>
      <c r="AM458" s="197">
        <v>5632.2563647561583</v>
      </c>
      <c r="AN458" s="197">
        <v>5632.2563647561583</v>
      </c>
      <c r="AO458" s="197">
        <v>5632.2563647561583</v>
      </c>
      <c r="AP458" s="197">
        <v>5632.2563647561583</v>
      </c>
      <c r="AQ458" s="197">
        <v>5632.2563647561583</v>
      </c>
      <c r="AR458" s="197">
        <v>5632.2563647561583</v>
      </c>
      <c r="AS458" s="197">
        <v>5632.2563647561583</v>
      </c>
      <c r="AT458" s="198">
        <v>5632.2563647561583</v>
      </c>
      <c r="AV458" s="194"/>
      <c r="AW458" s="194"/>
      <c r="AX458" s="194"/>
      <c r="AY458" s="194"/>
      <c r="AZ458" s="194"/>
      <c r="BA458" s="194"/>
      <c r="BB458" s="194"/>
      <c r="BC458" s="194"/>
      <c r="BD458" s="194"/>
      <c r="BE458" s="194"/>
      <c r="BF458" s="194"/>
      <c r="BG458" s="194"/>
      <c r="BH458" s="194"/>
      <c r="BI458" s="194"/>
      <c r="BJ458" s="194"/>
      <c r="BK458" s="194"/>
      <c r="BL458" s="194"/>
      <c r="BM458" s="194"/>
      <c r="BN458" s="194"/>
      <c r="BO458" s="194"/>
      <c r="BP458" s="194"/>
      <c r="BQ458" s="194"/>
      <c r="BR458" s="194"/>
      <c r="BS458" s="194"/>
      <c r="BT458" s="194"/>
      <c r="BU458" s="194"/>
      <c r="BV458" s="194"/>
      <c r="BW458" s="194"/>
      <c r="BX458" s="194"/>
      <c r="BY458" s="194"/>
      <c r="BZ458" s="194"/>
      <c r="CA458" s="194"/>
      <c r="CB458" s="194"/>
      <c r="CC458" s="194"/>
      <c r="CD458" s="194"/>
    </row>
    <row r="459" spans="1:82" ht="13.9" customHeight="1" thickTop="1" x14ac:dyDescent="0.4">
      <c r="A459" s="14"/>
      <c r="G459" s="24"/>
      <c r="H459" s="262"/>
      <c r="I459" s="25"/>
      <c r="J459" s="252"/>
      <c r="K459" s="163" t="s">
        <v>182</v>
      </c>
      <c r="L459" s="199">
        <f>L460</f>
        <v>5559.9005464316233</v>
      </c>
      <c r="M459" s="199">
        <v>5149.6923091148619</v>
      </c>
      <c r="N459" s="199">
        <v>4934.1768138748375</v>
      </c>
      <c r="O459" s="199">
        <v>4714.4967680021555</v>
      </c>
      <c r="P459" s="199">
        <v>4489.6110338386516</v>
      </c>
      <c r="Q459" s="199">
        <v>4346.9751746701331</v>
      </c>
      <c r="R459" s="199">
        <v>4200.1747648689579</v>
      </c>
      <c r="S459" s="199">
        <v>4050.2509420932888</v>
      </c>
      <c r="T459" s="199">
        <v>3897.2037063431267</v>
      </c>
      <c r="U459" s="199">
        <v>3742.0741952766352</v>
      </c>
      <c r="V459" s="199">
        <v>3582.780133577487</v>
      </c>
      <c r="W459" s="199">
        <v>3421.40379656201</v>
      </c>
      <c r="X459" s="199">
        <v>3256.90404657204</v>
      </c>
      <c r="Y459" s="199">
        <v>3089.2808836075765</v>
      </c>
      <c r="Z459" s="199">
        <v>2918.5343076686199</v>
      </c>
      <c r="AA459" s="199">
        <v>2904.9995181124832</v>
      </c>
      <c r="AB459" s="199">
        <v>2889.3824532400176</v>
      </c>
      <c r="AC459" s="199">
        <v>2872.7242507093874</v>
      </c>
      <c r="AD459" s="199">
        <v>2855.0249105205935</v>
      </c>
      <c r="AE459" s="199">
        <v>2837.3255703317986</v>
      </c>
      <c r="AF459" s="199">
        <v>2817.5439548266763</v>
      </c>
      <c r="AG459" s="199">
        <v>2796.7212016633889</v>
      </c>
      <c r="AH459" s="199">
        <v>2775.898448500101</v>
      </c>
      <c r="AI459" s="199">
        <v>2752.9934200204857</v>
      </c>
      <c r="AJ459" s="199">
        <v>2730.0883915408695</v>
      </c>
      <c r="AK459" s="199">
        <v>2706.142225403089</v>
      </c>
      <c r="AL459" s="199">
        <v>2681.1549216071435</v>
      </c>
      <c r="AM459" s="199">
        <v>2655.1264801530347</v>
      </c>
      <c r="AN459" s="199">
        <v>2628.0569010407607</v>
      </c>
      <c r="AO459" s="199">
        <v>2600.9873219284877</v>
      </c>
      <c r="AP459" s="199">
        <v>2572.8766051580492</v>
      </c>
      <c r="AQ459" s="199">
        <v>2543.7247507294474</v>
      </c>
      <c r="AR459" s="199">
        <v>2513.5317586426804</v>
      </c>
      <c r="AS459" s="199">
        <v>2482.2976288977493</v>
      </c>
      <c r="AT459" s="200">
        <v>2451.0634991528186</v>
      </c>
      <c r="AV459" s="194"/>
      <c r="AW459" s="194"/>
      <c r="AX459" s="194"/>
      <c r="AY459" s="194"/>
      <c r="AZ459" s="194"/>
      <c r="BA459" s="194"/>
      <c r="BB459" s="194"/>
      <c r="BC459" s="194"/>
      <c r="BD459" s="194"/>
      <c r="BE459" s="194"/>
      <c r="BF459" s="194"/>
      <c r="BG459" s="194"/>
      <c r="BH459" s="194"/>
      <c r="BI459" s="194"/>
      <c r="BJ459" s="194"/>
      <c r="BK459" s="194"/>
      <c r="BL459" s="194"/>
      <c r="BM459" s="194"/>
      <c r="BN459" s="194"/>
      <c r="BO459" s="194"/>
      <c r="BP459" s="194"/>
      <c r="BQ459" s="194"/>
      <c r="BR459" s="194"/>
      <c r="BS459" s="194"/>
      <c r="BT459" s="194"/>
      <c r="BU459" s="194"/>
      <c r="BV459" s="194"/>
      <c r="BW459" s="194"/>
      <c r="BX459" s="194"/>
      <c r="BY459" s="194"/>
      <c r="BZ459" s="194"/>
      <c r="CA459" s="194"/>
      <c r="CB459" s="194"/>
      <c r="CC459" s="194"/>
      <c r="CD459" s="194"/>
    </row>
    <row r="460" spans="1:82" ht="13.9" customHeight="1" x14ac:dyDescent="0.4">
      <c r="A460" s="14"/>
      <c r="G460" s="24"/>
      <c r="H460" s="262"/>
      <c r="I460" s="25"/>
      <c r="J460" s="252"/>
      <c r="K460" s="165" t="s">
        <v>183</v>
      </c>
      <c r="L460" s="195">
        <v>5559.9005464316233</v>
      </c>
      <c r="M460" s="195">
        <v>5450.5810923243635</v>
      </c>
      <c r="N460" s="195">
        <v>5341.2616382171054</v>
      </c>
      <c r="O460" s="195">
        <v>5229.8599087935181</v>
      </c>
      <c r="P460" s="195">
        <v>5117.4170417117657</v>
      </c>
      <c r="Q460" s="195">
        <v>4976.8634578595766</v>
      </c>
      <c r="R460" s="195">
        <v>4835.2687363492214</v>
      </c>
      <c r="S460" s="195">
        <v>4692.6328771807039</v>
      </c>
      <c r="T460" s="195">
        <v>4548.9558803540203</v>
      </c>
      <c r="U460" s="195">
        <v>4404.2377458691744</v>
      </c>
      <c r="V460" s="195">
        <v>4257.4373360679983</v>
      </c>
      <c r="W460" s="195">
        <v>4110.6369262668222</v>
      </c>
      <c r="X460" s="195">
        <v>3962.7953788074815</v>
      </c>
      <c r="Y460" s="195">
        <v>3812.8715560318128</v>
      </c>
      <c r="Z460" s="195">
        <v>3662.9477332561441</v>
      </c>
      <c r="AA460" s="195">
        <v>3631.713603511213</v>
      </c>
      <c r="AB460" s="195">
        <v>3599.4383361081173</v>
      </c>
      <c r="AC460" s="195">
        <v>3567.1630687050215</v>
      </c>
      <c r="AD460" s="195">
        <v>3534.8878013019262</v>
      </c>
      <c r="AE460" s="195">
        <v>3501.5713962406667</v>
      </c>
      <c r="AF460" s="195">
        <v>3468.2549911794067</v>
      </c>
      <c r="AG460" s="195">
        <v>3433.8974484599821</v>
      </c>
      <c r="AH460" s="195">
        <v>3399.539905740558</v>
      </c>
      <c r="AI460" s="195">
        <v>3364.1412253629696</v>
      </c>
      <c r="AJ460" s="195">
        <v>3328.7425449853813</v>
      </c>
      <c r="AK460" s="195">
        <v>3292.3027269496283</v>
      </c>
      <c r="AL460" s="195">
        <v>3256.90404657204</v>
      </c>
      <c r="AM460" s="195">
        <v>3219.4230908781228</v>
      </c>
      <c r="AN460" s="195">
        <v>3182.9832728423694</v>
      </c>
      <c r="AO460" s="195">
        <v>3145.5023171484522</v>
      </c>
      <c r="AP460" s="195">
        <v>3108.0213614545351</v>
      </c>
      <c r="AQ460" s="195">
        <v>3069.4992681024532</v>
      </c>
      <c r="AR460" s="195">
        <v>3030.9771747503714</v>
      </c>
      <c r="AS460" s="195">
        <v>2991.4139437401259</v>
      </c>
      <c r="AT460" s="196">
        <v>2952.8918503880441</v>
      </c>
      <c r="AV460" s="194"/>
      <c r="AW460" s="194"/>
      <c r="AX460" s="194"/>
      <c r="AY460" s="194"/>
      <c r="AZ460" s="194"/>
      <c r="BA460" s="194"/>
      <c r="BB460" s="194"/>
      <c r="BC460" s="194"/>
      <c r="BD460" s="194"/>
      <c r="BE460" s="194"/>
      <c r="BF460" s="194"/>
      <c r="BG460" s="194"/>
      <c r="BH460" s="194"/>
      <c r="BI460" s="194"/>
      <c r="BJ460" s="194"/>
      <c r="BK460" s="194"/>
      <c r="BL460" s="194"/>
      <c r="BM460" s="194"/>
      <c r="BN460" s="194"/>
      <c r="BO460" s="194"/>
      <c r="BP460" s="194"/>
      <c r="BQ460" s="194"/>
      <c r="BR460" s="194"/>
      <c r="BS460" s="194"/>
      <c r="BT460" s="194"/>
      <c r="BU460" s="194"/>
      <c r="BV460" s="194"/>
      <c r="BW460" s="194"/>
      <c r="BX460" s="194"/>
      <c r="BY460" s="194"/>
      <c r="BZ460" s="194"/>
      <c r="CA460" s="194"/>
      <c r="CB460" s="194"/>
      <c r="CC460" s="194"/>
      <c r="CD460" s="194"/>
    </row>
    <row r="461" spans="1:82" ht="13.9" customHeight="1" thickBot="1" x14ac:dyDescent="0.45">
      <c r="A461" s="14"/>
      <c r="G461" s="24"/>
      <c r="H461" s="262"/>
      <c r="I461" s="25"/>
      <c r="J461" s="252"/>
      <c r="K461" s="167" t="s">
        <v>184</v>
      </c>
      <c r="L461" s="197">
        <f>L460</f>
        <v>5559.9005464316233</v>
      </c>
      <c r="M461" s="197">
        <v>5778.5394546461403</v>
      </c>
      <c r="N461" s="197">
        <v>5778.5394546461403</v>
      </c>
      <c r="O461" s="197">
        <v>5778.5394546461403</v>
      </c>
      <c r="P461" s="197">
        <v>5778.5394546461403</v>
      </c>
      <c r="Q461" s="197">
        <v>5778.5394546461403</v>
      </c>
      <c r="R461" s="197">
        <v>5778.5394546461403</v>
      </c>
      <c r="S461" s="197">
        <v>5778.5394546461403</v>
      </c>
      <c r="T461" s="197">
        <v>5778.5394546461403</v>
      </c>
      <c r="U461" s="197">
        <v>5778.5394546461403</v>
      </c>
      <c r="V461" s="197">
        <v>5778.5394546461403</v>
      </c>
      <c r="W461" s="197">
        <v>5778.5394546461403</v>
      </c>
      <c r="X461" s="197">
        <v>5778.5394546461403</v>
      </c>
      <c r="Y461" s="197">
        <v>5778.5394546461403</v>
      </c>
      <c r="Z461" s="197">
        <v>5778.5394546461403</v>
      </c>
      <c r="AA461" s="197">
        <v>5778.5394546461403</v>
      </c>
      <c r="AB461" s="197">
        <v>5778.5394546461403</v>
      </c>
      <c r="AC461" s="197">
        <v>5778.5394546461403</v>
      </c>
      <c r="AD461" s="197">
        <v>5778.5394546461403</v>
      </c>
      <c r="AE461" s="197">
        <v>5778.5394546461403</v>
      </c>
      <c r="AF461" s="197">
        <v>5778.5394546461403</v>
      </c>
      <c r="AG461" s="197">
        <v>5778.5394546461403</v>
      </c>
      <c r="AH461" s="197">
        <v>5778.5394546461403</v>
      </c>
      <c r="AI461" s="197">
        <v>5778.5394546461403</v>
      </c>
      <c r="AJ461" s="197">
        <v>5778.5394546461403</v>
      </c>
      <c r="AK461" s="197">
        <v>5778.5394546461403</v>
      </c>
      <c r="AL461" s="197">
        <v>5778.5394546461403</v>
      </c>
      <c r="AM461" s="197">
        <v>5778.5394546461403</v>
      </c>
      <c r="AN461" s="197">
        <v>5778.5394546461403</v>
      </c>
      <c r="AO461" s="197">
        <v>5778.5394546461403</v>
      </c>
      <c r="AP461" s="197">
        <v>5778.5394546461403</v>
      </c>
      <c r="AQ461" s="197">
        <v>5778.5394546461403</v>
      </c>
      <c r="AR461" s="197">
        <v>5778.5394546461403</v>
      </c>
      <c r="AS461" s="197">
        <v>5778.5394546461403</v>
      </c>
      <c r="AT461" s="198">
        <v>5778.5394546461403</v>
      </c>
      <c r="AV461" s="194"/>
      <c r="AW461" s="194"/>
      <c r="AX461" s="194"/>
      <c r="AY461" s="194"/>
      <c r="AZ461" s="194"/>
      <c r="BA461" s="194"/>
      <c r="BB461" s="194"/>
      <c r="BC461" s="194"/>
      <c r="BD461" s="194"/>
      <c r="BE461" s="194"/>
      <c r="BF461" s="194"/>
      <c r="BG461" s="194"/>
      <c r="BH461" s="194"/>
      <c r="BI461" s="194"/>
      <c r="BJ461" s="194"/>
      <c r="BK461" s="194"/>
      <c r="BL461" s="194"/>
      <c r="BM461" s="194"/>
      <c r="BN461" s="194"/>
      <c r="BO461" s="194"/>
      <c r="BP461" s="194"/>
      <c r="BQ461" s="194"/>
      <c r="BR461" s="194"/>
      <c r="BS461" s="194"/>
      <c r="BT461" s="194"/>
      <c r="BU461" s="194"/>
      <c r="BV461" s="194"/>
      <c r="BW461" s="194"/>
      <c r="BX461" s="194"/>
      <c r="BY461" s="194"/>
      <c r="BZ461" s="194"/>
      <c r="CA461" s="194"/>
      <c r="CB461" s="194"/>
      <c r="CC461" s="194"/>
      <c r="CD461" s="194"/>
    </row>
    <row r="462" spans="1:82" ht="13.9" customHeight="1" thickTop="1" x14ac:dyDescent="0.4">
      <c r="A462" s="14"/>
      <c r="G462" s="24"/>
      <c r="H462" s="262"/>
      <c r="I462" s="25"/>
      <c r="J462" s="252"/>
      <c r="K462" s="163" t="s">
        <v>185</v>
      </c>
      <c r="L462" s="199">
        <f>L463</f>
        <v>5649.086812900191</v>
      </c>
      <c r="M462" s="199">
        <v>5230.5494743181152</v>
      </c>
      <c r="N462" s="199">
        <v>5008.7871531291039</v>
      </c>
      <c r="O462" s="199">
        <v>4782.8602813074358</v>
      </c>
      <c r="P462" s="199">
        <v>4551.7277211949468</v>
      </c>
      <c r="Q462" s="199">
        <v>4404.9273113937697</v>
      </c>
      <c r="R462" s="199">
        <v>4255.0034886181011</v>
      </c>
      <c r="S462" s="199">
        <v>4100.9151152097747</v>
      </c>
      <c r="T462" s="199">
        <v>3943.7033288269549</v>
      </c>
      <c r="U462" s="199">
        <v>3783.3681294696416</v>
      </c>
      <c r="V462" s="199">
        <v>3619.9095171378362</v>
      </c>
      <c r="W462" s="199">
        <v>3452.2863541733732</v>
      </c>
      <c r="X462" s="199">
        <v>3282.5809158925813</v>
      </c>
      <c r="Y462" s="199">
        <v>3108.7109269791313</v>
      </c>
      <c r="Z462" s="199">
        <v>2932.7586627493529</v>
      </c>
      <c r="AA462" s="199">
        <v>2919.2238731932161</v>
      </c>
      <c r="AB462" s="199">
        <v>2904.6479459789148</v>
      </c>
      <c r="AC462" s="199">
        <v>2887.989743448285</v>
      </c>
      <c r="AD462" s="199">
        <v>2871.3315409176553</v>
      </c>
      <c r="AE462" s="199">
        <v>2853.6322007288604</v>
      </c>
      <c r="AF462" s="199">
        <v>2833.8505852237377</v>
      </c>
      <c r="AG462" s="199">
        <v>2814.0689697186149</v>
      </c>
      <c r="AH462" s="199">
        <v>2792.2050788971633</v>
      </c>
      <c r="AI462" s="199">
        <v>2770.3411880757112</v>
      </c>
      <c r="AJ462" s="199">
        <v>2746.3950219379312</v>
      </c>
      <c r="AK462" s="199">
        <v>2722.4488558001508</v>
      </c>
      <c r="AL462" s="199">
        <v>2697.4615520042053</v>
      </c>
      <c r="AM462" s="199">
        <v>2670.3919728919323</v>
      </c>
      <c r="AN462" s="199">
        <v>2643.3223937796583</v>
      </c>
      <c r="AO462" s="199">
        <v>2615.2116770092202</v>
      </c>
      <c r="AP462" s="199">
        <v>2586.0598225806179</v>
      </c>
      <c r="AQ462" s="199">
        <v>2555.8668304938515</v>
      </c>
      <c r="AR462" s="199">
        <v>2525.6738384070845</v>
      </c>
      <c r="AS462" s="199">
        <v>2494.4397086621534</v>
      </c>
      <c r="AT462" s="200">
        <v>2461.1233036008939</v>
      </c>
      <c r="AV462" s="194"/>
      <c r="AW462" s="194"/>
      <c r="AX462" s="194"/>
      <c r="AY462" s="194"/>
      <c r="AZ462" s="194"/>
      <c r="BA462" s="194"/>
      <c r="BB462" s="194"/>
      <c r="BC462" s="194"/>
      <c r="BD462" s="194"/>
      <c r="BE462" s="194"/>
      <c r="BF462" s="194"/>
      <c r="BG462" s="194"/>
      <c r="BH462" s="194"/>
      <c r="BI462" s="194"/>
      <c r="BJ462" s="194"/>
      <c r="BK462" s="194"/>
      <c r="BL462" s="194"/>
      <c r="BM462" s="194"/>
      <c r="BN462" s="194"/>
      <c r="BO462" s="194"/>
      <c r="BP462" s="194"/>
      <c r="BQ462" s="194"/>
      <c r="BR462" s="194"/>
      <c r="BS462" s="194"/>
      <c r="BT462" s="194"/>
      <c r="BU462" s="194"/>
      <c r="BV462" s="194"/>
      <c r="BW462" s="194"/>
      <c r="BX462" s="194"/>
      <c r="BY462" s="194"/>
      <c r="BZ462" s="194"/>
      <c r="CA462" s="194"/>
      <c r="CB462" s="194"/>
      <c r="CC462" s="194"/>
      <c r="CD462" s="194"/>
    </row>
    <row r="463" spans="1:82" ht="13.9" customHeight="1" x14ac:dyDescent="0.4">
      <c r="A463" s="14"/>
      <c r="G463" s="24"/>
      <c r="H463" s="262"/>
      <c r="I463" s="25"/>
      <c r="J463" s="252"/>
      <c r="K463" s="165" t="s">
        <v>186</v>
      </c>
      <c r="L463" s="195">
        <v>5649.086812900191</v>
      </c>
      <c r="M463" s="195">
        <v>5536.6439458184386</v>
      </c>
      <c r="N463" s="195">
        <v>5424.2010787366871</v>
      </c>
      <c r="O463" s="195">
        <v>5309.6759363386063</v>
      </c>
      <c r="P463" s="195">
        <v>5194.1096562823614</v>
      </c>
      <c r="Q463" s="195">
        <v>5049.3915217975145</v>
      </c>
      <c r="R463" s="195">
        <v>4903.6322496545026</v>
      </c>
      <c r="S463" s="195">
        <v>4755.7907021951623</v>
      </c>
      <c r="T463" s="195">
        <v>4606.9080170776579</v>
      </c>
      <c r="U463" s="195">
        <v>4456.9841943019883</v>
      </c>
      <c r="V463" s="195">
        <v>4306.0192338681545</v>
      </c>
      <c r="W463" s="195">
        <v>4154.0131357761566</v>
      </c>
      <c r="X463" s="195">
        <v>3999.9247623678311</v>
      </c>
      <c r="Y463" s="195">
        <v>3845.8363889595039</v>
      </c>
      <c r="Z463" s="195">
        <v>3689.6657402348492</v>
      </c>
      <c r="AA463" s="195">
        <v>3658.4316104899181</v>
      </c>
      <c r="AB463" s="195">
        <v>3625.1152054286586</v>
      </c>
      <c r="AC463" s="195">
        <v>3592.8399380255628</v>
      </c>
      <c r="AD463" s="195">
        <v>3559.5235329643028</v>
      </c>
      <c r="AE463" s="195">
        <v>3525.1659902448787</v>
      </c>
      <c r="AF463" s="195">
        <v>3490.8084475254541</v>
      </c>
      <c r="AG463" s="195">
        <v>3455.4097671478662</v>
      </c>
      <c r="AH463" s="195">
        <v>3420.0110867702774</v>
      </c>
      <c r="AI463" s="195">
        <v>3384.6124063926891</v>
      </c>
      <c r="AJ463" s="195">
        <v>3348.1725883569356</v>
      </c>
      <c r="AK463" s="195">
        <v>3310.6916326630185</v>
      </c>
      <c r="AL463" s="195">
        <v>3273.2106769691013</v>
      </c>
      <c r="AM463" s="195">
        <v>3235.7297212751846</v>
      </c>
      <c r="AN463" s="195">
        <v>3197.2076279231028</v>
      </c>
      <c r="AO463" s="195">
        <v>3158.6855345710214</v>
      </c>
      <c r="AP463" s="195">
        <v>3120.1634412189392</v>
      </c>
      <c r="AQ463" s="195">
        <v>3080.6002102086936</v>
      </c>
      <c r="AR463" s="195">
        <v>3039.9958415402825</v>
      </c>
      <c r="AS463" s="195">
        <v>3000.432610530037</v>
      </c>
      <c r="AT463" s="196">
        <v>2959.8282418616263</v>
      </c>
      <c r="AV463" s="194"/>
      <c r="AW463" s="194"/>
      <c r="AX463" s="194"/>
      <c r="AY463" s="194"/>
      <c r="AZ463" s="194"/>
      <c r="BA463" s="194"/>
      <c r="BB463" s="194"/>
      <c r="BC463" s="194"/>
      <c r="BD463" s="194"/>
      <c r="BE463" s="194"/>
      <c r="BF463" s="194"/>
      <c r="BG463" s="194"/>
      <c r="BH463" s="194"/>
      <c r="BI463" s="194"/>
      <c r="BJ463" s="194"/>
      <c r="BK463" s="194"/>
      <c r="BL463" s="194"/>
      <c r="BM463" s="194"/>
      <c r="BN463" s="194"/>
      <c r="BO463" s="194"/>
      <c r="BP463" s="194"/>
      <c r="BQ463" s="194"/>
      <c r="BR463" s="194"/>
      <c r="BS463" s="194"/>
      <c r="BT463" s="194"/>
      <c r="BU463" s="194"/>
      <c r="BV463" s="194"/>
      <c r="BW463" s="194"/>
      <c r="BX463" s="194"/>
      <c r="BY463" s="194"/>
      <c r="BZ463" s="194"/>
      <c r="CA463" s="194"/>
      <c r="CB463" s="194"/>
      <c r="CC463" s="194"/>
      <c r="CD463" s="194"/>
    </row>
    <row r="464" spans="1:82" ht="13.9" customHeight="1" thickBot="1" x14ac:dyDescent="0.45">
      <c r="A464" s="14"/>
      <c r="G464" s="24"/>
      <c r="H464" s="262"/>
      <c r="I464" s="25"/>
      <c r="J464" s="252"/>
      <c r="K464" s="167" t="s">
        <v>187</v>
      </c>
      <c r="L464" s="197">
        <f>L463</f>
        <v>5649.086812900191</v>
      </c>
      <c r="M464" s="197">
        <v>5873.972547063694</v>
      </c>
      <c r="N464" s="197">
        <v>5873.972547063694</v>
      </c>
      <c r="O464" s="197">
        <v>5873.972547063694</v>
      </c>
      <c r="P464" s="197">
        <v>5873.972547063694</v>
      </c>
      <c r="Q464" s="197">
        <v>5873.972547063694</v>
      </c>
      <c r="R464" s="197">
        <v>5873.972547063694</v>
      </c>
      <c r="S464" s="197">
        <v>5873.972547063694</v>
      </c>
      <c r="T464" s="197">
        <v>5873.972547063694</v>
      </c>
      <c r="U464" s="197">
        <v>5873.972547063694</v>
      </c>
      <c r="V464" s="197">
        <v>5873.972547063694</v>
      </c>
      <c r="W464" s="197">
        <v>5873.972547063694</v>
      </c>
      <c r="X464" s="197">
        <v>5873.972547063694</v>
      </c>
      <c r="Y464" s="197">
        <v>5873.972547063694</v>
      </c>
      <c r="Z464" s="197">
        <v>5873.972547063694</v>
      </c>
      <c r="AA464" s="197">
        <v>5873.972547063694</v>
      </c>
      <c r="AB464" s="197">
        <v>5873.972547063694</v>
      </c>
      <c r="AC464" s="197">
        <v>5873.972547063694</v>
      </c>
      <c r="AD464" s="197">
        <v>5873.972547063694</v>
      </c>
      <c r="AE464" s="197">
        <v>5873.972547063694</v>
      </c>
      <c r="AF464" s="197">
        <v>5873.972547063694</v>
      </c>
      <c r="AG464" s="197">
        <v>5873.972547063694</v>
      </c>
      <c r="AH464" s="197">
        <v>5873.972547063694</v>
      </c>
      <c r="AI464" s="197">
        <v>5873.972547063694</v>
      </c>
      <c r="AJ464" s="197">
        <v>5873.972547063694</v>
      </c>
      <c r="AK464" s="197">
        <v>5873.972547063694</v>
      </c>
      <c r="AL464" s="197">
        <v>5873.972547063694</v>
      </c>
      <c r="AM464" s="197">
        <v>5873.972547063694</v>
      </c>
      <c r="AN464" s="197">
        <v>5873.972547063694</v>
      </c>
      <c r="AO464" s="197">
        <v>5873.972547063694</v>
      </c>
      <c r="AP464" s="197">
        <v>5873.972547063694</v>
      </c>
      <c r="AQ464" s="197">
        <v>5873.972547063694</v>
      </c>
      <c r="AR464" s="197">
        <v>5873.972547063694</v>
      </c>
      <c r="AS464" s="197">
        <v>5873.972547063694</v>
      </c>
      <c r="AT464" s="198">
        <v>5873.972547063694</v>
      </c>
      <c r="AV464" s="194"/>
      <c r="AW464" s="194"/>
      <c r="AX464" s="194"/>
      <c r="AY464" s="194"/>
      <c r="AZ464" s="194"/>
      <c r="BA464" s="194"/>
      <c r="BB464" s="194"/>
      <c r="BC464" s="194"/>
      <c r="BD464" s="194"/>
      <c r="BE464" s="194"/>
      <c r="BF464" s="194"/>
      <c r="BG464" s="194"/>
      <c r="BH464" s="194"/>
      <c r="BI464" s="194"/>
      <c r="BJ464" s="194"/>
      <c r="BK464" s="194"/>
      <c r="BL464" s="194"/>
      <c r="BM464" s="194"/>
      <c r="BN464" s="194"/>
      <c r="BO464" s="194"/>
      <c r="BP464" s="194"/>
      <c r="BQ464" s="194"/>
      <c r="BR464" s="194"/>
      <c r="BS464" s="194"/>
      <c r="BT464" s="194"/>
      <c r="BU464" s="194"/>
      <c r="BV464" s="194"/>
      <c r="BW464" s="194"/>
      <c r="BX464" s="194"/>
      <c r="BY464" s="194"/>
      <c r="BZ464" s="194"/>
      <c r="CA464" s="194"/>
      <c r="CB464" s="194"/>
      <c r="CC464" s="194"/>
      <c r="CD464" s="194"/>
    </row>
    <row r="465" spans="1:82" ht="13.9" customHeight="1" thickTop="1" x14ac:dyDescent="0.4">
      <c r="A465" s="14"/>
      <c r="G465" s="24"/>
      <c r="H465" s="262"/>
      <c r="I465" s="25"/>
      <c r="J465" s="253"/>
      <c r="K465" s="163" t="s">
        <v>188</v>
      </c>
      <c r="L465" s="199">
        <f>L466</f>
        <v>5808.4943080726453</v>
      </c>
      <c r="M465" s="199">
        <v>5382.6690058834174</v>
      </c>
      <c r="N465" s="199">
        <v>5156.7421340617493</v>
      </c>
      <c r="O465" s="199">
        <v>4925.6095739492603</v>
      </c>
      <c r="P465" s="199">
        <v>4688.2301878877843</v>
      </c>
      <c r="Q465" s="199">
        <v>4538.3063651121147</v>
      </c>
      <c r="R465" s="199">
        <v>4385.2591293619525</v>
      </c>
      <c r="S465" s="199">
        <v>4227.0062053209695</v>
      </c>
      <c r="T465" s="199">
        <v>4065.6298683054924</v>
      </c>
      <c r="U465" s="199">
        <v>3901.1301183155224</v>
      </c>
      <c r="V465" s="199">
        <v>3732.4658176928942</v>
      </c>
      <c r="W465" s="199">
        <v>3559.6369664376089</v>
      </c>
      <c r="X465" s="199">
        <v>3383.6847022078309</v>
      </c>
      <c r="Y465" s="199">
        <v>3204.6090250035591</v>
      </c>
      <c r="Z465" s="199">
        <v>3022.4099348247951</v>
      </c>
      <c r="AA465" s="199">
        <v>3009.9162829268225</v>
      </c>
      <c r="AB465" s="199">
        <v>2996.3814933706858</v>
      </c>
      <c r="AC465" s="199">
        <v>2980.7644284982202</v>
      </c>
      <c r="AD465" s="199">
        <v>2964.1062259675905</v>
      </c>
      <c r="AE465" s="199">
        <v>2946.4068857787961</v>
      </c>
      <c r="AF465" s="199">
        <v>2927.6664079318371</v>
      </c>
      <c r="AG465" s="199">
        <v>2907.8847924267143</v>
      </c>
      <c r="AH465" s="199">
        <v>2887.0620392634269</v>
      </c>
      <c r="AI465" s="199">
        <v>2865.1981484419748</v>
      </c>
      <c r="AJ465" s="199">
        <v>2841.2519823041944</v>
      </c>
      <c r="AK465" s="199">
        <v>2817.3058161664139</v>
      </c>
      <c r="AL465" s="199">
        <v>2791.2773747123051</v>
      </c>
      <c r="AM465" s="199">
        <v>2764.2077956000312</v>
      </c>
      <c r="AN465" s="199">
        <v>2737.1382164877577</v>
      </c>
      <c r="AO465" s="199">
        <v>2707.9863620591555</v>
      </c>
      <c r="AP465" s="199">
        <v>2678.8345076305532</v>
      </c>
      <c r="AQ465" s="199">
        <v>2647.600377885622</v>
      </c>
      <c r="AR465" s="199">
        <v>2616.3662481406909</v>
      </c>
      <c r="AS465" s="199">
        <v>2583.049843079431</v>
      </c>
      <c r="AT465" s="200">
        <v>2549.7334380181715</v>
      </c>
      <c r="AV465" s="194"/>
      <c r="AW465" s="194"/>
      <c r="AX465" s="194"/>
      <c r="AY465" s="194"/>
      <c r="AZ465" s="194"/>
      <c r="BA465" s="194"/>
      <c r="BB465" s="194"/>
      <c r="BC465" s="194"/>
      <c r="BD465" s="194"/>
      <c r="BE465" s="194"/>
      <c r="BF465" s="194"/>
      <c r="BG465" s="194"/>
      <c r="BH465" s="194"/>
      <c r="BI465" s="194"/>
      <c r="BJ465" s="194"/>
      <c r="BK465" s="194"/>
      <c r="BL465" s="194"/>
      <c r="BM465" s="194"/>
      <c r="BN465" s="194"/>
      <c r="BO465" s="194"/>
      <c r="BP465" s="194"/>
      <c r="BQ465" s="194"/>
      <c r="BR465" s="194"/>
      <c r="BS465" s="194"/>
      <c r="BT465" s="194"/>
      <c r="BU465" s="194"/>
      <c r="BV465" s="194"/>
      <c r="BW465" s="194"/>
      <c r="BX465" s="194"/>
      <c r="BY465" s="194"/>
      <c r="BZ465" s="194"/>
      <c r="CA465" s="194"/>
      <c r="CB465" s="194"/>
      <c r="CC465" s="194"/>
      <c r="CD465" s="194"/>
    </row>
    <row r="466" spans="1:82" ht="13.9" customHeight="1" x14ac:dyDescent="0.4">
      <c r="A466" s="14"/>
      <c r="G466" s="24"/>
      <c r="H466" s="262"/>
      <c r="I466" s="25"/>
      <c r="J466" s="253"/>
      <c r="K466" s="165" t="s">
        <v>189</v>
      </c>
      <c r="L466" s="195">
        <v>5808.4943080726453</v>
      </c>
      <c r="M466" s="195">
        <v>5695.0103033327287</v>
      </c>
      <c r="N466" s="195">
        <v>5578.4028856183195</v>
      </c>
      <c r="O466" s="195">
        <v>5461.7954679039103</v>
      </c>
      <c r="P466" s="195">
        <v>5343.1057748731728</v>
      </c>
      <c r="Q466" s="195">
        <v>5194.2230897556674</v>
      </c>
      <c r="R466" s="195">
        <v>5043.2581293218336</v>
      </c>
      <c r="S466" s="195">
        <v>4891.2520312298366</v>
      </c>
      <c r="T466" s="195">
        <v>4737.1636578215102</v>
      </c>
      <c r="U466" s="195">
        <v>4583.075284413183</v>
      </c>
      <c r="V466" s="195">
        <v>4426.9046356885283</v>
      </c>
      <c r="W466" s="195">
        <v>4268.6517116475443</v>
      </c>
      <c r="X466" s="195">
        <v>4110.3987876065603</v>
      </c>
      <c r="Y466" s="195">
        <v>3950.063588249247</v>
      </c>
      <c r="Z466" s="195">
        <v>3788.68725123377</v>
      </c>
      <c r="AA466" s="195">
        <v>3756.4119838306747</v>
      </c>
      <c r="AB466" s="195">
        <v>3723.0955787694152</v>
      </c>
      <c r="AC466" s="195">
        <v>3689.7791737081552</v>
      </c>
      <c r="AD466" s="195">
        <v>3655.4216309887306</v>
      </c>
      <c r="AE466" s="195">
        <v>3621.0640882693069</v>
      </c>
      <c r="AF466" s="195">
        <v>3585.6654078917181</v>
      </c>
      <c r="AG466" s="195">
        <v>3550.2667275141298</v>
      </c>
      <c r="AH466" s="195">
        <v>3513.8269094783768</v>
      </c>
      <c r="AI466" s="195">
        <v>3476.3459537844597</v>
      </c>
      <c r="AJ466" s="195">
        <v>3438.864998090542</v>
      </c>
      <c r="AK466" s="195">
        <v>3401.3840423966249</v>
      </c>
      <c r="AL466" s="195">
        <v>3362.8619490445431</v>
      </c>
      <c r="AM466" s="195">
        <v>3324.3398556924612</v>
      </c>
      <c r="AN466" s="195">
        <v>3284.7766246822157</v>
      </c>
      <c r="AO466" s="195">
        <v>3245.2133936719697</v>
      </c>
      <c r="AP466" s="195">
        <v>3204.6090250035591</v>
      </c>
      <c r="AQ466" s="195">
        <v>3164.0046563351493</v>
      </c>
      <c r="AR466" s="195">
        <v>3122.3591500085736</v>
      </c>
      <c r="AS466" s="195">
        <v>3080.7136436819992</v>
      </c>
      <c r="AT466" s="196">
        <v>3038.0269996972606</v>
      </c>
      <c r="AV466" s="194"/>
      <c r="AW466" s="194"/>
      <c r="AX466" s="194"/>
      <c r="AY466" s="194"/>
      <c r="AZ466" s="194"/>
      <c r="BA466" s="194"/>
      <c r="BB466" s="194"/>
      <c r="BC466" s="194"/>
      <c r="BD466" s="194"/>
      <c r="BE466" s="194"/>
      <c r="BF466" s="194"/>
      <c r="BG466" s="194"/>
      <c r="BH466" s="194"/>
      <c r="BI466" s="194"/>
      <c r="BJ466" s="194"/>
      <c r="BK466" s="194"/>
      <c r="BL466" s="194"/>
      <c r="BM466" s="194"/>
      <c r="BN466" s="194"/>
      <c r="BO466" s="194"/>
      <c r="BP466" s="194"/>
      <c r="BQ466" s="194"/>
      <c r="BR466" s="194"/>
      <c r="BS466" s="194"/>
      <c r="BT466" s="194"/>
      <c r="BU466" s="194"/>
      <c r="BV466" s="194"/>
      <c r="BW466" s="194"/>
      <c r="BX466" s="194"/>
      <c r="BY466" s="194"/>
      <c r="BZ466" s="194"/>
      <c r="CA466" s="194"/>
      <c r="CB466" s="194"/>
      <c r="CC466" s="194"/>
      <c r="CD466" s="194"/>
    </row>
    <row r="467" spans="1:82" ht="13.9" customHeight="1" thickBot="1" x14ac:dyDescent="0.45">
      <c r="A467" s="14"/>
      <c r="G467" s="24"/>
      <c r="H467" s="262"/>
      <c r="I467" s="25"/>
      <c r="J467" s="253"/>
      <c r="K467" s="167" t="s">
        <v>190</v>
      </c>
      <c r="L467" s="197">
        <f>L466</f>
        <v>5808.4943080726453</v>
      </c>
      <c r="M467" s="197">
        <v>6039.6268681851343</v>
      </c>
      <c r="N467" s="197">
        <v>6039.6268681851343</v>
      </c>
      <c r="O467" s="197">
        <v>6039.6268681851343</v>
      </c>
      <c r="P467" s="197">
        <v>6039.6268681851343</v>
      </c>
      <c r="Q467" s="197">
        <v>6039.6268681851343</v>
      </c>
      <c r="R467" s="197">
        <v>6039.6268681851343</v>
      </c>
      <c r="S467" s="197">
        <v>6039.6268681851343</v>
      </c>
      <c r="T467" s="197">
        <v>6039.6268681851343</v>
      </c>
      <c r="U467" s="197">
        <v>6039.6268681851343</v>
      </c>
      <c r="V467" s="197">
        <v>6039.6268681851343</v>
      </c>
      <c r="W467" s="197">
        <v>6039.6268681851343</v>
      </c>
      <c r="X467" s="197">
        <v>6039.6268681851343</v>
      </c>
      <c r="Y467" s="197">
        <v>6039.6268681851343</v>
      </c>
      <c r="Z467" s="197">
        <v>6039.6268681851343</v>
      </c>
      <c r="AA467" s="197">
        <v>6039.6268681851343</v>
      </c>
      <c r="AB467" s="197">
        <v>6039.6268681851343</v>
      </c>
      <c r="AC467" s="197">
        <v>6039.6268681851343</v>
      </c>
      <c r="AD467" s="197">
        <v>6039.6268681851343</v>
      </c>
      <c r="AE467" s="197">
        <v>6039.6268681851343</v>
      </c>
      <c r="AF467" s="197">
        <v>6039.6268681851343</v>
      </c>
      <c r="AG467" s="197">
        <v>6039.6268681851343</v>
      </c>
      <c r="AH467" s="197">
        <v>6039.6268681851343</v>
      </c>
      <c r="AI467" s="197">
        <v>6039.6268681851343</v>
      </c>
      <c r="AJ467" s="197">
        <v>6039.6268681851343</v>
      </c>
      <c r="AK467" s="197">
        <v>6039.6268681851343</v>
      </c>
      <c r="AL467" s="197">
        <v>6039.6268681851343</v>
      </c>
      <c r="AM467" s="197">
        <v>6039.6268681851343</v>
      </c>
      <c r="AN467" s="197">
        <v>6039.6268681851343</v>
      </c>
      <c r="AO467" s="197">
        <v>6039.6268681851343</v>
      </c>
      <c r="AP467" s="197">
        <v>6039.6268681851343</v>
      </c>
      <c r="AQ467" s="197">
        <v>6039.6268681851343</v>
      </c>
      <c r="AR467" s="197">
        <v>6039.6268681851343</v>
      </c>
      <c r="AS467" s="197">
        <v>6039.6268681851343</v>
      </c>
      <c r="AT467" s="198">
        <v>6039.6268681851343</v>
      </c>
      <c r="AV467" s="194"/>
      <c r="AW467" s="194"/>
      <c r="AX467" s="194"/>
      <c r="AY467" s="194"/>
      <c r="AZ467" s="194"/>
      <c r="BA467" s="194"/>
      <c r="BB467" s="194"/>
      <c r="BC467" s="194"/>
      <c r="BD467" s="194"/>
      <c r="BE467" s="194"/>
      <c r="BF467" s="194"/>
      <c r="BG467" s="194"/>
      <c r="BH467" s="194"/>
      <c r="BI467" s="194"/>
      <c r="BJ467" s="194"/>
      <c r="BK467" s="194"/>
      <c r="BL467" s="194"/>
      <c r="BM467" s="194"/>
      <c r="BN467" s="194"/>
      <c r="BO467" s="194"/>
      <c r="BP467" s="194"/>
      <c r="BQ467" s="194"/>
      <c r="BR467" s="194"/>
      <c r="BS467" s="194"/>
      <c r="BT467" s="194"/>
      <c r="BU467" s="194"/>
      <c r="BV467" s="194"/>
      <c r="BW467" s="194"/>
      <c r="BX467" s="194"/>
      <c r="BY467" s="194"/>
      <c r="BZ467" s="194"/>
      <c r="CA467" s="194"/>
      <c r="CB467" s="194"/>
      <c r="CC467" s="194"/>
      <c r="CD467" s="194"/>
    </row>
    <row r="468" spans="1:82" ht="13.9" customHeight="1" thickTop="1" x14ac:dyDescent="0.4">
      <c r="A468" s="14"/>
      <c r="G468" s="24"/>
      <c r="H468" s="262"/>
      <c r="I468" s="25"/>
      <c r="J468" s="253"/>
      <c r="K468" s="163" t="s">
        <v>191</v>
      </c>
      <c r="L468" s="199">
        <f>L469</f>
        <v>5839.510055293732</v>
      </c>
      <c r="M468" s="199">
        <v>5428.2606803188064</v>
      </c>
      <c r="N468" s="199">
        <v>5207.5394967879602</v>
      </c>
      <c r="O468" s="199">
        <v>4981.6126249662921</v>
      </c>
      <c r="P468" s="199">
        <v>4748.3977895374737</v>
      </c>
      <c r="Q468" s="199">
        <v>4602.6385173944609</v>
      </c>
      <c r="R468" s="199">
        <v>4453.7558322769564</v>
      </c>
      <c r="S468" s="199">
        <v>4299.6674588686301</v>
      </c>
      <c r="T468" s="199">
        <v>4141.4145348276461</v>
      </c>
      <c r="U468" s="199">
        <v>3978.9970601540049</v>
      </c>
      <c r="V468" s="199">
        <v>3812.4150348477065</v>
      </c>
      <c r="W468" s="199">
        <v>3641.6684589087499</v>
      </c>
      <c r="X468" s="199">
        <v>3466.7573323371357</v>
      </c>
      <c r="Y468" s="199">
        <v>3288.722792791028</v>
      </c>
      <c r="Z468" s="199">
        <v>3106.5237026122641</v>
      </c>
      <c r="AA468" s="199">
        <v>3097.1534636887845</v>
      </c>
      <c r="AB468" s="199">
        <v>3085.7009494489762</v>
      </c>
      <c r="AC468" s="199">
        <v>3073.2072975510041</v>
      </c>
      <c r="AD468" s="199">
        <v>3059.6725079948674</v>
      </c>
      <c r="AE468" s="199">
        <v>3044.0554431224018</v>
      </c>
      <c r="AF468" s="199">
        <v>3027.3972405917721</v>
      </c>
      <c r="AG468" s="199">
        <v>3008.656762744813</v>
      </c>
      <c r="AH468" s="199">
        <v>2989.9162848978544</v>
      </c>
      <c r="AI468" s="199">
        <v>2969.0935317345675</v>
      </c>
      <c r="AJ468" s="199">
        <v>2947.2296409131154</v>
      </c>
      <c r="AK468" s="199">
        <v>2924.3246124334996</v>
      </c>
      <c r="AL468" s="199">
        <v>2899.3373086375545</v>
      </c>
      <c r="AM468" s="199">
        <v>2874.3500048416099</v>
      </c>
      <c r="AN468" s="199">
        <v>2847.2804257293355</v>
      </c>
      <c r="AO468" s="199">
        <v>2820.2108466170625</v>
      </c>
      <c r="AP468" s="199">
        <v>2791.0589921884603</v>
      </c>
      <c r="AQ468" s="199">
        <v>2760.8660001016933</v>
      </c>
      <c r="AR468" s="199">
        <v>2729.6318703567622</v>
      </c>
      <c r="AS468" s="199">
        <v>2697.3566029536669</v>
      </c>
      <c r="AT468" s="200">
        <v>2664.0401978924074</v>
      </c>
      <c r="AV468" s="194"/>
      <c r="AW468" s="194"/>
      <c r="AX468" s="194"/>
      <c r="AY468" s="194"/>
      <c r="AZ468" s="194"/>
      <c r="BA468" s="194"/>
      <c r="BB468" s="194"/>
      <c r="BC468" s="194"/>
      <c r="BD468" s="194"/>
      <c r="BE468" s="194"/>
      <c r="BF468" s="194"/>
      <c r="BG468" s="194"/>
      <c r="BH468" s="194"/>
      <c r="BI468" s="194"/>
      <c r="BJ468" s="194"/>
      <c r="BK468" s="194"/>
      <c r="BL468" s="194"/>
      <c r="BM468" s="194"/>
      <c r="BN468" s="194"/>
      <c r="BO468" s="194"/>
      <c r="BP468" s="194"/>
      <c r="BQ468" s="194"/>
      <c r="BR468" s="194"/>
      <c r="BS468" s="194"/>
      <c r="BT468" s="194"/>
      <c r="BU468" s="194"/>
      <c r="BV468" s="194"/>
      <c r="BW468" s="194"/>
      <c r="BX468" s="194"/>
      <c r="BY468" s="194"/>
      <c r="BZ468" s="194"/>
      <c r="CA468" s="194"/>
      <c r="CB468" s="194"/>
      <c r="CC468" s="194"/>
      <c r="CD468" s="194"/>
    </row>
    <row r="469" spans="1:82" ht="13.9" customHeight="1" x14ac:dyDescent="0.4">
      <c r="A469" s="14"/>
      <c r="G469" s="24"/>
      <c r="H469" s="262"/>
      <c r="I469" s="25"/>
      <c r="J469" s="253"/>
      <c r="K469" s="165" t="s">
        <v>192</v>
      </c>
      <c r="L469" s="195">
        <v>5839.510055293732</v>
      </c>
      <c r="M469" s="195">
        <v>5728.1083258701437</v>
      </c>
      <c r="N469" s="195">
        <v>5614.6243211302281</v>
      </c>
      <c r="O469" s="195">
        <v>5499.0580410739831</v>
      </c>
      <c r="P469" s="195">
        <v>5383.4917610177372</v>
      </c>
      <c r="Q469" s="195">
        <v>5235.6502135583978</v>
      </c>
      <c r="R469" s="195">
        <v>5086.7675284408933</v>
      </c>
      <c r="S469" s="195">
        <v>4936.8437056652238</v>
      </c>
      <c r="T469" s="195">
        <v>4784.8376075732258</v>
      </c>
      <c r="U469" s="195">
        <v>4630.7492341648995</v>
      </c>
      <c r="V469" s="195">
        <v>4475.6197230984089</v>
      </c>
      <c r="W469" s="195">
        <v>4318.4079367155891</v>
      </c>
      <c r="X469" s="195">
        <v>4160.1550126746051</v>
      </c>
      <c r="Y469" s="195">
        <v>4000.8609509754565</v>
      </c>
      <c r="Z469" s="195">
        <v>3840.5257516181437</v>
      </c>
      <c r="AA469" s="195">
        <v>3809.291621873213</v>
      </c>
      <c r="AB469" s="195">
        <v>3777.0163544701172</v>
      </c>
      <c r="AC469" s="195">
        <v>3744.7410870670219</v>
      </c>
      <c r="AD469" s="195">
        <v>3712.4658196639266</v>
      </c>
      <c r="AE469" s="195">
        <v>3678.108276944502</v>
      </c>
      <c r="AF469" s="195">
        <v>3643.7507342250778</v>
      </c>
      <c r="AG469" s="195">
        <v>3609.3931915056542</v>
      </c>
      <c r="AH469" s="195">
        <v>3573.9945111280654</v>
      </c>
      <c r="AI469" s="195">
        <v>3537.5546930923124</v>
      </c>
      <c r="AJ469" s="195">
        <v>3501.1148750565599</v>
      </c>
      <c r="AK469" s="195">
        <v>3463.6339193626427</v>
      </c>
      <c r="AL469" s="195">
        <v>3426.1529636687251</v>
      </c>
      <c r="AM469" s="195">
        <v>3387.6308703166437</v>
      </c>
      <c r="AN469" s="195">
        <v>3348.0676393063973</v>
      </c>
      <c r="AO469" s="195">
        <v>3308.5044082961517</v>
      </c>
      <c r="AP469" s="195">
        <v>3268.9411772859053</v>
      </c>
      <c r="AQ469" s="195">
        <v>3228.3368086174946</v>
      </c>
      <c r="AR469" s="195">
        <v>3187.7324399490849</v>
      </c>
      <c r="AS469" s="195">
        <v>3146.0869336225101</v>
      </c>
      <c r="AT469" s="196">
        <v>3104.4414272959352</v>
      </c>
      <c r="AV469" s="194"/>
      <c r="AW469" s="194"/>
      <c r="AX469" s="194"/>
      <c r="AY469" s="194"/>
      <c r="AZ469" s="194"/>
      <c r="BA469" s="194"/>
      <c r="BB469" s="194"/>
      <c r="BC469" s="194"/>
      <c r="BD469" s="194"/>
      <c r="BE469" s="194"/>
      <c r="BF469" s="194"/>
      <c r="BG469" s="194"/>
      <c r="BH469" s="194"/>
      <c r="BI469" s="194"/>
      <c r="BJ469" s="194"/>
      <c r="BK469" s="194"/>
      <c r="BL469" s="194"/>
      <c r="BM469" s="194"/>
      <c r="BN469" s="194"/>
      <c r="BO469" s="194"/>
      <c r="BP469" s="194"/>
      <c r="BQ469" s="194"/>
      <c r="BR469" s="194"/>
      <c r="BS469" s="194"/>
      <c r="BT469" s="194"/>
      <c r="BU469" s="194"/>
      <c r="BV469" s="194"/>
      <c r="BW469" s="194"/>
      <c r="BX469" s="194"/>
      <c r="BY469" s="194"/>
      <c r="BZ469" s="194"/>
      <c r="CA469" s="194"/>
      <c r="CB469" s="194"/>
      <c r="CC469" s="194"/>
      <c r="CD469" s="194"/>
    </row>
    <row r="470" spans="1:82" ht="13.9" customHeight="1" thickBot="1" x14ac:dyDescent="0.45">
      <c r="A470" s="14"/>
      <c r="G470" s="24"/>
      <c r="H470" s="262"/>
      <c r="I470" s="25"/>
      <c r="J470" s="253"/>
      <c r="K470" s="167" t="s">
        <v>193</v>
      </c>
      <c r="L470" s="197">
        <f>L469</f>
        <v>5839.510055293732</v>
      </c>
      <c r="M470" s="197">
        <v>6064.3957894572359</v>
      </c>
      <c r="N470" s="197">
        <v>6064.3957894572359</v>
      </c>
      <c r="O470" s="197">
        <v>6064.3957894572359</v>
      </c>
      <c r="P470" s="197">
        <v>6064.3957894572359</v>
      </c>
      <c r="Q470" s="197">
        <v>6064.3957894572359</v>
      </c>
      <c r="R470" s="197">
        <v>6064.3957894572359</v>
      </c>
      <c r="S470" s="197">
        <v>6064.3957894572359</v>
      </c>
      <c r="T470" s="197">
        <v>6064.3957894572359</v>
      </c>
      <c r="U470" s="197">
        <v>6064.3957894572359</v>
      </c>
      <c r="V470" s="197">
        <v>6064.3957894572359</v>
      </c>
      <c r="W470" s="197">
        <v>6064.3957894572359</v>
      </c>
      <c r="X470" s="197">
        <v>6064.3957894572359</v>
      </c>
      <c r="Y470" s="197">
        <v>6064.3957894572359</v>
      </c>
      <c r="Z470" s="197">
        <v>6064.3957894572359</v>
      </c>
      <c r="AA470" s="197">
        <v>6064.3957894572359</v>
      </c>
      <c r="AB470" s="197">
        <v>6064.3957894572359</v>
      </c>
      <c r="AC470" s="197">
        <v>6064.3957894572359</v>
      </c>
      <c r="AD470" s="197">
        <v>6064.3957894572359</v>
      </c>
      <c r="AE470" s="197">
        <v>6064.3957894572359</v>
      </c>
      <c r="AF470" s="197">
        <v>6064.3957894572359</v>
      </c>
      <c r="AG470" s="197">
        <v>6064.3957894572359</v>
      </c>
      <c r="AH470" s="197">
        <v>6064.3957894572359</v>
      </c>
      <c r="AI470" s="197">
        <v>6064.3957894572359</v>
      </c>
      <c r="AJ470" s="197">
        <v>6064.3957894572359</v>
      </c>
      <c r="AK470" s="197">
        <v>6064.3957894572359</v>
      </c>
      <c r="AL470" s="197">
        <v>6064.3957894572359</v>
      </c>
      <c r="AM470" s="197">
        <v>6064.3957894572359</v>
      </c>
      <c r="AN470" s="197">
        <v>6064.3957894572359</v>
      </c>
      <c r="AO470" s="197">
        <v>6064.3957894572359</v>
      </c>
      <c r="AP470" s="197">
        <v>6064.3957894572359</v>
      </c>
      <c r="AQ470" s="197">
        <v>6064.3957894572359</v>
      </c>
      <c r="AR470" s="197">
        <v>6064.3957894572359</v>
      </c>
      <c r="AS470" s="197">
        <v>6064.3957894572359</v>
      </c>
      <c r="AT470" s="198">
        <v>6064.3957894572359</v>
      </c>
      <c r="AV470" s="194"/>
      <c r="AW470" s="194"/>
      <c r="AX470" s="194"/>
      <c r="AY470" s="194"/>
      <c r="AZ470" s="194"/>
      <c r="BA470" s="194"/>
      <c r="BB470" s="194"/>
      <c r="BC470" s="194"/>
      <c r="BD470" s="194"/>
      <c r="BE470" s="194"/>
      <c r="BF470" s="194"/>
      <c r="BG470" s="194"/>
      <c r="BH470" s="194"/>
      <c r="BI470" s="194"/>
      <c r="BJ470" s="194"/>
      <c r="BK470" s="194"/>
      <c r="BL470" s="194"/>
      <c r="BM470" s="194"/>
      <c r="BN470" s="194"/>
      <c r="BO470" s="194"/>
      <c r="BP470" s="194"/>
      <c r="BQ470" s="194"/>
      <c r="BR470" s="194"/>
      <c r="BS470" s="194"/>
      <c r="BT470" s="194"/>
      <c r="BU470" s="194"/>
      <c r="BV470" s="194"/>
      <c r="BW470" s="194"/>
      <c r="BX470" s="194"/>
      <c r="BY470" s="194"/>
      <c r="BZ470" s="194"/>
      <c r="CA470" s="194"/>
      <c r="CB470" s="194"/>
      <c r="CC470" s="194"/>
      <c r="CD470" s="194"/>
    </row>
    <row r="471" spans="1:82" ht="13.9" customHeight="1" thickTop="1" x14ac:dyDescent="0.4">
      <c r="A471" s="14"/>
      <c r="G471" s="24"/>
      <c r="H471" s="262"/>
      <c r="I471" s="25"/>
      <c r="J471" s="253"/>
      <c r="K471" s="163" t="s">
        <v>194</v>
      </c>
      <c r="L471" s="199">
        <f>L472</f>
        <v>5959.705915072087</v>
      </c>
      <c r="M471" s="199">
        <v>5549.4976777553265</v>
      </c>
      <c r="N471" s="199">
        <v>5327.7353565663152</v>
      </c>
      <c r="O471" s="199">
        <v>5098.6850717701545</v>
      </c>
      <c r="P471" s="199">
        <v>4863.3879610250069</v>
      </c>
      <c r="Q471" s="199">
        <v>4717.6286888819959</v>
      </c>
      <c r="R471" s="199">
        <v>4566.6637284481631</v>
      </c>
      <c r="S471" s="199">
        <v>4411.5342173816716</v>
      </c>
      <c r="T471" s="199">
        <v>4252.2401556825225</v>
      </c>
      <c r="U471" s="199">
        <v>4087.740405692552</v>
      </c>
      <c r="V471" s="199">
        <v>3918.0349674117606</v>
      </c>
      <c r="W471" s="199">
        <v>3745.2061161564752</v>
      </c>
      <c r="X471" s="199">
        <v>3567.171576610368</v>
      </c>
      <c r="Y471" s="199">
        <v>3386.0136240897682</v>
      </c>
      <c r="Z471" s="199">
        <v>3200.6911209365103</v>
      </c>
      <c r="AA471" s="199">
        <v>3192.3620196711954</v>
      </c>
      <c r="AB471" s="199">
        <v>3181.9506430895517</v>
      </c>
      <c r="AC471" s="199">
        <v>3170.4981288497438</v>
      </c>
      <c r="AD471" s="199">
        <v>3158.0044769517713</v>
      </c>
      <c r="AE471" s="199">
        <v>3143.4285497374699</v>
      </c>
      <c r="AF471" s="199">
        <v>3126.7703472068401</v>
      </c>
      <c r="AG471" s="199">
        <v>3110.1121446762108</v>
      </c>
      <c r="AH471" s="199">
        <v>3091.3716668292518</v>
      </c>
      <c r="AI471" s="199">
        <v>3070.5489136659639</v>
      </c>
      <c r="AJ471" s="199">
        <v>3048.6850228445123</v>
      </c>
      <c r="AK471" s="199">
        <v>3025.7799943648965</v>
      </c>
      <c r="AL471" s="199">
        <v>3001.8338282271166</v>
      </c>
      <c r="AM471" s="199">
        <v>2976.846524431171</v>
      </c>
      <c r="AN471" s="199">
        <v>2949.7769453188976</v>
      </c>
      <c r="AO471" s="199">
        <v>2921.6662285484595</v>
      </c>
      <c r="AP471" s="199">
        <v>2892.5143741198576</v>
      </c>
      <c r="AQ471" s="199">
        <v>2862.3213820330907</v>
      </c>
      <c r="AR471" s="199">
        <v>2830.0461146299954</v>
      </c>
      <c r="AS471" s="199">
        <v>2797.7708472268996</v>
      </c>
      <c r="AT471" s="200">
        <v>2763.4133045074755</v>
      </c>
      <c r="AV471" s="194"/>
      <c r="AW471" s="194"/>
      <c r="AX471" s="194"/>
      <c r="AY471" s="194"/>
      <c r="AZ471" s="194"/>
      <c r="BA471" s="194"/>
      <c r="BB471" s="194"/>
      <c r="BC471" s="194"/>
      <c r="BD471" s="194"/>
      <c r="BE471" s="194"/>
      <c r="BF471" s="194"/>
      <c r="BG471" s="194"/>
      <c r="BH471" s="194"/>
      <c r="BI471" s="194"/>
      <c r="BJ471" s="194"/>
      <c r="BK471" s="194"/>
      <c r="BL471" s="194"/>
      <c r="BM471" s="194"/>
      <c r="BN471" s="194"/>
      <c r="BO471" s="194"/>
      <c r="BP471" s="194"/>
      <c r="BQ471" s="194"/>
      <c r="BR471" s="194"/>
      <c r="BS471" s="194"/>
      <c r="BT471" s="194"/>
      <c r="BU471" s="194"/>
      <c r="BV471" s="194"/>
      <c r="BW471" s="194"/>
      <c r="BX471" s="194"/>
      <c r="BY471" s="194"/>
      <c r="BZ471" s="194"/>
      <c r="CA471" s="194"/>
      <c r="CB471" s="194"/>
      <c r="CC471" s="194"/>
      <c r="CD471" s="194"/>
    </row>
    <row r="472" spans="1:82" ht="13.9" customHeight="1" x14ac:dyDescent="0.4">
      <c r="A472" s="14"/>
      <c r="G472" s="24"/>
      <c r="H472" s="262"/>
      <c r="I472" s="25"/>
      <c r="J472" s="253"/>
      <c r="K472" s="165" t="s">
        <v>195</v>
      </c>
      <c r="L472" s="195">
        <v>5959.705915072087</v>
      </c>
      <c r="M472" s="195">
        <v>5847.2630479903364</v>
      </c>
      <c r="N472" s="195">
        <v>5733.7790432504189</v>
      </c>
      <c r="O472" s="195">
        <v>5617.1716255360107</v>
      </c>
      <c r="P472" s="195">
        <v>5499.5230701634373</v>
      </c>
      <c r="Q472" s="195">
        <v>5350.640385045931</v>
      </c>
      <c r="R472" s="195">
        <v>5199.6754246120981</v>
      </c>
      <c r="S472" s="195">
        <v>5046.628188861936</v>
      </c>
      <c r="T472" s="195">
        <v>4892.5398154536097</v>
      </c>
      <c r="U472" s="195">
        <v>4735.3280290707889</v>
      </c>
      <c r="V472" s="195">
        <v>4578.11624268797</v>
      </c>
      <c r="W472" s="195">
        <v>4418.8221809888219</v>
      </c>
      <c r="X472" s="195">
        <v>4257.4458439733453</v>
      </c>
      <c r="Y472" s="195">
        <v>4095.0283692997027</v>
      </c>
      <c r="Z472" s="195">
        <v>3930.5286193097327</v>
      </c>
      <c r="AA472" s="195">
        <v>3899.2944895648016</v>
      </c>
      <c r="AB472" s="195">
        <v>3868.0603598198709</v>
      </c>
      <c r="AC472" s="195">
        <v>3835.7850924167751</v>
      </c>
      <c r="AD472" s="195">
        <v>3802.4686873555156</v>
      </c>
      <c r="AE472" s="195">
        <v>3768.111144636091</v>
      </c>
      <c r="AF472" s="195">
        <v>3733.7536019166673</v>
      </c>
      <c r="AG472" s="195">
        <v>3699.3960591972427</v>
      </c>
      <c r="AH472" s="195">
        <v>3662.9562411614902</v>
      </c>
      <c r="AI472" s="195">
        <v>3626.5164231257368</v>
      </c>
      <c r="AJ472" s="195">
        <v>3590.0766050899842</v>
      </c>
      <c r="AK472" s="195">
        <v>3551.5545117379024</v>
      </c>
      <c r="AL472" s="195">
        <v>3514.0735560439857</v>
      </c>
      <c r="AM472" s="195">
        <v>3474.5103250337393</v>
      </c>
      <c r="AN472" s="195">
        <v>3434.9470940234933</v>
      </c>
      <c r="AO472" s="195">
        <v>3395.3838630132473</v>
      </c>
      <c r="AP472" s="195">
        <v>3354.7794943448371</v>
      </c>
      <c r="AQ472" s="195">
        <v>3313.1339880182627</v>
      </c>
      <c r="AR472" s="195">
        <v>3271.4884816916874</v>
      </c>
      <c r="AS472" s="195">
        <v>3228.8018377069484</v>
      </c>
      <c r="AT472" s="196">
        <v>3186.1151937222094</v>
      </c>
      <c r="AV472" s="194"/>
      <c r="AW472" s="194"/>
      <c r="AX472" s="194"/>
      <c r="AY472" s="194"/>
      <c r="AZ472" s="194"/>
      <c r="BA472" s="194"/>
      <c r="BB472" s="194"/>
      <c r="BC472" s="194"/>
      <c r="BD472" s="194"/>
      <c r="BE472" s="194"/>
      <c r="BF472" s="194"/>
      <c r="BG472" s="194"/>
      <c r="BH472" s="194"/>
      <c r="BI472" s="194"/>
      <c r="BJ472" s="194"/>
      <c r="BK472" s="194"/>
      <c r="BL472" s="194"/>
      <c r="BM472" s="194"/>
      <c r="BN472" s="194"/>
      <c r="BO472" s="194"/>
      <c r="BP472" s="194"/>
      <c r="BQ472" s="194"/>
      <c r="BR472" s="194"/>
      <c r="BS472" s="194"/>
      <c r="BT472" s="194"/>
      <c r="BU472" s="194"/>
      <c r="BV472" s="194"/>
      <c r="BW472" s="194"/>
      <c r="BX472" s="194"/>
      <c r="BY472" s="194"/>
      <c r="BZ472" s="194"/>
      <c r="CA472" s="194"/>
      <c r="CB472" s="194"/>
      <c r="CC472" s="194"/>
      <c r="CD472" s="194"/>
    </row>
    <row r="473" spans="1:82" ht="13.9" customHeight="1" thickBot="1" x14ac:dyDescent="0.45">
      <c r="A473" s="14"/>
      <c r="G473" s="24"/>
      <c r="H473" s="262"/>
      <c r="I473" s="25"/>
      <c r="J473" s="253"/>
      <c r="K473" s="167" t="s">
        <v>196</v>
      </c>
      <c r="L473" s="197">
        <f>L472</f>
        <v>5959.705915072087</v>
      </c>
      <c r="M473" s="197">
        <v>6186.6739245519202</v>
      </c>
      <c r="N473" s="197">
        <v>6186.6739245519202</v>
      </c>
      <c r="O473" s="197">
        <v>6186.6739245519202</v>
      </c>
      <c r="P473" s="197">
        <v>6186.6739245519202</v>
      </c>
      <c r="Q473" s="197">
        <v>6186.6739245519202</v>
      </c>
      <c r="R473" s="197">
        <v>6186.6739245519202</v>
      </c>
      <c r="S473" s="197">
        <v>6186.6739245519202</v>
      </c>
      <c r="T473" s="197">
        <v>6186.6739245519202</v>
      </c>
      <c r="U473" s="197">
        <v>6186.6739245519202</v>
      </c>
      <c r="V473" s="197">
        <v>6186.6739245519202</v>
      </c>
      <c r="W473" s="197">
        <v>6186.6739245519202</v>
      </c>
      <c r="X473" s="197">
        <v>6186.6739245519202</v>
      </c>
      <c r="Y473" s="197">
        <v>6186.6739245519202</v>
      </c>
      <c r="Z473" s="197">
        <v>6186.6739245519202</v>
      </c>
      <c r="AA473" s="197">
        <v>6186.6739245519202</v>
      </c>
      <c r="AB473" s="197">
        <v>6186.6739245519202</v>
      </c>
      <c r="AC473" s="197">
        <v>6186.6739245519202</v>
      </c>
      <c r="AD473" s="197">
        <v>6186.6739245519202</v>
      </c>
      <c r="AE473" s="197">
        <v>6186.6739245519202</v>
      </c>
      <c r="AF473" s="197">
        <v>6186.6739245519202</v>
      </c>
      <c r="AG473" s="197">
        <v>6186.6739245519202</v>
      </c>
      <c r="AH473" s="197">
        <v>6186.6739245519202</v>
      </c>
      <c r="AI473" s="197">
        <v>6186.6739245519202</v>
      </c>
      <c r="AJ473" s="197">
        <v>6186.6739245519202</v>
      </c>
      <c r="AK473" s="197">
        <v>6186.6739245519202</v>
      </c>
      <c r="AL473" s="197">
        <v>6186.6739245519202</v>
      </c>
      <c r="AM473" s="197">
        <v>6186.6739245519202</v>
      </c>
      <c r="AN473" s="197">
        <v>6186.6739245519202</v>
      </c>
      <c r="AO473" s="197">
        <v>6186.6739245519202</v>
      </c>
      <c r="AP473" s="197">
        <v>6186.6739245519202</v>
      </c>
      <c r="AQ473" s="197">
        <v>6186.6739245519202</v>
      </c>
      <c r="AR473" s="197">
        <v>6186.6739245519202</v>
      </c>
      <c r="AS473" s="197">
        <v>6186.6739245519202</v>
      </c>
      <c r="AT473" s="198">
        <v>6186.6739245519202</v>
      </c>
      <c r="AV473" s="194"/>
      <c r="AW473" s="194"/>
      <c r="AX473" s="194"/>
      <c r="AY473" s="194"/>
      <c r="AZ473" s="194"/>
      <c r="BA473" s="194"/>
      <c r="BB473" s="194"/>
      <c r="BC473" s="194"/>
      <c r="BD473" s="194"/>
      <c r="BE473" s="194"/>
      <c r="BF473" s="194"/>
      <c r="BG473" s="194"/>
      <c r="BH473" s="194"/>
      <c r="BI473" s="194"/>
      <c r="BJ473" s="194"/>
      <c r="BK473" s="194"/>
      <c r="BL473" s="194"/>
      <c r="BM473" s="194"/>
      <c r="BN473" s="194"/>
      <c r="BO473" s="194"/>
      <c r="BP473" s="194"/>
      <c r="BQ473" s="194"/>
      <c r="BR473" s="194"/>
      <c r="BS473" s="194"/>
      <c r="BT473" s="194"/>
      <c r="BU473" s="194"/>
      <c r="BV473" s="194"/>
      <c r="BW473" s="194"/>
      <c r="BX473" s="194"/>
      <c r="BY473" s="194"/>
      <c r="BZ473" s="194"/>
      <c r="CA473" s="194"/>
      <c r="CB473" s="194"/>
      <c r="CC473" s="194"/>
      <c r="CD473" s="194"/>
    </row>
    <row r="474" spans="1:82" ht="13.9" customHeight="1" thickTop="1" x14ac:dyDescent="0.4">
      <c r="A474" s="14"/>
      <c r="G474" s="24"/>
      <c r="H474" s="262"/>
      <c r="I474" s="25"/>
      <c r="J474" s="253"/>
      <c r="K474" s="163" t="s">
        <v>197</v>
      </c>
      <c r="L474" s="199">
        <f>L475</f>
        <v>6134.9134826386435</v>
      </c>
      <c r="M474" s="199">
        <v>5731.9932089290314</v>
      </c>
      <c r="N474" s="199">
        <v>5512.3131630563503</v>
      </c>
      <c r="O474" s="199">
        <v>5284.3040159183538</v>
      </c>
      <c r="P474" s="199">
        <v>5049.0069051732062</v>
      </c>
      <c r="Q474" s="199">
        <v>4905.3299083465236</v>
      </c>
      <c r="R474" s="199">
        <v>4756.4472232290191</v>
      </c>
      <c r="S474" s="199">
        <v>4601.3177121625286</v>
      </c>
      <c r="T474" s="199">
        <v>4442.0236504633795</v>
      </c>
      <c r="U474" s="199">
        <v>4277.5239004734085</v>
      </c>
      <c r="V474" s="199">
        <v>4107.8184621926157</v>
      </c>
      <c r="W474" s="199">
        <v>3933.948473279167</v>
      </c>
      <c r="X474" s="199">
        <v>3754.8727960748956</v>
      </c>
      <c r="Y474" s="199">
        <v>3570.5914305798024</v>
      </c>
      <c r="Z474" s="199">
        <v>3383.1866521102161</v>
      </c>
      <c r="AA474" s="199">
        <v>3376.93982616123</v>
      </c>
      <c r="AB474" s="199">
        <v>3368.6107248959147</v>
      </c>
      <c r="AC474" s="199">
        <v>3359.2404859724356</v>
      </c>
      <c r="AD474" s="199">
        <v>3347.7879717326273</v>
      </c>
      <c r="AE474" s="199">
        <v>3334.2531821764906</v>
      </c>
      <c r="AF474" s="199">
        <v>3319.6772549621892</v>
      </c>
      <c r="AG474" s="199">
        <v>3304.0601900897236</v>
      </c>
      <c r="AH474" s="199">
        <v>3286.3608499009297</v>
      </c>
      <c r="AI474" s="199">
        <v>3266.5792343958069</v>
      </c>
      <c r="AJ474" s="199">
        <v>3245.756481232519</v>
      </c>
      <c r="AK474" s="199">
        <v>3223.8925904110674</v>
      </c>
      <c r="AL474" s="199">
        <v>3199.946424273287</v>
      </c>
      <c r="AM474" s="199">
        <v>3174.9591204773424</v>
      </c>
      <c r="AN474" s="199">
        <v>3147.889541365068</v>
      </c>
      <c r="AO474" s="199">
        <v>3119.7788245946308</v>
      </c>
      <c r="AP474" s="199">
        <v>3090.6269701660281</v>
      </c>
      <c r="AQ474" s="199">
        <v>3060.4339780792616</v>
      </c>
      <c r="AR474" s="199">
        <v>3028.1587106761663</v>
      </c>
      <c r="AS474" s="199">
        <v>2994.8423056149063</v>
      </c>
      <c r="AT474" s="200">
        <v>2960.4847628954822</v>
      </c>
      <c r="AV474" s="194"/>
      <c r="AW474" s="194"/>
      <c r="AX474" s="194"/>
      <c r="AY474" s="194"/>
      <c r="AZ474" s="194"/>
      <c r="BA474" s="194"/>
      <c r="BB474" s="194"/>
      <c r="BC474" s="194"/>
      <c r="BD474" s="194"/>
      <c r="BE474" s="194"/>
      <c r="BF474" s="194"/>
      <c r="BG474" s="194"/>
      <c r="BH474" s="194"/>
      <c r="BI474" s="194"/>
      <c r="BJ474" s="194"/>
      <c r="BK474" s="194"/>
      <c r="BL474" s="194"/>
      <c r="BM474" s="194"/>
      <c r="BN474" s="194"/>
      <c r="BO474" s="194"/>
      <c r="BP474" s="194"/>
      <c r="BQ474" s="194"/>
      <c r="BR474" s="194"/>
      <c r="BS474" s="194"/>
      <c r="BT474" s="194"/>
      <c r="BU474" s="194"/>
      <c r="BV474" s="194"/>
      <c r="BW474" s="194"/>
      <c r="BX474" s="194"/>
      <c r="BY474" s="194"/>
      <c r="BZ474" s="194"/>
      <c r="CA474" s="194"/>
      <c r="CB474" s="194"/>
      <c r="CC474" s="194"/>
      <c r="CD474" s="194"/>
    </row>
    <row r="475" spans="1:82" ht="13.9" customHeight="1" x14ac:dyDescent="0.4">
      <c r="A475" s="14"/>
      <c r="G475" s="24"/>
      <c r="H475" s="262"/>
      <c r="I475" s="25"/>
      <c r="J475" s="253"/>
      <c r="K475" s="165" t="s">
        <v>198</v>
      </c>
      <c r="L475" s="195">
        <v>6134.9134826386435</v>
      </c>
      <c r="M475" s="195">
        <v>6023.5117532150553</v>
      </c>
      <c r="N475" s="195">
        <v>5910.0277484751387</v>
      </c>
      <c r="O475" s="195">
        <v>5794.4614684188937</v>
      </c>
      <c r="P475" s="195">
        <v>5676.8129130463203</v>
      </c>
      <c r="Q475" s="195">
        <v>5527.9302279288158</v>
      </c>
      <c r="R475" s="195">
        <v>5375.9241298368188</v>
      </c>
      <c r="S475" s="195">
        <v>5221.8357564284925</v>
      </c>
      <c r="T475" s="195">
        <v>5066.706245362001</v>
      </c>
      <c r="U475" s="195">
        <v>4909.4944589791812</v>
      </c>
      <c r="V475" s="195">
        <v>4750.200397280033</v>
      </c>
      <c r="W475" s="195">
        <v>4588.8240602645556</v>
      </c>
      <c r="X475" s="195">
        <v>4426.406585590913</v>
      </c>
      <c r="Y475" s="195">
        <v>4261.9068356009439</v>
      </c>
      <c r="Z475" s="195">
        <v>4095.3248102946436</v>
      </c>
      <c r="AA475" s="195">
        <v>4065.1318182078771</v>
      </c>
      <c r="AB475" s="195">
        <v>4033.897688462946</v>
      </c>
      <c r="AC475" s="195">
        <v>4002.6635587180153</v>
      </c>
      <c r="AD475" s="195">
        <v>3969.3471536567554</v>
      </c>
      <c r="AE475" s="195">
        <v>3936.0307485954959</v>
      </c>
      <c r="AF475" s="195">
        <v>3901.6732058760713</v>
      </c>
      <c r="AG475" s="195">
        <v>3867.3156631566471</v>
      </c>
      <c r="AH475" s="195">
        <v>3830.8758451208946</v>
      </c>
      <c r="AI475" s="195">
        <v>3794.4360270851416</v>
      </c>
      <c r="AJ475" s="195">
        <v>3757.9962090493887</v>
      </c>
      <c r="AK475" s="195">
        <v>3719.4741156973073</v>
      </c>
      <c r="AL475" s="195">
        <v>3680.952022345225</v>
      </c>
      <c r="AM475" s="195">
        <v>3642.4299289931437</v>
      </c>
      <c r="AN475" s="195">
        <v>3602.8666979828977</v>
      </c>
      <c r="AO475" s="195">
        <v>3562.2623293144875</v>
      </c>
      <c r="AP475" s="195">
        <v>3520.6168229879127</v>
      </c>
      <c r="AQ475" s="195">
        <v>3478.9713166613378</v>
      </c>
      <c r="AR475" s="195">
        <v>3437.3258103347634</v>
      </c>
      <c r="AS475" s="195">
        <v>3393.5980286918598</v>
      </c>
      <c r="AT475" s="196">
        <v>3350.9113847071199</v>
      </c>
      <c r="AV475" s="194"/>
      <c r="AW475" s="194"/>
      <c r="AX475" s="194"/>
      <c r="AY475" s="194"/>
      <c r="AZ475" s="194"/>
      <c r="BA475" s="194"/>
      <c r="BB475" s="194"/>
      <c r="BC475" s="194"/>
      <c r="BD475" s="194"/>
      <c r="BE475" s="194"/>
      <c r="BF475" s="194"/>
      <c r="BG475" s="194"/>
      <c r="BH475" s="194"/>
      <c r="BI475" s="194"/>
      <c r="BJ475" s="194"/>
      <c r="BK475" s="194"/>
      <c r="BL475" s="194"/>
      <c r="BM475" s="194"/>
      <c r="BN475" s="194"/>
      <c r="BO475" s="194"/>
      <c r="BP475" s="194"/>
      <c r="BQ475" s="194"/>
      <c r="BR475" s="194"/>
      <c r="BS475" s="194"/>
      <c r="BT475" s="194"/>
      <c r="BU475" s="194"/>
      <c r="BV475" s="194"/>
      <c r="BW475" s="194"/>
      <c r="BX475" s="194"/>
      <c r="BY475" s="194"/>
      <c r="BZ475" s="194"/>
      <c r="CA475" s="194"/>
      <c r="CB475" s="194"/>
      <c r="CC475" s="194"/>
      <c r="CD475" s="194"/>
    </row>
    <row r="476" spans="1:82" ht="13.9" customHeight="1" thickBot="1" x14ac:dyDescent="0.45">
      <c r="A476" s="14"/>
      <c r="G476" s="24"/>
      <c r="H476" s="262"/>
      <c r="I476" s="25"/>
      <c r="J476" s="253"/>
      <c r="K476" s="167" t="s">
        <v>199</v>
      </c>
      <c r="L476" s="197">
        <f>L475</f>
        <v>6134.9134826386435</v>
      </c>
      <c r="M476" s="197">
        <v>6359.7992168021456</v>
      </c>
      <c r="N476" s="197">
        <v>6359.7992168021456</v>
      </c>
      <c r="O476" s="197">
        <v>6359.7992168021456</v>
      </c>
      <c r="P476" s="197">
        <v>6359.7992168021456</v>
      </c>
      <c r="Q476" s="197">
        <v>6359.7992168021456</v>
      </c>
      <c r="R476" s="197">
        <v>6359.7992168021456</v>
      </c>
      <c r="S476" s="197">
        <v>6359.7992168021456</v>
      </c>
      <c r="T476" s="197">
        <v>6359.7992168021456</v>
      </c>
      <c r="U476" s="197">
        <v>6359.7992168021456</v>
      </c>
      <c r="V476" s="197">
        <v>6359.7992168021456</v>
      </c>
      <c r="W476" s="197">
        <v>6359.7992168021456</v>
      </c>
      <c r="X476" s="197">
        <v>6359.7992168021456</v>
      </c>
      <c r="Y476" s="197">
        <v>6359.7992168021456</v>
      </c>
      <c r="Z476" s="197">
        <v>6359.7992168021456</v>
      </c>
      <c r="AA476" s="197">
        <v>6359.7992168021456</v>
      </c>
      <c r="AB476" s="197">
        <v>6359.7992168021456</v>
      </c>
      <c r="AC476" s="197">
        <v>6359.7992168021456</v>
      </c>
      <c r="AD476" s="197">
        <v>6359.7992168021456</v>
      </c>
      <c r="AE476" s="197">
        <v>6359.7992168021456</v>
      </c>
      <c r="AF476" s="197">
        <v>6359.7992168021456</v>
      </c>
      <c r="AG476" s="197">
        <v>6359.7992168021456</v>
      </c>
      <c r="AH476" s="197">
        <v>6359.7992168021456</v>
      </c>
      <c r="AI476" s="197">
        <v>6359.7992168021456</v>
      </c>
      <c r="AJ476" s="197">
        <v>6359.7992168021456</v>
      </c>
      <c r="AK476" s="197">
        <v>6359.7992168021456</v>
      </c>
      <c r="AL476" s="197">
        <v>6359.7992168021456</v>
      </c>
      <c r="AM476" s="197">
        <v>6359.7992168021456</v>
      </c>
      <c r="AN476" s="197">
        <v>6359.7992168021456</v>
      </c>
      <c r="AO476" s="197">
        <v>6359.7992168021456</v>
      </c>
      <c r="AP476" s="197">
        <v>6359.7992168021456</v>
      </c>
      <c r="AQ476" s="197">
        <v>6359.7992168021456</v>
      </c>
      <c r="AR476" s="197">
        <v>6359.7992168021456</v>
      </c>
      <c r="AS476" s="197">
        <v>6359.7992168021456</v>
      </c>
      <c r="AT476" s="198">
        <v>6359.7992168021456</v>
      </c>
      <c r="AV476" s="194"/>
      <c r="AW476" s="194"/>
      <c r="AX476" s="194"/>
      <c r="AY476" s="194"/>
      <c r="AZ476" s="194"/>
      <c r="BA476" s="194"/>
      <c r="BB476" s="194"/>
      <c r="BC476" s="194"/>
      <c r="BD476" s="194"/>
      <c r="BE476" s="194"/>
      <c r="BF476" s="194"/>
      <c r="BG476" s="194"/>
      <c r="BH476" s="194"/>
      <c r="BI476" s="194"/>
      <c r="BJ476" s="194"/>
      <c r="BK476" s="194"/>
      <c r="BL476" s="194"/>
      <c r="BM476" s="194"/>
      <c r="BN476" s="194"/>
      <c r="BO476" s="194"/>
      <c r="BP476" s="194"/>
      <c r="BQ476" s="194"/>
      <c r="BR476" s="194"/>
      <c r="BS476" s="194"/>
      <c r="BT476" s="194"/>
      <c r="BU476" s="194"/>
      <c r="BV476" s="194"/>
      <c r="BW476" s="194"/>
      <c r="BX476" s="194"/>
      <c r="BY476" s="194"/>
      <c r="BZ476" s="194"/>
      <c r="CA476" s="194"/>
      <c r="CB476" s="194"/>
      <c r="CC476" s="194"/>
      <c r="CD476" s="194"/>
    </row>
    <row r="477" spans="1:82" ht="13.9" customHeight="1" thickTop="1" x14ac:dyDescent="0.4">
      <c r="A477" s="14"/>
      <c r="G477" s="24"/>
      <c r="H477" s="262"/>
      <c r="I477" s="25"/>
      <c r="J477" s="253"/>
      <c r="K477" s="163" t="s">
        <v>200</v>
      </c>
      <c r="L477" s="199">
        <f>L478</f>
        <v>6458.3645028944147</v>
      </c>
      <c r="M477" s="199">
        <v>6032.5392007051869</v>
      </c>
      <c r="N477" s="199">
        <v>5799.3243652763695</v>
      </c>
      <c r="O477" s="199">
        <v>5557.7804285822358</v>
      </c>
      <c r="P477" s="199">
        <v>5307.9073906227859</v>
      </c>
      <c r="Q477" s="199">
        <v>5155.9012925307889</v>
      </c>
      <c r="R477" s="199">
        <v>4997.6483684898039</v>
      </c>
      <c r="S477" s="199">
        <v>4833.1486184998348</v>
      </c>
      <c r="T477" s="199">
        <v>4663.443180219042</v>
      </c>
      <c r="U477" s="199">
        <v>4487.490915989265</v>
      </c>
      <c r="V477" s="199">
        <v>4306.3329634686643</v>
      </c>
      <c r="W477" s="199">
        <v>4119.9693226572426</v>
      </c>
      <c r="X477" s="199">
        <v>3929.4411312131624</v>
      </c>
      <c r="Y477" s="199">
        <v>3732.6661138200971</v>
      </c>
      <c r="Z477" s="199">
        <v>3530.6854081362094</v>
      </c>
      <c r="AA477" s="199">
        <v>3525.4797198453875</v>
      </c>
      <c r="AB477" s="199">
        <v>3518.1917562382373</v>
      </c>
      <c r="AC477" s="199">
        <v>3508.8215173147578</v>
      </c>
      <c r="AD477" s="199">
        <v>3497.3690030749499</v>
      </c>
      <c r="AE477" s="199">
        <v>3484.8753511769773</v>
      </c>
      <c r="AF477" s="199">
        <v>3469.2582863045118</v>
      </c>
      <c r="AG477" s="199">
        <v>3452.600083773882</v>
      </c>
      <c r="AH477" s="199">
        <v>3434.9007435850876</v>
      </c>
      <c r="AI477" s="199">
        <v>3414.0779904218002</v>
      </c>
      <c r="AJ477" s="199">
        <v>3393.2552372585128</v>
      </c>
      <c r="AK477" s="199">
        <v>3369.3090711207324</v>
      </c>
      <c r="AL477" s="199">
        <v>3344.3217673247877</v>
      </c>
      <c r="AM477" s="199">
        <v>3317.2521882125143</v>
      </c>
      <c r="AN477" s="199">
        <v>3289.1414714420757</v>
      </c>
      <c r="AO477" s="199">
        <v>3259.9896170134734</v>
      </c>
      <c r="AP477" s="199">
        <v>3228.7554872685423</v>
      </c>
      <c r="AQ477" s="199">
        <v>3195.4390822072828</v>
      </c>
      <c r="AR477" s="199">
        <v>3162.1226771460233</v>
      </c>
      <c r="AS477" s="199">
        <v>3126.7239967684345</v>
      </c>
      <c r="AT477" s="200">
        <v>3089.2430410745169</v>
      </c>
      <c r="AV477" s="194"/>
      <c r="AW477" s="194"/>
      <c r="AX477" s="194"/>
      <c r="AY477" s="194"/>
      <c r="AZ477" s="194"/>
      <c r="BA477" s="194"/>
      <c r="BB477" s="194"/>
      <c r="BC477" s="194"/>
      <c r="BD477" s="194"/>
      <c r="BE477" s="194"/>
      <c r="BF477" s="194"/>
      <c r="BG477" s="194"/>
      <c r="BH477" s="194"/>
      <c r="BI477" s="194"/>
      <c r="BJ477" s="194"/>
      <c r="BK477" s="194"/>
      <c r="BL477" s="194"/>
      <c r="BM477" s="194"/>
      <c r="BN477" s="194"/>
      <c r="BO477" s="194"/>
      <c r="BP477" s="194"/>
      <c r="BQ477" s="194"/>
      <c r="BR477" s="194"/>
      <c r="BS477" s="194"/>
      <c r="BT477" s="194"/>
      <c r="BU477" s="194"/>
      <c r="BV477" s="194"/>
      <c r="BW477" s="194"/>
      <c r="BX477" s="194"/>
      <c r="BY477" s="194"/>
      <c r="BZ477" s="194"/>
      <c r="CA477" s="194"/>
      <c r="CB477" s="194"/>
      <c r="CC477" s="194"/>
      <c r="CD477" s="194"/>
    </row>
    <row r="478" spans="1:82" ht="13.9" customHeight="1" x14ac:dyDescent="0.4">
      <c r="A478" s="14"/>
      <c r="G478" s="24"/>
      <c r="H478" s="262"/>
      <c r="I478" s="25"/>
      <c r="J478" s="253"/>
      <c r="K478" s="165" t="s">
        <v>201</v>
      </c>
      <c r="L478" s="195">
        <v>6458.3645028944147</v>
      </c>
      <c r="M478" s="195">
        <v>6339.6748098636754</v>
      </c>
      <c r="N478" s="195">
        <v>6219.9439791747736</v>
      </c>
      <c r="O478" s="195">
        <v>6097.0897355113784</v>
      </c>
      <c r="P478" s="195">
        <v>5972.1532165316539</v>
      </c>
      <c r="Q478" s="195">
        <v>5811.8180171743415</v>
      </c>
      <c r="R478" s="195">
        <v>5650.441680158865</v>
      </c>
      <c r="S478" s="195">
        <v>5485.941930168894</v>
      </c>
      <c r="T478" s="195">
        <v>5319.3599048625956</v>
      </c>
      <c r="U478" s="195">
        <v>5151.7367418981312</v>
      </c>
      <c r="V478" s="195">
        <v>4980.9901659591751</v>
      </c>
      <c r="W478" s="195">
        <v>4808.1613147038906</v>
      </c>
      <c r="X478" s="195">
        <v>4634.2913257904411</v>
      </c>
      <c r="Y478" s="195">
        <v>4458.3390615606622</v>
      </c>
      <c r="Z478" s="195">
        <v>4280.304522014555</v>
      </c>
      <c r="AA478" s="195">
        <v>4248.0292546114588</v>
      </c>
      <c r="AB478" s="195">
        <v>4214.7128495502002</v>
      </c>
      <c r="AC478" s="195">
        <v>4181.3964444889407</v>
      </c>
      <c r="AD478" s="195">
        <v>4147.0389017695161</v>
      </c>
      <c r="AE478" s="195">
        <v>4111.6402213919273</v>
      </c>
      <c r="AF478" s="195">
        <v>4075.2004033561743</v>
      </c>
      <c r="AG478" s="195">
        <v>4037.7194476622567</v>
      </c>
      <c r="AH478" s="195">
        <v>4000.23849196834</v>
      </c>
      <c r="AI478" s="195">
        <v>3961.7163986162582</v>
      </c>
      <c r="AJ478" s="195">
        <v>3922.1531676060126</v>
      </c>
      <c r="AK478" s="195">
        <v>3881.5487989376015</v>
      </c>
      <c r="AL478" s="195">
        <v>3839.9032926110272</v>
      </c>
      <c r="AM478" s="195">
        <v>3798.2577862844528</v>
      </c>
      <c r="AN478" s="195">
        <v>3755.5711422997128</v>
      </c>
      <c r="AO478" s="195">
        <v>3712.8844983149743</v>
      </c>
      <c r="AP478" s="195">
        <v>3669.1567166720706</v>
      </c>
      <c r="AQ478" s="195">
        <v>3624.3877973710028</v>
      </c>
      <c r="AR478" s="195">
        <v>3578.5777404117707</v>
      </c>
      <c r="AS478" s="195">
        <v>3532.7676834525382</v>
      </c>
      <c r="AT478" s="196">
        <v>3485.9164888351415</v>
      </c>
      <c r="AV478" s="194"/>
      <c r="AW478" s="194"/>
      <c r="AX478" s="194"/>
      <c r="AY478" s="194"/>
      <c r="AZ478" s="194"/>
      <c r="BA478" s="194"/>
      <c r="BB478" s="194"/>
      <c r="BC478" s="194"/>
      <c r="BD478" s="194"/>
      <c r="BE478" s="194"/>
      <c r="BF478" s="194"/>
      <c r="BG478" s="194"/>
      <c r="BH478" s="194"/>
      <c r="BI478" s="194"/>
      <c r="BJ478" s="194"/>
      <c r="BK478" s="194"/>
      <c r="BL478" s="194"/>
      <c r="BM478" s="194"/>
      <c r="BN478" s="194"/>
      <c r="BO478" s="194"/>
      <c r="BP478" s="194"/>
      <c r="BQ478" s="194"/>
      <c r="BR478" s="194"/>
      <c r="BS478" s="194"/>
      <c r="BT478" s="194"/>
      <c r="BU478" s="194"/>
      <c r="BV478" s="194"/>
      <c r="BW478" s="194"/>
      <c r="BX478" s="194"/>
      <c r="BY478" s="194"/>
      <c r="BZ478" s="194"/>
      <c r="CA478" s="194"/>
      <c r="CB478" s="194"/>
      <c r="CC478" s="194"/>
      <c r="CD478" s="194"/>
    </row>
    <row r="479" spans="1:82" ht="13.9" customHeight="1" thickBot="1" x14ac:dyDescent="0.45">
      <c r="A479" s="14"/>
      <c r="G479" s="24"/>
      <c r="H479" s="262"/>
      <c r="I479" s="25"/>
      <c r="J479" s="253"/>
      <c r="K479" s="167" t="s">
        <v>202</v>
      </c>
      <c r="L479" s="197">
        <f>L478</f>
        <v>6458.3645028944147</v>
      </c>
      <c r="M479" s="197">
        <v>6696.7850266140549</v>
      </c>
      <c r="N479" s="197">
        <v>6696.7850266140549</v>
      </c>
      <c r="O479" s="197">
        <v>6696.7850266140549</v>
      </c>
      <c r="P479" s="197">
        <v>6696.7850266140549</v>
      </c>
      <c r="Q479" s="197">
        <v>6696.7850266140549</v>
      </c>
      <c r="R479" s="197">
        <v>6696.7850266140549</v>
      </c>
      <c r="S479" s="197">
        <v>6696.7850266140549</v>
      </c>
      <c r="T479" s="197">
        <v>6696.7850266140549</v>
      </c>
      <c r="U479" s="197">
        <v>6696.7850266140549</v>
      </c>
      <c r="V479" s="197">
        <v>6696.7850266140549</v>
      </c>
      <c r="W479" s="197">
        <v>6696.7850266140549</v>
      </c>
      <c r="X479" s="197">
        <v>6696.7850266140549</v>
      </c>
      <c r="Y479" s="197">
        <v>6696.7850266140549</v>
      </c>
      <c r="Z479" s="197">
        <v>6696.7850266140549</v>
      </c>
      <c r="AA479" s="197">
        <v>6696.7850266140549</v>
      </c>
      <c r="AB479" s="197">
        <v>6696.7850266140549</v>
      </c>
      <c r="AC479" s="197">
        <v>6696.7850266140549</v>
      </c>
      <c r="AD479" s="197">
        <v>6696.7850266140549</v>
      </c>
      <c r="AE479" s="197">
        <v>6696.7850266140549</v>
      </c>
      <c r="AF479" s="197">
        <v>6696.7850266140549</v>
      </c>
      <c r="AG479" s="197">
        <v>6696.7850266140549</v>
      </c>
      <c r="AH479" s="197">
        <v>6696.7850266140549</v>
      </c>
      <c r="AI479" s="197">
        <v>6696.7850266140549</v>
      </c>
      <c r="AJ479" s="197">
        <v>6696.7850266140549</v>
      </c>
      <c r="AK479" s="197">
        <v>6696.7850266140549</v>
      </c>
      <c r="AL479" s="197">
        <v>6696.7850266140549</v>
      </c>
      <c r="AM479" s="197">
        <v>6696.7850266140549</v>
      </c>
      <c r="AN479" s="197">
        <v>6696.7850266140549</v>
      </c>
      <c r="AO479" s="197">
        <v>6696.7850266140549</v>
      </c>
      <c r="AP479" s="197">
        <v>6696.7850266140549</v>
      </c>
      <c r="AQ479" s="197">
        <v>6696.7850266140549</v>
      </c>
      <c r="AR479" s="197">
        <v>6696.7850266140549</v>
      </c>
      <c r="AS479" s="197">
        <v>6696.7850266140549</v>
      </c>
      <c r="AT479" s="198">
        <v>6696.7850266140549</v>
      </c>
      <c r="AV479" s="194"/>
      <c r="AW479" s="194"/>
      <c r="AX479" s="194"/>
      <c r="AY479" s="194"/>
      <c r="AZ479" s="194"/>
      <c r="BA479" s="194"/>
      <c r="BB479" s="194"/>
      <c r="BC479" s="194"/>
      <c r="BD479" s="194"/>
      <c r="BE479" s="194"/>
      <c r="BF479" s="194"/>
      <c r="BG479" s="194"/>
      <c r="BH479" s="194"/>
      <c r="BI479" s="194"/>
      <c r="BJ479" s="194"/>
      <c r="BK479" s="194"/>
      <c r="BL479" s="194"/>
      <c r="BM479" s="194"/>
      <c r="BN479" s="194"/>
      <c r="BO479" s="194"/>
      <c r="BP479" s="194"/>
      <c r="BQ479" s="194"/>
      <c r="BR479" s="194"/>
      <c r="BS479" s="194"/>
      <c r="BT479" s="194"/>
      <c r="BU479" s="194"/>
      <c r="BV479" s="194"/>
      <c r="BW479" s="194"/>
      <c r="BX479" s="194"/>
      <c r="BY479" s="194"/>
      <c r="BZ479" s="194"/>
      <c r="CA479" s="194"/>
      <c r="CB479" s="194"/>
      <c r="CC479" s="194"/>
      <c r="CD479" s="194"/>
    </row>
    <row r="480" spans="1:82" s="14" customFormat="1" ht="13.9" customHeight="1" thickTop="1" x14ac:dyDescent="0.45">
      <c r="G480" s="172"/>
      <c r="H480" s="262"/>
      <c r="I480" s="27"/>
      <c r="J480" s="173"/>
      <c r="K480" s="174"/>
      <c r="L480"/>
      <c r="M480" s="201"/>
      <c r="N480" s="201"/>
      <c r="O480" s="201"/>
      <c r="P480" s="201"/>
      <c r="Q480" s="201"/>
      <c r="R480" s="201"/>
      <c r="S480" s="201"/>
      <c r="T480" s="201"/>
      <c r="U480" s="201"/>
      <c r="V480" s="201"/>
      <c r="W480" s="201"/>
      <c r="X480" s="201"/>
      <c r="Y480" s="201"/>
      <c r="Z480" s="201"/>
      <c r="AA480" s="201"/>
      <c r="AB480" s="201"/>
      <c r="AC480" s="201"/>
      <c r="AD480" s="201"/>
      <c r="AE480" s="201"/>
      <c r="AF480" s="201"/>
      <c r="AG480" s="201"/>
      <c r="AH480" s="201"/>
      <c r="AI480" s="201"/>
      <c r="AJ480" s="201"/>
      <c r="AK480" s="201"/>
      <c r="AL480" s="201"/>
      <c r="AM480" s="201"/>
      <c r="AN480" s="201"/>
      <c r="AO480" s="201"/>
      <c r="AP480" s="201"/>
      <c r="AQ480" s="201"/>
      <c r="AR480" s="201"/>
      <c r="AS480" s="201"/>
      <c r="AT480" s="201"/>
    </row>
    <row r="481" spans="1:82" ht="13.9" customHeight="1" x14ac:dyDescent="0.4">
      <c r="A481" s="14"/>
      <c r="G481" s="24"/>
      <c r="H481" s="262"/>
      <c r="I481" s="25"/>
      <c r="J481" s="173"/>
      <c r="K481" s="165"/>
      <c r="L481" s="162">
        <v>2016</v>
      </c>
      <c r="M481" s="162">
        <v>2017</v>
      </c>
      <c r="N481" s="162">
        <v>2018</v>
      </c>
      <c r="O481" s="162">
        <v>2019</v>
      </c>
      <c r="P481" s="162">
        <v>2020</v>
      </c>
      <c r="Q481" s="162">
        <v>2021</v>
      </c>
      <c r="R481" s="162">
        <v>2022</v>
      </c>
      <c r="S481" s="162">
        <v>2023</v>
      </c>
      <c r="T481" s="162">
        <v>2024</v>
      </c>
      <c r="U481" s="162">
        <v>2025</v>
      </c>
      <c r="V481" s="162">
        <v>2026</v>
      </c>
      <c r="W481" s="162">
        <v>2027</v>
      </c>
      <c r="X481" s="162">
        <v>2028</v>
      </c>
      <c r="Y481" s="162">
        <v>2029</v>
      </c>
      <c r="Z481" s="162">
        <v>2030</v>
      </c>
      <c r="AA481" s="162">
        <v>2031</v>
      </c>
      <c r="AB481" s="162">
        <v>2032</v>
      </c>
      <c r="AC481" s="162">
        <v>2033</v>
      </c>
      <c r="AD481" s="162">
        <v>2034</v>
      </c>
      <c r="AE481" s="162">
        <v>2035</v>
      </c>
      <c r="AF481" s="162">
        <v>2036</v>
      </c>
      <c r="AG481" s="162">
        <v>2037</v>
      </c>
      <c r="AH481" s="162">
        <v>2038</v>
      </c>
      <c r="AI481" s="162">
        <v>2039</v>
      </c>
      <c r="AJ481" s="162">
        <v>2040</v>
      </c>
      <c r="AK481" s="162">
        <v>2041</v>
      </c>
      <c r="AL481" s="162">
        <v>2042</v>
      </c>
      <c r="AM481" s="162">
        <v>2043</v>
      </c>
      <c r="AN481" s="162">
        <v>2044</v>
      </c>
      <c r="AO481" s="162">
        <v>2045</v>
      </c>
      <c r="AP481" s="162">
        <v>2046</v>
      </c>
      <c r="AQ481" s="162">
        <v>2047</v>
      </c>
      <c r="AR481" s="162">
        <v>2048</v>
      </c>
      <c r="AS481" s="162">
        <v>2049</v>
      </c>
      <c r="AT481" s="162">
        <v>2050</v>
      </c>
      <c r="AV481" s="162"/>
      <c r="AW481" s="162"/>
      <c r="AX481" s="162"/>
      <c r="AY481" s="162"/>
      <c r="AZ481" s="162"/>
      <c r="BA481" s="162"/>
      <c r="BB481" s="162"/>
      <c r="BC481" s="162"/>
      <c r="BD481" s="162"/>
      <c r="BE481" s="162"/>
      <c r="BF481" s="162"/>
      <c r="BG481" s="162"/>
      <c r="BH481" s="162"/>
      <c r="BI481" s="162"/>
      <c r="BJ481" s="162"/>
      <c r="BK481" s="162"/>
      <c r="BL481" s="162"/>
      <c r="BM481" s="162"/>
      <c r="BN481" s="162"/>
      <c r="BO481" s="162"/>
      <c r="BP481" s="162"/>
      <c r="BQ481" s="162"/>
      <c r="BR481" s="162"/>
      <c r="BS481" s="162"/>
      <c r="BT481" s="162"/>
      <c r="BU481" s="162"/>
      <c r="BV481" s="162"/>
      <c r="BW481" s="162"/>
      <c r="BX481" s="162"/>
      <c r="BY481" s="162"/>
      <c r="BZ481" s="162"/>
      <c r="CA481" s="162"/>
      <c r="CB481" s="162"/>
      <c r="CC481" s="162"/>
      <c r="CD481" s="162"/>
    </row>
    <row r="482" spans="1:82" ht="13.9" customHeight="1" x14ac:dyDescent="0.4">
      <c r="G482" s="24"/>
      <c r="H482" s="262"/>
      <c r="I482" s="25"/>
      <c r="J482" s="251" t="s">
        <v>142</v>
      </c>
      <c r="K482" s="163" t="s">
        <v>158</v>
      </c>
      <c r="L482" s="192">
        <f>L483</f>
        <v>137.16147681738988</v>
      </c>
      <c r="M482" s="192">
        <v>136.19928463928647</v>
      </c>
      <c r="N482" s="192">
        <v>135.57091423725979</v>
      </c>
      <c r="O482" s="192">
        <v>134.94254383523312</v>
      </c>
      <c r="P482" s="192">
        <v>134.31417343320643</v>
      </c>
      <c r="Q482" s="192">
        <v>133.68580303117972</v>
      </c>
      <c r="R482" s="192">
        <v>133.05743262915303</v>
      </c>
      <c r="S482" s="192">
        <v>132.42906222712634</v>
      </c>
      <c r="T482" s="192">
        <v>131.80069182509962</v>
      </c>
      <c r="U482" s="192">
        <v>131.17232142307293</v>
      </c>
      <c r="V482" s="192">
        <v>130.54395102104624</v>
      </c>
      <c r="W482" s="192">
        <v>129.91558061901955</v>
      </c>
      <c r="X482" s="192">
        <v>129.28721021699286</v>
      </c>
      <c r="Y482" s="192">
        <v>128.65883981496617</v>
      </c>
      <c r="Z482" s="192">
        <v>128.03046941293945</v>
      </c>
      <c r="AA482" s="192">
        <v>127.40209901091276</v>
      </c>
      <c r="AB482" s="192">
        <v>126.77372860888607</v>
      </c>
      <c r="AC482" s="192">
        <v>126.14535820685938</v>
      </c>
      <c r="AD482" s="192">
        <v>125.51698780483268</v>
      </c>
      <c r="AE482" s="192">
        <v>124.88861740280598</v>
      </c>
      <c r="AF482" s="192">
        <v>124.26024700077929</v>
      </c>
      <c r="AG482" s="192">
        <v>123.6318765987526</v>
      </c>
      <c r="AH482" s="192">
        <v>123.00350619672591</v>
      </c>
      <c r="AI482" s="192">
        <v>122.3751357946992</v>
      </c>
      <c r="AJ482" s="192">
        <v>121.74676539267251</v>
      </c>
      <c r="AK482" s="192">
        <v>121.11839499064581</v>
      </c>
      <c r="AL482" s="192">
        <v>120.49002458861912</v>
      </c>
      <c r="AM482" s="192">
        <v>119.86165418659243</v>
      </c>
      <c r="AN482" s="192">
        <v>119.23328378456573</v>
      </c>
      <c r="AO482" s="192">
        <v>118.60491338253904</v>
      </c>
      <c r="AP482" s="192">
        <v>117.97654298051233</v>
      </c>
      <c r="AQ482" s="192">
        <v>117.34817257848566</v>
      </c>
      <c r="AR482" s="192">
        <v>116.71980217645896</v>
      </c>
      <c r="AS482" s="192">
        <v>116.09143177443225</v>
      </c>
      <c r="AT482" s="193">
        <v>115.46306137240556</v>
      </c>
      <c r="AV482" s="194"/>
      <c r="AW482" s="194"/>
      <c r="AX482" s="194"/>
      <c r="AY482" s="194"/>
      <c r="AZ482" s="194"/>
      <c r="BA482" s="194"/>
      <c r="BB482" s="194"/>
      <c r="BC482" s="194"/>
      <c r="BD482" s="194"/>
      <c r="BE482" s="194"/>
      <c r="BF482" s="194"/>
      <c r="BG482" s="194"/>
      <c r="BH482" s="194"/>
      <c r="BI482" s="194"/>
      <c r="BJ482" s="194"/>
      <c r="BK482" s="194"/>
      <c r="BL482" s="194"/>
      <c r="BM482" s="194"/>
      <c r="BN482" s="194"/>
      <c r="BO482" s="194"/>
      <c r="BP482" s="194"/>
      <c r="BQ482" s="194"/>
      <c r="BR482" s="194"/>
      <c r="BS482" s="194"/>
      <c r="BT482" s="194"/>
      <c r="BU482" s="194"/>
      <c r="BV482" s="194"/>
      <c r="BW482" s="194"/>
      <c r="BX482" s="194"/>
      <c r="BY482" s="194"/>
      <c r="BZ482" s="194"/>
      <c r="CA482" s="194"/>
      <c r="CB482" s="194"/>
      <c r="CC482" s="194"/>
      <c r="CD482" s="194"/>
    </row>
    <row r="483" spans="1:82" ht="13.9" customHeight="1" x14ac:dyDescent="0.4">
      <c r="G483" s="24"/>
      <c r="H483" s="262"/>
      <c r="I483" s="25"/>
      <c r="J483" s="252"/>
      <c r="K483" s="165" t="s">
        <v>159</v>
      </c>
      <c r="L483" s="195">
        <v>137.16147681738988</v>
      </c>
      <c r="M483" s="195">
        <v>136.86692819143985</v>
      </c>
      <c r="N483" s="195">
        <v>136.57237956548985</v>
      </c>
      <c r="O483" s="195">
        <v>136.27783093953985</v>
      </c>
      <c r="P483" s="195">
        <v>135.98328231358983</v>
      </c>
      <c r="Q483" s="195">
        <v>135.68873368763983</v>
      </c>
      <c r="R483" s="195">
        <v>135.39418506168983</v>
      </c>
      <c r="S483" s="195">
        <v>135.0996364357398</v>
      </c>
      <c r="T483" s="195">
        <v>134.8050878097898</v>
      </c>
      <c r="U483" s="195">
        <v>134.5105391838398</v>
      </c>
      <c r="V483" s="195">
        <v>134.21599055788977</v>
      </c>
      <c r="W483" s="195">
        <v>133.92144193193977</v>
      </c>
      <c r="X483" s="195">
        <v>133.62689330598974</v>
      </c>
      <c r="Y483" s="195">
        <v>133.33234468003974</v>
      </c>
      <c r="Z483" s="195">
        <v>133.03779605408974</v>
      </c>
      <c r="AA483" s="195">
        <v>132.74324742813971</v>
      </c>
      <c r="AB483" s="195">
        <v>132.44869880218971</v>
      </c>
      <c r="AC483" s="195">
        <v>132.15415017623971</v>
      </c>
      <c r="AD483" s="195">
        <v>131.85960155028968</v>
      </c>
      <c r="AE483" s="195">
        <v>131.56505292433968</v>
      </c>
      <c r="AF483" s="195">
        <v>131.27050429838968</v>
      </c>
      <c r="AG483" s="195">
        <v>130.97595567243965</v>
      </c>
      <c r="AH483" s="195">
        <v>130.68140704648965</v>
      </c>
      <c r="AI483" s="195">
        <v>130.38685842053965</v>
      </c>
      <c r="AJ483" s="195">
        <v>130.09230979458962</v>
      </c>
      <c r="AK483" s="195">
        <v>129.79776116863962</v>
      </c>
      <c r="AL483" s="195">
        <v>129.50321254268962</v>
      </c>
      <c r="AM483" s="195">
        <v>129.20866391673962</v>
      </c>
      <c r="AN483" s="195">
        <v>128.9141152907896</v>
      </c>
      <c r="AO483" s="195">
        <v>128.6195666648396</v>
      </c>
      <c r="AP483" s="195">
        <v>128.3250180388896</v>
      </c>
      <c r="AQ483" s="195">
        <v>128.03046941293957</v>
      </c>
      <c r="AR483" s="195">
        <v>127.73592078698957</v>
      </c>
      <c r="AS483" s="195">
        <v>127.44137216103955</v>
      </c>
      <c r="AT483" s="196">
        <v>127.14682353508954</v>
      </c>
      <c r="AV483" s="194"/>
      <c r="AW483" s="194"/>
      <c r="AX483" s="194"/>
      <c r="AY483" s="194"/>
      <c r="AZ483" s="194"/>
      <c r="BA483" s="194"/>
      <c r="BB483" s="194"/>
      <c r="BC483" s="194"/>
      <c r="BD483" s="194"/>
      <c r="BE483" s="194"/>
      <c r="BF483" s="194"/>
      <c r="BG483" s="194"/>
      <c r="BH483" s="194"/>
      <c r="BI483" s="194"/>
      <c r="BJ483" s="194"/>
      <c r="BK483" s="194"/>
      <c r="BL483" s="194"/>
      <c r="BM483" s="194"/>
      <c r="BN483" s="194"/>
      <c r="BO483" s="194"/>
      <c r="BP483" s="194"/>
      <c r="BQ483" s="194"/>
      <c r="BR483" s="194"/>
      <c r="BS483" s="194"/>
      <c r="BT483" s="194"/>
      <c r="BU483" s="194"/>
      <c r="BV483" s="194"/>
      <c r="BW483" s="194"/>
      <c r="BX483" s="194"/>
      <c r="BY483" s="194"/>
      <c r="BZ483" s="194"/>
      <c r="CA483" s="194"/>
      <c r="CB483" s="194"/>
      <c r="CC483" s="194"/>
      <c r="CD483" s="194"/>
    </row>
    <row r="484" spans="1:82" ht="13.9" customHeight="1" thickBot="1" x14ac:dyDescent="0.45">
      <c r="G484" s="24"/>
      <c r="H484" s="262"/>
      <c r="I484" s="25"/>
      <c r="J484" s="252"/>
      <c r="K484" s="167" t="s">
        <v>160</v>
      </c>
      <c r="L484" s="197">
        <f>L483</f>
        <v>137.16147681738988</v>
      </c>
      <c r="M484" s="197">
        <v>139.21007235501304</v>
      </c>
      <c r="N484" s="197">
        <v>139.21007235501304</v>
      </c>
      <c r="O484" s="197">
        <v>139.21007235501304</v>
      </c>
      <c r="P484" s="197">
        <v>139.21007235501304</v>
      </c>
      <c r="Q484" s="197">
        <v>139.21007235501304</v>
      </c>
      <c r="R484" s="197">
        <v>139.21007235501304</v>
      </c>
      <c r="S484" s="197">
        <v>139.21007235501304</v>
      </c>
      <c r="T484" s="197">
        <v>139.21007235501304</v>
      </c>
      <c r="U484" s="197">
        <v>139.21007235501304</v>
      </c>
      <c r="V484" s="197">
        <v>139.21007235501304</v>
      </c>
      <c r="W484" s="197">
        <v>139.21007235501304</v>
      </c>
      <c r="X484" s="197">
        <v>139.21007235501304</v>
      </c>
      <c r="Y484" s="197">
        <v>139.21007235501304</v>
      </c>
      <c r="Z484" s="197">
        <v>139.21007235501304</v>
      </c>
      <c r="AA484" s="197">
        <v>139.21007235501304</v>
      </c>
      <c r="AB484" s="197">
        <v>139.21007235501304</v>
      </c>
      <c r="AC484" s="197">
        <v>139.21007235501304</v>
      </c>
      <c r="AD484" s="197">
        <v>139.21007235501304</v>
      </c>
      <c r="AE484" s="197">
        <v>139.21007235501304</v>
      </c>
      <c r="AF484" s="197">
        <v>139.21007235501304</v>
      </c>
      <c r="AG484" s="197">
        <v>139.21007235501304</v>
      </c>
      <c r="AH484" s="197">
        <v>139.21007235501304</v>
      </c>
      <c r="AI484" s="197">
        <v>139.21007235501304</v>
      </c>
      <c r="AJ484" s="197">
        <v>139.21007235501304</v>
      </c>
      <c r="AK484" s="197">
        <v>139.21007235501304</v>
      </c>
      <c r="AL484" s="197">
        <v>139.21007235501304</v>
      </c>
      <c r="AM484" s="197">
        <v>139.21007235501304</v>
      </c>
      <c r="AN484" s="197">
        <v>139.21007235501304</v>
      </c>
      <c r="AO484" s="197">
        <v>139.21007235501304</v>
      </c>
      <c r="AP484" s="197">
        <v>139.21007235501304</v>
      </c>
      <c r="AQ484" s="197">
        <v>139.21007235501304</v>
      </c>
      <c r="AR484" s="197">
        <v>139.21007235501304</v>
      </c>
      <c r="AS484" s="197">
        <v>139.21007235501304</v>
      </c>
      <c r="AT484" s="197">
        <v>139.21007235501304</v>
      </c>
      <c r="AV484" s="194"/>
      <c r="AW484" s="194"/>
      <c r="AX484" s="194"/>
      <c r="AY484" s="194"/>
      <c r="AZ484" s="194"/>
      <c r="BA484" s="194"/>
      <c r="BB484" s="194"/>
      <c r="BC484" s="194"/>
      <c r="BD484" s="194"/>
      <c r="BE484" s="194"/>
      <c r="BF484" s="194"/>
      <c r="BG484" s="194"/>
      <c r="BH484" s="194"/>
      <c r="BI484" s="194"/>
      <c r="BJ484" s="194"/>
      <c r="BK484" s="194"/>
      <c r="BL484" s="194"/>
      <c r="BM484" s="194"/>
      <c r="BN484" s="194"/>
      <c r="BO484" s="194"/>
      <c r="BP484" s="194"/>
      <c r="BQ484" s="194"/>
      <c r="BR484" s="194"/>
      <c r="BS484" s="194"/>
      <c r="BT484" s="194"/>
      <c r="BU484" s="194"/>
      <c r="BV484" s="194"/>
      <c r="BW484" s="194"/>
      <c r="BX484" s="194"/>
      <c r="BY484" s="194"/>
      <c r="BZ484" s="194"/>
      <c r="CA484" s="194"/>
      <c r="CB484" s="194"/>
      <c r="CC484" s="194"/>
      <c r="CD484" s="194"/>
    </row>
    <row r="485" spans="1:82" ht="13.9" customHeight="1" thickTop="1" x14ac:dyDescent="0.4">
      <c r="G485" s="24"/>
      <c r="H485" s="262"/>
      <c r="I485" s="25"/>
      <c r="J485" s="252"/>
      <c r="K485" s="163" t="s">
        <v>161</v>
      </c>
      <c r="L485" s="199">
        <f>L486</f>
        <v>142.64831372256214</v>
      </c>
      <c r="M485" s="199">
        <v>141.64763120682761</v>
      </c>
      <c r="N485" s="199">
        <v>140.99412425777652</v>
      </c>
      <c r="O485" s="199">
        <v>140.34061730872543</v>
      </c>
      <c r="P485" s="199">
        <v>139.68711035967431</v>
      </c>
      <c r="Q485" s="199">
        <v>139.03360341062321</v>
      </c>
      <c r="R485" s="199">
        <v>138.38009646157209</v>
      </c>
      <c r="S485" s="199">
        <v>137.726589512521</v>
      </c>
      <c r="T485" s="199">
        <v>137.07308256346988</v>
      </c>
      <c r="U485" s="199">
        <v>136.41957561441879</v>
      </c>
      <c r="V485" s="199">
        <v>135.76606866536764</v>
      </c>
      <c r="W485" s="199">
        <v>135.11256171631655</v>
      </c>
      <c r="X485" s="199">
        <v>134.45905476726543</v>
      </c>
      <c r="Y485" s="199">
        <v>133.80554781821434</v>
      </c>
      <c r="Z485" s="199">
        <v>133.15204086916324</v>
      </c>
      <c r="AA485" s="199">
        <v>132.49853392011212</v>
      </c>
      <c r="AB485" s="199">
        <v>131.84502697106103</v>
      </c>
      <c r="AC485" s="199">
        <v>131.19152002200991</v>
      </c>
      <c r="AD485" s="199">
        <v>130.53801307295882</v>
      </c>
      <c r="AE485" s="199">
        <v>129.8845061239077</v>
      </c>
      <c r="AF485" s="199">
        <v>129.23099917485661</v>
      </c>
      <c r="AG485" s="199">
        <v>128.57749222580549</v>
      </c>
      <c r="AH485" s="199">
        <v>127.92398527675439</v>
      </c>
      <c r="AI485" s="199">
        <v>127.27047832770329</v>
      </c>
      <c r="AJ485" s="199">
        <v>126.61697137865218</v>
      </c>
      <c r="AK485" s="199">
        <v>125.96346442960107</v>
      </c>
      <c r="AL485" s="199">
        <v>125.30995748054995</v>
      </c>
      <c r="AM485" s="199">
        <v>124.65645053149886</v>
      </c>
      <c r="AN485" s="199">
        <v>124.00294358244776</v>
      </c>
      <c r="AO485" s="199">
        <v>123.34943663339665</v>
      </c>
      <c r="AP485" s="199">
        <v>122.69592968434554</v>
      </c>
      <c r="AQ485" s="199">
        <v>122.04242273529444</v>
      </c>
      <c r="AR485" s="199">
        <v>121.38891578624333</v>
      </c>
      <c r="AS485" s="199">
        <v>120.73540883719222</v>
      </c>
      <c r="AT485" s="200">
        <v>120.08190188814112</v>
      </c>
      <c r="AV485" s="194"/>
      <c r="AW485" s="194"/>
      <c r="AX485" s="194"/>
      <c r="AY485" s="194"/>
      <c r="AZ485" s="194"/>
      <c r="BA485" s="194"/>
      <c r="BB485" s="194"/>
      <c r="BC485" s="194"/>
      <c r="BD485" s="194"/>
      <c r="BE485" s="194"/>
      <c r="BF485" s="194"/>
      <c r="BG485" s="194"/>
      <c r="BH485" s="194"/>
      <c r="BI485" s="194"/>
      <c r="BJ485" s="194"/>
      <c r="BK485" s="194"/>
      <c r="BL485" s="194"/>
      <c r="BM485" s="194"/>
      <c r="BN485" s="194"/>
      <c r="BO485" s="194"/>
      <c r="BP485" s="194"/>
      <c r="BQ485" s="194"/>
      <c r="BR485" s="194"/>
      <c r="BS485" s="194"/>
      <c r="BT485" s="194"/>
      <c r="BU485" s="194"/>
      <c r="BV485" s="194"/>
      <c r="BW485" s="194"/>
      <c r="BX485" s="194"/>
      <c r="BY485" s="194"/>
      <c r="BZ485" s="194"/>
      <c r="CA485" s="194"/>
      <c r="CB485" s="194"/>
      <c r="CC485" s="194"/>
      <c r="CD485" s="194"/>
    </row>
    <row r="486" spans="1:82" ht="13.9" customHeight="1" x14ac:dyDescent="0.4">
      <c r="G486" s="24"/>
      <c r="H486" s="262"/>
      <c r="I486" s="25"/>
      <c r="J486" s="252"/>
      <c r="K486" s="165" t="s">
        <v>162</v>
      </c>
      <c r="L486" s="195">
        <v>142.64831372256214</v>
      </c>
      <c r="M486" s="195">
        <v>142.34198234019445</v>
      </c>
      <c r="N486" s="195">
        <v>142.03565095782673</v>
      </c>
      <c r="O486" s="195">
        <v>141.72931957545902</v>
      </c>
      <c r="P486" s="195">
        <v>141.4229881930913</v>
      </c>
      <c r="Q486" s="195">
        <v>141.11665681072361</v>
      </c>
      <c r="R486" s="195">
        <v>140.81032542835592</v>
      </c>
      <c r="S486" s="195">
        <v>140.50399404598821</v>
      </c>
      <c r="T486" s="195">
        <v>140.19766266362052</v>
      </c>
      <c r="U486" s="195">
        <v>139.8913312812528</v>
      </c>
      <c r="V486" s="195">
        <v>139.58499989888509</v>
      </c>
      <c r="W486" s="195">
        <v>139.2786685165174</v>
      </c>
      <c r="X486" s="195">
        <v>138.97233713414971</v>
      </c>
      <c r="Y486" s="195">
        <v>138.666005751782</v>
      </c>
      <c r="Z486" s="195">
        <v>138.35967436941431</v>
      </c>
      <c r="AA486" s="195">
        <v>138.05334298704659</v>
      </c>
      <c r="AB486" s="195">
        <v>137.74701160467887</v>
      </c>
      <c r="AC486" s="195">
        <v>137.44068022231119</v>
      </c>
      <c r="AD486" s="195">
        <v>137.13434883994347</v>
      </c>
      <c r="AE486" s="195">
        <v>136.82801745757578</v>
      </c>
      <c r="AF486" s="195">
        <v>136.52168607520809</v>
      </c>
      <c r="AG486" s="195">
        <v>136.21535469284038</v>
      </c>
      <c r="AH486" s="195">
        <v>135.90902331047269</v>
      </c>
      <c r="AI486" s="195">
        <v>135.60269192810497</v>
      </c>
      <c r="AJ486" s="195">
        <v>135.29636054573726</v>
      </c>
      <c r="AK486" s="195">
        <v>134.99002916336957</v>
      </c>
      <c r="AL486" s="195">
        <v>134.68369778100185</v>
      </c>
      <c r="AM486" s="195">
        <v>134.37736639863417</v>
      </c>
      <c r="AN486" s="195">
        <v>134.07103501626648</v>
      </c>
      <c r="AO486" s="195">
        <v>133.76470363389873</v>
      </c>
      <c r="AP486" s="195">
        <v>133.45837225153105</v>
      </c>
      <c r="AQ486" s="195">
        <v>133.15204086916336</v>
      </c>
      <c r="AR486" s="195">
        <v>132.84570948679564</v>
      </c>
      <c r="AS486" s="195">
        <v>132.53937810442795</v>
      </c>
      <c r="AT486" s="196">
        <v>132.23304672206027</v>
      </c>
      <c r="AV486" s="194"/>
      <c r="AW486" s="194"/>
      <c r="AX486" s="194"/>
      <c r="AY486" s="194"/>
      <c r="AZ486" s="194"/>
      <c r="BA486" s="194"/>
      <c r="BB486" s="194"/>
      <c r="BC486" s="194"/>
      <c r="BD486" s="194"/>
      <c r="BE486" s="194"/>
      <c r="BF486" s="194"/>
      <c r="BG486" s="194"/>
      <c r="BH486" s="194"/>
      <c r="BI486" s="194"/>
      <c r="BJ486" s="194"/>
      <c r="BK486" s="194"/>
      <c r="BL486" s="194"/>
      <c r="BM486" s="194"/>
      <c r="BN486" s="194"/>
      <c r="BO486" s="194"/>
      <c r="BP486" s="194"/>
      <c r="BQ486" s="194"/>
      <c r="BR486" s="194"/>
      <c r="BS486" s="194"/>
      <c r="BT486" s="194"/>
      <c r="BU486" s="194"/>
      <c r="BV486" s="194"/>
      <c r="BW486" s="194"/>
      <c r="BX486" s="194"/>
      <c r="BY486" s="194"/>
      <c r="BZ486" s="194"/>
      <c r="CA486" s="194"/>
      <c r="CB486" s="194"/>
      <c r="CC486" s="194"/>
      <c r="CD486" s="194"/>
    </row>
    <row r="487" spans="1:82" ht="13.9" customHeight="1" thickBot="1" x14ac:dyDescent="0.45">
      <c r="G487" s="24"/>
      <c r="H487" s="262"/>
      <c r="I487" s="25"/>
      <c r="J487" s="252"/>
      <c r="K487" s="167" t="s">
        <v>163</v>
      </c>
      <c r="L487" s="197">
        <f>L486</f>
        <v>142.64831372256214</v>
      </c>
      <c r="M487" s="197">
        <v>144.77885872486308</v>
      </c>
      <c r="N487" s="197">
        <v>144.77885872486308</v>
      </c>
      <c r="O487" s="197">
        <v>144.77885872486308</v>
      </c>
      <c r="P487" s="197">
        <v>144.77885872486308</v>
      </c>
      <c r="Q487" s="197">
        <v>144.77885872486308</v>
      </c>
      <c r="R487" s="197">
        <v>144.77885872486308</v>
      </c>
      <c r="S487" s="197">
        <v>144.77885872486308</v>
      </c>
      <c r="T487" s="197">
        <v>144.77885872486308</v>
      </c>
      <c r="U487" s="197">
        <v>144.77885872486308</v>
      </c>
      <c r="V487" s="197">
        <v>144.77885872486308</v>
      </c>
      <c r="W487" s="197">
        <v>144.77885872486308</v>
      </c>
      <c r="X487" s="197">
        <v>144.77885872486308</v>
      </c>
      <c r="Y487" s="197">
        <v>144.77885872486308</v>
      </c>
      <c r="Z487" s="197">
        <v>144.77885872486308</v>
      </c>
      <c r="AA487" s="197">
        <v>144.77885872486308</v>
      </c>
      <c r="AB487" s="197">
        <v>144.77885872486308</v>
      </c>
      <c r="AC487" s="197">
        <v>144.77885872486308</v>
      </c>
      <c r="AD487" s="197">
        <v>144.77885872486308</v>
      </c>
      <c r="AE487" s="197">
        <v>144.77885872486308</v>
      </c>
      <c r="AF487" s="197">
        <v>144.77885872486308</v>
      </c>
      <c r="AG487" s="197">
        <v>144.77885872486308</v>
      </c>
      <c r="AH487" s="197">
        <v>144.77885872486308</v>
      </c>
      <c r="AI487" s="197">
        <v>144.77885872486308</v>
      </c>
      <c r="AJ487" s="197">
        <v>144.77885872486308</v>
      </c>
      <c r="AK487" s="197">
        <v>144.77885872486308</v>
      </c>
      <c r="AL487" s="197">
        <v>144.77885872486308</v>
      </c>
      <c r="AM487" s="197">
        <v>144.77885872486308</v>
      </c>
      <c r="AN487" s="197">
        <v>144.77885872486308</v>
      </c>
      <c r="AO487" s="197">
        <v>144.77885872486308</v>
      </c>
      <c r="AP487" s="197">
        <v>144.77885872486308</v>
      </c>
      <c r="AQ487" s="197">
        <v>144.77885872486308</v>
      </c>
      <c r="AR487" s="197">
        <v>144.77885872486308</v>
      </c>
      <c r="AS487" s="197">
        <v>144.77885872486308</v>
      </c>
      <c r="AT487" s="197">
        <v>144.77885872486308</v>
      </c>
      <c r="AV487" s="194"/>
      <c r="AW487" s="194"/>
      <c r="AX487" s="194"/>
      <c r="AY487" s="194"/>
      <c r="AZ487" s="194"/>
      <c r="BA487" s="194"/>
      <c r="BB487" s="194"/>
      <c r="BC487" s="194"/>
      <c r="BD487" s="194"/>
      <c r="BE487" s="194"/>
      <c r="BF487" s="194"/>
      <c r="BG487" s="194"/>
      <c r="BH487" s="194"/>
      <c r="BI487" s="194"/>
      <c r="BJ487" s="194"/>
      <c r="BK487" s="194"/>
      <c r="BL487" s="194"/>
      <c r="BM487" s="194"/>
      <c r="BN487" s="194"/>
      <c r="BO487" s="194"/>
      <c r="BP487" s="194"/>
      <c r="BQ487" s="194"/>
      <c r="BR487" s="194"/>
      <c r="BS487" s="194"/>
      <c r="BT487" s="194"/>
      <c r="BU487" s="194"/>
      <c r="BV487" s="194"/>
      <c r="BW487" s="194"/>
      <c r="BX487" s="194"/>
      <c r="BY487" s="194"/>
      <c r="BZ487" s="194"/>
      <c r="CA487" s="194"/>
      <c r="CB487" s="194"/>
      <c r="CC487" s="194"/>
      <c r="CD487" s="194"/>
    </row>
    <row r="488" spans="1:82" ht="13.9" customHeight="1" thickTop="1" x14ac:dyDescent="0.4">
      <c r="G488" s="24"/>
      <c r="H488" s="262"/>
      <c r="I488" s="25"/>
      <c r="J488" s="252"/>
      <c r="K488" s="163" t="s">
        <v>164</v>
      </c>
      <c r="L488" s="199">
        <f>L489</f>
        <v>144.76833792847685</v>
      </c>
      <c r="M488" s="199">
        <v>143.75278337464789</v>
      </c>
      <c r="N488" s="199">
        <v>143.08956407418816</v>
      </c>
      <c r="O488" s="199">
        <v>142.4263447737284</v>
      </c>
      <c r="P488" s="199">
        <v>141.76312547326867</v>
      </c>
      <c r="Q488" s="199">
        <v>141.09990617280894</v>
      </c>
      <c r="R488" s="199">
        <v>140.43668687234921</v>
      </c>
      <c r="S488" s="199">
        <v>139.77346757188948</v>
      </c>
      <c r="T488" s="199">
        <v>139.11024827142973</v>
      </c>
      <c r="U488" s="199">
        <v>138.44702897097</v>
      </c>
      <c r="V488" s="199">
        <v>137.78380967051027</v>
      </c>
      <c r="W488" s="199">
        <v>137.12059037005054</v>
      </c>
      <c r="X488" s="199">
        <v>136.45737106959081</v>
      </c>
      <c r="Y488" s="199">
        <v>135.79415176913105</v>
      </c>
      <c r="Z488" s="199">
        <v>135.13093246867135</v>
      </c>
      <c r="AA488" s="199">
        <v>134.46771316821159</v>
      </c>
      <c r="AB488" s="199">
        <v>133.80449386775186</v>
      </c>
      <c r="AC488" s="199">
        <v>133.14127456729213</v>
      </c>
      <c r="AD488" s="199">
        <v>132.4780552668324</v>
      </c>
      <c r="AE488" s="199">
        <v>131.81483596637267</v>
      </c>
      <c r="AF488" s="199">
        <v>131.15161666591291</v>
      </c>
      <c r="AG488" s="199">
        <v>130.48839736545318</v>
      </c>
      <c r="AH488" s="199">
        <v>129.82517806499348</v>
      </c>
      <c r="AI488" s="199">
        <v>129.16195876453372</v>
      </c>
      <c r="AJ488" s="199">
        <v>128.49873946407396</v>
      </c>
      <c r="AK488" s="199">
        <v>127.83552016361425</v>
      </c>
      <c r="AL488" s="199">
        <v>127.17230086315452</v>
      </c>
      <c r="AM488" s="199">
        <v>126.50908156269477</v>
      </c>
      <c r="AN488" s="199">
        <v>125.84586226223504</v>
      </c>
      <c r="AO488" s="199">
        <v>125.1826429617753</v>
      </c>
      <c r="AP488" s="199">
        <v>124.51942366131557</v>
      </c>
      <c r="AQ488" s="199">
        <v>123.85620436085584</v>
      </c>
      <c r="AR488" s="199">
        <v>123.19298506039611</v>
      </c>
      <c r="AS488" s="199">
        <v>122.52976575993637</v>
      </c>
      <c r="AT488" s="200">
        <v>121.86654645947664</v>
      </c>
      <c r="AV488" s="194"/>
      <c r="AW488" s="194"/>
      <c r="AX488" s="194"/>
      <c r="AY488" s="194"/>
      <c r="AZ488" s="194"/>
      <c r="BA488" s="194"/>
      <c r="BB488" s="194"/>
      <c r="BC488" s="194"/>
      <c r="BD488" s="194"/>
      <c r="BE488" s="194"/>
      <c r="BF488" s="194"/>
      <c r="BG488" s="194"/>
      <c r="BH488" s="194"/>
      <c r="BI488" s="194"/>
      <c r="BJ488" s="194"/>
      <c r="BK488" s="194"/>
      <c r="BL488" s="194"/>
      <c r="BM488" s="194"/>
      <c r="BN488" s="194"/>
      <c r="BO488" s="194"/>
      <c r="BP488" s="194"/>
      <c r="BQ488" s="194"/>
      <c r="BR488" s="194"/>
      <c r="BS488" s="194"/>
      <c r="BT488" s="194"/>
      <c r="BU488" s="194"/>
      <c r="BV488" s="194"/>
      <c r="BW488" s="194"/>
      <c r="BX488" s="194"/>
      <c r="BY488" s="194"/>
      <c r="BZ488" s="194"/>
      <c r="CA488" s="194"/>
      <c r="CB488" s="194"/>
      <c r="CC488" s="194"/>
      <c r="CD488" s="194"/>
    </row>
    <row r="489" spans="1:82" ht="13.9" customHeight="1" x14ac:dyDescent="0.4">
      <c r="G489" s="24"/>
      <c r="H489" s="262"/>
      <c r="I489" s="25"/>
      <c r="J489" s="252"/>
      <c r="K489" s="165" t="s">
        <v>165</v>
      </c>
      <c r="L489" s="195">
        <v>144.76833792847685</v>
      </c>
      <c r="M489" s="195">
        <v>144.45745388138636</v>
      </c>
      <c r="N489" s="195">
        <v>144.14656983429586</v>
      </c>
      <c r="O489" s="195">
        <v>143.83568578720536</v>
      </c>
      <c r="P489" s="195">
        <v>143.52480174011487</v>
      </c>
      <c r="Q489" s="195">
        <v>143.21391769302437</v>
      </c>
      <c r="R489" s="195">
        <v>142.90303364593387</v>
      </c>
      <c r="S489" s="195">
        <v>142.59214959884338</v>
      </c>
      <c r="T489" s="195">
        <v>142.28126555175288</v>
      </c>
      <c r="U489" s="195">
        <v>141.97038150466236</v>
      </c>
      <c r="V489" s="195">
        <v>141.65949745757189</v>
      </c>
      <c r="W489" s="195">
        <v>141.34861341048139</v>
      </c>
      <c r="X489" s="195">
        <v>141.03772936339087</v>
      </c>
      <c r="Y489" s="195">
        <v>140.7268453163004</v>
      </c>
      <c r="Z489" s="195">
        <v>140.4159612692099</v>
      </c>
      <c r="AA489" s="195">
        <v>140.10507722211938</v>
      </c>
      <c r="AB489" s="195">
        <v>139.79419317502891</v>
      </c>
      <c r="AC489" s="195">
        <v>139.48330912793841</v>
      </c>
      <c r="AD489" s="195">
        <v>139.17242508084789</v>
      </c>
      <c r="AE489" s="195">
        <v>138.86154103375742</v>
      </c>
      <c r="AF489" s="195">
        <v>138.55065698666692</v>
      </c>
      <c r="AG489" s="195">
        <v>138.2397729395764</v>
      </c>
      <c r="AH489" s="195">
        <v>137.92888889248593</v>
      </c>
      <c r="AI489" s="195">
        <v>137.61800484539543</v>
      </c>
      <c r="AJ489" s="195">
        <v>137.30712079830491</v>
      </c>
      <c r="AK489" s="195">
        <v>136.99623675121444</v>
      </c>
      <c r="AL489" s="195">
        <v>136.68535270412391</v>
      </c>
      <c r="AM489" s="195">
        <v>136.37446865703342</v>
      </c>
      <c r="AN489" s="195">
        <v>136.06358460994295</v>
      </c>
      <c r="AO489" s="195">
        <v>135.75270056285243</v>
      </c>
      <c r="AP489" s="195">
        <v>135.44181651576193</v>
      </c>
      <c r="AQ489" s="195">
        <v>135.13093246867146</v>
      </c>
      <c r="AR489" s="195">
        <v>134.82004842158094</v>
      </c>
      <c r="AS489" s="195">
        <v>134.50916437449044</v>
      </c>
      <c r="AT489" s="196">
        <v>134.19828032739997</v>
      </c>
      <c r="AV489" s="194"/>
      <c r="AW489" s="194"/>
      <c r="AX489" s="194"/>
      <c r="AY489" s="194"/>
      <c r="AZ489" s="194"/>
      <c r="BA489" s="194"/>
      <c r="BB489" s="194"/>
      <c r="BC489" s="194"/>
      <c r="BD489" s="194"/>
      <c r="BE489" s="194"/>
      <c r="BF489" s="194"/>
      <c r="BG489" s="194"/>
      <c r="BH489" s="194"/>
      <c r="BI489" s="194"/>
      <c r="BJ489" s="194"/>
      <c r="BK489" s="194"/>
      <c r="BL489" s="194"/>
      <c r="BM489" s="194"/>
      <c r="BN489" s="194"/>
      <c r="BO489" s="194"/>
      <c r="BP489" s="194"/>
      <c r="BQ489" s="194"/>
      <c r="BR489" s="194"/>
      <c r="BS489" s="194"/>
      <c r="BT489" s="194"/>
      <c r="BU489" s="194"/>
      <c r="BV489" s="194"/>
      <c r="BW489" s="194"/>
      <c r="BX489" s="194"/>
      <c r="BY489" s="194"/>
      <c r="BZ489" s="194"/>
      <c r="CA489" s="194"/>
      <c r="CB489" s="194"/>
      <c r="CC489" s="194"/>
      <c r="CD489" s="194"/>
    </row>
    <row r="490" spans="1:82" ht="13.9" customHeight="1" thickBot="1" x14ac:dyDescent="0.45">
      <c r="G490" s="24"/>
      <c r="H490" s="262"/>
      <c r="I490" s="25"/>
      <c r="J490" s="252"/>
      <c r="K490" s="167" t="s">
        <v>166</v>
      </c>
      <c r="L490" s="197">
        <f>L489</f>
        <v>144.76833792847685</v>
      </c>
      <c r="M490" s="197">
        <v>146.93054686607994</v>
      </c>
      <c r="N490" s="197">
        <v>146.93054686607994</v>
      </c>
      <c r="O490" s="197">
        <v>146.93054686607994</v>
      </c>
      <c r="P490" s="197">
        <v>146.93054686607994</v>
      </c>
      <c r="Q490" s="197">
        <v>146.93054686607994</v>
      </c>
      <c r="R490" s="197">
        <v>146.93054686607994</v>
      </c>
      <c r="S490" s="197">
        <v>146.93054686607994</v>
      </c>
      <c r="T490" s="197">
        <v>146.93054686607994</v>
      </c>
      <c r="U490" s="197">
        <v>146.93054686607994</v>
      </c>
      <c r="V490" s="197">
        <v>146.93054686607994</v>
      </c>
      <c r="W490" s="197">
        <v>146.93054686607994</v>
      </c>
      <c r="X490" s="197">
        <v>146.93054686607994</v>
      </c>
      <c r="Y490" s="197">
        <v>146.93054686607994</v>
      </c>
      <c r="Z490" s="197">
        <v>146.93054686607994</v>
      </c>
      <c r="AA490" s="197">
        <v>146.93054686607994</v>
      </c>
      <c r="AB490" s="197">
        <v>146.93054686607994</v>
      </c>
      <c r="AC490" s="197">
        <v>146.93054686607994</v>
      </c>
      <c r="AD490" s="197">
        <v>146.93054686607994</v>
      </c>
      <c r="AE490" s="197">
        <v>146.93054686607994</v>
      </c>
      <c r="AF490" s="197">
        <v>146.93054686607994</v>
      </c>
      <c r="AG490" s="197">
        <v>146.93054686607994</v>
      </c>
      <c r="AH490" s="197">
        <v>146.93054686607994</v>
      </c>
      <c r="AI490" s="197">
        <v>146.93054686607994</v>
      </c>
      <c r="AJ490" s="197">
        <v>146.93054686607994</v>
      </c>
      <c r="AK490" s="197">
        <v>146.93054686607994</v>
      </c>
      <c r="AL490" s="197">
        <v>146.93054686607994</v>
      </c>
      <c r="AM490" s="197">
        <v>146.93054686607994</v>
      </c>
      <c r="AN490" s="197">
        <v>146.93054686607994</v>
      </c>
      <c r="AO490" s="197">
        <v>146.93054686607994</v>
      </c>
      <c r="AP490" s="197">
        <v>146.93054686607994</v>
      </c>
      <c r="AQ490" s="197">
        <v>146.93054686607994</v>
      </c>
      <c r="AR490" s="197">
        <v>146.93054686607994</v>
      </c>
      <c r="AS490" s="197">
        <v>146.93054686607994</v>
      </c>
      <c r="AT490" s="197">
        <v>146.93054686607994</v>
      </c>
      <c r="AV490" s="194"/>
      <c r="AW490" s="194"/>
      <c r="AX490" s="194"/>
      <c r="AY490" s="194"/>
      <c r="AZ490" s="194"/>
      <c r="BA490" s="194"/>
      <c r="BB490" s="194"/>
      <c r="BC490" s="194"/>
      <c r="BD490" s="194"/>
      <c r="BE490" s="194"/>
      <c r="BF490" s="194"/>
      <c r="BG490" s="194"/>
      <c r="BH490" s="194"/>
      <c r="BI490" s="194"/>
      <c r="BJ490" s="194"/>
      <c r="BK490" s="194"/>
      <c r="BL490" s="194"/>
      <c r="BM490" s="194"/>
      <c r="BN490" s="194"/>
      <c r="BO490" s="194"/>
      <c r="BP490" s="194"/>
      <c r="BQ490" s="194"/>
      <c r="BR490" s="194"/>
      <c r="BS490" s="194"/>
      <c r="BT490" s="194"/>
      <c r="BU490" s="194"/>
      <c r="BV490" s="194"/>
      <c r="BW490" s="194"/>
      <c r="BX490" s="194"/>
      <c r="BY490" s="194"/>
      <c r="BZ490" s="194"/>
      <c r="CA490" s="194"/>
      <c r="CB490" s="194"/>
      <c r="CC490" s="194"/>
      <c r="CD490" s="194"/>
    </row>
    <row r="491" spans="1:82" ht="13.9" customHeight="1" thickTop="1" x14ac:dyDescent="0.4">
      <c r="G491" s="24"/>
      <c r="H491" s="262"/>
      <c r="I491" s="25"/>
      <c r="J491" s="252"/>
      <c r="K491" s="163" t="s">
        <v>167</v>
      </c>
      <c r="L491" s="199">
        <f>L492</f>
        <v>151.6499493595401</v>
      </c>
      <c r="M491" s="199">
        <v>150.58612007985255</v>
      </c>
      <c r="N491" s="199">
        <v>149.89137442781171</v>
      </c>
      <c r="O491" s="199">
        <v>149.19662877577088</v>
      </c>
      <c r="P491" s="199">
        <v>148.50188312373004</v>
      </c>
      <c r="Q491" s="199">
        <v>147.8071374716892</v>
      </c>
      <c r="R491" s="199">
        <v>147.11239181964837</v>
      </c>
      <c r="S491" s="199">
        <v>146.41764616760753</v>
      </c>
      <c r="T491" s="199">
        <v>145.72290051556666</v>
      </c>
      <c r="U491" s="199">
        <v>145.02815486352583</v>
      </c>
      <c r="V491" s="199">
        <v>144.33340921148499</v>
      </c>
      <c r="W491" s="199">
        <v>143.63866355944415</v>
      </c>
      <c r="X491" s="199">
        <v>142.94391790740332</v>
      </c>
      <c r="Y491" s="199">
        <v>142.24917225536248</v>
      </c>
      <c r="Z491" s="199">
        <v>141.55442660332164</v>
      </c>
      <c r="AA491" s="199">
        <v>140.85968095128078</v>
      </c>
      <c r="AB491" s="199">
        <v>140.16493529923994</v>
      </c>
      <c r="AC491" s="199">
        <v>139.47018964719911</v>
      </c>
      <c r="AD491" s="199">
        <v>138.77544399515827</v>
      </c>
      <c r="AE491" s="199">
        <v>138.08069834311743</v>
      </c>
      <c r="AF491" s="199">
        <v>137.3859526910766</v>
      </c>
      <c r="AG491" s="199">
        <v>136.69120703903576</v>
      </c>
      <c r="AH491" s="199">
        <v>135.99646138699489</v>
      </c>
      <c r="AI491" s="199">
        <v>135.30171573495406</v>
      </c>
      <c r="AJ491" s="199">
        <v>134.60697008291322</v>
      </c>
      <c r="AK491" s="199">
        <v>133.91222443087239</v>
      </c>
      <c r="AL491" s="199">
        <v>133.21747877883155</v>
      </c>
      <c r="AM491" s="199">
        <v>132.52273312679071</v>
      </c>
      <c r="AN491" s="199">
        <v>131.82798747474988</v>
      </c>
      <c r="AO491" s="199">
        <v>131.13324182270901</v>
      </c>
      <c r="AP491" s="199">
        <v>130.43849617066817</v>
      </c>
      <c r="AQ491" s="199">
        <v>129.74375051862734</v>
      </c>
      <c r="AR491" s="199">
        <v>129.0490048665865</v>
      </c>
      <c r="AS491" s="199">
        <v>128.35425921454566</v>
      </c>
      <c r="AT491" s="200">
        <v>127.65951356250483</v>
      </c>
      <c r="AV491" s="194"/>
      <c r="AW491" s="194"/>
      <c r="AX491" s="194"/>
      <c r="AY491" s="194"/>
      <c r="AZ491" s="194"/>
      <c r="BA491" s="194"/>
      <c r="BB491" s="194"/>
      <c r="BC491" s="194"/>
      <c r="BD491" s="194"/>
      <c r="BE491" s="194"/>
      <c r="BF491" s="194"/>
      <c r="BG491" s="194"/>
      <c r="BH491" s="194"/>
      <c r="BI491" s="194"/>
      <c r="BJ491" s="194"/>
      <c r="BK491" s="194"/>
      <c r="BL491" s="194"/>
      <c r="BM491" s="194"/>
      <c r="BN491" s="194"/>
      <c r="BO491" s="194"/>
      <c r="BP491" s="194"/>
      <c r="BQ491" s="194"/>
      <c r="BR491" s="194"/>
      <c r="BS491" s="194"/>
      <c r="BT491" s="194"/>
      <c r="BU491" s="194"/>
      <c r="BV491" s="194"/>
      <c r="BW491" s="194"/>
      <c r="BX491" s="194"/>
      <c r="BY491" s="194"/>
      <c r="BZ491" s="194"/>
      <c r="CA491" s="194"/>
      <c r="CB491" s="194"/>
      <c r="CC491" s="194"/>
      <c r="CD491" s="194"/>
    </row>
    <row r="492" spans="1:82" ht="13.9" customHeight="1" x14ac:dyDescent="0.4">
      <c r="G492" s="24"/>
      <c r="H492" s="262"/>
      <c r="I492" s="25"/>
      <c r="J492" s="252"/>
      <c r="K492" s="165" t="s">
        <v>168</v>
      </c>
      <c r="L492" s="195">
        <v>151.6499493595401</v>
      </c>
      <c r="M492" s="195">
        <v>151.32428733514595</v>
      </c>
      <c r="N492" s="195">
        <v>150.99862531075181</v>
      </c>
      <c r="O492" s="195">
        <v>150.67296328635769</v>
      </c>
      <c r="P492" s="195">
        <v>150.34730126196354</v>
      </c>
      <c r="Q492" s="195">
        <v>150.02163923756939</v>
      </c>
      <c r="R492" s="195">
        <v>149.69597721317527</v>
      </c>
      <c r="S492" s="195">
        <v>149.37031518878112</v>
      </c>
      <c r="T492" s="195">
        <v>149.04465316438697</v>
      </c>
      <c r="U492" s="195">
        <v>148.71899113999282</v>
      </c>
      <c r="V492" s="195">
        <v>148.3933291155987</v>
      </c>
      <c r="W492" s="195">
        <v>148.06766709120456</v>
      </c>
      <c r="X492" s="195">
        <v>147.74200506681041</v>
      </c>
      <c r="Y492" s="195">
        <v>147.41634304241629</v>
      </c>
      <c r="Z492" s="195">
        <v>147.09068101802214</v>
      </c>
      <c r="AA492" s="195">
        <v>146.76501899362799</v>
      </c>
      <c r="AB492" s="195">
        <v>146.43935696923384</v>
      </c>
      <c r="AC492" s="195">
        <v>146.11369494483972</v>
      </c>
      <c r="AD492" s="195">
        <v>145.78803292044557</v>
      </c>
      <c r="AE492" s="195">
        <v>145.46237089605143</v>
      </c>
      <c r="AF492" s="195">
        <v>145.13670887165731</v>
      </c>
      <c r="AG492" s="195">
        <v>144.81104684726316</v>
      </c>
      <c r="AH492" s="195">
        <v>144.48538482286901</v>
      </c>
      <c r="AI492" s="195">
        <v>144.15972279847486</v>
      </c>
      <c r="AJ492" s="195">
        <v>143.83406077408074</v>
      </c>
      <c r="AK492" s="195">
        <v>143.50839874968659</v>
      </c>
      <c r="AL492" s="195">
        <v>143.18273672529244</v>
      </c>
      <c r="AM492" s="195">
        <v>142.85707470089832</v>
      </c>
      <c r="AN492" s="195">
        <v>142.53141267650417</v>
      </c>
      <c r="AO492" s="195">
        <v>142.20575065211003</v>
      </c>
      <c r="AP492" s="195">
        <v>141.88008862771588</v>
      </c>
      <c r="AQ492" s="195">
        <v>141.55442660332176</v>
      </c>
      <c r="AR492" s="195">
        <v>141.22876457892761</v>
      </c>
      <c r="AS492" s="195">
        <v>140.90310255453346</v>
      </c>
      <c r="AT492" s="196">
        <v>140.57744053013931</v>
      </c>
      <c r="AV492" s="194"/>
      <c r="AW492" s="194"/>
      <c r="AX492" s="194"/>
      <c r="AY492" s="194"/>
      <c r="AZ492" s="194"/>
      <c r="BA492" s="194"/>
      <c r="BB492" s="194"/>
      <c r="BC492" s="194"/>
      <c r="BD492" s="194"/>
      <c r="BE492" s="194"/>
      <c r="BF492" s="194"/>
      <c r="BG492" s="194"/>
      <c r="BH492" s="194"/>
      <c r="BI492" s="194"/>
      <c r="BJ492" s="194"/>
      <c r="BK492" s="194"/>
      <c r="BL492" s="194"/>
      <c r="BM492" s="194"/>
      <c r="BN492" s="194"/>
      <c r="BO492" s="194"/>
      <c r="BP492" s="194"/>
      <c r="BQ492" s="194"/>
      <c r="BR492" s="194"/>
      <c r="BS492" s="194"/>
      <c r="BT492" s="194"/>
      <c r="BU492" s="194"/>
      <c r="BV492" s="194"/>
      <c r="BW492" s="194"/>
      <c r="BX492" s="194"/>
      <c r="BY492" s="194"/>
      <c r="BZ492" s="194"/>
      <c r="CA492" s="194"/>
      <c r="CB492" s="194"/>
      <c r="CC492" s="194"/>
      <c r="CD492" s="194"/>
    </row>
    <row r="493" spans="1:82" ht="13.9" customHeight="1" thickBot="1" x14ac:dyDescent="0.45">
      <c r="G493" s="24"/>
      <c r="H493" s="262"/>
      <c r="I493" s="25"/>
      <c r="J493" s="252"/>
      <c r="K493" s="167" t="s">
        <v>169</v>
      </c>
      <c r="L493" s="197">
        <f>L492</f>
        <v>151.6499493595401</v>
      </c>
      <c r="M493" s="197">
        <v>153.9149396231864</v>
      </c>
      <c r="N493" s="197">
        <v>153.9149396231864</v>
      </c>
      <c r="O493" s="197">
        <v>153.9149396231864</v>
      </c>
      <c r="P493" s="197">
        <v>153.9149396231864</v>
      </c>
      <c r="Q493" s="197">
        <v>153.9149396231864</v>
      </c>
      <c r="R493" s="197">
        <v>153.9149396231864</v>
      </c>
      <c r="S493" s="197">
        <v>153.9149396231864</v>
      </c>
      <c r="T493" s="197">
        <v>153.9149396231864</v>
      </c>
      <c r="U493" s="197">
        <v>153.9149396231864</v>
      </c>
      <c r="V493" s="197">
        <v>153.9149396231864</v>
      </c>
      <c r="W493" s="197">
        <v>153.9149396231864</v>
      </c>
      <c r="X493" s="197">
        <v>153.9149396231864</v>
      </c>
      <c r="Y493" s="197">
        <v>153.9149396231864</v>
      </c>
      <c r="Z493" s="197">
        <v>153.9149396231864</v>
      </c>
      <c r="AA493" s="197">
        <v>153.9149396231864</v>
      </c>
      <c r="AB493" s="197">
        <v>153.9149396231864</v>
      </c>
      <c r="AC493" s="197">
        <v>153.9149396231864</v>
      </c>
      <c r="AD493" s="197">
        <v>153.9149396231864</v>
      </c>
      <c r="AE493" s="197">
        <v>153.9149396231864</v>
      </c>
      <c r="AF493" s="197">
        <v>153.9149396231864</v>
      </c>
      <c r="AG493" s="197">
        <v>153.9149396231864</v>
      </c>
      <c r="AH493" s="197">
        <v>153.9149396231864</v>
      </c>
      <c r="AI493" s="197">
        <v>153.9149396231864</v>
      </c>
      <c r="AJ493" s="197">
        <v>153.9149396231864</v>
      </c>
      <c r="AK493" s="197">
        <v>153.9149396231864</v>
      </c>
      <c r="AL493" s="197">
        <v>153.9149396231864</v>
      </c>
      <c r="AM493" s="197">
        <v>153.9149396231864</v>
      </c>
      <c r="AN493" s="197">
        <v>153.9149396231864</v>
      </c>
      <c r="AO493" s="197">
        <v>153.9149396231864</v>
      </c>
      <c r="AP493" s="197">
        <v>153.9149396231864</v>
      </c>
      <c r="AQ493" s="197">
        <v>153.9149396231864</v>
      </c>
      <c r="AR493" s="197">
        <v>153.9149396231864</v>
      </c>
      <c r="AS493" s="197">
        <v>153.9149396231864</v>
      </c>
      <c r="AT493" s="197">
        <v>153.9149396231864</v>
      </c>
      <c r="AV493" s="194"/>
      <c r="AW493" s="194"/>
      <c r="AX493" s="194"/>
      <c r="AY493" s="194"/>
      <c r="AZ493" s="194"/>
      <c r="BA493" s="194"/>
      <c r="BB493" s="194"/>
      <c r="BC493" s="194"/>
      <c r="BD493" s="194"/>
      <c r="BE493" s="194"/>
      <c r="BF493" s="194"/>
      <c r="BG493" s="194"/>
      <c r="BH493" s="194"/>
      <c r="BI493" s="194"/>
      <c r="BJ493" s="194"/>
      <c r="BK493" s="194"/>
      <c r="BL493" s="194"/>
      <c r="BM493" s="194"/>
      <c r="BN493" s="194"/>
      <c r="BO493" s="194"/>
      <c r="BP493" s="194"/>
      <c r="BQ493" s="194"/>
      <c r="BR493" s="194"/>
      <c r="BS493" s="194"/>
      <c r="BT493" s="194"/>
      <c r="BU493" s="194"/>
      <c r="BV493" s="194"/>
      <c r="BW493" s="194"/>
      <c r="BX493" s="194"/>
      <c r="BY493" s="194"/>
      <c r="BZ493" s="194"/>
      <c r="CA493" s="194"/>
      <c r="CB493" s="194"/>
      <c r="CC493" s="194"/>
      <c r="CD493" s="194"/>
    </row>
    <row r="494" spans="1:82" ht="13.9" customHeight="1" thickTop="1" x14ac:dyDescent="0.4">
      <c r="G494" s="24"/>
      <c r="H494" s="262"/>
      <c r="I494" s="25"/>
      <c r="J494" s="252"/>
      <c r="K494" s="163" t="s">
        <v>170</v>
      </c>
      <c r="L494" s="199">
        <f>L495</f>
        <v>159.13642045293659</v>
      </c>
      <c r="M494" s="199">
        <v>158.02007333737555</v>
      </c>
      <c r="N494" s="199">
        <v>157.29103032313159</v>
      </c>
      <c r="O494" s="199">
        <v>156.56198730888764</v>
      </c>
      <c r="P494" s="199">
        <v>155.83294429464371</v>
      </c>
      <c r="Q494" s="199">
        <v>155.10390128039978</v>
      </c>
      <c r="R494" s="199">
        <v>154.37485826615583</v>
      </c>
      <c r="S494" s="199">
        <v>153.64581525191187</v>
      </c>
      <c r="T494" s="199">
        <v>152.91677223766791</v>
      </c>
      <c r="U494" s="199">
        <v>152.18772922342399</v>
      </c>
      <c r="V494" s="199">
        <v>151.45868620918006</v>
      </c>
      <c r="W494" s="199">
        <v>150.72964319493607</v>
      </c>
      <c r="X494" s="199">
        <v>150.00060018069215</v>
      </c>
      <c r="Y494" s="199">
        <v>149.27155716644819</v>
      </c>
      <c r="Z494" s="199">
        <v>148.54251415220426</v>
      </c>
      <c r="AA494" s="199">
        <v>147.81347113796033</v>
      </c>
      <c r="AB494" s="199">
        <v>147.08442812371635</v>
      </c>
      <c r="AC494" s="199">
        <v>146.35538510947242</v>
      </c>
      <c r="AD494" s="199">
        <v>145.62634209522849</v>
      </c>
      <c r="AE494" s="199">
        <v>144.89729908098454</v>
      </c>
      <c r="AF494" s="199">
        <v>144.16825606674058</v>
      </c>
      <c r="AG494" s="199">
        <v>143.43921305249663</v>
      </c>
      <c r="AH494" s="199">
        <v>142.7101700382527</v>
      </c>
      <c r="AI494" s="199">
        <v>141.98112702400877</v>
      </c>
      <c r="AJ494" s="199">
        <v>141.25208400976479</v>
      </c>
      <c r="AK494" s="199">
        <v>140.52304099552086</v>
      </c>
      <c r="AL494" s="199">
        <v>139.7939979812769</v>
      </c>
      <c r="AM494" s="199">
        <v>139.06495496703297</v>
      </c>
      <c r="AN494" s="199">
        <v>138.33591195278905</v>
      </c>
      <c r="AO494" s="199">
        <v>137.60686893854506</v>
      </c>
      <c r="AP494" s="199">
        <v>136.87782592430113</v>
      </c>
      <c r="AQ494" s="199">
        <v>136.14878291005718</v>
      </c>
      <c r="AR494" s="199">
        <v>135.41973989581325</v>
      </c>
      <c r="AS494" s="199">
        <v>134.69069688156929</v>
      </c>
      <c r="AT494" s="200">
        <v>133.96165386732534</v>
      </c>
      <c r="AV494" s="194"/>
      <c r="AW494" s="194"/>
      <c r="AX494" s="194"/>
      <c r="AY494" s="194"/>
      <c r="AZ494" s="194"/>
      <c r="BA494" s="194"/>
      <c r="BB494" s="194"/>
      <c r="BC494" s="194"/>
      <c r="BD494" s="194"/>
      <c r="BE494" s="194"/>
      <c r="BF494" s="194"/>
      <c r="BG494" s="194"/>
      <c r="BH494" s="194"/>
      <c r="BI494" s="194"/>
      <c r="BJ494" s="194"/>
      <c r="BK494" s="194"/>
      <c r="BL494" s="194"/>
      <c r="BM494" s="194"/>
      <c r="BN494" s="194"/>
      <c r="BO494" s="194"/>
      <c r="BP494" s="194"/>
      <c r="BQ494" s="194"/>
      <c r="BR494" s="194"/>
      <c r="BS494" s="194"/>
      <c r="BT494" s="194"/>
      <c r="BU494" s="194"/>
      <c r="BV494" s="194"/>
      <c r="BW494" s="194"/>
      <c r="BX494" s="194"/>
      <c r="BY494" s="194"/>
      <c r="BZ494" s="194"/>
      <c r="CA494" s="194"/>
      <c r="CB494" s="194"/>
      <c r="CC494" s="194"/>
      <c r="CD494" s="194"/>
    </row>
    <row r="495" spans="1:82" ht="13.9" customHeight="1" x14ac:dyDescent="0.4">
      <c r="G495" s="24"/>
      <c r="H495" s="262"/>
      <c r="I495" s="25"/>
      <c r="J495" s="252"/>
      <c r="K495" s="165" t="s">
        <v>171</v>
      </c>
      <c r="L495" s="195">
        <v>159.13642045293659</v>
      </c>
      <c r="M495" s="195">
        <v>158.79468154000975</v>
      </c>
      <c r="N495" s="195">
        <v>158.4529426270829</v>
      </c>
      <c r="O495" s="195">
        <v>158.11120371415606</v>
      </c>
      <c r="P495" s="195">
        <v>157.76946480122922</v>
      </c>
      <c r="Q495" s="195">
        <v>157.42772588830235</v>
      </c>
      <c r="R495" s="195">
        <v>157.08598697537553</v>
      </c>
      <c r="S495" s="195">
        <v>156.74424806244866</v>
      </c>
      <c r="T495" s="195">
        <v>156.40250914952185</v>
      </c>
      <c r="U495" s="195">
        <v>156.06077023659498</v>
      </c>
      <c r="V495" s="195">
        <v>155.71903132366813</v>
      </c>
      <c r="W495" s="195">
        <v>155.37729241074129</v>
      </c>
      <c r="X495" s="195">
        <v>155.03555349781445</v>
      </c>
      <c r="Y495" s="195">
        <v>154.6938145848876</v>
      </c>
      <c r="Z495" s="195">
        <v>154.35207567196076</v>
      </c>
      <c r="AA495" s="195">
        <v>154.01033675903389</v>
      </c>
      <c r="AB495" s="195">
        <v>153.66859784610708</v>
      </c>
      <c r="AC495" s="195">
        <v>153.3268589331802</v>
      </c>
      <c r="AD495" s="195">
        <v>152.98512002025339</v>
      </c>
      <c r="AE495" s="195">
        <v>152.64338110732652</v>
      </c>
      <c r="AF495" s="195">
        <v>152.30164219439968</v>
      </c>
      <c r="AG495" s="195">
        <v>151.95990328147283</v>
      </c>
      <c r="AH495" s="195">
        <v>151.61816436854599</v>
      </c>
      <c r="AI495" s="195">
        <v>151.27642545561915</v>
      </c>
      <c r="AJ495" s="195">
        <v>150.9346865426923</v>
      </c>
      <c r="AK495" s="195">
        <v>150.59294762976543</v>
      </c>
      <c r="AL495" s="195">
        <v>150.25120871683862</v>
      </c>
      <c r="AM495" s="195">
        <v>149.90946980391175</v>
      </c>
      <c r="AN495" s="195">
        <v>149.56773089098493</v>
      </c>
      <c r="AO495" s="195">
        <v>149.22599197805806</v>
      </c>
      <c r="AP495" s="195">
        <v>148.88425306513122</v>
      </c>
      <c r="AQ495" s="195">
        <v>148.54251415220438</v>
      </c>
      <c r="AR495" s="195">
        <v>148.20077523927753</v>
      </c>
      <c r="AS495" s="195">
        <v>147.85903632635069</v>
      </c>
      <c r="AT495" s="196">
        <v>147.51729741342385</v>
      </c>
      <c r="AV495" s="194"/>
      <c r="AW495" s="194"/>
      <c r="AX495" s="194"/>
      <c r="AY495" s="194"/>
      <c r="AZ495" s="194"/>
      <c r="BA495" s="194"/>
      <c r="BB495" s="194"/>
      <c r="BC495" s="194"/>
      <c r="BD495" s="194"/>
      <c r="BE495" s="194"/>
      <c r="BF495" s="194"/>
      <c r="BG495" s="194"/>
      <c r="BH495" s="194"/>
      <c r="BI495" s="194"/>
      <c r="BJ495" s="194"/>
      <c r="BK495" s="194"/>
      <c r="BL495" s="194"/>
      <c r="BM495" s="194"/>
      <c r="BN495" s="194"/>
      <c r="BO495" s="194"/>
      <c r="BP495" s="194"/>
      <c r="BQ495" s="194"/>
      <c r="BR495" s="194"/>
      <c r="BS495" s="194"/>
      <c r="BT495" s="194"/>
      <c r="BU495" s="194"/>
      <c r="BV495" s="194"/>
      <c r="BW495" s="194"/>
      <c r="BX495" s="194"/>
      <c r="BY495" s="194"/>
      <c r="BZ495" s="194"/>
      <c r="CA495" s="194"/>
      <c r="CB495" s="194"/>
      <c r="CC495" s="194"/>
      <c r="CD495" s="194"/>
    </row>
    <row r="496" spans="1:82" ht="13.9" customHeight="1" thickBot="1" x14ac:dyDescent="0.45">
      <c r="G496" s="24"/>
      <c r="H496" s="262"/>
      <c r="I496" s="25"/>
      <c r="J496" s="252"/>
      <c r="K496" s="167" t="s">
        <v>172</v>
      </c>
      <c r="L496" s="197">
        <f>L495</f>
        <v>159.13642045293659</v>
      </c>
      <c r="M496" s="197">
        <v>161.51322601363523</v>
      </c>
      <c r="N496" s="197">
        <v>161.51322601363523</v>
      </c>
      <c r="O496" s="197">
        <v>161.51322601363523</v>
      </c>
      <c r="P496" s="197">
        <v>161.51322601363523</v>
      </c>
      <c r="Q496" s="197">
        <v>161.51322601363523</v>
      </c>
      <c r="R496" s="197">
        <v>161.51322601363523</v>
      </c>
      <c r="S496" s="197">
        <v>161.51322601363523</v>
      </c>
      <c r="T496" s="197">
        <v>161.51322601363523</v>
      </c>
      <c r="U496" s="197">
        <v>161.51322601363523</v>
      </c>
      <c r="V496" s="197">
        <v>161.51322601363523</v>
      </c>
      <c r="W496" s="197">
        <v>161.51322601363523</v>
      </c>
      <c r="X496" s="197">
        <v>161.51322601363523</v>
      </c>
      <c r="Y496" s="197">
        <v>161.51322601363523</v>
      </c>
      <c r="Z496" s="197">
        <v>161.51322601363523</v>
      </c>
      <c r="AA496" s="197">
        <v>161.51322601363523</v>
      </c>
      <c r="AB496" s="197">
        <v>161.51322601363523</v>
      </c>
      <c r="AC496" s="197">
        <v>161.51322601363523</v>
      </c>
      <c r="AD496" s="197">
        <v>161.51322601363523</v>
      </c>
      <c r="AE496" s="197">
        <v>161.51322601363523</v>
      </c>
      <c r="AF496" s="197">
        <v>161.51322601363523</v>
      </c>
      <c r="AG496" s="197">
        <v>161.51322601363523</v>
      </c>
      <c r="AH496" s="197">
        <v>161.51322601363523</v>
      </c>
      <c r="AI496" s="197">
        <v>161.51322601363523</v>
      </c>
      <c r="AJ496" s="197">
        <v>161.51322601363523</v>
      </c>
      <c r="AK496" s="197">
        <v>161.51322601363523</v>
      </c>
      <c r="AL496" s="197">
        <v>161.51322601363523</v>
      </c>
      <c r="AM496" s="197">
        <v>161.51322601363523</v>
      </c>
      <c r="AN496" s="197">
        <v>161.51322601363523</v>
      </c>
      <c r="AO496" s="197">
        <v>161.51322601363523</v>
      </c>
      <c r="AP496" s="197">
        <v>161.51322601363523</v>
      </c>
      <c r="AQ496" s="197">
        <v>161.51322601363523</v>
      </c>
      <c r="AR496" s="197">
        <v>161.51322601363523</v>
      </c>
      <c r="AS496" s="197">
        <v>161.51322601363523</v>
      </c>
      <c r="AT496" s="197">
        <v>161.51322601363523</v>
      </c>
      <c r="AV496" s="194"/>
      <c r="AW496" s="194"/>
      <c r="AX496" s="194"/>
      <c r="AY496" s="194"/>
      <c r="AZ496" s="194"/>
      <c r="BA496" s="194"/>
      <c r="BB496" s="194"/>
      <c r="BC496" s="194"/>
      <c r="BD496" s="194"/>
      <c r="BE496" s="194"/>
      <c r="BF496" s="194"/>
      <c r="BG496" s="194"/>
      <c r="BH496" s="194"/>
      <c r="BI496" s="194"/>
      <c r="BJ496" s="194"/>
      <c r="BK496" s="194"/>
      <c r="BL496" s="194"/>
      <c r="BM496" s="194"/>
      <c r="BN496" s="194"/>
      <c r="BO496" s="194"/>
      <c r="BP496" s="194"/>
      <c r="BQ496" s="194"/>
      <c r="BR496" s="194"/>
      <c r="BS496" s="194"/>
      <c r="BT496" s="194"/>
      <c r="BU496" s="194"/>
      <c r="BV496" s="194"/>
      <c r="BW496" s="194"/>
      <c r="BX496" s="194"/>
      <c r="BY496" s="194"/>
      <c r="BZ496" s="194"/>
      <c r="CA496" s="194"/>
      <c r="CB496" s="194"/>
      <c r="CC496" s="194"/>
      <c r="CD496" s="194"/>
    </row>
    <row r="497" spans="7:82" ht="13.9" customHeight="1" thickTop="1" x14ac:dyDescent="0.4">
      <c r="G497" s="24"/>
      <c r="H497" s="262"/>
      <c r="I497" s="25"/>
      <c r="J497" s="252"/>
      <c r="K497" s="163" t="s">
        <v>173</v>
      </c>
      <c r="L497" s="199">
        <f>L498</f>
        <v>105.6258373069841</v>
      </c>
      <c r="M497" s="199">
        <v>104.88486865586854</v>
      </c>
      <c r="N497" s="199">
        <v>104.40097076126246</v>
      </c>
      <c r="O497" s="199">
        <v>103.91707286665637</v>
      </c>
      <c r="P497" s="199">
        <v>103.4331749720503</v>
      </c>
      <c r="Q497" s="199">
        <v>102.94927707744421</v>
      </c>
      <c r="R497" s="199">
        <v>102.46537918283812</v>
      </c>
      <c r="S497" s="199">
        <v>101.98148128823205</v>
      </c>
      <c r="T497" s="199">
        <v>101.49758339362596</v>
      </c>
      <c r="U497" s="199">
        <v>101.01368549901987</v>
      </c>
      <c r="V497" s="199">
        <v>100.5297876044138</v>
      </c>
      <c r="W497" s="199">
        <v>100.04588970980771</v>
      </c>
      <c r="X497" s="199">
        <v>99.561991815201623</v>
      </c>
      <c r="Y497" s="199">
        <v>99.078093920595549</v>
      </c>
      <c r="Z497" s="199">
        <v>98.594196025989476</v>
      </c>
      <c r="AA497" s="199">
        <v>98.110298131383388</v>
      </c>
      <c r="AB497" s="199">
        <v>97.626400236777314</v>
      </c>
      <c r="AC497" s="199">
        <v>97.142502342171227</v>
      </c>
      <c r="AD497" s="199">
        <v>96.658604447565139</v>
      </c>
      <c r="AE497" s="199">
        <v>96.174706552959066</v>
      </c>
      <c r="AF497" s="199">
        <v>95.690808658352978</v>
      </c>
      <c r="AG497" s="199">
        <v>95.20691076374689</v>
      </c>
      <c r="AH497" s="199">
        <v>94.723012869140817</v>
      </c>
      <c r="AI497" s="199">
        <v>94.239114974534729</v>
      </c>
      <c r="AJ497" s="199">
        <v>93.755217079928642</v>
      </c>
      <c r="AK497" s="199">
        <v>93.271319185322568</v>
      </c>
      <c r="AL497" s="199">
        <v>92.78742129071648</v>
      </c>
      <c r="AM497" s="199">
        <v>92.303523396110393</v>
      </c>
      <c r="AN497" s="199">
        <v>91.819625501504319</v>
      </c>
      <c r="AO497" s="199">
        <v>91.335727606898246</v>
      </c>
      <c r="AP497" s="199">
        <v>90.851829712292158</v>
      </c>
      <c r="AQ497" s="199">
        <v>90.367931817686085</v>
      </c>
      <c r="AR497" s="199">
        <v>89.884033923079997</v>
      </c>
      <c r="AS497" s="199">
        <v>89.400136028473909</v>
      </c>
      <c r="AT497" s="200">
        <v>88.916238133867836</v>
      </c>
      <c r="AV497" s="194"/>
      <c r="AW497" s="194"/>
      <c r="AX497" s="194"/>
      <c r="AY497" s="194"/>
      <c r="AZ497" s="194"/>
      <c r="BA497" s="194"/>
      <c r="BB497" s="194"/>
      <c r="BC497" s="194"/>
      <c r="BD497" s="194"/>
      <c r="BE497" s="194"/>
      <c r="BF497" s="194"/>
      <c r="BG497" s="194"/>
      <c r="BH497" s="194"/>
      <c r="BI497" s="194"/>
      <c r="BJ497" s="194"/>
      <c r="BK497" s="194"/>
      <c r="BL497" s="194"/>
      <c r="BM497" s="194"/>
      <c r="BN497" s="194"/>
      <c r="BO497" s="194"/>
      <c r="BP497" s="194"/>
      <c r="BQ497" s="194"/>
      <c r="BR497" s="194"/>
      <c r="BS497" s="194"/>
      <c r="BT497" s="194"/>
      <c r="BU497" s="194"/>
      <c r="BV497" s="194"/>
      <c r="BW497" s="194"/>
      <c r="BX497" s="194"/>
      <c r="BY497" s="194"/>
      <c r="BZ497" s="194"/>
      <c r="CA497" s="194"/>
      <c r="CB497" s="194"/>
      <c r="CC497" s="194"/>
      <c r="CD497" s="194"/>
    </row>
    <row r="498" spans="7:82" ht="13.9" customHeight="1" x14ac:dyDescent="0.4">
      <c r="G498" s="24"/>
      <c r="H498" s="262"/>
      <c r="I498" s="25"/>
      <c r="J498" s="252"/>
      <c r="K498" s="165" t="s">
        <v>174</v>
      </c>
      <c r="L498" s="195">
        <v>105.6258373069841</v>
      </c>
      <c r="M498" s="195">
        <v>105.3990101688875</v>
      </c>
      <c r="N498" s="195">
        <v>105.1721830307909</v>
      </c>
      <c r="O498" s="195">
        <v>104.94535589269431</v>
      </c>
      <c r="P498" s="195">
        <v>104.7185287545977</v>
      </c>
      <c r="Q498" s="195">
        <v>104.4917016165011</v>
      </c>
      <c r="R498" s="195">
        <v>104.26487447840451</v>
      </c>
      <c r="S498" s="195">
        <v>104.03804734030791</v>
      </c>
      <c r="T498" s="195">
        <v>103.81122020221132</v>
      </c>
      <c r="U498" s="195">
        <v>103.58439306411471</v>
      </c>
      <c r="V498" s="195">
        <v>103.35756592601811</v>
      </c>
      <c r="W498" s="195">
        <v>103.13073878792152</v>
      </c>
      <c r="X498" s="195">
        <v>102.90391164982492</v>
      </c>
      <c r="Y498" s="195">
        <v>102.67708451172831</v>
      </c>
      <c r="Z498" s="195">
        <v>102.45025737363171</v>
      </c>
      <c r="AA498" s="195">
        <v>102.22343023553512</v>
      </c>
      <c r="AB498" s="195">
        <v>101.99660309743852</v>
      </c>
      <c r="AC498" s="195">
        <v>101.76977595934193</v>
      </c>
      <c r="AD498" s="195">
        <v>101.54294882124532</v>
      </c>
      <c r="AE498" s="195">
        <v>101.31612168314872</v>
      </c>
      <c r="AF498" s="195">
        <v>101.08929454505213</v>
      </c>
      <c r="AG498" s="195">
        <v>100.86246740695555</v>
      </c>
      <c r="AH498" s="195">
        <v>100.63564026885895</v>
      </c>
      <c r="AI498" s="195">
        <v>100.40881313076234</v>
      </c>
      <c r="AJ498" s="195">
        <v>100.18198599266574</v>
      </c>
      <c r="AK498" s="195">
        <v>99.955158854569149</v>
      </c>
      <c r="AL498" s="195">
        <v>99.728331716472553</v>
      </c>
      <c r="AM498" s="195">
        <v>99.501504578375943</v>
      </c>
      <c r="AN498" s="195">
        <v>99.274677440279348</v>
      </c>
      <c r="AO498" s="195">
        <v>99.047850302182752</v>
      </c>
      <c r="AP498" s="195">
        <v>98.821023164086156</v>
      </c>
      <c r="AQ498" s="195">
        <v>98.594196025989561</v>
      </c>
      <c r="AR498" s="195">
        <v>98.367368887892951</v>
      </c>
      <c r="AS498" s="195">
        <v>98.140541749796355</v>
      </c>
      <c r="AT498" s="196">
        <v>97.91371461169976</v>
      </c>
      <c r="AV498" s="194"/>
      <c r="AW498" s="194"/>
      <c r="AX498" s="194"/>
      <c r="AY498" s="194"/>
      <c r="AZ498" s="194"/>
      <c r="BA498" s="194"/>
      <c r="BB498" s="194"/>
      <c r="BC498" s="194"/>
      <c r="BD498" s="194"/>
      <c r="BE498" s="194"/>
      <c r="BF498" s="194"/>
      <c r="BG498" s="194"/>
      <c r="BH498" s="194"/>
      <c r="BI498" s="194"/>
      <c r="BJ498" s="194"/>
      <c r="BK498" s="194"/>
      <c r="BL498" s="194"/>
      <c r="BM498" s="194"/>
      <c r="BN498" s="194"/>
      <c r="BO498" s="194"/>
      <c r="BP498" s="194"/>
      <c r="BQ498" s="194"/>
      <c r="BR498" s="194"/>
      <c r="BS498" s="194"/>
      <c r="BT498" s="194"/>
      <c r="BU498" s="194"/>
      <c r="BV498" s="194"/>
      <c r="BW498" s="194"/>
      <c r="BX498" s="194"/>
      <c r="BY498" s="194"/>
      <c r="BZ498" s="194"/>
      <c r="CA498" s="194"/>
      <c r="CB498" s="194"/>
      <c r="CC498" s="194"/>
      <c r="CD498" s="194"/>
    </row>
    <row r="499" spans="7:82" ht="13.9" customHeight="1" thickBot="1" x14ac:dyDescent="0.45">
      <c r="G499" s="24"/>
      <c r="H499" s="262"/>
      <c r="I499" s="25"/>
      <c r="J499" s="252"/>
      <c r="K499" s="167" t="s">
        <v>175</v>
      </c>
      <c r="L499" s="197">
        <f>L498</f>
        <v>105.6258373069841</v>
      </c>
      <c r="M499" s="197">
        <v>107.20342763325978</v>
      </c>
      <c r="N499" s="197">
        <v>107.20342763325978</v>
      </c>
      <c r="O499" s="197">
        <v>107.20342763325978</v>
      </c>
      <c r="P499" s="197">
        <v>107.20342763325978</v>
      </c>
      <c r="Q499" s="197">
        <v>107.20342763325978</v>
      </c>
      <c r="R499" s="197">
        <v>107.20342763325978</v>
      </c>
      <c r="S499" s="197">
        <v>107.20342763325978</v>
      </c>
      <c r="T499" s="197">
        <v>107.20342763325978</v>
      </c>
      <c r="U499" s="197">
        <v>107.20342763325978</v>
      </c>
      <c r="V499" s="197">
        <v>107.20342763325978</v>
      </c>
      <c r="W499" s="197">
        <v>107.20342763325978</v>
      </c>
      <c r="X499" s="197">
        <v>107.20342763325978</v>
      </c>
      <c r="Y499" s="197">
        <v>107.20342763325978</v>
      </c>
      <c r="Z499" s="197">
        <v>107.20342763325978</v>
      </c>
      <c r="AA499" s="197">
        <v>107.20342763325978</v>
      </c>
      <c r="AB499" s="197">
        <v>107.20342763325978</v>
      </c>
      <c r="AC499" s="197">
        <v>107.20342763325978</v>
      </c>
      <c r="AD499" s="197">
        <v>107.20342763325978</v>
      </c>
      <c r="AE499" s="197">
        <v>107.20342763325978</v>
      </c>
      <c r="AF499" s="197">
        <v>107.20342763325978</v>
      </c>
      <c r="AG499" s="197">
        <v>107.20342763325978</v>
      </c>
      <c r="AH499" s="197">
        <v>107.20342763325978</v>
      </c>
      <c r="AI499" s="197">
        <v>107.20342763325978</v>
      </c>
      <c r="AJ499" s="197">
        <v>107.20342763325978</v>
      </c>
      <c r="AK499" s="197">
        <v>107.20342763325978</v>
      </c>
      <c r="AL499" s="197">
        <v>107.20342763325978</v>
      </c>
      <c r="AM499" s="197">
        <v>107.20342763325978</v>
      </c>
      <c r="AN499" s="197">
        <v>107.20342763325978</v>
      </c>
      <c r="AO499" s="197">
        <v>107.20342763325978</v>
      </c>
      <c r="AP499" s="197">
        <v>107.20342763325978</v>
      </c>
      <c r="AQ499" s="197">
        <v>107.20342763325978</v>
      </c>
      <c r="AR499" s="197">
        <v>107.20342763325978</v>
      </c>
      <c r="AS499" s="197">
        <v>107.20342763325978</v>
      </c>
      <c r="AT499" s="197">
        <v>107.20342763325978</v>
      </c>
      <c r="AV499" s="194"/>
      <c r="AW499" s="194"/>
      <c r="AX499" s="194"/>
      <c r="AY499" s="194"/>
      <c r="AZ499" s="194"/>
      <c r="BA499" s="194"/>
      <c r="BB499" s="194"/>
      <c r="BC499" s="194"/>
      <c r="BD499" s="194"/>
      <c r="BE499" s="194"/>
      <c r="BF499" s="194"/>
      <c r="BG499" s="194"/>
      <c r="BH499" s="194"/>
      <c r="BI499" s="194"/>
      <c r="BJ499" s="194"/>
      <c r="BK499" s="194"/>
      <c r="BL499" s="194"/>
      <c r="BM499" s="194"/>
      <c r="BN499" s="194"/>
      <c r="BO499" s="194"/>
      <c r="BP499" s="194"/>
      <c r="BQ499" s="194"/>
      <c r="BR499" s="194"/>
      <c r="BS499" s="194"/>
      <c r="BT499" s="194"/>
      <c r="BU499" s="194"/>
      <c r="BV499" s="194"/>
      <c r="BW499" s="194"/>
      <c r="BX499" s="194"/>
      <c r="BY499" s="194"/>
      <c r="BZ499" s="194"/>
      <c r="CA499" s="194"/>
      <c r="CB499" s="194"/>
      <c r="CC499" s="194"/>
      <c r="CD499" s="194"/>
    </row>
    <row r="500" spans="7:82" ht="13.9" customHeight="1" thickTop="1" x14ac:dyDescent="0.4">
      <c r="G500" s="24"/>
      <c r="H500" s="262"/>
      <c r="I500" s="25"/>
      <c r="J500" s="252"/>
      <c r="K500" s="163" t="s">
        <v>176</v>
      </c>
      <c r="L500" s="199">
        <f>L501</f>
        <v>107.55871736933008</v>
      </c>
      <c r="M500" s="199">
        <v>106.80418950231545</v>
      </c>
      <c r="N500" s="199">
        <v>106.31143660957122</v>
      </c>
      <c r="O500" s="199">
        <v>105.81868371682697</v>
      </c>
      <c r="P500" s="199">
        <v>105.32593082408273</v>
      </c>
      <c r="Q500" s="199">
        <v>104.83317793133847</v>
      </c>
      <c r="R500" s="199">
        <v>104.34042503859423</v>
      </c>
      <c r="S500" s="199">
        <v>103.84767214585</v>
      </c>
      <c r="T500" s="199">
        <v>103.35491925310575</v>
      </c>
      <c r="U500" s="199">
        <v>102.8621663603615</v>
      </c>
      <c r="V500" s="199">
        <v>102.36941346761725</v>
      </c>
      <c r="W500" s="199">
        <v>101.87666057487301</v>
      </c>
      <c r="X500" s="199">
        <v>101.38390768212875</v>
      </c>
      <c r="Y500" s="199">
        <v>100.89115478938452</v>
      </c>
      <c r="Z500" s="199">
        <v>100.39840189664028</v>
      </c>
      <c r="AA500" s="199">
        <v>99.905649003896031</v>
      </c>
      <c r="AB500" s="199">
        <v>99.412896111151781</v>
      </c>
      <c r="AC500" s="199">
        <v>98.920143218407532</v>
      </c>
      <c r="AD500" s="199">
        <v>98.427390325663296</v>
      </c>
      <c r="AE500" s="199">
        <v>97.934637432919047</v>
      </c>
      <c r="AF500" s="199">
        <v>97.441884540174797</v>
      </c>
      <c r="AG500" s="199">
        <v>96.949131647430548</v>
      </c>
      <c r="AH500" s="199">
        <v>96.456378754686313</v>
      </c>
      <c r="AI500" s="199">
        <v>95.963625861942063</v>
      </c>
      <c r="AJ500" s="199">
        <v>95.470872969197814</v>
      </c>
      <c r="AK500" s="199">
        <v>94.978120076453578</v>
      </c>
      <c r="AL500" s="199">
        <v>94.485367183709329</v>
      </c>
      <c r="AM500" s="199">
        <v>93.992614290965079</v>
      </c>
      <c r="AN500" s="199">
        <v>93.49986139822083</v>
      </c>
      <c r="AO500" s="199">
        <v>93.007108505476594</v>
      </c>
      <c r="AP500" s="199">
        <v>92.514355612732345</v>
      </c>
      <c r="AQ500" s="199">
        <v>92.021602719988095</v>
      </c>
      <c r="AR500" s="199">
        <v>91.52884982724386</v>
      </c>
      <c r="AS500" s="199">
        <v>91.036096934499611</v>
      </c>
      <c r="AT500" s="200">
        <v>90.543344041755361</v>
      </c>
      <c r="AV500" s="194"/>
      <c r="AW500" s="194"/>
      <c r="AX500" s="194"/>
      <c r="AY500" s="194"/>
      <c r="AZ500" s="194"/>
      <c r="BA500" s="194"/>
      <c r="BB500" s="194"/>
      <c r="BC500" s="194"/>
      <c r="BD500" s="194"/>
      <c r="BE500" s="194"/>
      <c r="BF500" s="194"/>
      <c r="BG500" s="194"/>
      <c r="BH500" s="194"/>
      <c r="BI500" s="194"/>
      <c r="BJ500" s="194"/>
      <c r="BK500" s="194"/>
      <c r="BL500" s="194"/>
      <c r="BM500" s="194"/>
      <c r="BN500" s="194"/>
      <c r="BO500" s="194"/>
      <c r="BP500" s="194"/>
      <c r="BQ500" s="194"/>
      <c r="BR500" s="194"/>
      <c r="BS500" s="194"/>
      <c r="BT500" s="194"/>
      <c r="BU500" s="194"/>
      <c r="BV500" s="194"/>
      <c r="BW500" s="194"/>
      <c r="BX500" s="194"/>
      <c r="BY500" s="194"/>
      <c r="BZ500" s="194"/>
      <c r="CA500" s="194"/>
      <c r="CB500" s="194"/>
      <c r="CC500" s="194"/>
      <c r="CD500" s="194"/>
    </row>
    <row r="501" spans="7:82" ht="13.9" customHeight="1" x14ac:dyDescent="0.4">
      <c r="G501" s="24"/>
      <c r="H501" s="262"/>
      <c r="I501" s="25"/>
      <c r="J501" s="252"/>
      <c r="K501" s="165" t="s">
        <v>177</v>
      </c>
      <c r="L501" s="195">
        <v>107.55871736933008</v>
      </c>
      <c r="M501" s="195">
        <v>107.32773945085621</v>
      </c>
      <c r="N501" s="195">
        <v>107.09676153238237</v>
      </c>
      <c r="O501" s="195">
        <v>106.8657836139085</v>
      </c>
      <c r="P501" s="195">
        <v>106.63480569543464</v>
      </c>
      <c r="Q501" s="195">
        <v>106.40382777696077</v>
      </c>
      <c r="R501" s="195">
        <v>106.17284985848693</v>
      </c>
      <c r="S501" s="195">
        <v>105.94187194001306</v>
      </c>
      <c r="T501" s="195">
        <v>105.71089402153919</v>
      </c>
      <c r="U501" s="195">
        <v>105.47991610306532</v>
      </c>
      <c r="V501" s="195">
        <v>105.24893818459147</v>
      </c>
      <c r="W501" s="195">
        <v>105.01796026611761</v>
      </c>
      <c r="X501" s="195">
        <v>104.78698234764374</v>
      </c>
      <c r="Y501" s="195">
        <v>104.55600442916987</v>
      </c>
      <c r="Z501" s="195">
        <v>104.32502651069601</v>
      </c>
      <c r="AA501" s="195">
        <v>104.09404859222217</v>
      </c>
      <c r="AB501" s="195">
        <v>103.8630706737483</v>
      </c>
      <c r="AC501" s="195">
        <v>103.63209275527443</v>
      </c>
      <c r="AD501" s="195">
        <v>103.40111483680056</v>
      </c>
      <c r="AE501" s="195">
        <v>103.1701369183267</v>
      </c>
      <c r="AF501" s="195">
        <v>102.93915899985285</v>
      </c>
      <c r="AG501" s="195">
        <v>102.70818108137898</v>
      </c>
      <c r="AH501" s="195">
        <v>102.47720316290511</v>
      </c>
      <c r="AI501" s="195">
        <v>102.24622524443124</v>
      </c>
      <c r="AJ501" s="195">
        <v>102.01524732595739</v>
      </c>
      <c r="AK501" s="195">
        <v>101.78426940748354</v>
      </c>
      <c r="AL501" s="195">
        <v>101.55329148900967</v>
      </c>
      <c r="AM501" s="195">
        <v>101.3223135705358</v>
      </c>
      <c r="AN501" s="195">
        <v>101.09133565206194</v>
      </c>
      <c r="AO501" s="195">
        <v>100.86035773358809</v>
      </c>
      <c r="AP501" s="195">
        <v>100.62937981511422</v>
      </c>
      <c r="AQ501" s="195">
        <v>100.39840189664035</v>
      </c>
      <c r="AR501" s="195">
        <v>100.1674239781665</v>
      </c>
      <c r="AS501" s="195">
        <v>99.936446059692628</v>
      </c>
      <c r="AT501" s="196">
        <v>99.705468141218773</v>
      </c>
      <c r="AV501" s="194"/>
      <c r="AW501" s="194"/>
      <c r="AX501" s="194"/>
      <c r="AY501" s="194"/>
      <c r="AZ501" s="194"/>
      <c r="BA501" s="194"/>
      <c r="BB501" s="194"/>
      <c r="BC501" s="194"/>
      <c r="BD501" s="194"/>
      <c r="BE501" s="194"/>
      <c r="BF501" s="194"/>
      <c r="BG501" s="194"/>
      <c r="BH501" s="194"/>
      <c r="BI501" s="194"/>
      <c r="BJ501" s="194"/>
      <c r="BK501" s="194"/>
      <c r="BL501" s="194"/>
      <c r="BM501" s="194"/>
      <c r="BN501" s="194"/>
      <c r="BO501" s="194"/>
      <c r="BP501" s="194"/>
      <c r="BQ501" s="194"/>
      <c r="BR501" s="194"/>
      <c r="BS501" s="194"/>
      <c r="BT501" s="194"/>
      <c r="BU501" s="194"/>
      <c r="BV501" s="194"/>
      <c r="BW501" s="194"/>
      <c r="BX501" s="194"/>
      <c r="BY501" s="194"/>
      <c r="BZ501" s="194"/>
      <c r="CA501" s="194"/>
      <c r="CB501" s="194"/>
      <c r="CC501" s="194"/>
      <c r="CD501" s="194"/>
    </row>
    <row r="502" spans="7:82" ht="13.9" customHeight="1" thickBot="1" x14ac:dyDescent="0.45">
      <c r="G502" s="24"/>
      <c r="H502" s="262"/>
      <c r="I502" s="25"/>
      <c r="J502" s="252"/>
      <c r="K502" s="167" t="s">
        <v>178</v>
      </c>
      <c r="L502" s="197">
        <f>L501</f>
        <v>107.55871736933008</v>
      </c>
      <c r="M502" s="197">
        <v>109.1651765118533</v>
      </c>
      <c r="N502" s="197">
        <v>109.1651765118533</v>
      </c>
      <c r="O502" s="197">
        <v>109.1651765118533</v>
      </c>
      <c r="P502" s="197">
        <v>109.1651765118533</v>
      </c>
      <c r="Q502" s="197">
        <v>109.1651765118533</v>
      </c>
      <c r="R502" s="197">
        <v>109.1651765118533</v>
      </c>
      <c r="S502" s="197">
        <v>109.1651765118533</v>
      </c>
      <c r="T502" s="197">
        <v>109.1651765118533</v>
      </c>
      <c r="U502" s="197">
        <v>109.1651765118533</v>
      </c>
      <c r="V502" s="197">
        <v>109.1651765118533</v>
      </c>
      <c r="W502" s="197">
        <v>109.1651765118533</v>
      </c>
      <c r="X502" s="197">
        <v>109.1651765118533</v>
      </c>
      <c r="Y502" s="197">
        <v>109.1651765118533</v>
      </c>
      <c r="Z502" s="197">
        <v>109.1651765118533</v>
      </c>
      <c r="AA502" s="197">
        <v>109.1651765118533</v>
      </c>
      <c r="AB502" s="197">
        <v>109.1651765118533</v>
      </c>
      <c r="AC502" s="197">
        <v>109.1651765118533</v>
      </c>
      <c r="AD502" s="197">
        <v>109.1651765118533</v>
      </c>
      <c r="AE502" s="197">
        <v>109.1651765118533</v>
      </c>
      <c r="AF502" s="197">
        <v>109.1651765118533</v>
      </c>
      <c r="AG502" s="197">
        <v>109.1651765118533</v>
      </c>
      <c r="AH502" s="197">
        <v>109.1651765118533</v>
      </c>
      <c r="AI502" s="197">
        <v>109.1651765118533</v>
      </c>
      <c r="AJ502" s="197">
        <v>109.1651765118533</v>
      </c>
      <c r="AK502" s="197">
        <v>109.1651765118533</v>
      </c>
      <c r="AL502" s="197">
        <v>109.1651765118533</v>
      </c>
      <c r="AM502" s="197">
        <v>109.1651765118533</v>
      </c>
      <c r="AN502" s="197">
        <v>109.1651765118533</v>
      </c>
      <c r="AO502" s="197">
        <v>109.1651765118533</v>
      </c>
      <c r="AP502" s="197">
        <v>109.1651765118533</v>
      </c>
      <c r="AQ502" s="197">
        <v>109.1651765118533</v>
      </c>
      <c r="AR502" s="197">
        <v>109.1651765118533</v>
      </c>
      <c r="AS502" s="197">
        <v>109.1651765118533</v>
      </c>
      <c r="AT502" s="197">
        <v>109.1651765118533</v>
      </c>
      <c r="AV502" s="194"/>
      <c r="AW502" s="194"/>
      <c r="AX502" s="194"/>
      <c r="AY502" s="194"/>
      <c r="AZ502" s="194"/>
      <c r="BA502" s="194"/>
      <c r="BB502" s="194"/>
      <c r="BC502" s="194"/>
      <c r="BD502" s="194"/>
      <c r="BE502" s="194"/>
      <c r="BF502" s="194"/>
      <c r="BG502" s="194"/>
      <c r="BH502" s="194"/>
      <c r="BI502" s="194"/>
      <c r="BJ502" s="194"/>
      <c r="BK502" s="194"/>
      <c r="BL502" s="194"/>
      <c r="BM502" s="194"/>
      <c r="BN502" s="194"/>
      <c r="BO502" s="194"/>
      <c r="BP502" s="194"/>
      <c r="BQ502" s="194"/>
      <c r="BR502" s="194"/>
      <c r="BS502" s="194"/>
      <c r="BT502" s="194"/>
      <c r="BU502" s="194"/>
      <c r="BV502" s="194"/>
      <c r="BW502" s="194"/>
      <c r="BX502" s="194"/>
      <c r="BY502" s="194"/>
      <c r="BZ502" s="194"/>
      <c r="CA502" s="194"/>
      <c r="CB502" s="194"/>
      <c r="CC502" s="194"/>
      <c r="CD502" s="194"/>
    </row>
    <row r="503" spans="7:82" ht="13.9" customHeight="1" thickTop="1" x14ac:dyDescent="0.4">
      <c r="G503" s="24"/>
      <c r="H503" s="262"/>
      <c r="I503" s="25"/>
      <c r="J503" s="252"/>
      <c r="K503" s="163" t="s">
        <v>179</v>
      </c>
      <c r="L503" s="199">
        <f>L504</f>
        <v>111.34486605367211</v>
      </c>
      <c r="M503" s="199">
        <v>110.56377823167784</v>
      </c>
      <c r="N503" s="199">
        <v>110.05368006221221</v>
      </c>
      <c r="O503" s="199">
        <v>109.54358189274657</v>
      </c>
      <c r="P503" s="199">
        <v>109.03348372328092</v>
      </c>
      <c r="Q503" s="199">
        <v>108.52338555381529</v>
      </c>
      <c r="R503" s="199">
        <v>108.01328738434965</v>
      </c>
      <c r="S503" s="199">
        <v>107.50318921488402</v>
      </c>
      <c r="T503" s="199">
        <v>106.99309104541837</v>
      </c>
      <c r="U503" s="199">
        <v>106.48299287595273</v>
      </c>
      <c r="V503" s="199">
        <v>105.9728947064871</v>
      </c>
      <c r="W503" s="199">
        <v>105.46279653702145</v>
      </c>
      <c r="X503" s="199">
        <v>104.95269836755581</v>
      </c>
      <c r="Y503" s="199">
        <v>104.44260019809018</v>
      </c>
      <c r="Z503" s="199">
        <v>103.93250202862453</v>
      </c>
      <c r="AA503" s="199">
        <v>103.42240385915889</v>
      </c>
      <c r="AB503" s="199">
        <v>102.91230568969326</v>
      </c>
      <c r="AC503" s="199">
        <v>102.40220752022759</v>
      </c>
      <c r="AD503" s="199">
        <v>101.89210935076196</v>
      </c>
      <c r="AE503" s="199">
        <v>101.38201118129632</v>
      </c>
      <c r="AF503" s="199">
        <v>100.87191301183067</v>
      </c>
      <c r="AG503" s="199">
        <v>100.36181484236504</v>
      </c>
      <c r="AH503" s="199">
        <v>99.8517166728994</v>
      </c>
      <c r="AI503" s="199">
        <v>99.341618503433764</v>
      </c>
      <c r="AJ503" s="199">
        <v>98.831520333968115</v>
      </c>
      <c r="AK503" s="199">
        <v>98.321422164502479</v>
      </c>
      <c r="AL503" s="199">
        <v>97.811323995036844</v>
      </c>
      <c r="AM503" s="199">
        <v>97.301225825571194</v>
      </c>
      <c r="AN503" s="199">
        <v>96.791127656105559</v>
      </c>
      <c r="AO503" s="199">
        <v>96.281029486639923</v>
      </c>
      <c r="AP503" s="199">
        <v>95.770931317174274</v>
      </c>
      <c r="AQ503" s="199">
        <v>95.260833147708638</v>
      </c>
      <c r="AR503" s="199">
        <v>94.750734978243003</v>
      </c>
      <c r="AS503" s="199">
        <v>94.240636808777353</v>
      </c>
      <c r="AT503" s="200">
        <v>93.730538639311717</v>
      </c>
      <c r="AV503" s="194"/>
      <c r="AW503" s="194"/>
      <c r="AX503" s="194"/>
      <c r="AY503" s="194"/>
      <c r="AZ503" s="194"/>
      <c r="BA503" s="194"/>
      <c r="BB503" s="194"/>
      <c r="BC503" s="194"/>
      <c r="BD503" s="194"/>
      <c r="BE503" s="194"/>
      <c r="BF503" s="194"/>
      <c r="BG503" s="194"/>
      <c r="BH503" s="194"/>
      <c r="BI503" s="194"/>
      <c r="BJ503" s="194"/>
      <c r="BK503" s="194"/>
      <c r="BL503" s="194"/>
      <c r="BM503" s="194"/>
      <c r="BN503" s="194"/>
      <c r="BO503" s="194"/>
      <c r="BP503" s="194"/>
      <c r="BQ503" s="194"/>
      <c r="BR503" s="194"/>
      <c r="BS503" s="194"/>
      <c r="BT503" s="194"/>
      <c r="BU503" s="194"/>
      <c r="BV503" s="194"/>
      <c r="BW503" s="194"/>
      <c r="BX503" s="194"/>
      <c r="BY503" s="194"/>
      <c r="BZ503" s="194"/>
      <c r="CA503" s="194"/>
      <c r="CB503" s="194"/>
      <c r="CC503" s="194"/>
      <c r="CD503" s="194"/>
    </row>
    <row r="504" spans="7:82" ht="13.9" customHeight="1" x14ac:dyDescent="0.4">
      <c r="G504" s="24"/>
      <c r="H504" s="262"/>
      <c r="I504" s="25"/>
      <c r="J504" s="252"/>
      <c r="K504" s="165" t="s">
        <v>180</v>
      </c>
      <c r="L504" s="195">
        <v>111.34486605367211</v>
      </c>
      <c r="M504" s="195">
        <v>111.1057575367351</v>
      </c>
      <c r="N504" s="195">
        <v>110.86664901979807</v>
      </c>
      <c r="O504" s="195">
        <v>110.62754050286107</v>
      </c>
      <c r="P504" s="195">
        <v>110.38843198592406</v>
      </c>
      <c r="Q504" s="195">
        <v>110.14932346898703</v>
      </c>
      <c r="R504" s="195">
        <v>109.91021495205003</v>
      </c>
      <c r="S504" s="195">
        <v>109.671106435113</v>
      </c>
      <c r="T504" s="195">
        <v>109.43199791817598</v>
      </c>
      <c r="U504" s="195">
        <v>109.19288940123897</v>
      </c>
      <c r="V504" s="195">
        <v>108.95378088430195</v>
      </c>
      <c r="W504" s="195">
        <v>108.71467236736494</v>
      </c>
      <c r="X504" s="195">
        <v>108.47556385042792</v>
      </c>
      <c r="Y504" s="195">
        <v>108.23645533349089</v>
      </c>
      <c r="Z504" s="195">
        <v>107.99734681655389</v>
      </c>
      <c r="AA504" s="195">
        <v>107.75823829961686</v>
      </c>
      <c r="AB504" s="195">
        <v>107.51912978267985</v>
      </c>
      <c r="AC504" s="195">
        <v>107.28002126574285</v>
      </c>
      <c r="AD504" s="195">
        <v>107.04091274880582</v>
      </c>
      <c r="AE504" s="195">
        <v>106.80180423186881</v>
      </c>
      <c r="AF504" s="195">
        <v>106.56269571493179</v>
      </c>
      <c r="AG504" s="195">
        <v>106.32358719799478</v>
      </c>
      <c r="AH504" s="195">
        <v>106.08447868105776</v>
      </c>
      <c r="AI504" s="195">
        <v>105.84537016412074</v>
      </c>
      <c r="AJ504" s="195">
        <v>105.60626164718373</v>
      </c>
      <c r="AK504" s="195">
        <v>105.36715313024671</v>
      </c>
      <c r="AL504" s="195">
        <v>105.12804461330968</v>
      </c>
      <c r="AM504" s="195">
        <v>104.88893609637267</v>
      </c>
      <c r="AN504" s="195">
        <v>104.64982757943565</v>
      </c>
      <c r="AO504" s="195">
        <v>104.41071906249866</v>
      </c>
      <c r="AP504" s="195">
        <v>104.17161054556163</v>
      </c>
      <c r="AQ504" s="195">
        <v>103.93250202862461</v>
      </c>
      <c r="AR504" s="195">
        <v>103.6933935116876</v>
      </c>
      <c r="AS504" s="195">
        <v>103.45428499475058</v>
      </c>
      <c r="AT504" s="196">
        <v>103.21517647781357</v>
      </c>
      <c r="AV504" s="194"/>
      <c r="AW504" s="194"/>
      <c r="AX504" s="194"/>
      <c r="AY504" s="194"/>
      <c r="AZ504" s="194"/>
      <c r="BA504" s="194"/>
      <c r="BB504" s="194"/>
      <c r="BC504" s="194"/>
      <c r="BD504" s="194"/>
      <c r="BE504" s="194"/>
      <c r="BF504" s="194"/>
      <c r="BG504" s="194"/>
      <c r="BH504" s="194"/>
      <c r="BI504" s="194"/>
      <c r="BJ504" s="194"/>
      <c r="BK504" s="194"/>
      <c r="BL504" s="194"/>
      <c r="BM504" s="194"/>
      <c r="BN504" s="194"/>
      <c r="BO504" s="194"/>
      <c r="BP504" s="194"/>
      <c r="BQ504" s="194"/>
      <c r="BR504" s="194"/>
      <c r="BS504" s="194"/>
      <c r="BT504" s="194"/>
      <c r="BU504" s="194"/>
      <c r="BV504" s="194"/>
      <c r="BW504" s="194"/>
      <c r="BX504" s="194"/>
      <c r="BY504" s="194"/>
      <c r="BZ504" s="194"/>
      <c r="CA504" s="194"/>
      <c r="CB504" s="194"/>
      <c r="CC504" s="194"/>
      <c r="CD504" s="194"/>
    </row>
    <row r="505" spans="7:82" ht="13.9" customHeight="1" thickBot="1" x14ac:dyDescent="0.45">
      <c r="G505" s="24"/>
      <c r="H505" s="262"/>
      <c r="I505" s="25"/>
      <c r="J505" s="252"/>
      <c r="K505" s="167" t="s">
        <v>181</v>
      </c>
      <c r="L505" s="197">
        <f>L504</f>
        <v>111.34486605367211</v>
      </c>
      <c r="M505" s="197">
        <v>113.00787378024015</v>
      </c>
      <c r="N505" s="197">
        <v>113.00787378024015</v>
      </c>
      <c r="O505" s="197">
        <v>113.00787378024015</v>
      </c>
      <c r="P505" s="197">
        <v>113.00787378024015</v>
      </c>
      <c r="Q505" s="197">
        <v>113.00787378024015</v>
      </c>
      <c r="R505" s="197">
        <v>113.00787378024015</v>
      </c>
      <c r="S505" s="197">
        <v>113.00787378024015</v>
      </c>
      <c r="T505" s="197">
        <v>113.00787378024015</v>
      </c>
      <c r="U505" s="197">
        <v>113.00787378024015</v>
      </c>
      <c r="V505" s="197">
        <v>113.00787378024015</v>
      </c>
      <c r="W505" s="197">
        <v>113.00787378024015</v>
      </c>
      <c r="X505" s="197">
        <v>113.00787378024015</v>
      </c>
      <c r="Y505" s="197">
        <v>113.00787378024015</v>
      </c>
      <c r="Z505" s="197">
        <v>113.00787378024015</v>
      </c>
      <c r="AA505" s="197">
        <v>113.00787378024015</v>
      </c>
      <c r="AB505" s="197">
        <v>113.00787378024015</v>
      </c>
      <c r="AC505" s="197">
        <v>113.00787378024015</v>
      </c>
      <c r="AD505" s="197">
        <v>113.00787378024015</v>
      </c>
      <c r="AE505" s="197">
        <v>113.00787378024015</v>
      </c>
      <c r="AF505" s="197">
        <v>113.00787378024015</v>
      </c>
      <c r="AG505" s="197">
        <v>113.00787378024015</v>
      </c>
      <c r="AH505" s="197">
        <v>113.00787378024015</v>
      </c>
      <c r="AI505" s="197">
        <v>113.00787378024015</v>
      </c>
      <c r="AJ505" s="197">
        <v>113.00787378024015</v>
      </c>
      <c r="AK505" s="197">
        <v>113.00787378024015</v>
      </c>
      <c r="AL505" s="197">
        <v>113.00787378024015</v>
      </c>
      <c r="AM505" s="197">
        <v>113.00787378024015</v>
      </c>
      <c r="AN505" s="197">
        <v>113.00787378024015</v>
      </c>
      <c r="AO505" s="197">
        <v>113.00787378024015</v>
      </c>
      <c r="AP505" s="197">
        <v>113.00787378024015</v>
      </c>
      <c r="AQ505" s="197">
        <v>113.00787378024015</v>
      </c>
      <c r="AR505" s="197">
        <v>113.00787378024015</v>
      </c>
      <c r="AS505" s="197">
        <v>113.00787378024015</v>
      </c>
      <c r="AT505" s="197">
        <v>113.00787378024015</v>
      </c>
      <c r="AV505" s="194"/>
      <c r="AW505" s="194"/>
      <c r="AX505" s="194"/>
      <c r="AY505" s="194"/>
      <c r="AZ505" s="194"/>
      <c r="BA505" s="194"/>
      <c r="BB505" s="194"/>
      <c r="BC505" s="194"/>
      <c r="BD505" s="194"/>
      <c r="BE505" s="194"/>
      <c r="BF505" s="194"/>
      <c r="BG505" s="194"/>
      <c r="BH505" s="194"/>
      <c r="BI505" s="194"/>
      <c r="BJ505" s="194"/>
      <c r="BK505" s="194"/>
      <c r="BL505" s="194"/>
      <c r="BM505" s="194"/>
      <c r="BN505" s="194"/>
      <c r="BO505" s="194"/>
      <c r="BP505" s="194"/>
      <c r="BQ505" s="194"/>
      <c r="BR505" s="194"/>
      <c r="BS505" s="194"/>
      <c r="BT505" s="194"/>
      <c r="BU505" s="194"/>
      <c r="BV505" s="194"/>
      <c r="BW505" s="194"/>
      <c r="BX505" s="194"/>
      <c r="BY505" s="194"/>
      <c r="BZ505" s="194"/>
      <c r="CA505" s="194"/>
      <c r="CB505" s="194"/>
      <c r="CC505" s="194"/>
      <c r="CD505" s="194"/>
    </row>
    <row r="506" spans="7:82" ht="13.9" customHeight="1" thickTop="1" x14ac:dyDescent="0.4">
      <c r="G506" s="24"/>
      <c r="H506" s="262"/>
      <c r="I506" s="25"/>
      <c r="J506" s="252"/>
      <c r="K506" s="163" t="s">
        <v>182</v>
      </c>
      <c r="L506" s="199">
        <f>L507</f>
        <v>122.41215878888242</v>
      </c>
      <c r="M506" s="199">
        <v>121.55343355185232</v>
      </c>
      <c r="N506" s="199">
        <v>120.99263339705716</v>
      </c>
      <c r="O506" s="199">
        <v>120.431833242262</v>
      </c>
      <c r="P506" s="199">
        <v>119.87103308746684</v>
      </c>
      <c r="Q506" s="199">
        <v>119.31023293267168</v>
      </c>
      <c r="R506" s="199">
        <v>118.74943277787651</v>
      </c>
      <c r="S506" s="199">
        <v>118.18863262308135</v>
      </c>
      <c r="T506" s="199">
        <v>117.62783246828617</v>
      </c>
      <c r="U506" s="199">
        <v>117.06703231349101</v>
      </c>
      <c r="V506" s="199">
        <v>116.50623215869584</v>
      </c>
      <c r="W506" s="199">
        <v>115.94543200390068</v>
      </c>
      <c r="X506" s="199">
        <v>115.38463184910552</v>
      </c>
      <c r="Y506" s="199">
        <v>114.82383169431036</v>
      </c>
      <c r="Z506" s="199">
        <v>114.2630315395152</v>
      </c>
      <c r="AA506" s="199">
        <v>113.70223138472002</v>
      </c>
      <c r="AB506" s="199">
        <v>113.14143122992486</v>
      </c>
      <c r="AC506" s="199">
        <v>112.58063107512969</v>
      </c>
      <c r="AD506" s="199">
        <v>112.01983092033453</v>
      </c>
      <c r="AE506" s="199">
        <v>111.45903076553935</v>
      </c>
      <c r="AF506" s="199">
        <v>110.89823061074419</v>
      </c>
      <c r="AG506" s="199">
        <v>110.33743045594902</v>
      </c>
      <c r="AH506" s="199">
        <v>109.77663030115387</v>
      </c>
      <c r="AI506" s="199">
        <v>109.21583014635871</v>
      </c>
      <c r="AJ506" s="199">
        <v>108.65502999156354</v>
      </c>
      <c r="AK506" s="199">
        <v>108.09422983676838</v>
      </c>
      <c r="AL506" s="199">
        <v>107.5334296819732</v>
      </c>
      <c r="AM506" s="199">
        <v>106.97262952717804</v>
      </c>
      <c r="AN506" s="199">
        <v>106.41182937238287</v>
      </c>
      <c r="AO506" s="199">
        <v>105.85102921758771</v>
      </c>
      <c r="AP506" s="199">
        <v>105.29022906279253</v>
      </c>
      <c r="AQ506" s="199">
        <v>104.72942890799739</v>
      </c>
      <c r="AR506" s="199">
        <v>104.16862875320223</v>
      </c>
      <c r="AS506" s="199">
        <v>103.60782859840705</v>
      </c>
      <c r="AT506" s="200">
        <v>103.04702844361189</v>
      </c>
      <c r="AV506" s="194"/>
      <c r="AW506" s="194"/>
      <c r="AX506" s="194"/>
      <c r="AY506" s="194"/>
      <c r="AZ506" s="194"/>
      <c r="BA506" s="194"/>
      <c r="BB506" s="194"/>
      <c r="BC506" s="194"/>
      <c r="BD506" s="194"/>
      <c r="BE506" s="194"/>
      <c r="BF506" s="194"/>
      <c r="BG506" s="194"/>
      <c r="BH506" s="194"/>
      <c r="BI506" s="194"/>
      <c r="BJ506" s="194"/>
      <c r="BK506" s="194"/>
      <c r="BL506" s="194"/>
      <c r="BM506" s="194"/>
      <c r="BN506" s="194"/>
      <c r="BO506" s="194"/>
      <c r="BP506" s="194"/>
      <c r="BQ506" s="194"/>
      <c r="BR506" s="194"/>
      <c r="BS506" s="194"/>
      <c r="BT506" s="194"/>
      <c r="BU506" s="194"/>
      <c r="BV506" s="194"/>
      <c r="BW506" s="194"/>
      <c r="BX506" s="194"/>
      <c r="BY506" s="194"/>
      <c r="BZ506" s="194"/>
      <c r="CA506" s="194"/>
      <c r="CB506" s="194"/>
      <c r="CC506" s="194"/>
      <c r="CD506" s="194"/>
    </row>
    <row r="507" spans="7:82" ht="13.9" customHeight="1" x14ac:dyDescent="0.4">
      <c r="G507" s="24"/>
      <c r="H507" s="262"/>
      <c r="I507" s="25"/>
      <c r="J507" s="252"/>
      <c r="K507" s="165" t="s">
        <v>183</v>
      </c>
      <c r="L507" s="195">
        <v>122.41215878888242</v>
      </c>
      <c r="M507" s="195">
        <v>122.1492837163222</v>
      </c>
      <c r="N507" s="195">
        <v>121.88640864376197</v>
      </c>
      <c r="O507" s="195">
        <v>121.62353357120175</v>
      </c>
      <c r="P507" s="195">
        <v>121.36065849864151</v>
      </c>
      <c r="Q507" s="195">
        <v>121.09778342608128</v>
      </c>
      <c r="R507" s="195">
        <v>120.83490835352106</v>
      </c>
      <c r="S507" s="195">
        <v>120.57203328096081</v>
      </c>
      <c r="T507" s="195">
        <v>120.30915820840058</v>
      </c>
      <c r="U507" s="195">
        <v>120.04628313584035</v>
      </c>
      <c r="V507" s="195">
        <v>119.78340806328012</v>
      </c>
      <c r="W507" s="195">
        <v>119.5205329907199</v>
      </c>
      <c r="X507" s="195">
        <v>119.25765791815967</v>
      </c>
      <c r="Y507" s="195">
        <v>118.99478284559943</v>
      </c>
      <c r="Z507" s="195">
        <v>118.73190777303921</v>
      </c>
      <c r="AA507" s="195">
        <v>118.46903270047898</v>
      </c>
      <c r="AB507" s="195">
        <v>118.20615762791874</v>
      </c>
      <c r="AC507" s="195">
        <v>117.94328255535851</v>
      </c>
      <c r="AD507" s="195">
        <v>117.68040748279827</v>
      </c>
      <c r="AE507" s="195">
        <v>117.41753241023805</v>
      </c>
      <c r="AF507" s="195">
        <v>117.15465733767782</v>
      </c>
      <c r="AG507" s="195">
        <v>116.89178226511758</v>
      </c>
      <c r="AH507" s="195">
        <v>116.62890719255736</v>
      </c>
      <c r="AI507" s="195">
        <v>116.36603211999713</v>
      </c>
      <c r="AJ507" s="195">
        <v>116.10315704743691</v>
      </c>
      <c r="AK507" s="195">
        <v>115.84028197487666</v>
      </c>
      <c r="AL507" s="195">
        <v>115.57740690231643</v>
      </c>
      <c r="AM507" s="195">
        <v>115.31453182975621</v>
      </c>
      <c r="AN507" s="195">
        <v>115.05165675719597</v>
      </c>
      <c r="AO507" s="195">
        <v>114.78878168463575</v>
      </c>
      <c r="AP507" s="195">
        <v>114.52590661207552</v>
      </c>
      <c r="AQ507" s="195">
        <v>114.26303153951528</v>
      </c>
      <c r="AR507" s="195">
        <v>114.00015646695506</v>
      </c>
      <c r="AS507" s="195">
        <v>113.73728139439481</v>
      </c>
      <c r="AT507" s="196">
        <v>113.47440632183458</v>
      </c>
      <c r="AV507" s="194"/>
      <c r="AW507" s="194"/>
      <c r="AX507" s="194"/>
      <c r="AY507" s="194"/>
      <c r="AZ507" s="194"/>
      <c r="BA507" s="194"/>
      <c r="BB507" s="194"/>
      <c r="BC507" s="194"/>
      <c r="BD507" s="194"/>
      <c r="BE507" s="194"/>
      <c r="BF507" s="194"/>
      <c r="BG507" s="194"/>
      <c r="BH507" s="194"/>
      <c r="BI507" s="194"/>
      <c r="BJ507" s="194"/>
      <c r="BK507" s="194"/>
      <c r="BL507" s="194"/>
      <c r="BM507" s="194"/>
      <c r="BN507" s="194"/>
      <c r="BO507" s="194"/>
      <c r="BP507" s="194"/>
      <c r="BQ507" s="194"/>
      <c r="BR507" s="194"/>
      <c r="BS507" s="194"/>
      <c r="BT507" s="194"/>
      <c r="BU507" s="194"/>
      <c r="BV507" s="194"/>
      <c r="BW507" s="194"/>
      <c r="BX507" s="194"/>
      <c r="BY507" s="194"/>
      <c r="BZ507" s="194"/>
      <c r="CA507" s="194"/>
      <c r="CB507" s="194"/>
      <c r="CC507" s="194"/>
      <c r="CD507" s="194"/>
    </row>
    <row r="508" spans="7:82" ht="13.9" customHeight="1" thickBot="1" x14ac:dyDescent="0.45">
      <c r="G508" s="24"/>
      <c r="H508" s="262"/>
      <c r="I508" s="25"/>
      <c r="J508" s="252"/>
      <c r="K508" s="167" t="s">
        <v>184</v>
      </c>
      <c r="L508" s="197">
        <f>L507</f>
        <v>122.41215878888242</v>
      </c>
      <c r="M508" s="197">
        <v>124.24046370411449</v>
      </c>
      <c r="N508" s="197">
        <v>124.24046370411449</v>
      </c>
      <c r="O508" s="197">
        <v>124.24046370411449</v>
      </c>
      <c r="P508" s="197">
        <v>124.24046370411449</v>
      </c>
      <c r="Q508" s="197">
        <v>124.24046370411449</v>
      </c>
      <c r="R508" s="197">
        <v>124.24046370411449</v>
      </c>
      <c r="S508" s="197">
        <v>124.24046370411449</v>
      </c>
      <c r="T508" s="197">
        <v>124.24046370411449</v>
      </c>
      <c r="U508" s="197">
        <v>124.24046370411449</v>
      </c>
      <c r="V508" s="197">
        <v>124.24046370411449</v>
      </c>
      <c r="W508" s="197">
        <v>124.24046370411449</v>
      </c>
      <c r="X508" s="197">
        <v>124.24046370411449</v>
      </c>
      <c r="Y508" s="197">
        <v>124.24046370411449</v>
      </c>
      <c r="Z508" s="197">
        <v>124.24046370411449</v>
      </c>
      <c r="AA508" s="197">
        <v>124.24046370411449</v>
      </c>
      <c r="AB508" s="197">
        <v>124.24046370411449</v>
      </c>
      <c r="AC508" s="197">
        <v>124.24046370411449</v>
      </c>
      <c r="AD508" s="197">
        <v>124.24046370411449</v>
      </c>
      <c r="AE508" s="197">
        <v>124.24046370411449</v>
      </c>
      <c r="AF508" s="197">
        <v>124.24046370411449</v>
      </c>
      <c r="AG508" s="197">
        <v>124.24046370411449</v>
      </c>
      <c r="AH508" s="197">
        <v>124.24046370411449</v>
      </c>
      <c r="AI508" s="197">
        <v>124.24046370411449</v>
      </c>
      <c r="AJ508" s="197">
        <v>124.24046370411449</v>
      </c>
      <c r="AK508" s="197">
        <v>124.24046370411449</v>
      </c>
      <c r="AL508" s="197">
        <v>124.24046370411449</v>
      </c>
      <c r="AM508" s="197">
        <v>124.24046370411449</v>
      </c>
      <c r="AN508" s="197">
        <v>124.24046370411449</v>
      </c>
      <c r="AO508" s="197">
        <v>124.24046370411449</v>
      </c>
      <c r="AP508" s="197">
        <v>124.24046370411449</v>
      </c>
      <c r="AQ508" s="197">
        <v>124.24046370411449</v>
      </c>
      <c r="AR508" s="197">
        <v>124.24046370411449</v>
      </c>
      <c r="AS508" s="197">
        <v>124.24046370411449</v>
      </c>
      <c r="AT508" s="197">
        <v>124.24046370411449</v>
      </c>
      <c r="AV508" s="194"/>
      <c r="AW508" s="194"/>
      <c r="AX508" s="194"/>
      <c r="AY508" s="194"/>
      <c r="AZ508" s="194"/>
      <c r="BA508" s="194"/>
      <c r="BB508" s="194"/>
      <c r="BC508" s="194"/>
      <c r="BD508" s="194"/>
      <c r="BE508" s="194"/>
      <c r="BF508" s="194"/>
      <c r="BG508" s="194"/>
      <c r="BH508" s="194"/>
      <c r="BI508" s="194"/>
      <c r="BJ508" s="194"/>
      <c r="BK508" s="194"/>
      <c r="BL508" s="194"/>
      <c r="BM508" s="194"/>
      <c r="BN508" s="194"/>
      <c r="BO508" s="194"/>
      <c r="BP508" s="194"/>
      <c r="BQ508" s="194"/>
      <c r="BR508" s="194"/>
      <c r="BS508" s="194"/>
      <c r="BT508" s="194"/>
      <c r="BU508" s="194"/>
      <c r="BV508" s="194"/>
      <c r="BW508" s="194"/>
      <c r="BX508" s="194"/>
      <c r="BY508" s="194"/>
      <c r="BZ508" s="194"/>
      <c r="CA508" s="194"/>
      <c r="CB508" s="194"/>
      <c r="CC508" s="194"/>
      <c r="CD508" s="194"/>
    </row>
    <row r="509" spans="7:82" ht="13.9" customHeight="1" thickTop="1" x14ac:dyDescent="0.4">
      <c r="G509" s="24"/>
      <c r="H509" s="262"/>
      <c r="I509" s="25"/>
      <c r="J509" s="252"/>
      <c r="K509" s="163" t="s">
        <v>185</v>
      </c>
      <c r="L509" s="199">
        <f>L510</f>
        <v>129.00726583696482</v>
      </c>
      <c r="M509" s="199">
        <v>128.10227571155161</v>
      </c>
      <c r="N509" s="199">
        <v>127.51126175209809</v>
      </c>
      <c r="O509" s="199">
        <v>126.92024779264456</v>
      </c>
      <c r="P509" s="199">
        <v>126.32923383319104</v>
      </c>
      <c r="Q509" s="199">
        <v>125.73821987373751</v>
      </c>
      <c r="R509" s="199">
        <v>125.14720591428399</v>
      </c>
      <c r="S509" s="199">
        <v>124.55619195483047</v>
      </c>
      <c r="T509" s="199">
        <v>123.96517799537695</v>
      </c>
      <c r="U509" s="199">
        <v>123.37416403592341</v>
      </c>
      <c r="V509" s="199">
        <v>122.78315007646989</v>
      </c>
      <c r="W509" s="199">
        <v>122.19213611701636</v>
      </c>
      <c r="X509" s="199">
        <v>121.60112215756284</v>
      </c>
      <c r="Y509" s="199">
        <v>121.01010819810932</v>
      </c>
      <c r="Z509" s="199">
        <v>120.4190942386558</v>
      </c>
      <c r="AA509" s="199">
        <v>119.82808027920227</v>
      </c>
      <c r="AB509" s="199">
        <v>119.23706631974875</v>
      </c>
      <c r="AC509" s="199">
        <v>118.64605236029522</v>
      </c>
      <c r="AD509" s="199">
        <v>118.05503840084171</v>
      </c>
      <c r="AE509" s="199">
        <v>117.46402444138818</v>
      </c>
      <c r="AF509" s="199">
        <v>116.87301048193466</v>
      </c>
      <c r="AG509" s="199">
        <v>116.28199652248114</v>
      </c>
      <c r="AH509" s="199">
        <v>115.6909825630276</v>
      </c>
      <c r="AI509" s="199">
        <v>115.0999686035741</v>
      </c>
      <c r="AJ509" s="199">
        <v>114.50895464412056</v>
      </c>
      <c r="AK509" s="199">
        <v>113.91794068466704</v>
      </c>
      <c r="AL509" s="199">
        <v>113.32692672521351</v>
      </c>
      <c r="AM509" s="199">
        <v>112.73591276575999</v>
      </c>
      <c r="AN509" s="199">
        <v>112.14489880630646</v>
      </c>
      <c r="AO509" s="199">
        <v>111.55388484685295</v>
      </c>
      <c r="AP509" s="199">
        <v>110.96287088739942</v>
      </c>
      <c r="AQ509" s="199">
        <v>110.3718569279459</v>
      </c>
      <c r="AR509" s="199">
        <v>109.78084296849237</v>
      </c>
      <c r="AS509" s="199">
        <v>109.18982900903885</v>
      </c>
      <c r="AT509" s="200">
        <v>108.59881504958533</v>
      </c>
      <c r="AV509" s="194"/>
      <c r="AW509" s="194"/>
      <c r="AX509" s="194"/>
      <c r="AY509" s="194"/>
      <c r="AZ509" s="194"/>
      <c r="BA509" s="194"/>
      <c r="BB509" s="194"/>
      <c r="BC509" s="194"/>
      <c r="BD509" s="194"/>
      <c r="BE509" s="194"/>
      <c r="BF509" s="194"/>
      <c r="BG509" s="194"/>
      <c r="BH509" s="194"/>
      <c r="BI509" s="194"/>
      <c r="BJ509" s="194"/>
      <c r="BK509" s="194"/>
      <c r="BL509" s="194"/>
      <c r="BM509" s="194"/>
      <c r="BN509" s="194"/>
      <c r="BO509" s="194"/>
      <c r="BP509" s="194"/>
      <c r="BQ509" s="194"/>
      <c r="BR509" s="194"/>
      <c r="BS509" s="194"/>
      <c r="BT509" s="194"/>
      <c r="BU509" s="194"/>
      <c r="BV509" s="194"/>
      <c r="BW509" s="194"/>
      <c r="BX509" s="194"/>
      <c r="BY509" s="194"/>
      <c r="BZ509" s="194"/>
      <c r="CA509" s="194"/>
      <c r="CB509" s="194"/>
      <c r="CC509" s="194"/>
      <c r="CD509" s="194"/>
    </row>
    <row r="510" spans="7:82" ht="13.9" customHeight="1" x14ac:dyDescent="0.4">
      <c r="G510" s="24"/>
      <c r="H510" s="262"/>
      <c r="I510" s="25"/>
      <c r="J510" s="252"/>
      <c r="K510" s="165" t="s">
        <v>186</v>
      </c>
      <c r="L510" s="195">
        <v>129.00726583696482</v>
      </c>
      <c r="M510" s="195">
        <v>128.73022804347099</v>
      </c>
      <c r="N510" s="195">
        <v>128.45319024997715</v>
      </c>
      <c r="O510" s="195">
        <v>128.17615245648332</v>
      </c>
      <c r="P510" s="195">
        <v>127.89911466298948</v>
      </c>
      <c r="Q510" s="195">
        <v>127.62207686949564</v>
      </c>
      <c r="R510" s="195">
        <v>127.3450390760018</v>
      </c>
      <c r="S510" s="195">
        <v>127.06800128250796</v>
      </c>
      <c r="T510" s="195">
        <v>126.79096348901413</v>
      </c>
      <c r="U510" s="195">
        <v>126.51392569552029</v>
      </c>
      <c r="V510" s="195">
        <v>126.23688790202647</v>
      </c>
      <c r="W510" s="195">
        <v>125.95985010853262</v>
      </c>
      <c r="X510" s="195">
        <v>125.68281231503879</v>
      </c>
      <c r="Y510" s="195">
        <v>125.40577452154494</v>
      </c>
      <c r="Z510" s="195">
        <v>125.12873672805111</v>
      </c>
      <c r="AA510" s="195">
        <v>124.85169893455728</v>
      </c>
      <c r="AB510" s="195">
        <v>124.57466114106343</v>
      </c>
      <c r="AC510" s="195">
        <v>124.29762334756961</v>
      </c>
      <c r="AD510" s="195">
        <v>124.02058555407577</v>
      </c>
      <c r="AE510" s="195">
        <v>123.74354776058193</v>
      </c>
      <c r="AF510" s="195">
        <v>123.4665099670881</v>
      </c>
      <c r="AG510" s="195">
        <v>123.18947217359425</v>
      </c>
      <c r="AH510" s="195">
        <v>122.91243438010042</v>
      </c>
      <c r="AI510" s="195">
        <v>122.63539658660659</v>
      </c>
      <c r="AJ510" s="195">
        <v>122.35835879311276</v>
      </c>
      <c r="AK510" s="195">
        <v>122.08132099961891</v>
      </c>
      <c r="AL510" s="195">
        <v>121.80428320612508</v>
      </c>
      <c r="AM510" s="195">
        <v>121.52724541263125</v>
      </c>
      <c r="AN510" s="195">
        <v>121.25020761913741</v>
      </c>
      <c r="AO510" s="195">
        <v>120.97316982564357</v>
      </c>
      <c r="AP510" s="195">
        <v>120.69613203214973</v>
      </c>
      <c r="AQ510" s="195">
        <v>120.4190942386559</v>
      </c>
      <c r="AR510" s="195">
        <v>120.14205644516205</v>
      </c>
      <c r="AS510" s="195">
        <v>119.86501865166824</v>
      </c>
      <c r="AT510" s="196">
        <v>119.58798085817439</v>
      </c>
      <c r="AV510" s="194"/>
      <c r="AW510" s="194"/>
      <c r="AX510" s="194"/>
      <c r="AY510" s="194"/>
      <c r="AZ510" s="194"/>
      <c r="BA510" s="194"/>
      <c r="BB510" s="194"/>
      <c r="BC510" s="194"/>
      <c r="BD510" s="194"/>
      <c r="BE510" s="194"/>
      <c r="BF510" s="194"/>
      <c r="BG510" s="194"/>
      <c r="BH510" s="194"/>
      <c r="BI510" s="194"/>
      <c r="BJ510" s="194"/>
      <c r="BK510" s="194"/>
      <c r="BL510" s="194"/>
      <c r="BM510" s="194"/>
      <c r="BN510" s="194"/>
      <c r="BO510" s="194"/>
      <c r="BP510" s="194"/>
      <c r="BQ510" s="194"/>
      <c r="BR510" s="194"/>
      <c r="BS510" s="194"/>
      <c r="BT510" s="194"/>
      <c r="BU510" s="194"/>
      <c r="BV510" s="194"/>
      <c r="BW510" s="194"/>
      <c r="BX510" s="194"/>
      <c r="BY510" s="194"/>
      <c r="BZ510" s="194"/>
      <c r="CA510" s="194"/>
      <c r="CB510" s="194"/>
      <c r="CC510" s="194"/>
      <c r="CD510" s="194"/>
    </row>
    <row r="511" spans="7:82" ht="13.9" customHeight="1" thickBot="1" x14ac:dyDescent="0.45">
      <c r="G511" s="24"/>
      <c r="H511" s="262"/>
      <c r="I511" s="25"/>
      <c r="J511" s="252"/>
      <c r="K511" s="167" t="s">
        <v>187</v>
      </c>
      <c r="L511" s="197">
        <f>L510</f>
        <v>129.00726583696482</v>
      </c>
      <c r="M511" s="197">
        <v>130.9340729496239</v>
      </c>
      <c r="N511" s="197">
        <v>130.9340729496239</v>
      </c>
      <c r="O511" s="197">
        <v>130.9340729496239</v>
      </c>
      <c r="P511" s="197">
        <v>130.9340729496239</v>
      </c>
      <c r="Q511" s="197">
        <v>130.9340729496239</v>
      </c>
      <c r="R511" s="197">
        <v>130.9340729496239</v>
      </c>
      <c r="S511" s="197">
        <v>130.9340729496239</v>
      </c>
      <c r="T511" s="197">
        <v>130.9340729496239</v>
      </c>
      <c r="U511" s="197">
        <v>130.9340729496239</v>
      </c>
      <c r="V511" s="197">
        <v>130.9340729496239</v>
      </c>
      <c r="W511" s="197">
        <v>130.9340729496239</v>
      </c>
      <c r="X511" s="197">
        <v>130.9340729496239</v>
      </c>
      <c r="Y511" s="197">
        <v>130.9340729496239</v>
      </c>
      <c r="Z511" s="197">
        <v>130.9340729496239</v>
      </c>
      <c r="AA511" s="197">
        <v>130.9340729496239</v>
      </c>
      <c r="AB511" s="197">
        <v>130.9340729496239</v>
      </c>
      <c r="AC511" s="197">
        <v>130.9340729496239</v>
      </c>
      <c r="AD511" s="197">
        <v>130.9340729496239</v>
      </c>
      <c r="AE511" s="197">
        <v>130.9340729496239</v>
      </c>
      <c r="AF511" s="197">
        <v>130.9340729496239</v>
      </c>
      <c r="AG511" s="197">
        <v>130.9340729496239</v>
      </c>
      <c r="AH511" s="197">
        <v>130.9340729496239</v>
      </c>
      <c r="AI511" s="197">
        <v>130.9340729496239</v>
      </c>
      <c r="AJ511" s="197">
        <v>130.9340729496239</v>
      </c>
      <c r="AK511" s="197">
        <v>130.9340729496239</v>
      </c>
      <c r="AL511" s="197">
        <v>130.9340729496239</v>
      </c>
      <c r="AM511" s="197">
        <v>130.9340729496239</v>
      </c>
      <c r="AN511" s="197">
        <v>130.9340729496239</v>
      </c>
      <c r="AO511" s="197">
        <v>130.9340729496239</v>
      </c>
      <c r="AP511" s="197">
        <v>130.9340729496239</v>
      </c>
      <c r="AQ511" s="197">
        <v>130.9340729496239</v>
      </c>
      <c r="AR511" s="197">
        <v>130.9340729496239</v>
      </c>
      <c r="AS511" s="197">
        <v>130.9340729496239</v>
      </c>
      <c r="AT511" s="197">
        <v>130.9340729496239</v>
      </c>
      <c r="AV511" s="194"/>
      <c r="AW511" s="194"/>
      <c r="AX511" s="194"/>
      <c r="AY511" s="194"/>
      <c r="AZ511" s="194"/>
      <c r="BA511" s="194"/>
      <c r="BB511" s="194"/>
      <c r="BC511" s="194"/>
      <c r="BD511" s="194"/>
      <c r="BE511" s="194"/>
      <c r="BF511" s="194"/>
      <c r="BG511" s="194"/>
      <c r="BH511" s="194"/>
      <c r="BI511" s="194"/>
      <c r="BJ511" s="194"/>
      <c r="BK511" s="194"/>
      <c r="BL511" s="194"/>
      <c r="BM511" s="194"/>
      <c r="BN511" s="194"/>
      <c r="BO511" s="194"/>
      <c r="BP511" s="194"/>
      <c r="BQ511" s="194"/>
      <c r="BR511" s="194"/>
      <c r="BS511" s="194"/>
      <c r="BT511" s="194"/>
      <c r="BU511" s="194"/>
      <c r="BV511" s="194"/>
      <c r="BW511" s="194"/>
      <c r="BX511" s="194"/>
      <c r="BY511" s="194"/>
      <c r="BZ511" s="194"/>
      <c r="CA511" s="194"/>
      <c r="CB511" s="194"/>
      <c r="CC511" s="194"/>
      <c r="CD511" s="194"/>
    </row>
    <row r="512" spans="7:82" ht="13.9" customHeight="1" thickTop="1" x14ac:dyDescent="0.4">
      <c r="G512" s="24"/>
      <c r="H512" s="262"/>
      <c r="I512" s="25"/>
      <c r="J512" s="253"/>
      <c r="K512" s="163" t="s">
        <v>188</v>
      </c>
      <c r="L512" s="199">
        <f>L513</f>
        <v>133.61158320031512</v>
      </c>
      <c r="M512" s="199">
        <v>132.67429364028428</v>
      </c>
      <c r="N512" s="199">
        <v>132.06218617250906</v>
      </c>
      <c r="O512" s="199">
        <v>131.45007870473378</v>
      </c>
      <c r="P512" s="199">
        <v>130.83797123695857</v>
      </c>
      <c r="Q512" s="199">
        <v>130.22586376918329</v>
      </c>
      <c r="R512" s="199">
        <v>129.61375630140805</v>
      </c>
      <c r="S512" s="199">
        <v>129.00164883363283</v>
      </c>
      <c r="T512" s="199">
        <v>128.38954136585758</v>
      </c>
      <c r="U512" s="199">
        <v>127.77743389808232</v>
      </c>
      <c r="V512" s="199">
        <v>127.16532643030709</v>
      </c>
      <c r="W512" s="199">
        <v>126.55321896253186</v>
      </c>
      <c r="X512" s="199">
        <v>125.94111149475661</v>
      </c>
      <c r="Y512" s="199">
        <v>125.32900402698137</v>
      </c>
      <c r="Z512" s="199">
        <v>124.71689655920612</v>
      </c>
      <c r="AA512" s="199">
        <v>124.10478909143087</v>
      </c>
      <c r="AB512" s="199">
        <v>123.49268162365564</v>
      </c>
      <c r="AC512" s="199">
        <v>122.8805741558804</v>
      </c>
      <c r="AD512" s="199">
        <v>122.26846668810515</v>
      </c>
      <c r="AE512" s="199">
        <v>121.6563592203299</v>
      </c>
      <c r="AF512" s="199">
        <v>121.04425175255466</v>
      </c>
      <c r="AG512" s="199">
        <v>120.43214428477941</v>
      </c>
      <c r="AH512" s="199">
        <v>119.82003681700418</v>
      </c>
      <c r="AI512" s="199">
        <v>119.20792934922893</v>
      </c>
      <c r="AJ512" s="199">
        <v>118.59582188145369</v>
      </c>
      <c r="AK512" s="199">
        <v>117.98371441367844</v>
      </c>
      <c r="AL512" s="199">
        <v>117.3716069459032</v>
      </c>
      <c r="AM512" s="199">
        <v>116.75949947812795</v>
      </c>
      <c r="AN512" s="199">
        <v>116.14739201035272</v>
      </c>
      <c r="AO512" s="199">
        <v>115.53528454257747</v>
      </c>
      <c r="AP512" s="199">
        <v>114.92317707480223</v>
      </c>
      <c r="AQ512" s="199">
        <v>114.31106960702698</v>
      </c>
      <c r="AR512" s="199">
        <v>113.69896213925173</v>
      </c>
      <c r="AS512" s="199">
        <v>113.08685467147649</v>
      </c>
      <c r="AT512" s="200">
        <v>112.47474720370126</v>
      </c>
      <c r="AV512" s="194"/>
      <c r="AW512" s="194"/>
      <c r="AX512" s="194"/>
      <c r="AY512" s="194"/>
      <c r="AZ512" s="194"/>
      <c r="BA512" s="194"/>
      <c r="BB512" s="194"/>
      <c r="BC512" s="194"/>
      <c r="BD512" s="194"/>
      <c r="BE512" s="194"/>
      <c r="BF512" s="194"/>
      <c r="BG512" s="194"/>
      <c r="BH512" s="194"/>
      <c r="BI512" s="194"/>
      <c r="BJ512" s="194"/>
      <c r="BK512" s="194"/>
      <c r="BL512" s="194"/>
      <c r="BM512" s="194"/>
      <c r="BN512" s="194"/>
      <c r="BO512" s="194"/>
      <c r="BP512" s="194"/>
      <c r="BQ512" s="194"/>
      <c r="BR512" s="194"/>
      <c r="BS512" s="194"/>
      <c r="BT512" s="194"/>
      <c r="BU512" s="194"/>
      <c r="BV512" s="194"/>
      <c r="BW512" s="194"/>
      <c r="BX512" s="194"/>
      <c r="BY512" s="194"/>
      <c r="BZ512" s="194"/>
      <c r="CA512" s="194"/>
      <c r="CB512" s="194"/>
      <c r="CC512" s="194"/>
      <c r="CD512" s="194"/>
    </row>
    <row r="513" spans="7:82" ht="13.9" customHeight="1" x14ac:dyDescent="0.4">
      <c r="G513" s="24"/>
      <c r="H513" s="262"/>
      <c r="I513" s="25"/>
      <c r="J513" s="253"/>
      <c r="K513" s="165" t="s">
        <v>189</v>
      </c>
      <c r="L513" s="195">
        <v>133.61158320031512</v>
      </c>
      <c r="M513" s="195">
        <v>133.32465782479548</v>
      </c>
      <c r="N513" s="195">
        <v>133.03773244927584</v>
      </c>
      <c r="O513" s="195">
        <v>132.75080707375619</v>
      </c>
      <c r="P513" s="195">
        <v>132.46388169823655</v>
      </c>
      <c r="Q513" s="195">
        <v>132.17695632271693</v>
      </c>
      <c r="R513" s="195">
        <v>131.89003094719726</v>
      </c>
      <c r="S513" s="195">
        <v>131.60310557167765</v>
      </c>
      <c r="T513" s="195">
        <v>131.31618019615797</v>
      </c>
      <c r="U513" s="195">
        <v>131.02925482063833</v>
      </c>
      <c r="V513" s="195">
        <v>130.74232944511871</v>
      </c>
      <c r="W513" s="195">
        <v>130.45540406959904</v>
      </c>
      <c r="X513" s="195">
        <v>130.16847869407943</v>
      </c>
      <c r="Y513" s="195">
        <v>129.88155331855978</v>
      </c>
      <c r="Z513" s="195">
        <v>129.59462794304014</v>
      </c>
      <c r="AA513" s="195">
        <v>129.30770256752049</v>
      </c>
      <c r="AB513" s="195">
        <v>129.02077719200085</v>
      </c>
      <c r="AC513" s="195">
        <v>128.73385181648121</v>
      </c>
      <c r="AD513" s="195">
        <v>128.44692644096156</v>
      </c>
      <c r="AE513" s="195">
        <v>128.16000106544192</v>
      </c>
      <c r="AF513" s="195">
        <v>127.87307568992229</v>
      </c>
      <c r="AG513" s="195">
        <v>127.58615031440264</v>
      </c>
      <c r="AH513" s="195">
        <v>127.299224938883</v>
      </c>
      <c r="AI513" s="195">
        <v>127.01229956336336</v>
      </c>
      <c r="AJ513" s="195">
        <v>126.72537418784371</v>
      </c>
      <c r="AK513" s="195">
        <v>126.43844881232408</v>
      </c>
      <c r="AL513" s="195">
        <v>126.15152343680444</v>
      </c>
      <c r="AM513" s="195">
        <v>125.86459806128479</v>
      </c>
      <c r="AN513" s="195">
        <v>125.57767268576515</v>
      </c>
      <c r="AO513" s="195">
        <v>125.29074731024549</v>
      </c>
      <c r="AP513" s="195">
        <v>125.00382193472586</v>
      </c>
      <c r="AQ513" s="195">
        <v>124.71689655920622</v>
      </c>
      <c r="AR513" s="195">
        <v>124.42997118368658</v>
      </c>
      <c r="AS513" s="195">
        <v>124.14304580816693</v>
      </c>
      <c r="AT513" s="196">
        <v>123.8561204326473</v>
      </c>
      <c r="AV513" s="194"/>
      <c r="AW513" s="194"/>
      <c r="AX513" s="194"/>
      <c r="AY513" s="194"/>
      <c r="AZ513" s="194"/>
      <c r="BA513" s="194"/>
      <c r="BB513" s="194"/>
      <c r="BC513" s="194"/>
      <c r="BD513" s="194"/>
      <c r="BE513" s="194"/>
      <c r="BF513" s="194"/>
      <c r="BG513" s="194"/>
      <c r="BH513" s="194"/>
      <c r="BI513" s="194"/>
      <c r="BJ513" s="194"/>
      <c r="BK513" s="194"/>
      <c r="BL513" s="194"/>
      <c r="BM513" s="194"/>
      <c r="BN513" s="194"/>
      <c r="BO513" s="194"/>
      <c r="BP513" s="194"/>
      <c r="BQ513" s="194"/>
      <c r="BR513" s="194"/>
      <c r="BS513" s="194"/>
      <c r="BT513" s="194"/>
      <c r="BU513" s="194"/>
      <c r="BV513" s="194"/>
      <c r="BW513" s="194"/>
      <c r="BX513" s="194"/>
      <c r="BY513" s="194"/>
      <c r="BZ513" s="194"/>
      <c r="CA513" s="194"/>
      <c r="CB513" s="194"/>
      <c r="CC513" s="194"/>
      <c r="CD513" s="194"/>
    </row>
    <row r="514" spans="7:82" ht="13.9" customHeight="1" thickBot="1" x14ac:dyDescent="0.45">
      <c r="G514" s="24"/>
      <c r="H514" s="262"/>
      <c r="I514" s="25"/>
      <c r="J514" s="253"/>
      <c r="K514" s="167" t="s">
        <v>190</v>
      </c>
      <c r="L514" s="197">
        <f>L513</f>
        <v>133.61158320031512</v>
      </c>
      <c r="M514" s="197">
        <v>135.60715877641763</v>
      </c>
      <c r="N514" s="197">
        <v>135.60715877641763</v>
      </c>
      <c r="O514" s="197">
        <v>135.60715877641763</v>
      </c>
      <c r="P514" s="197">
        <v>135.60715877641763</v>
      </c>
      <c r="Q514" s="197">
        <v>135.60715877641763</v>
      </c>
      <c r="R514" s="197">
        <v>135.60715877641763</v>
      </c>
      <c r="S514" s="197">
        <v>135.60715877641763</v>
      </c>
      <c r="T514" s="197">
        <v>135.60715877641763</v>
      </c>
      <c r="U514" s="197">
        <v>135.60715877641763</v>
      </c>
      <c r="V514" s="197">
        <v>135.60715877641763</v>
      </c>
      <c r="W514" s="197">
        <v>135.60715877641763</v>
      </c>
      <c r="X514" s="197">
        <v>135.60715877641763</v>
      </c>
      <c r="Y514" s="197">
        <v>135.60715877641763</v>
      </c>
      <c r="Z514" s="197">
        <v>135.60715877641763</v>
      </c>
      <c r="AA514" s="197">
        <v>135.60715877641763</v>
      </c>
      <c r="AB514" s="197">
        <v>135.60715877641763</v>
      </c>
      <c r="AC514" s="197">
        <v>135.60715877641763</v>
      </c>
      <c r="AD514" s="197">
        <v>135.60715877641763</v>
      </c>
      <c r="AE514" s="197">
        <v>135.60715877641763</v>
      </c>
      <c r="AF514" s="197">
        <v>135.60715877641763</v>
      </c>
      <c r="AG514" s="197">
        <v>135.60715877641763</v>
      </c>
      <c r="AH514" s="197">
        <v>135.60715877641763</v>
      </c>
      <c r="AI514" s="197">
        <v>135.60715877641763</v>
      </c>
      <c r="AJ514" s="197">
        <v>135.60715877641763</v>
      </c>
      <c r="AK514" s="197">
        <v>135.60715877641763</v>
      </c>
      <c r="AL514" s="197">
        <v>135.60715877641763</v>
      </c>
      <c r="AM514" s="197">
        <v>135.60715877641763</v>
      </c>
      <c r="AN514" s="197">
        <v>135.60715877641763</v>
      </c>
      <c r="AO514" s="197">
        <v>135.60715877641763</v>
      </c>
      <c r="AP514" s="197">
        <v>135.60715877641763</v>
      </c>
      <c r="AQ514" s="197">
        <v>135.60715877641763</v>
      </c>
      <c r="AR514" s="197">
        <v>135.60715877641763</v>
      </c>
      <c r="AS514" s="197">
        <v>135.60715877641763</v>
      </c>
      <c r="AT514" s="197">
        <v>135.60715877641763</v>
      </c>
      <c r="AV514" s="194"/>
      <c r="AW514" s="194"/>
      <c r="AX514" s="194"/>
      <c r="AY514" s="194"/>
      <c r="AZ514" s="194"/>
      <c r="BA514" s="194"/>
      <c r="BB514" s="194"/>
      <c r="BC514" s="194"/>
      <c r="BD514" s="194"/>
      <c r="BE514" s="194"/>
      <c r="BF514" s="194"/>
      <c r="BG514" s="194"/>
      <c r="BH514" s="194"/>
      <c r="BI514" s="194"/>
      <c r="BJ514" s="194"/>
      <c r="BK514" s="194"/>
      <c r="BL514" s="194"/>
      <c r="BM514" s="194"/>
      <c r="BN514" s="194"/>
      <c r="BO514" s="194"/>
      <c r="BP514" s="194"/>
      <c r="BQ514" s="194"/>
      <c r="BR514" s="194"/>
      <c r="BS514" s="194"/>
      <c r="BT514" s="194"/>
      <c r="BU514" s="194"/>
      <c r="BV514" s="194"/>
      <c r="BW514" s="194"/>
      <c r="BX514" s="194"/>
      <c r="BY514" s="194"/>
      <c r="BZ514" s="194"/>
      <c r="CA514" s="194"/>
      <c r="CB514" s="194"/>
      <c r="CC514" s="194"/>
      <c r="CD514" s="194"/>
    </row>
    <row r="515" spans="7:82" ht="13.9" customHeight="1" thickTop="1" x14ac:dyDescent="0.4">
      <c r="G515" s="24"/>
      <c r="H515" s="262"/>
      <c r="I515" s="25"/>
      <c r="J515" s="253"/>
      <c r="K515" s="163" t="s">
        <v>191</v>
      </c>
      <c r="L515" s="199">
        <f>L516</f>
        <v>135.08132898895198</v>
      </c>
      <c r="M515" s="199">
        <v>134.13372911487056</v>
      </c>
      <c r="N515" s="199">
        <v>133.51488838077657</v>
      </c>
      <c r="O515" s="199">
        <v>132.8960476466826</v>
      </c>
      <c r="P515" s="199">
        <v>132.27720691258861</v>
      </c>
      <c r="Q515" s="199">
        <v>131.65836617849465</v>
      </c>
      <c r="R515" s="199">
        <v>131.03952544440065</v>
      </c>
      <c r="S515" s="199">
        <v>130.42068471030666</v>
      </c>
      <c r="T515" s="199">
        <v>129.80184397621269</v>
      </c>
      <c r="U515" s="199">
        <v>129.1830032421187</v>
      </c>
      <c r="V515" s="199">
        <v>128.56416250802474</v>
      </c>
      <c r="W515" s="199">
        <v>127.94532177393076</v>
      </c>
      <c r="X515" s="199">
        <v>127.32648103983678</v>
      </c>
      <c r="Y515" s="199">
        <v>126.7076403057428</v>
      </c>
      <c r="Z515" s="199">
        <v>126.08879957164881</v>
      </c>
      <c r="AA515" s="199">
        <v>125.46995883755484</v>
      </c>
      <c r="AB515" s="199">
        <v>124.85111810346085</v>
      </c>
      <c r="AC515" s="199">
        <v>124.23227736936688</v>
      </c>
      <c r="AD515" s="199">
        <v>123.61343663527289</v>
      </c>
      <c r="AE515" s="199">
        <v>122.99459590117891</v>
      </c>
      <c r="AF515" s="199">
        <v>122.37575516708493</v>
      </c>
      <c r="AG515" s="199">
        <v>121.75691443299095</v>
      </c>
      <c r="AH515" s="199">
        <v>121.13807369889697</v>
      </c>
      <c r="AI515" s="199">
        <v>120.519232964803</v>
      </c>
      <c r="AJ515" s="199">
        <v>119.90039223070902</v>
      </c>
      <c r="AK515" s="199">
        <v>119.28155149661504</v>
      </c>
      <c r="AL515" s="199">
        <v>118.66271076252106</v>
      </c>
      <c r="AM515" s="199">
        <v>118.04387002842707</v>
      </c>
      <c r="AN515" s="199">
        <v>117.4250292943331</v>
      </c>
      <c r="AO515" s="199">
        <v>116.80618856023911</v>
      </c>
      <c r="AP515" s="199">
        <v>116.18734782614513</v>
      </c>
      <c r="AQ515" s="199">
        <v>115.56850709205115</v>
      </c>
      <c r="AR515" s="199">
        <v>114.94966635795717</v>
      </c>
      <c r="AS515" s="199">
        <v>114.33082562386319</v>
      </c>
      <c r="AT515" s="200">
        <v>113.71198488976921</v>
      </c>
      <c r="AV515" s="194"/>
      <c r="AW515" s="194"/>
      <c r="AX515" s="194"/>
      <c r="AY515" s="194"/>
      <c r="AZ515" s="194"/>
      <c r="BA515" s="194"/>
      <c r="BB515" s="194"/>
      <c r="BC515" s="194"/>
      <c r="BD515" s="194"/>
      <c r="BE515" s="194"/>
      <c r="BF515" s="194"/>
      <c r="BG515" s="194"/>
      <c r="BH515" s="194"/>
      <c r="BI515" s="194"/>
      <c r="BJ515" s="194"/>
      <c r="BK515" s="194"/>
      <c r="BL515" s="194"/>
      <c r="BM515" s="194"/>
      <c r="BN515" s="194"/>
      <c r="BO515" s="194"/>
      <c r="BP515" s="194"/>
      <c r="BQ515" s="194"/>
      <c r="BR515" s="194"/>
      <c r="BS515" s="194"/>
      <c r="BT515" s="194"/>
      <c r="BU515" s="194"/>
      <c r="BV515" s="194"/>
      <c r="BW515" s="194"/>
      <c r="BX515" s="194"/>
      <c r="BY515" s="194"/>
      <c r="BZ515" s="194"/>
      <c r="CA515" s="194"/>
      <c r="CB515" s="194"/>
      <c r="CC515" s="194"/>
      <c r="CD515" s="194"/>
    </row>
    <row r="516" spans="7:82" ht="13.9" customHeight="1" x14ac:dyDescent="0.4">
      <c r="G516" s="24"/>
      <c r="H516" s="262"/>
      <c r="I516" s="25"/>
      <c r="J516" s="253"/>
      <c r="K516" s="165" t="s">
        <v>192</v>
      </c>
      <c r="L516" s="195">
        <v>135.08132898895198</v>
      </c>
      <c r="M516" s="195">
        <v>134.79124739484541</v>
      </c>
      <c r="N516" s="195">
        <v>134.50116580073887</v>
      </c>
      <c r="O516" s="195">
        <v>134.21108420663231</v>
      </c>
      <c r="P516" s="195">
        <v>133.92100261252577</v>
      </c>
      <c r="Q516" s="195">
        <v>133.63092101841923</v>
      </c>
      <c r="R516" s="195">
        <v>133.34083942431269</v>
      </c>
      <c r="S516" s="195">
        <v>133.05075783020612</v>
      </c>
      <c r="T516" s="195">
        <v>132.76067623609958</v>
      </c>
      <c r="U516" s="195">
        <v>132.47059464199302</v>
      </c>
      <c r="V516" s="195">
        <v>132.18051304788648</v>
      </c>
      <c r="W516" s="195">
        <v>131.89043145377991</v>
      </c>
      <c r="X516" s="195">
        <v>131.60034985967337</v>
      </c>
      <c r="Y516" s="195">
        <v>131.3102682655668</v>
      </c>
      <c r="Z516" s="195">
        <v>131.02018667146029</v>
      </c>
      <c r="AA516" s="195">
        <v>130.73010507735373</v>
      </c>
      <c r="AB516" s="195">
        <v>130.44002348324719</v>
      </c>
      <c r="AC516" s="195">
        <v>130.14994188914062</v>
      </c>
      <c r="AD516" s="195">
        <v>129.85986029503408</v>
      </c>
      <c r="AE516" s="195">
        <v>129.56977870092751</v>
      </c>
      <c r="AF516" s="195">
        <v>129.27969710682098</v>
      </c>
      <c r="AG516" s="195">
        <v>128.98961551271441</v>
      </c>
      <c r="AH516" s="195">
        <v>128.69953391860787</v>
      </c>
      <c r="AI516" s="195">
        <v>128.4094523245013</v>
      </c>
      <c r="AJ516" s="195">
        <v>128.11937073039476</v>
      </c>
      <c r="AK516" s="195">
        <v>127.82928913628821</v>
      </c>
      <c r="AL516" s="195">
        <v>127.53920754218166</v>
      </c>
      <c r="AM516" s="195">
        <v>127.24912594807512</v>
      </c>
      <c r="AN516" s="195">
        <v>126.95904435396857</v>
      </c>
      <c r="AO516" s="195">
        <v>126.66896275986201</v>
      </c>
      <c r="AP516" s="195">
        <v>126.37888116575546</v>
      </c>
      <c r="AQ516" s="195">
        <v>126.08879957164892</v>
      </c>
      <c r="AR516" s="195">
        <v>125.79871797754237</v>
      </c>
      <c r="AS516" s="195">
        <v>125.50863638343583</v>
      </c>
      <c r="AT516" s="196">
        <v>125.21855478932927</v>
      </c>
      <c r="AV516" s="194"/>
      <c r="AW516" s="194"/>
      <c r="AX516" s="194"/>
      <c r="AY516" s="194"/>
      <c r="AZ516" s="194"/>
      <c r="BA516" s="194"/>
      <c r="BB516" s="194"/>
      <c r="BC516" s="194"/>
      <c r="BD516" s="194"/>
      <c r="BE516" s="194"/>
      <c r="BF516" s="194"/>
      <c r="BG516" s="194"/>
      <c r="BH516" s="194"/>
      <c r="BI516" s="194"/>
      <c r="BJ516" s="194"/>
      <c r="BK516" s="194"/>
      <c r="BL516" s="194"/>
      <c r="BM516" s="194"/>
      <c r="BN516" s="194"/>
      <c r="BO516" s="194"/>
      <c r="BP516" s="194"/>
      <c r="BQ516" s="194"/>
      <c r="BR516" s="194"/>
      <c r="BS516" s="194"/>
      <c r="BT516" s="194"/>
      <c r="BU516" s="194"/>
      <c r="BV516" s="194"/>
      <c r="BW516" s="194"/>
      <c r="BX516" s="194"/>
      <c r="BY516" s="194"/>
      <c r="BZ516" s="194"/>
      <c r="CA516" s="194"/>
      <c r="CB516" s="194"/>
      <c r="CC516" s="194"/>
      <c r="CD516" s="194"/>
    </row>
    <row r="517" spans="7:82" ht="13.9" customHeight="1" thickBot="1" x14ac:dyDescent="0.45">
      <c r="G517" s="24"/>
      <c r="H517" s="262"/>
      <c r="I517" s="25"/>
      <c r="J517" s="253"/>
      <c r="K517" s="167" t="s">
        <v>193</v>
      </c>
      <c r="L517" s="197">
        <f>L516</f>
        <v>135.08132898895198</v>
      </c>
      <c r="M517" s="197">
        <v>137.09885617081073</v>
      </c>
      <c r="N517" s="197">
        <v>137.09885617081073</v>
      </c>
      <c r="O517" s="197">
        <v>137.09885617081073</v>
      </c>
      <c r="P517" s="197">
        <v>137.09885617081073</v>
      </c>
      <c r="Q517" s="197">
        <v>137.09885617081073</v>
      </c>
      <c r="R517" s="197">
        <v>137.09885617081073</v>
      </c>
      <c r="S517" s="197">
        <v>137.09885617081073</v>
      </c>
      <c r="T517" s="197">
        <v>137.09885617081073</v>
      </c>
      <c r="U517" s="197">
        <v>137.09885617081073</v>
      </c>
      <c r="V517" s="197">
        <v>137.09885617081073</v>
      </c>
      <c r="W517" s="197">
        <v>137.09885617081073</v>
      </c>
      <c r="X517" s="197">
        <v>137.09885617081073</v>
      </c>
      <c r="Y517" s="197">
        <v>137.09885617081073</v>
      </c>
      <c r="Z517" s="197">
        <v>137.09885617081073</v>
      </c>
      <c r="AA517" s="197">
        <v>137.09885617081073</v>
      </c>
      <c r="AB517" s="197">
        <v>137.09885617081073</v>
      </c>
      <c r="AC517" s="197">
        <v>137.09885617081073</v>
      </c>
      <c r="AD517" s="197">
        <v>137.09885617081073</v>
      </c>
      <c r="AE517" s="197">
        <v>137.09885617081073</v>
      </c>
      <c r="AF517" s="197">
        <v>137.09885617081073</v>
      </c>
      <c r="AG517" s="197">
        <v>137.09885617081073</v>
      </c>
      <c r="AH517" s="197">
        <v>137.09885617081073</v>
      </c>
      <c r="AI517" s="197">
        <v>137.09885617081073</v>
      </c>
      <c r="AJ517" s="197">
        <v>137.09885617081073</v>
      </c>
      <c r="AK517" s="197">
        <v>137.09885617081073</v>
      </c>
      <c r="AL517" s="197">
        <v>137.09885617081073</v>
      </c>
      <c r="AM517" s="197">
        <v>137.09885617081073</v>
      </c>
      <c r="AN517" s="197">
        <v>137.09885617081073</v>
      </c>
      <c r="AO517" s="197">
        <v>137.09885617081073</v>
      </c>
      <c r="AP517" s="197">
        <v>137.09885617081073</v>
      </c>
      <c r="AQ517" s="197">
        <v>137.09885617081073</v>
      </c>
      <c r="AR517" s="197">
        <v>137.09885617081073</v>
      </c>
      <c r="AS517" s="197">
        <v>137.09885617081073</v>
      </c>
      <c r="AT517" s="197">
        <v>137.09885617081073</v>
      </c>
      <c r="AV517" s="194"/>
      <c r="AW517" s="194"/>
      <c r="AX517" s="194"/>
      <c r="AY517" s="194"/>
      <c r="AZ517" s="194"/>
      <c r="BA517" s="194"/>
      <c r="BB517" s="194"/>
      <c r="BC517" s="194"/>
      <c r="BD517" s="194"/>
      <c r="BE517" s="194"/>
      <c r="BF517" s="194"/>
      <c r="BG517" s="194"/>
      <c r="BH517" s="194"/>
      <c r="BI517" s="194"/>
      <c r="BJ517" s="194"/>
      <c r="BK517" s="194"/>
      <c r="BL517" s="194"/>
      <c r="BM517" s="194"/>
      <c r="BN517" s="194"/>
      <c r="BO517" s="194"/>
      <c r="BP517" s="194"/>
      <c r="BQ517" s="194"/>
      <c r="BR517" s="194"/>
      <c r="BS517" s="194"/>
      <c r="BT517" s="194"/>
      <c r="BU517" s="194"/>
      <c r="BV517" s="194"/>
      <c r="BW517" s="194"/>
      <c r="BX517" s="194"/>
      <c r="BY517" s="194"/>
      <c r="BZ517" s="194"/>
      <c r="CA517" s="194"/>
      <c r="CB517" s="194"/>
      <c r="CC517" s="194"/>
      <c r="CD517" s="194"/>
    </row>
    <row r="518" spans="7:82" ht="13.9" customHeight="1" thickTop="1" x14ac:dyDescent="0.4">
      <c r="G518" s="24"/>
      <c r="H518" s="262"/>
      <c r="I518" s="25"/>
      <c r="J518" s="253"/>
      <c r="K518" s="163" t="s">
        <v>194</v>
      </c>
      <c r="L518" s="199">
        <f>L519</f>
        <v>136.11523143449114</v>
      </c>
      <c r="M518" s="199">
        <v>135.16037870145036</v>
      </c>
      <c r="N518" s="199">
        <v>134.5368014064033</v>
      </c>
      <c r="O518" s="199">
        <v>133.91322411135621</v>
      </c>
      <c r="P518" s="199">
        <v>133.28964681630916</v>
      </c>
      <c r="Q518" s="199">
        <v>132.6660695212621</v>
      </c>
      <c r="R518" s="199">
        <v>132.04249222621505</v>
      </c>
      <c r="S518" s="199">
        <v>131.41891493116799</v>
      </c>
      <c r="T518" s="199">
        <v>130.79533763612093</v>
      </c>
      <c r="U518" s="199">
        <v>130.17176034107388</v>
      </c>
      <c r="V518" s="199">
        <v>129.54818304602682</v>
      </c>
      <c r="W518" s="199">
        <v>128.92460575097977</v>
      </c>
      <c r="X518" s="199">
        <v>128.30102845593271</v>
      </c>
      <c r="Y518" s="199">
        <v>127.67745116088564</v>
      </c>
      <c r="Z518" s="199">
        <v>127.05387386583858</v>
      </c>
      <c r="AA518" s="199">
        <v>126.43029657079153</v>
      </c>
      <c r="AB518" s="199">
        <v>125.80671927574446</v>
      </c>
      <c r="AC518" s="199">
        <v>125.1831419806974</v>
      </c>
      <c r="AD518" s="199">
        <v>124.55956468565034</v>
      </c>
      <c r="AE518" s="199">
        <v>123.93598739060327</v>
      </c>
      <c r="AF518" s="199">
        <v>123.31241009555622</v>
      </c>
      <c r="AG518" s="199">
        <v>122.68883280050916</v>
      </c>
      <c r="AH518" s="199">
        <v>122.0652555054621</v>
      </c>
      <c r="AI518" s="199">
        <v>121.44167821041505</v>
      </c>
      <c r="AJ518" s="199">
        <v>120.81810091536799</v>
      </c>
      <c r="AK518" s="199">
        <v>120.19452362032094</v>
      </c>
      <c r="AL518" s="199">
        <v>119.57094632527388</v>
      </c>
      <c r="AM518" s="199">
        <v>118.94736903022681</v>
      </c>
      <c r="AN518" s="199">
        <v>118.32379173517975</v>
      </c>
      <c r="AO518" s="199">
        <v>117.7002144401327</v>
      </c>
      <c r="AP518" s="199">
        <v>117.07663714508563</v>
      </c>
      <c r="AQ518" s="199">
        <v>116.45305985003857</v>
      </c>
      <c r="AR518" s="199">
        <v>115.82948255499151</v>
      </c>
      <c r="AS518" s="199">
        <v>115.20590525994446</v>
      </c>
      <c r="AT518" s="200">
        <v>114.5823279648974</v>
      </c>
      <c r="AV518" s="194"/>
      <c r="AW518" s="194"/>
      <c r="AX518" s="194"/>
      <c r="AY518" s="194"/>
      <c r="AZ518" s="194"/>
      <c r="BA518" s="194"/>
      <c r="BB518" s="194"/>
      <c r="BC518" s="194"/>
      <c r="BD518" s="194"/>
      <c r="BE518" s="194"/>
      <c r="BF518" s="194"/>
      <c r="BG518" s="194"/>
      <c r="BH518" s="194"/>
      <c r="BI518" s="194"/>
      <c r="BJ518" s="194"/>
      <c r="BK518" s="194"/>
      <c r="BL518" s="194"/>
      <c r="BM518" s="194"/>
      <c r="BN518" s="194"/>
      <c r="BO518" s="194"/>
      <c r="BP518" s="194"/>
      <c r="BQ518" s="194"/>
      <c r="BR518" s="194"/>
      <c r="BS518" s="194"/>
      <c r="BT518" s="194"/>
      <c r="BU518" s="194"/>
      <c r="BV518" s="194"/>
      <c r="BW518" s="194"/>
      <c r="BX518" s="194"/>
      <c r="BY518" s="194"/>
      <c r="BZ518" s="194"/>
      <c r="CA518" s="194"/>
      <c r="CB518" s="194"/>
      <c r="CC518" s="194"/>
      <c r="CD518" s="194"/>
    </row>
    <row r="519" spans="7:82" ht="13.9" customHeight="1" x14ac:dyDescent="0.4">
      <c r="G519" s="24"/>
      <c r="H519" s="262"/>
      <c r="I519" s="25"/>
      <c r="J519" s="253"/>
      <c r="K519" s="165" t="s">
        <v>195</v>
      </c>
      <c r="L519" s="195">
        <v>136.11523143449114</v>
      </c>
      <c r="M519" s="195">
        <v>135.82292957743783</v>
      </c>
      <c r="N519" s="195">
        <v>135.53062772038456</v>
      </c>
      <c r="O519" s="195">
        <v>135.23832586333123</v>
      </c>
      <c r="P519" s="195">
        <v>134.94602400627792</v>
      </c>
      <c r="Q519" s="195">
        <v>134.65372214922462</v>
      </c>
      <c r="R519" s="195">
        <v>134.36142029217132</v>
      </c>
      <c r="S519" s="195">
        <v>134.06911843511801</v>
      </c>
      <c r="T519" s="195">
        <v>133.77681657806471</v>
      </c>
      <c r="U519" s="195">
        <v>133.48451472101138</v>
      </c>
      <c r="V519" s="195">
        <v>133.1922128639581</v>
      </c>
      <c r="W519" s="195">
        <v>132.8999110069048</v>
      </c>
      <c r="X519" s="195">
        <v>132.60760914985147</v>
      </c>
      <c r="Y519" s="195">
        <v>132.31530729279817</v>
      </c>
      <c r="Z519" s="195">
        <v>132.02300543574489</v>
      </c>
      <c r="AA519" s="195">
        <v>131.73070357869156</v>
      </c>
      <c r="AB519" s="195">
        <v>131.43840172163826</v>
      </c>
      <c r="AC519" s="195">
        <v>131.14609986458495</v>
      </c>
      <c r="AD519" s="195">
        <v>130.85379800753165</v>
      </c>
      <c r="AE519" s="195">
        <v>130.56149615047835</v>
      </c>
      <c r="AF519" s="195">
        <v>130.26919429342504</v>
      </c>
      <c r="AG519" s="195">
        <v>129.97689243637171</v>
      </c>
      <c r="AH519" s="195">
        <v>129.68459057931844</v>
      </c>
      <c r="AI519" s="195">
        <v>129.39228872226514</v>
      </c>
      <c r="AJ519" s="195">
        <v>129.0999868652118</v>
      </c>
      <c r="AK519" s="195">
        <v>128.80768500815853</v>
      </c>
      <c r="AL519" s="195">
        <v>128.5153831511052</v>
      </c>
      <c r="AM519" s="195">
        <v>128.22308129405189</v>
      </c>
      <c r="AN519" s="195">
        <v>127.93077943699859</v>
      </c>
      <c r="AO519" s="195">
        <v>127.63847757994529</v>
      </c>
      <c r="AP519" s="195">
        <v>127.34617572289199</v>
      </c>
      <c r="AQ519" s="195">
        <v>127.05387386583868</v>
      </c>
      <c r="AR519" s="195">
        <v>126.76157200878536</v>
      </c>
      <c r="AS519" s="195">
        <v>126.46927015173208</v>
      </c>
      <c r="AT519" s="196">
        <v>126.17696829467876</v>
      </c>
      <c r="AV519" s="194"/>
      <c r="AW519" s="194"/>
      <c r="AX519" s="194"/>
      <c r="AY519" s="194"/>
      <c r="AZ519" s="194"/>
      <c r="BA519" s="194"/>
      <c r="BB519" s="194"/>
      <c r="BC519" s="194"/>
      <c r="BD519" s="194"/>
      <c r="BE519" s="194"/>
      <c r="BF519" s="194"/>
      <c r="BG519" s="194"/>
      <c r="BH519" s="194"/>
      <c r="BI519" s="194"/>
      <c r="BJ519" s="194"/>
      <c r="BK519" s="194"/>
      <c r="BL519" s="194"/>
      <c r="BM519" s="194"/>
      <c r="BN519" s="194"/>
      <c r="BO519" s="194"/>
      <c r="BP519" s="194"/>
      <c r="BQ519" s="194"/>
      <c r="BR519" s="194"/>
      <c r="BS519" s="194"/>
      <c r="BT519" s="194"/>
      <c r="BU519" s="194"/>
      <c r="BV519" s="194"/>
      <c r="BW519" s="194"/>
      <c r="BX519" s="194"/>
      <c r="BY519" s="194"/>
      <c r="BZ519" s="194"/>
      <c r="CA519" s="194"/>
      <c r="CB519" s="194"/>
      <c r="CC519" s="194"/>
      <c r="CD519" s="194"/>
    </row>
    <row r="520" spans="7:82" ht="13.9" customHeight="1" thickBot="1" x14ac:dyDescent="0.45">
      <c r="G520" s="24"/>
      <c r="H520" s="262"/>
      <c r="I520" s="25"/>
      <c r="J520" s="253"/>
      <c r="K520" s="167" t="s">
        <v>196</v>
      </c>
      <c r="L520" s="197">
        <f>L519</f>
        <v>136.11523143449114</v>
      </c>
      <c r="M520" s="197">
        <v>138.14820061934824</v>
      </c>
      <c r="N520" s="197">
        <v>138.14820061934824</v>
      </c>
      <c r="O520" s="197">
        <v>138.14820061934824</v>
      </c>
      <c r="P520" s="197">
        <v>138.14820061934824</v>
      </c>
      <c r="Q520" s="197">
        <v>138.14820061934824</v>
      </c>
      <c r="R520" s="197">
        <v>138.14820061934824</v>
      </c>
      <c r="S520" s="197">
        <v>138.14820061934824</v>
      </c>
      <c r="T520" s="197">
        <v>138.14820061934824</v>
      </c>
      <c r="U520" s="197">
        <v>138.14820061934824</v>
      </c>
      <c r="V520" s="197">
        <v>138.14820061934824</v>
      </c>
      <c r="W520" s="197">
        <v>138.14820061934824</v>
      </c>
      <c r="X520" s="197">
        <v>138.14820061934824</v>
      </c>
      <c r="Y520" s="197">
        <v>138.14820061934824</v>
      </c>
      <c r="Z520" s="197">
        <v>138.14820061934824</v>
      </c>
      <c r="AA520" s="197">
        <v>138.14820061934824</v>
      </c>
      <c r="AB520" s="197">
        <v>138.14820061934824</v>
      </c>
      <c r="AC520" s="197">
        <v>138.14820061934824</v>
      </c>
      <c r="AD520" s="197">
        <v>138.14820061934824</v>
      </c>
      <c r="AE520" s="197">
        <v>138.14820061934824</v>
      </c>
      <c r="AF520" s="197">
        <v>138.14820061934824</v>
      </c>
      <c r="AG520" s="197">
        <v>138.14820061934824</v>
      </c>
      <c r="AH520" s="197">
        <v>138.14820061934824</v>
      </c>
      <c r="AI520" s="197">
        <v>138.14820061934824</v>
      </c>
      <c r="AJ520" s="197">
        <v>138.14820061934824</v>
      </c>
      <c r="AK520" s="197">
        <v>138.14820061934824</v>
      </c>
      <c r="AL520" s="197">
        <v>138.14820061934824</v>
      </c>
      <c r="AM520" s="197">
        <v>138.14820061934824</v>
      </c>
      <c r="AN520" s="197">
        <v>138.14820061934824</v>
      </c>
      <c r="AO520" s="197">
        <v>138.14820061934824</v>
      </c>
      <c r="AP520" s="197">
        <v>138.14820061934824</v>
      </c>
      <c r="AQ520" s="197">
        <v>138.14820061934824</v>
      </c>
      <c r="AR520" s="197">
        <v>138.14820061934824</v>
      </c>
      <c r="AS520" s="197">
        <v>138.14820061934824</v>
      </c>
      <c r="AT520" s="197">
        <v>138.14820061934824</v>
      </c>
      <c r="AV520" s="194"/>
      <c r="AW520" s="194"/>
      <c r="AX520" s="194"/>
      <c r="AY520" s="194"/>
      <c r="AZ520" s="194"/>
      <c r="BA520" s="194"/>
      <c r="BB520" s="194"/>
      <c r="BC520" s="194"/>
      <c r="BD520" s="194"/>
      <c r="BE520" s="194"/>
      <c r="BF520" s="194"/>
      <c r="BG520" s="194"/>
      <c r="BH520" s="194"/>
      <c r="BI520" s="194"/>
      <c r="BJ520" s="194"/>
      <c r="BK520" s="194"/>
      <c r="BL520" s="194"/>
      <c r="BM520" s="194"/>
      <c r="BN520" s="194"/>
      <c r="BO520" s="194"/>
      <c r="BP520" s="194"/>
      <c r="BQ520" s="194"/>
      <c r="BR520" s="194"/>
      <c r="BS520" s="194"/>
      <c r="BT520" s="194"/>
      <c r="BU520" s="194"/>
      <c r="BV520" s="194"/>
      <c r="BW520" s="194"/>
      <c r="BX520" s="194"/>
      <c r="BY520" s="194"/>
      <c r="BZ520" s="194"/>
      <c r="CA520" s="194"/>
      <c r="CB520" s="194"/>
      <c r="CC520" s="194"/>
      <c r="CD520" s="194"/>
    </row>
    <row r="521" spans="7:82" ht="13.9" customHeight="1" thickTop="1" x14ac:dyDescent="0.4">
      <c r="G521" s="24"/>
      <c r="H521" s="262"/>
      <c r="I521" s="25"/>
      <c r="J521" s="253"/>
      <c r="K521" s="163" t="s">
        <v>197</v>
      </c>
      <c r="L521" s="199">
        <f>L522</f>
        <v>131.37276459161757</v>
      </c>
      <c r="M521" s="199">
        <v>130.45118041624329</v>
      </c>
      <c r="N521" s="199">
        <v>129.84932952620292</v>
      </c>
      <c r="O521" s="199">
        <v>129.24747863616261</v>
      </c>
      <c r="P521" s="199">
        <v>128.64562774612227</v>
      </c>
      <c r="Q521" s="199">
        <v>128.04377685608193</v>
      </c>
      <c r="R521" s="199">
        <v>127.44192596604161</v>
      </c>
      <c r="S521" s="199">
        <v>126.84007507600127</v>
      </c>
      <c r="T521" s="199">
        <v>126.23822418596093</v>
      </c>
      <c r="U521" s="199">
        <v>125.63637329592059</v>
      </c>
      <c r="V521" s="199">
        <v>125.03452240588024</v>
      </c>
      <c r="W521" s="199">
        <v>124.43267151583991</v>
      </c>
      <c r="X521" s="199">
        <v>123.83082062579957</v>
      </c>
      <c r="Y521" s="199">
        <v>123.22896973575924</v>
      </c>
      <c r="Z521" s="199">
        <v>122.6271188457189</v>
      </c>
      <c r="AA521" s="199">
        <v>122.02526795567856</v>
      </c>
      <c r="AB521" s="199">
        <v>121.42341706563823</v>
      </c>
      <c r="AC521" s="199">
        <v>120.82156617559789</v>
      </c>
      <c r="AD521" s="199">
        <v>120.21971528555756</v>
      </c>
      <c r="AE521" s="199">
        <v>119.61786439551722</v>
      </c>
      <c r="AF521" s="199">
        <v>119.01601350547689</v>
      </c>
      <c r="AG521" s="199">
        <v>118.41416261543655</v>
      </c>
      <c r="AH521" s="199">
        <v>117.81231172539621</v>
      </c>
      <c r="AI521" s="199">
        <v>117.21046083535587</v>
      </c>
      <c r="AJ521" s="199">
        <v>116.60860994531554</v>
      </c>
      <c r="AK521" s="199">
        <v>116.00675905527521</v>
      </c>
      <c r="AL521" s="199">
        <v>115.40490816523487</v>
      </c>
      <c r="AM521" s="199">
        <v>114.80305727519453</v>
      </c>
      <c r="AN521" s="199">
        <v>114.20120638515419</v>
      </c>
      <c r="AO521" s="199">
        <v>113.59935549511387</v>
      </c>
      <c r="AP521" s="199">
        <v>112.99750460507353</v>
      </c>
      <c r="AQ521" s="199">
        <v>112.39565371503319</v>
      </c>
      <c r="AR521" s="199">
        <v>111.79380282499284</v>
      </c>
      <c r="AS521" s="199">
        <v>111.1919519349525</v>
      </c>
      <c r="AT521" s="200">
        <v>110.59010104491217</v>
      </c>
      <c r="AV521" s="194"/>
      <c r="AW521" s="194"/>
      <c r="AX521" s="194"/>
      <c r="AY521" s="194"/>
      <c r="AZ521" s="194"/>
      <c r="BA521" s="194"/>
      <c r="BB521" s="194"/>
      <c r="BC521" s="194"/>
      <c r="BD521" s="194"/>
      <c r="BE521" s="194"/>
      <c r="BF521" s="194"/>
      <c r="BG521" s="194"/>
      <c r="BH521" s="194"/>
      <c r="BI521" s="194"/>
      <c r="BJ521" s="194"/>
      <c r="BK521" s="194"/>
      <c r="BL521" s="194"/>
      <c r="BM521" s="194"/>
      <c r="BN521" s="194"/>
      <c r="BO521" s="194"/>
      <c r="BP521" s="194"/>
      <c r="BQ521" s="194"/>
      <c r="BR521" s="194"/>
      <c r="BS521" s="194"/>
      <c r="BT521" s="194"/>
      <c r="BU521" s="194"/>
      <c r="BV521" s="194"/>
      <c r="BW521" s="194"/>
      <c r="BX521" s="194"/>
      <c r="BY521" s="194"/>
      <c r="BZ521" s="194"/>
      <c r="CA521" s="194"/>
      <c r="CB521" s="194"/>
      <c r="CC521" s="194"/>
      <c r="CD521" s="194"/>
    </row>
    <row r="522" spans="7:82" ht="13.9" customHeight="1" x14ac:dyDescent="0.4">
      <c r="G522" s="24"/>
      <c r="H522" s="262"/>
      <c r="I522" s="25"/>
      <c r="J522" s="253"/>
      <c r="K522" s="165" t="s">
        <v>198</v>
      </c>
      <c r="L522" s="195">
        <v>131.37276459161757</v>
      </c>
      <c r="M522" s="195">
        <v>131.09064698691114</v>
      </c>
      <c r="N522" s="195">
        <v>130.80852938220474</v>
      </c>
      <c r="O522" s="195">
        <v>130.52641177749834</v>
      </c>
      <c r="P522" s="195">
        <v>130.24429417279194</v>
      </c>
      <c r="Q522" s="195">
        <v>129.96217656808551</v>
      </c>
      <c r="R522" s="195">
        <v>129.68005896337914</v>
      </c>
      <c r="S522" s="195">
        <v>129.39794135867271</v>
      </c>
      <c r="T522" s="195">
        <v>129.11582375396631</v>
      </c>
      <c r="U522" s="195">
        <v>128.83370614925991</v>
      </c>
      <c r="V522" s="195">
        <v>128.55158854455348</v>
      </c>
      <c r="W522" s="195">
        <v>128.26947093984711</v>
      </c>
      <c r="X522" s="195">
        <v>127.9873533351407</v>
      </c>
      <c r="Y522" s="195">
        <v>127.7052357304343</v>
      </c>
      <c r="Z522" s="195">
        <v>127.4231181257279</v>
      </c>
      <c r="AA522" s="195">
        <v>127.14100052102148</v>
      </c>
      <c r="AB522" s="195">
        <v>126.85888291631508</v>
      </c>
      <c r="AC522" s="195">
        <v>126.57676531160867</v>
      </c>
      <c r="AD522" s="195">
        <v>126.29464770690227</v>
      </c>
      <c r="AE522" s="195">
        <v>126.01253010219587</v>
      </c>
      <c r="AF522" s="195">
        <v>125.73041249748945</v>
      </c>
      <c r="AG522" s="195">
        <v>125.44829489278305</v>
      </c>
      <c r="AH522" s="195">
        <v>125.16617728807665</v>
      </c>
      <c r="AI522" s="195">
        <v>124.88405968337024</v>
      </c>
      <c r="AJ522" s="195">
        <v>124.60194207866384</v>
      </c>
      <c r="AK522" s="195">
        <v>124.31982447395744</v>
      </c>
      <c r="AL522" s="195">
        <v>124.03770686925102</v>
      </c>
      <c r="AM522" s="195">
        <v>123.75558926454462</v>
      </c>
      <c r="AN522" s="195">
        <v>123.47347165983821</v>
      </c>
      <c r="AO522" s="195">
        <v>123.19135405513181</v>
      </c>
      <c r="AP522" s="195">
        <v>122.90923645042541</v>
      </c>
      <c r="AQ522" s="195">
        <v>122.627118845719</v>
      </c>
      <c r="AR522" s="195">
        <v>122.3450012410126</v>
      </c>
      <c r="AS522" s="195">
        <v>122.06288363630621</v>
      </c>
      <c r="AT522" s="196">
        <v>121.7807660315998</v>
      </c>
      <c r="AV522" s="194"/>
      <c r="AW522" s="194"/>
      <c r="AX522" s="194"/>
      <c r="AY522" s="194"/>
      <c r="AZ522" s="194"/>
      <c r="BA522" s="194"/>
      <c r="BB522" s="194"/>
      <c r="BC522" s="194"/>
      <c r="BD522" s="194"/>
      <c r="BE522" s="194"/>
      <c r="BF522" s="194"/>
      <c r="BG522" s="194"/>
      <c r="BH522" s="194"/>
      <c r="BI522" s="194"/>
      <c r="BJ522" s="194"/>
      <c r="BK522" s="194"/>
      <c r="BL522" s="194"/>
      <c r="BM522" s="194"/>
      <c r="BN522" s="194"/>
      <c r="BO522" s="194"/>
      <c r="BP522" s="194"/>
      <c r="BQ522" s="194"/>
      <c r="BR522" s="194"/>
      <c r="BS522" s="194"/>
      <c r="BT522" s="194"/>
      <c r="BU522" s="194"/>
      <c r="BV522" s="194"/>
      <c r="BW522" s="194"/>
      <c r="BX522" s="194"/>
      <c r="BY522" s="194"/>
      <c r="BZ522" s="194"/>
      <c r="CA522" s="194"/>
      <c r="CB522" s="194"/>
      <c r="CC522" s="194"/>
      <c r="CD522" s="194"/>
    </row>
    <row r="523" spans="7:82" ht="13.9" customHeight="1" thickBot="1" x14ac:dyDescent="0.45">
      <c r="G523" s="24"/>
      <c r="H523" s="262"/>
      <c r="I523" s="25"/>
      <c r="J523" s="253"/>
      <c r="K523" s="167" t="s">
        <v>199</v>
      </c>
      <c r="L523" s="197">
        <f>L522</f>
        <v>131.37276459161757</v>
      </c>
      <c r="M523" s="197">
        <v>133.33490196103295</v>
      </c>
      <c r="N523" s="197">
        <v>133.33490196103295</v>
      </c>
      <c r="O523" s="197">
        <v>133.33490196103295</v>
      </c>
      <c r="P523" s="197">
        <v>133.33490196103295</v>
      </c>
      <c r="Q523" s="197">
        <v>133.33490196103295</v>
      </c>
      <c r="R523" s="197">
        <v>133.33490196103295</v>
      </c>
      <c r="S523" s="197">
        <v>133.33490196103295</v>
      </c>
      <c r="T523" s="197">
        <v>133.33490196103295</v>
      </c>
      <c r="U523" s="197">
        <v>133.33490196103295</v>
      </c>
      <c r="V523" s="197">
        <v>133.33490196103295</v>
      </c>
      <c r="W523" s="197">
        <v>133.33490196103295</v>
      </c>
      <c r="X523" s="197">
        <v>133.33490196103295</v>
      </c>
      <c r="Y523" s="197">
        <v>133.33490196103295</v>
      </c>
      <c r="Z523" s="197">
        <v>133.33490196103295</v>
      </c>
      <c r="AA523" s="197">
        <v>133.33490196103295</v>
      </c>
      <c r="AB523" s="197">
        <v>133.33490196103295</v>
      </c>
      <c r="AC523" s="197">
        <v>133.33490196103295</v>
      </c>
      <c r="AD523" s="197">
        <v>133.33490196103295</v>
      </c>
      <c r="AE523" s="197">
        <v>133.33490196103295</v>
      </c>
      <c r="AF523" s="197">
        <v>133.33490196103295</v>
      </c>
      <c r="AG523" s="197">
        <v>133.33490196103295</v>
      </c>
      <c r="AH523" s="197">
        <v>133.33490196103295</v>
      </c>
      <c r="AI523" s="197">
        <v>133.33490196103295</v>
      </c>
      <c r="AJ523" s="197">
        <v>133.33490196103295</v>
      </c>
      <c r="AK523" s="197">
        <v>133.33490196103295</v>
      </c>
      <c r="AL523" s="197">
        <v>133.33490196103295</v>
      </c>
      <c r="AM523" s="197">
        <v>133.33490196103295</v>
      </c>
      <c r="AN523" s="197">
        <v>133.33490196103295</v>
      </c>
      <c r="AO523" s="197">
        <v>133.33490196103295</v>
      </c>
      <c r="AP523" s="197">
        <v>133.33490196103295</v>
      </c>
      <c r="AQ523" s="197">
        <v>133.33490196103295</v>
      </c>
      <c r="AR523" s="197">
        <v>133.33490196103295</v>
      </c>
      <c r="AS523" s="197">
        <v>133.33490196103295</v>
      </c>
      <c r="AT523" s="197">
        <v>133.33490196103295</v>
      </c>
      <c r="AV523" s="194"/>
      <c r="AW523" s="194"/>
      <c r="AX523" s="194"/>
      <c r="AY523" s="194"/>
      <c r="AZ523" s="194"/>
      <c r="BA523" s="194"/>
      <c r="BB523" s="194"/>
      <c r="BC523" s="194"/>
      <c r="BD523" s="194"/>
      <c r="BE523" s="194"/>
      <c r="BF523" s="194"/>
      <c r="BG523" s="194"/>
      <c r="BH523" s="194"/>
      <c r="BI523" s="194"/>
      <c r="BJ523" s="194"/>
      <c r="BK523" s="194"/>
      <c r="BL523" s="194"/>
      <c r="BM523" s="194"/>
      <c r="BN523" s="194"/>
      <c r="BO523" s="194"/>
      <c r="BP523" s="194"/>
      <c r="BQ523" s="194"/>
      <c r="BR523" s="194"/>
      <c r="BS523" s="194"/>
      <c r="BT523" s="194"/>
      <c r="BU523" s="194"/>
      <c r="BV523" s="194"/>
      <c r="BW523" s="194"/>
      <c r="BX523" s="194"/>
      <c r="BY523" s="194"/>
      <c r="BZ523" s="194"/>
      <c r="CA523" s="194"/>
      <c r="CB523" s="194"/>
      <c r="CC523" s="194"/>
      <c r="CD523" s="194"/>
    </row>
    <row r="524" spans="7:82" ht="13.9" customHeight="1" thickTop="1" x14ac:dyDescent="0.4">
      <c r="G524" s="24"/>
      <c r="H524" s="262"/>
      <c r="I524" s="25"/>
      <c r="J524" s="253"/>
      <c r="K524" s="163" t="s">
        <v>200</v>
      </c>
      <c r="L524" s="199">
        <f>L525</f>
        <v>138.14653109480159</v>
      </c>
      <c r="M524" s="199">
        <v>137.17742872921173</v>
      </c>
      <c r="N524" s="199">
        <v>136.54454555168363</v>
      </c>
      <c r="O524" s="199">
        <v>135.91166237415555</v>
      </c>
      <c r="P524" s="199">
        <v>135.27877919662748</v>
      </c>
      <c r="Q524" s="199">
        <v>134.64589601909941</v>
      </c>
      <c r="R524" s="199">
        <v>134.01301284157131</v>
      </c>
      <c r="S524" s="199">
        <v>133.38012966404324</v>
      </c>
      <c r="T524" s="199">
        <v>132.74724648651517</v>
      </c>
      <c r="U524" s="199">
        <v>132.11436330898709</v>
      </c>
      <c r="V524" s="199">
        <v>131.48148013145902</v>
      </c>
      <c r="W524" s="199">
        <v>130.84859695393092</v>
      </c>
      <c r="X524" s="199">
        <v>130.21571377640282</v>
      </c>
      <c r="Y524" s="199">
        <v>129.58283059887475</v>
      </c>
      <c r="Z524" s="199">
        <v>128.94994742134668</v>
      </c>
      <c r="AA524" s="199">
        <v>128.31706424381861</v>
      </c>
      <c r="AB524" s="199">
        <v>127.68418106629051</v>
      </c>
      <c r="AC524" s="199">
        <v>127.05129788876243</v>
      </c>
      <c r="AD524" s="199">
        <v>126.41841471123436</v>
      </c>
      <c r="AE524" s="199">
        <v>125.78553153370628</v>
      </c>
      <c r="AF524" s="199">
        <v>125.1526483561782</v>
      </c>
      <c r="AG524" s="199">
        <v>124.51976517865012</v>
      </c>
      <c r="AH524" s="199">
        <v>123.88688200112205</v>
      </c>
      <c r="AI524" s="199">
        <v>123.25399882359395</v>
      </c>
      <c r="AJ524" s="199">
        <v>122.62111564606587</v>
      </c>
      <c r="AK524" s="199">
        <v>121.9882324685378</v>
      </c>
      <c r="AL524" s="199">
        <v>121.35534929100972</v>
      </c>
      <c r="AM524" s="199">
        <v>120.72246611348164</v>
      </c>
      <c r="AN524" s="199">
        <v>120.08958293595356</v>
      </c>
      <c r="AO524" s="199">
        <v>119.45669975842549</v>
      </c>
      <c r="AP524" s="199">
        <v>118.8238165808974</v>
      </c>
      <c r="AQ524" s="199">
        <v>118.19093340336931</v>
      </c>
      <c r="AR524" s="199">
        <v>117.55805022584123</v>
      </c>
      <c r="AS524" s="199">
        <v>116.92516704831316</v>
      </c>
      <c r="AT524" s="200">
        <v>116.29228387078508</v>
      </c>
      <c r="AV524" s="194"/>
      <c r="AW524" s="194"/>
      <c r="AX524" s="194"/>
      <c r="AY524" s="194"/>
      <c r="AZ524" s="194"/>
      <c r="BA524" s="194"/>
      <c r="BB524" s="194"/>
      <c r="BC524" s="194"/>
      <c r="BD524" s="194"/>
      <c r="BE524" s="194"/>
      <c r="BF524" s="194"/>
      <c r="BG524" s="194"/>
      <c r="BH524" s="194"/>
      <c r="BI524" s="194"/>
      <c r="BJ524" s="194"/>
      <c r="BK524" s="194"/>
      <c r="BL524" s="194"/>
      <c r="BM524" s="194"/>
      <c r="BN524" s="194"/>
      <c r="BO524" s="194"/>
      <c r="BP524" s="194"/>
      <c r="BQ524" s="194"/>
      <c r="BR524" s="194"/>
      <c r="BS524" s="194"/>
      <c r="BT524" s="194"/>
      <c r="BU524" s="194"/>
      <c r="BV524" s="194"/>
      <c r="BW524" s="194"/>
      <c r="BX524" s="194"/>
      <c r="BY524" s="194"/>
      <c r="BZ524" s="194"/>
      <c r="CA524" s="194"/>
      <c r="CB524" s="194"/>
      <c r="CC524" s="194"/>
      <c r="CD524" s="194"/>
    </row>
    <row r="525" spans="7:82" ht="13.9" customHeight="1" x14ac:dyDescent="0.4">
      <c r="G525" s="24"/>
      <c r="H525" s="262"/>
      <c r="I525" s="25"/>
      <c r="J525" s="253"/>
      <c r="K525" s="165" t="s">
        <v>201</v>
      </c>
      <c r="L525" s="195">
        <v>138.14653109480159</v>
      </c>
      <c r="M525" s="195">
        <v>137.84986710533531</v>
      </c>
      <c r="N525" s="195">
        <v>137.55320311586902</v>
      </c>
      <c r="O525" s="195">
        <v>137.25653912640274</v>
      </c>
      <c r="P525" s="195">
        <v>136.95987513693646</v>
      </c>
      <c r="Q525" s="195">
        <v>136.66321114747015</v>
      </c>
      <c r="R525" s="195">
        <v>136.3665471580039</v>
      </c>
      <c r="S525" s="195">
        <v>136.06988316853761</v>
      </c>
      <c r="T525" s="195">
        <v>135.77321917907133</v>
      </c>
      <c r="U525" s="195">
        <v>135.47655518960502</v>
      </c>
      <c r="V525" s="195">
        <v>135.17989120013877</v>
      </c>
      <c r="W525" s="195">
        <v>134.88322721067249</v>
      </c>
      <c r="X525" s="195">
        <v>134.58656322120618</v>
      </c>
      <c r="Y525" s="195">
        <v>134.28989923173989</v>
      </c>
      <c r="Z525" s="195">
        <v>133.99323524227361</v>
      </c>
      <c r="AA525" s="195">
        <v>133.69657125280733</v>
      </c>
      <c r="AB525" s="195">
        <v>133.39990726334105</v>
      </c>
      <c r="AC525" s="195">
        <v>133.10324327387477</v>
      </c>
      <c r="AD525" s="195">
        <v>132.80657928440846</v>
      </c>
      <c r="AE525" s="195">
        <v>132.5099152949422</v>
      </c>
      <c r="AF525" s="195">
        <v>132.21325130547592</v>
      </c>
      <c r="AG525" s="195">
        <v>131.91658731600964</v>
      </c>
      <c r="AH525" s="195">
        <v>131.61992332654333</v>
      </c>
      <c r="AI525" s="195">
        <v>131.32325933707708</v>
      </c>
      <c r="AJ525" s="195">
        <v>131.02659534761079</v>
      </c>
      <c r="AK525" s="195">
        <v>130.72993135814448</v>
      </c>
      <c r="AL525" s="195">
        <v>130.4332673686782</v>
      </c>
      <c r="AM525" s="195">
        <v>130.13660337921192</v>
      </c>
      <c r="AN525" s="195">
        <v>129.83993938974564</v>
      </c>
      <c r="AO525" s="195">
        <v>129.54327540027936</v>
      </c>
      <c r="AP525" s="195">
        <v>129.24661141081307</v>
      </c>
      <c r="AQ525" s="195">
        <v>128.94994742134679</v>
      </c>
      <c r="AR525" s="195">
        <v>128.65328343188051</v>
      </c>
      <c r="AS525" s="195">
        <v>128.35661944241423</v>
      </c>
      <c r="AT525" s="196">
        <v>128.05995545294792</v>
      </c>
      <c r="AV525" s="194"/>
      <c r="AW525" s="194"/>
      <c r="AX525" s="194"/>
      <c r="AY525" s="194"/>
      <c r="AZ525" s="194"/>
      <c r="BA525" s="194"/>
      <c r="BB525" s="194"/>
      <c r="BC525" s="194"/>
      <c r="BD525" s="194"/>
      <c r="BE525" s="194"/>
      <c r="BF525" s="194"/>
      <c r="BG525" s="194"/>
      <c r="BH525" s="194"/>
      <c r="BI525" s="194"/>
      <c r="BJ525" s="194"/>
      <c r="BK525" s="194"/>
      <c r="BL525" s="194"/>
      <c r="BM525" s="194"/>
      <c r="BN525" s="194"/>
      <c r="BO525" s="194"/>
      <c r="BP525" s="194"/>
      <c r="BQ525" s="194"/>
      <c r="BR525" s="194"/>
      <c r="BS525" s="194"/>
      <c r="BT525" s="194"/>
      <c r="BU525" s="194"/>
      <c r="BV525" s="194"/>
      <c r="BW525" s="194"/>
      <c r="BX525" s="194"/>
      <c r="BY525" s="194"/>
      <c r="BZ525" s="194"/>
      <c r="CA525" s="194"/>
      <c r="CB525" s="194"/>
      <c r="CC525" s="194"/>
      <c r="CD525" s="194"/>
    </row>
    <row r="526" spans="7:82" ht="13.9" customHeight="1" thickBot="1" x14ac:dyDescent="0.45">
      <c r="G526" s="24"/>
      <c r="H526" s="262"/>
      <c r="I526" s="25"/>
      <c r="J526" s="253"/>
      <c r="K526" s="167" t="s">
        <v>202</v>
      </c>
      <c r="L526" s="197">
        <f>L525</f>
        <v>138.14653109480159</v>
      </c>
      <c r="M526" s="197">
        <v>140.20983905637823</v>
      </c>
      <c r="N526" s="197">
        <v>140.20983905637823</v>
      </c>
      <c r="O526" s="197">
        <v>140.20983905637823</v>
      </c>
      <c r="P526" s="197">
        <v>140.20983905637823</v>
      </c>
      <c r="Q526" s="197">
        <v>140.20983905637823</v>
      </c>
      <c r="R526" s="197">
        <v>140.20983905637823</v>
      </c>
      <c r="S526" s="197">
        <v>140.20983905637823</v>
      </c>
      <c r="T526" s="197">
        <v>140.20983905637823</v>
      </c>
      <c r="U526" s="197">
        <v>140.20983905637823</v>
      </c>
      <c r="V526" s="197">
        <v>140.20983905637823</v>
      </c>
      <c r="W526" s="197">
        <v>140.20983905637823</v>
      </c>
      <c r="X526" s="197">
        <v>140.20983905637823</v>
      </c>
      <c r="Y526" s="197">
        <v>140.20983905637823</v>
      </c>
      <c r="Z526" s="197">
        <v>140.20983905637823</v>
      </c>
      <c r="AA526" s="197">
        <v>140.20983905637823</v>
      </c>
      <c r="AB526" s="197">
        <v>140.20983905637823</v>
      </c>
      <c r="AC526" s="197">
        <v>140.20983905637823</v>
      </c>
      <c r="AD526" s="197">
        <v>140.20983905637823</v>
      </c>
      <c r="AE526" s="197">
        <v>140.20983905637823</v>
      </c>
      <c r="AF526" s="197">
        <v>140.20983905637823</v>
      </c>
      <c r="AG526" s="197">
        <v>140.20983905637823</v>
      </c>
      <c r="AH526" s="197">
        <v>140.20983905637823</v>
      </c>
      <c r="AI526" s="197">
        <v>140.20983905637823</v>
      </c>
      <c r="AJ526" s="197">
        <v>140.20983905637823</v>
      </c>
      <c r="AK526" s="197">
        <v>140.20983905637823</v>
      </c>
      <c r="AL526" s="197">
        <v>140.20983905637823</v>
      </c>
      <c r="AM526" s="197">
        <v>140.20983905637823</v>
      </c>
      <c r="AN526" s="197">
        <v>140.20983905637823</v>
      </c>
      <c r="AO526" s="197">
        <v>140.20983905637823</v>
      </c>
      <c r="AP526" s="197">
        <v>140.20983905637823</v>
      </c>
      <c r="AQ526" s="197">
        <v>140.20983905637823</v>
      </c>
      <c r="AR526" s="197">
        <v>140.20983905637823</v>
      </c>
      <c r="AS526" s="197">
        <v>140.20983905637823</v>
      </c>
      <c r="AT526" s="197">
        <v>140.20983905637823</v>
      </c>
      <c r="AV526" s="194"/>
      <c r="AW526" s="194"/>
      <c r="AX526" s="194"/>
      <c r="AY526" s="194"/>
      <c r="AZ526" s="194"/>
      <c r="BA526" s="194"/>
      <c r="BB526" s="194"/>
      <c r="BC526" s="194"/>
      <c r="BD526" s="194"/>
      <c r="BE526" s="194"/>
      <c r="BF526" s="194"/>
      <c r="BG526" s="194"/>
      <c r="BH526" s="194"/>
      <c r="BI526" s="194"/>
      <c r="BJ526" s="194"/>
      <c r="BK526" s="194"/>
      <c r="BL526" s="194"/>
      <c r="BM526" s="194"/>
      <c r="BN526" s="194"/>
      <c r="BO526" s="194"/>
      <c r="BP526" s="194"/>
      <c r="BQ526" s="194"/>
      <c r="BR526" s="194"/>
      <c r="BS526" s="194"/>
      <c r="BT526" s="194"/>
      <c r="BU526" s="194"/>
      <c r="BV526" s="194"/>
      <c r="BW526" s="194"/>
      <c r="BX526" s="194"/>
      <c r="BY526" s="194"/>
      <c r="BZ526" s="194"/>
      <c r="CA526" s="194"/>
      <c r="CB526" s="194"/>
      <c r="CC526" s="194"/>
      <c r="CD526" s="194"/>
    </row>
    <row r="527" spans="7:82" s="14" customFormat="1" ht="13.9" customHeight="1" thickTop="1" x14ac:dyDescent="0.4">
      <c r="G527" s="172"/>
      <c r="H527" s="262"/>
      <c r="I527" s="27"/>
      <c r="J527" s="173"/>
      <c r="K527" s="174"/>
      <c r="L527" s="201"/>
      <c r="M527" s="201"/>
      <c r="N527" s="201"/>
      <c r="O527" s="201"/>
      <c r="P527" s="201"/>
      <c r="Q527" s="201"/>
      <c r="R527" s="201"/>
      <c r="S527" s="201"/>
      <c r="T527" s="201"/>
      <c r="U527" s="201"/>
      <c r="V527" s="201"/>
      <c r="W527" s="201"/>
      <c r="X527" s="201"/>
      <c r="Y527" s="201"/>
      <c r="Z527" s="201"/>
      <c r="AA527" s="201"/>
      <c r="AB527" s="201"/>
      <c r="AC527" s="201"/>
      <c r="AD527" s="201"/>
      <c r="AE527" s="201"/>
      <c r="AF527" s="201"/>
      <c r="AG527" s="201"/>
      <c r="AH527" s="201"/>
      <c r="AI527" s="201"/>
      <c r="AJ527" s="201"/>
      <c r="AK527" s="201"/>
      <c r="AL527" s="201"/>
      <c r="AM527" s="201"/>
      <c r="AN527" s="201"/>
      <c r="AO527" s="201"/>
      <c r="AP527" s="201"/>
      <c r="AQ527" s="201"/>
      <c r="AR527" s="201"/>
      <c r="AS527" s="201"/>
      <c r="AT527" s="201"/>
    </row>
    <row r="528" spans="7:82" ht="13.9" customHeight="1" x14ac:dyDescent="0.35">
      <c r="G528" s="24"/>
      <c r="H528" s="262"/>
      <c r="I528" s="25"/>
      <c r="J528" s="25"/>
      <c r="K528" s="25"/>
      <c r="L528" s="162">
        <v>2016</v>
      </c>
      <c r="M528" s="162">
        <v>2017</v>
      </c>
      <c r="N528" s="162">
        <v>2018</v>
      </c>
      <c r="O528" s="162">
        <v>2019</v>
      </c>
      <c r="P528" s="162">
        <v>2020</v>
      </c>
      <c r="Q528" s="162">
        <v>2021</v>
      </c>
      <c r="R528" s="162">
        <v>2022</v>
      </c>
      <c r="S528" s="162">
        <v>2023</v>
      </c>
      <c r="T528" s="162">
        <v>2024</v>
      </c>
      <c r="U528" s="162">
        <v>2025</v>
      </c>
      <c r="V528" s="162">
        <v>2026</v>
      </c>
      <c r="W528" s="162">
        <v>2027</v>
      </c>
      <c r="X528" s="162">
        <v>2028</v>
      </c>
      <c r="Y528" s="162">
        <v>2029</v>
      </c>
      <c r="Z528" s="162">
        <v>2030</v>
      </c>
      <c r="AA528" s="162">
        <v>2031</v>
      </c>
      <c r="AB528" s="162">
        <v>2032</v>
      </c>
      <c r="AC528" s="162">
        <v>2033</v>
      </c>
      <c r="AD528" s="162">
        <v>2034</v>
      </c>
      <c r="AE528" s="162">
        <v>2035</v>
      </c>
      <c r="AF528" s="162">
        <v>2036</v>
      </c>
      <c r="AG528" s="162">
        <v>2037</v>
      </c>
      <c r="AH528" s="162">
        <v>2038</v>
      </c>
      <c r="AI528" s="162">
        <v>2039</v>
      </c>
      <c r="AJ528" s="162">
        <v>2040</v>
      </c>
      <c r="AK528" s="162">
        <v>2041</v>
      </c>
      <c r="AL528" s="162">
        <v>2042</v>
      </c>
      <c r="AM528" s="162">
        <v>2043</v>
      </c>
      <c r="AN528" s="162">
        <v>2044</v>
      </c>
      <c r="AO528" s="162">
        <v>2045</v>
      </c>
      <c r="AP528" s="162">
        <v>2046</v>
      </c>
      <c r="AQ528" s="162">
        <v>2047</v>
      </c>
      <c r="AR528" s="162">
        <v>2048</v>
      </c>
      <c r="AS528" s="162">
        <v>2049</v>
      </c>
      <c r="AT528" s="162">
        <v>2050</v>
      </c>
    </row>
    <row r="529" spans="7:46" ht="13.9" customHeight="1" x14ac:dyDescent="0.4">
      <c r="G529" s="24"/>
      <c r="H529" s="262"/>
      <c r="I529" s="25"/>
      <c r="J529" s="251" t="s">
        <v>143</v>
      </c>
      <c r="K529" s="163" t="s">
        <v>158</v>
      </c>
      <c r="L529" s="202">
        <v>0</v>
      </c>
      <c r="M529" s="202">
        <v>0</v>
      </c>
      <c r="N529" s="202">
        <v>0</v>
      </c>
      <c r="O529" s="202">
        <v>0</v>
      </c>
      <c r="P529" s="202">
        <v>0</v>
      </c>
      <c r="Q529" s="202">
        <v>0</v>
      </c>
      <c r="R529" s="202">
        <v>0</v>
      </c>
      <c r="S529" s="202">
        <v>0</v>
      </c>
      <c r="T529" s="202">
        <v>0</v>
      </c>
      <c r="U529" s="202">
        <v>0</v>
      </c>
      <c r="V529" s="202">
        <v>0</v>
      </c>
      <c r="W529" s="202">
        <v>0</v>
      </c>
      <c r="X529" s="202">
        <v>0</v>
      </c>
      <c r="Y529" s="202">
        <v>0</v>
      </c>
      <c r="Z529" s="202">
        <v>0</v>
      </c>
      <c r="AA529" s="202">
        <v>0</v>
      </c>
      <c r="AB529" s="202">
        <v>0</v>
      </c>
      <c r="AC529" s="202">
        <v>0</v>
      </c>
      <c r="AD529" s="202">
        <v>0</v>
      </c>
      <c r="AE529" s="202">
        <v>0</v>
      </c>
      <c r="AF529" s="202">
        <v>0</v>
      </c>
      <c r="AG529" s="202">
        <v>0</v>
      </c>
      <c r="AH529" s="202">
        <v>0</v>
      </c>
      <c r="AI529" s="202">
        <v>0</v>
      </c>
      <c r="AJ529" s="202">
        <v>0</v>
      </c>
      <c r="AK529" s="202">
        <v>0</v>
      </c>
      <c r="AL529" s="202">
        <v>0</v>
      </c>
      <c r="AM529" s="202">
        <v>0</v>
      </c>
      <c r="AN529" s="202">
        <v>0</v>
      </c>
      <c r="AO529" s="202">
        <v>0</v>
      </c>
      <c r="AP529" s="202">
        <v>0</v>
      </c>
      <c r="AQ529" s="202">
        <v>0</v>
      </c>
      <c r="AR529" s="202">
        <v>0</v>
      </c>
      <c r="AS529" s="202">
        <v>0</v>
      </c>
      <c r="AT529" s="202">
        <v>0</v>
      </c>
    </row>
    <row r="530" spans="7:46" ht="13.9" customHeight="1" x14ac:dyDescent="0.4">
      <c r="G530" s="24"/>
      <c r="H530" s="262"/>
      <c r="I530" s="25"/>
      <c r="J530" s="252"/>
      <c r="K530" s="165" t="s">
        <v>159</v>
      </c>
      <c r="L530" s="203">
        <v>0</v>
      </c>
      <c r="M530" s="203">
        <v>0</v>
      </c>
      <c r="N530" s="203">
        <v>0</v>
      </c>
      <c r="O530" s="203">
        <v>0</v>
      </c>
      <c r="P530" s="203">
        <v>0</v>
      </c>
      <c r="Q530" s="203">
        <v>0</v>
      </c>
      <c r="R530" s="203">
        <v>0</v>
      </c>
      <c r="S530" s="203">
        <v>0</v>
      </c>
      <c r="T530" s="203">
        <v>0</v>
      </c>
      <c r="U530" s="203">
        <v>0</v>
      </c>
      <c r="V530" s="203">
        <v>0</v>
      </c>
      <c r="W530" s="203">
        <v>0</v>
      </c>
      <c r="X530" s="203">
        <v>0</v>
      </c>
      <c r="Y530" s="203">
        <v>0</v>
      </c>
      <c r="Z530" s="203">
        <v>0</v>
      </c>
      <c r="AA530" s="203">
        <v>0</v>
      </c>
      <c r="AB530" s="203">
        <v>0</v>
      </c>
      <c r="AC530" s="203">
        <v>0</v>
      </c>
      <c r="AD530" s="203">
        <v>0</v>
      </c>
      <c r="AE530" s="203">
        <v>0</v>
      </c>
      <c r="AF530" s="203">
        <v>0</v>
      </c>
      <c r="AG530" s="203">
        <v>0</v>
      </c>
      <c r="AH530" s="203">
        <v>0</v>
      </c>
      <c r="AI530" s="203">
        <v>0</v>
      </c>
      <c r="AJ530" s="203">
        <v>0</v>
      </c>
      <c r="AK530" s="203">
        <v>0</v>
      </c>
      <c r="AL530" s="203">
        <v>0</v>
      </c>
      <c r="AM530" s="203">
        <v>0</v>
      </c>
      <c r="AN530" s="203">
        <v>0</v>
      </c>
      <c r="AO530" s="203">
        <v>0</v>
      </c>
      <c r="AP530" s="203">
        <v>0</v>
      </c>
      <c r="AQ530" s="203">
        <v>0</v>
      </c>
      <c r="AR530" s="203">
        <v>0</v>
      </c>
      <c r="AS530" s="203">
        <v>0</v>
      </c>
      <c r="AT530" s="203">
        <v>0</v>
      </c>
    </row>
    <row r="531" spans="7:46" ht="13.9" customHeight="1" thickBot="1" x14ac:dyDescent="0.45">
      <c r="G531" s="24"/>
      <c r="H531" s="262"/>
      <c r="I531" s="25"/>
      <c r="J531" s="252"/>
      <c r="K531" s="167" t="s">
        <v>160</v>
      </c>
      <c r="L531" s="204">
        <v>0</v>
      </c>
      <c r="M531" s="204">
        <v>0</v>
      </c>
      <c r="N531" s="204">
        <v>0</v>
      </c>
      <c r="O531" s="204">
        <v>0</v>
      </c>
      <c r="P531" s="204">
        <v>0</v>
      </c>
      <c r="Q531" s="204">
        <v>0</v>
      </c>
      <c r="R531" s="204">
        <v>0</v>
      </c>
      <c r="S531" s="204">
        <v>0</v>
      </c>
      <c r="T531" s="204">
        <v>0</v>
      </c>
      <c r="U531" s="204">
        <v>0</v>
      </c>
      <c r="V531" s="204">
        <v>0</v>
      </c>
      <c r="W531" s="204">
        <v>0</v>
      </c>
      <c r="X531" s="204">
        <v>0</v>
      </c>
      <c r="Y531" s="204">
        <v>0</v>
      </c>
      <c r="Z531" s="204">
        <v>0</v>
      </c>
      <c r="AA531" s="204">
        <v>0</v>
      </c>
      <c r="AB531" s="204">
        <v>0</v>
      </c>
      <c r="AC531" s="204">
        <v>0</v>
      </c>
      <c r="AD531" s="204">
        <v>0</v>
      </c>
      <c r="AE531" s="204">
        <v>0</v>
      </c>
      <c r="AF531" s="204">
        <v>0</v>
      </c>
      <c r="AG531" s="204">
        <v>0</v>
      </c>
      <c r="AH531" s="204">
        <v>0</v>
      </c>
      <c r="AI531" s="204">
        <v>0</v>
      </c>
      <c r="AJ531" s="204">
        <v>0</v>
      </c>
      <c r="AK531" s="204">
        <v>0</v>
      </c>
      <c r="AL531" s="204">
        <v>0</v>
      </c>
      <c r="AM531" s="204">
        <v>0</v>
      </c>
      <c r="AN531" s="204">
        <v>0</v>
      </c>
      <c r="AO531" s="204">
        <v>0</v>
      </c>
      <c r="AP531" s="204">
        <v>0</v>
      </c>
      <c r="AQ531" s="204">
        <v>0</v>
      </c>
      <c r="AR531" s="204">
        <v>0</v>
      </c>
      <c r="AS531" s="204">
        <v>0</v>
      </c>
      <c r="AT531" s="204">
        <v>0</v>
      </c>
    </row>
    <row r="532" spans="7:46" ht="13.9" customHeight="1" thickTop="1" x14ac:dyDescent="0.4">
      <c r="G532" s="24"/>
      <c r="H532" s="262"/>
      <c r="I532" s="25"/>
      <c r="J532" s="252"/>
      <c r="K532" s="163" t="s">
        <v>161</v>
      </c>
      <c r="L532" s="205">
        <v>0</v>
      </c>
      <c r="M532" s="205">
        <v>0</v>
      </c>
      <c r="N532" s="205">
        <v>0</v>
      </c>
      <c r="O532" s="205">
        <v>0</v>
      </c>
      <c r="P532" s="205">
        <v>0</v>
      </c>
      <c r="Q532" s="205">
        <v>0</v>
      </c>
      <c r="R532" s="205">
        <v>0</v>
      </c>
      <c r="S532" s="205">
        <v>0</v>
      </c>
      <c r="T532" s="205">
        <v>0</v>
      </c>
      <c r="U532" s="205">
        <v>0</v>
      </c>
      <c r="V532" s="205">
        <v>0</v>
      </c>
      <c r="W532" s="205">
        <v>0</v>
      </c>
      <c r="X532" s="205">
        <v>0</v>
      </c>
      <c r="Y532" s="205">
        <v>0</v>
      </c>
      <c r="Z532" s="205">
        <v>0</v>
      </c>
      <c r="AA532" s="205">
        <v>0</v>
      </c>
      <c r="AB532" s="205">
        <v>0</v>
      </c>
      <c r="AC532" s="205">
        <v>0</v>
      </c>
      <c r="AD532" s="205">
        <v>0</v>
      </c>
      <c r="AE532" s="205">
        <v>0</v>
      </c>
      <c r="AF532" s="205">
        <v>0</v>
      </c>
      <c r="AG532" s="205">
        <v>0</v>
      </c>
      <c r="AH532" s="205">
        <v>0</v>
      </c>
      <c r="AI532" s="205">
        <v>0</v>
      </c>
      <c r="AJ532" s="205">
        <v>0</v>
      </c>
      <c r="AK532" s="205">
        <v>0</v>
      </c>
      <c r="AL532" s="205">
        <v>0</v>
      </c>
      <c r="AM532" s="205">
        <v>0</v>
      </c>
      <c r="AN532" s="205">
        <v>0</v>
      </c>
      <c r="AO532" s="205">
        <v>0</v>
      </c>
      <c r="AP532" s="205">
        <v>0</v>
      </c>
      <c r="AQ532" s="205">
        <v>0</v>
      </c>
      <c r="AR532" s="205">
        <v>0</v>
      </c>
      <c r="AS532" s="205">
        <v>0</v>
      </c>
      <c r="AT532" s="205">
        <v>0</v>
      </c>
    </row>
    <row r="533" spans="7:46" ht="13.9" customHeight="1" x14ac:dyDescent="0.4">
      <c r="G533" s="24"/>
      <c r="H533" s="262"/>
      <c r="I533" s="25"/>
      <c r="J533" s="252"/>
      <c r="K533" s="165" t="s">
        <v>162</v>
      </c>
      <c r="L533" s="203">
        <v>0</v>
      </c>
      <c r="M533" s="203">
        <v>0</v>
      </c>
      <c r="N533" s="203">
        <v>0</v>
      </c>
      <c r="O533" s="203">
        <v>0</v>
      </c>
      <c r="P533" s="203">
        <v>0</v>
      </c>
      <c r="Q533" s="203">
        <v>0</v>
      </c>
      <c r="R533" s="203">
        <v>0</v>
      </c>
      <c r="S533" s="203">
        <v>0</v>
      </c>
      <c r="T533" s="203">
        <v>0</v>
      </c>
      <c r="U533" s="203">
        <v>0</v>
      </c>
      <c r="V533" s="203">
        <v>0</v>
      </c>
      <c r="W533" s="203">
        <v>0</v>
      </c>
      <c r="X533" s="203">
        <v>0</v>
      </c>
      <c r="Y533" s="203">
        <v>0</v>
      </c>
      <c r="Z533" s="203">
        <v>0</v>
      </c>
      <c r="AA533" s="203">
        <v>0</v>
      </c>
      <c r="AB533" s="203">
        <v>0</v>
      </c>
      <c r="AC533" s="203">
        <v>0</v>
      </c>
      <c r="AD533" s="203">
        <v>0</v>
      </c>
      <c r="AE533" s="203">
        <v>0</v>
      </c>
      <c r="AF533" s="203">
        <v>0</v>
      </c>
      <c r="AG533" s="203">
        <v>0</v>
      </c>
      <c r="AH533" s="203">
        <v>0</v>
      </c>
      <c r="AI533" s="203">
        <v>0</v>
      </c>
      <c r="AJ533" s="203">
        <v>0</v>
      </c>
      <c r="AK533" s="203">
        <v>0</v>
      </c>
      <c r="AL533" s="203">
        <v>0</v>
      </c>
      <c r="AM533" s="203">
        <v>0</v>
      </c>
      <c r="AN533" s="203">
        <v>0</v>
      </c>
      <c r="AO533" s="203">
        <v>0</v>
      </c>
      <c r="AP533" s="203">
        <v>0</v>
      </c>
      <c r="AQ533" s="203">
        <v>0</v>
      </c>
      <c r="AR533" s="203">
        <v>0</v>
      </c>
      <c r="AS533" s="203">
        <v>0</v>
      </c>
      <c r="AT533" s="203">
        <v>0</v>
      </c>
    </row>
    <row r="534" spans="7:46" ht="13.9" customHeight="1" thickBot="1" x14ac:dyDescent="0.45">
      <c r="G534" s="24"/>
      <c r="H534" s="262"/>
      <c r="I534" s="25"/>
      <c r="J534" s="252"/>
      <c r="K534" s="167" t="s">
        <v>163</v>
      </c>
      <c r="L534" s="204">
        <v>0</v>
      </c>
      <c r="M534" s="204">
        <v>0</v>
      </c>
      <c r="N534" s="204">
        <v>0</v>
      </c>
      <c r="O534" s="204">
        <v>0</v>
      </c>
      <c r="P534" s="204">
        <v>0</v>
      </c>
      <c r="Q534" s="204">
        <v>0</v>
      </c>
      <c r="R534" s="204">
        <v>0</v>
      </c>
      <c r="S534" s="204">
        <v>0</v>
      </c>
      <c r="T534" s="204">
        <v>0</v>
      </c>
      <c r="U534" s="204">
        <v>0</v>
      </c>
      <c r="V534" s="204">
        <v>0</v>
      </c>
      <c r="W534" s="204">
        <v>0</v>
      </c>
      <c r="X534" s="204">
        <v>0</v>
      </c>
      <c r="Y534" s="204">
        <v>0</v>
      </c>
      <c r="Z534" s="204">
        <v>0</v>
      </c>
      <c r="AA534" s="204">
        <v>0</v>
      </c>
      <c r="AB534" s="204">
        <v>0</v>
      </c>
      <c r="AC534" s="204">
        <v>0</v>
      </c>
      <c r="AD534" s="204">
        <v>0</v>
      </c>
      <c r="AE534" s="204">
        <v>0</v>
      </c>
      <c r="AF534" s="204">
        <v>0</v>
      </c>
      <c r="AG534" s="204">
        <v>0</v>
      </c>
      <c r="AH534" s="204">
        <v>0</v>
      </c>
      <c r="AI534" s="204">
        <v>0</v>
      </c>
      <c r="AJ534" s="204">
        <v>0</v>
      </c>
      <c r="AK534" s="204">
        <v>0</v>
      </c>
      <c r="AL534" s="204">
        <v>0</v>
      </c>
      <c r="AM534" s="204">
        <v>0</v>
      </c>
      <c r="AN534" s="204">
        <v>0</v>
      </c>
      <c r="AO534" s="204">
        <v>0</v>
      </c>
      <c r="AP534" s="204">
        <v>0</v>
      </c>
      <c r="AQ534" s="204">
        <v>0</v>
      </c>
      <c r="AR534" s="204">
        <v>0</v>
      </c>
      <c r="AS534" s="204">
        <v>0</v>
      </c>
      <c r="AT534" s="204">
        <v>0</v>
      </c>
    </row>
    <row r="535" spans="7:46" ht="13.9" customHeight="1" thickTop="1" x14ac:dyDescent="0.4">
      <c r="G535" s="24"/>
      <c r="H535" s="262"/>
      <c r="I535" s="25"/>
      <c r="J535" s="252"/>
      <c r="K535" s="163" t="s">
        <v>164</v>
      </c>
      <c r="L535" s="205">
        <v>0</v>
      </c>
      <c r="M535" s="205">
        <v>0</v>
      </c>
      <c r="N535" s="205">
        <v>0</v>
      </c>
      <c r="O535" s="205">
        <v>0</v>
      </c>
      <c r="P535" s="205">
        <v>0</v>
      </c>
      <c r="Q535" s="205">
        <v>0</v>
      </c>
      <c r="R535" s="205">
        <v>0</v>
      </c>
      <c r="S535" s="205">
        <v>0</v>
      </c>
      <c r="T535" s="205">
        <v>0</v>
      </c>
      <c r="U535" s="205">
        <v>0</v>
      </c>
      <c r="V535" s="205">
        <v>0</v>
      </c>
      <c r="W535" s="205">
        <v>0</v>
      </c>
      <c r="X535" s="205">
        <v>0</v>
      </c>
      <c r="Y535" s="205">
        <v>0</v>
      </c>
      <c r="Z535" s="205">
        <v>0</v>
      </c>
      <c r="AA535" s="205">
        <v>0</v>
      </c>
      <c r="AB535" s="205">
        <v>0</v>
      </c>
      <c r="AC535" s="205">
        <v>0</v>
      </c>
      <c r="AD535" s="205">
        <v>0</v>
      </c>
      <c r="AE535" s="205">
        <v>0</v>
      </c>
      <c r="AF535" s="205">
        <v>0</v>
      </c>
      <c r="AG535" s="205">
        <v>0</v>
      </c>
      <c r="AH535" s="205">
        <v>0</v>
      </c>
      <c r="AI535" s="205">
        <v>0</v>
      </c>
      <c r="AJ535" s="205">
        <v>0</v>
      </c>
      <c r="AK535" s="205">
        <v>0</v>
      </c>
      <c r="AL535" s="205">
        <v>0</v>
      </c>
      <c r="AM535" s="205">
        <v>0</v>
      </c>
      <c r="AN535" s="205">
        <v>0</v>
      </c>
      <c r="AO535" s="205">
        <v>0</v>
      </c>
      <c r="AP535" s="205">
        <v>0</v>
      </c>
      <c r="AQ535" s="205">
        <v>0</v>
      </c>
      <c r="AR535" s="205">
        <v>0</v>
      </c>
      <c r="AS535" s="205">
        <v>0</v>
      </c>
      <c r="AT535" s="205">
        <v>0</v>
      </c>
    </row>
    <row r="536" spans="7:46" ht="13.9" customHeight="1" x14ac:dyDescent="0.4">
      <c r="G536" s="24"/>
      <c r="H536" s="262"/>
      <c r="I536" s="25"/>
      <c r="J536" s="252"/>
      <c r="K536" s="165" t="s">
        <v>165</v>
      </c>
      <c r="L536" s="203">
        <v>0</v>
      </c>
      <c r="M536" s="203">
        <v>0</v>
      </c>
      <c r="N536" s="203">
        <v>0</v>
      </c>
      <c r="O536" s="203">
        <v>0</v>
      </c>
      <c r="P536" s="203">
        <v>0</v>
      </c>
      <c r="Q536" s="203">
        <v>0</v>
      </c>
      <c r="R536" s="203">
        <v>0</v>
      </c>
      <c r="S536" s="203">
        <v>0</v>
      </c>
      <c r="T536" s="203">
        <v>0</v>
      </c>
      <c r="U536" s="203">
        <v>0</v>
      </c>
      <c r="V536" s="203">
        <v>0</v>
      </c>
      <c r="W536" s="203">
        <v>0</v>
      </c>
      <c r="X536" s="203">
        <v>0</v>
      </c>
      <c r="Y536" s="203">
        <v>0</v>
      </c>
      <c r="Z536" s="203">
        <v>0</v>
      </c>
      <c r="AA536" s="203">
        <v>0</v>
      </c>
      <c r="AB536" s="203">
        <v>0</v>
      </c>
      <c r="AC536" s="203">
        <v>0</v>
      </c>
      <c r="AD536" s="203">
        <v>0</v>
      </c>
      <c r="AE536" s="203">
        <v>0</v>
      </c>
      <c r="AF536" s="203">
        <v>0</v>
      </c>
      <c r="AG536" s="203">
        <v>0</v>
      </c>
      <c r="AH536" s="203">
        <v>0</v>
      </c>
      <c r="AI536" s="203">
        <v>0</v>
      </c>
      <c r="AJ536" s="203">
        <v>0</v>
      </c>
      <c r="AK536" s="203">
        <v>0</v>
      </c>
      <c r="AL536" s="203">
        <v>0</v>
      </c>
      <c r="AM536" s="203">
        <v>0</v>
      </c>
      <c r="AN536" s="203">
        <v>0</v>
      </c>
      <c r="AO536" s="203">
        <v>0</v>
      </c>
      <c r="AP536" s="203">
        <v>0</v>
      </c>
      <c r="AQ536" s="203">
        <v>0</v>
      </c>
      <c r="AR536" s="203">
        <v>0</v>
      </c>
      <c r="AS536" s="203">
        <v>0</v>
      </c>
      <c r="AT536" s="203">
        <v>0</v>
      </c>
    </row>
    <row r="537" spans="7:46" ht="13.9" customHeight="1" thickBot="1" x14ac:dyDescent="0.45">
      <c r="G537" s="24"/>
      <c r="H537" s="262"/>
      <c r="I537" s="25"/>
      <c r="J537" s="252"/>
      <c r="K537" s="167" t="s">
        <v>166</v>
      </c>
      <c r="L537" s="204">
        <v>0</v>
      </c>
      <c r="M537" s="204">
        <v>0</v>
      </c>
      <c r="N537" s="204">
        <v>0</v>
      </c>
      <c r="O537" s="204">
        <v>0</v>
      </c>
      <c r="P537" s="204">
        <v>0</v>
      </c>
      <c r="Q537" s="204">
        <v>0</v>
      </c>
      <c r="R537" s="204">
        <v>0</v>
      </c>
      <c r="S537" s="204">
        <v>0</v>
      </c>
      <c r="T537" s="204">
        <v>0</v>
      </c>
      <c r="U537" s="204">
        <v>0</v>
      </c>
      <c r="V537" s="204">
        <v>0</v>
      </c>
      <c r="W537" s="204">
        <v>0</v>
      </c>
      <c r="X537" s="204">
        <v>0</v>
      </c>
      <c r="Y537" s="204">
        <v>0</v>
      </c>
      <c r="Z537" s="204">
        <v>0</v>
      </c>
      <c r="AA537" s="204">
        <v>0</v>
      </c>
      <c r="AB537" s="204">
        <v>0</v>
      </c>
      <c r="AC537" s="204">
        <v>0</v>
      </c>
      <c r="AD537" s="204">
        <v>0</v>
      </c>
      <c r="AE537" s="204">
        <v>0</v>
      </c>
      <c r="AF537" s="204">
        <v>0</v>
      </c>
      <c r="AG537" s="204">
        <v>0</v>
      </c>
      <c r="AH537" s="204">
        <v>0</v>
      </c>
      <c r="AI537" s="204">
        <v>0</v>
      </c>
      <c r="AJ537" s="204">
        <v>0</v>
      </c>
      <c r="AK537" s="204">
        <v>0</v>
      </c>
      <c r="AL537" s="204">
        <v>0</v>
      </c>
      <c r="AM537" s="204">
        <v>0</v>
      </c>
      <c r="AN537" s="204">
        <v>0</v>
      </c>
      <c r="AO537" s="204">
        <v>0</v>
      </c>
      <c r="AP537" s="204">
        <v>0</v>
      </c>
      <c r="AQ537" s="204">
        <v>0</v>
      </c>
      <c r="AR537" s="204">
        <v>0</v>
      </c>
      <c r="AS537" s="204">
        <v>0</v>
      </c>
      <c r="AT537" s="204">
        <v>0</v>
      </c>
    </row>
    <row r="538" spans="7:46" ht="13.9" customHeight="1" thickTop="1" x14ac:dyDescent="0.4">
      <c r="G538" s="24"/>
      <c r="H538" s="262"/>
      <c r="I538" s="25"/>
      <c r="J538" s="252"/>
      <c r="K538" s="163" t="s">
        <v>167</v>
      </c>
      <c r="L538" s="205">
        <v>0</v>
      </c>
      <c r="M538" s="205">
        <v>0</v>
      </c>
      <c r="N538" s="205">
        <v>0</v>
      </c>
      <c r="O538" s="205">
        <v>0</v>
      </c>
      <c r="P538" s="205">
        <v>0</v>
      </c>
      <c r="Q538" s="205">
        <v>0</v>
      </c>
      <c r="R538" s="205">
        <v>0</v>
      </c>
      <c r="S538" s="205">
        <v>0</v>
      </c>
      <c r="T538" s="205">
        <v>0</v>
      </c>
      <c r="U538" s="205">
        <v>0</v>
      </c>
      <c r="V538" s="205">
        <v>0</v>
      </c>
      <c r="W538" s="205">
        <v>0</v>
      </c>
      <c r="X538" s="205">
        <v>0</v>
      </c>
      <c r="Y538" s="205">
        <v>0</v>
      </c>
      <c r="Z538" s="205">
        <v>0</v>
      </c>
      <c r="AA538" s="205">
        <v>0</v>
      </c>
      <c r="AB538" s="205">
        <v>0</v>
      </c>
      <c r="AC538" s="205">
        <v>0</v>
      </c>
      <c r="AD538" s="205">
        <v>0</v>
      </c>
      <c r="AE538" s="205">
        <v>0</v>
      </c>
      <c r="AF538" s="205">
        <v>0</v>
      </c>
      <c r="AG538" s="205">
        <v>0</v>
      </c>
      <c r="AH538" s="205">
        <v>0</v>
      </c>
      <c r="AI538" s="205">
        <v>0</v>
      </c>
      <c r="AJ538" s="205">
        <v>0</v>
      </c>
      <c r="AK538" s="205">
        <v>0</v>
      </c>
      <c r="AL538" s="205">
        <v>0</v>
      </c>
      <c r="AM538" s="205">
        <v>0</v>
      </c>
      <c r="AN538" s="205">
        <v>0</v>
      </c>
      <c r="AO538" s="205">
        <v>0</v>
      </c>
      <c r="AP538" s="205">
        <v>0</v>
      </c>
      <c r="AQ538" s="205">
        <v>0</v>
      </c>
      <c r="AR538" s="205">
        <v>0</v>
      </c>
      <c r="AS538" s="205">
        <v>0</v>
      </c>
      <c r="AT538" s="205">
        <v>0</v>
      </c>
    </row>
    <row r="539" spans="7:46" ht="13.9" customHeight="1" x14ac:dyDescent="0.4">
      <c r="G539" s="24"/>
      <c r="H539" s="262"/>
      <c r="I539" s="25"/>
      <c r="J539" s="252"/>
      <c r="K539" s="165" t="s">
        <v>168</v>
      </c>
      <c r="L539" s="203">
        <v>0</v>
      </c>
      <c r="M539" s="203">
        <v>0</v>
      </c>
      <c r="N539" s="203">
        <v>0</v>
      </c>
      <c r="O539" s="203">
        <v>0</v>
      </c>
      <c r="P539" s="203">
        <v>0</v>
      </c>
      <c r="Q539" s="203">
        <v>0</v>
      </c>
      <c r="R539" s="203">
        <v>0</v>
      </c>
      <c r="S539" s="203">
        <v>0</v>
      </c>
      <c r="T539" s="203">
        <v>0</v>
      </c>
      <c r="U539" s="203">
        <v>0</v>
      </c>
      <c r="V539" s="203">
        <v>0</v>
      </c>
      <c r="W539" s="203">
        <v>0</v>
      </c>
      <c r="X539" s="203">
        <v>0</v>
      </c>
      <c r="Y539" s="203">
        <v>0</v>
      </c>
      <c r="Z539" s="203">
        <v>0</v>
      </c>
      <c r="AA539" s="203">
        <v>0</v>
      </c>
      <c r="AB539" s="203">
        <v>0</v>
      </c>
      <c r="AC539" s="203">
        <v>0</v>
      </c>
      <c r="AD539" s="203">
        <v>0</v>
      </c>
      <c r="AE539" s="203">
        <v>0</v>
      </c>
      <c r="AF539" s="203">
        <v>0</v>
      </c>
      <c r="AG539" s="203">
        <v>0</v>
      </c>
      <c r="AH539" s="203">
        <v>0</v>
      </c>
      <c r="AI539" s="203">
        <v>0</v>
      </c>
      <c r="AJ539" s="203">
        <v>0</v>
      </c>
      <c r="AK539" s="203">
        <v>0</v>
      </c>
      <c r="AL539" s="203">
        <v>0</v>
      </c>
      <c r="AM539" s="203">
        <v>0</v>
      </c>
      <c r="AN539" s="203">
        <v>0</v>
      </c>
      <c r="AO539" s="203">
        <v>0</v>
      </c>
      <c r="AP539" s="203">
        <v>0</v>
      </c>
      <c r="AQ539" s="203">
        <v>0</v>
      </c>
      <c r="AR539" s="203">
        <v>0</v>
      </c>
      <c r="AS539" s="203">
        <v>0</v>
      </c>
      <c r="AT539" s="203">
        <v>0</v>
      </c>
    </row>
    <row r="540" spans="7:46" ht="13.9" customHeight="1" thickBot="1" x14ac:dyDescent="0.45">
      <c r="G540" s="24"/>
      <c r="H540" s="262"/>
      <c r="I540" s="25"/>
      <c r="J540" s="252"/>
      <c r="K540" s="167" t="s">
        <v>169</v>
      </c>
      <c r="L540" s="204">
        <v>0</v>
      </c>
      <c r="M540" s="204">
        <v>0</v>
      </c>
      <c r="N540" s="204">
        <v>0</v>
      </c>
      <c r="O540" s="204">
        <v>0</v>
      </c>
      <c r="P540" s="204">
        <v>0</v>
      </c>
      <c r="Q540" s="204">
        <v>0</v>
      </c>
      <c r="R540" s="204">
        <v>0</v>
      </c>
      <c r="S540" s="204">
        <v>0</v>
      </c>
      <c r="T540" s="204">
        <v>0</v>
      </c>
      <c r="U540" s="204">
        <v>0</v>
      </c>
      <c r="V540" s="204">
        <v>0</v>
      </c>
      <c r="W540" s="204">
        <v>0</v>
      </c>
      <c r="X540" s="204">
        <v>0</v>
      </c>
      <c r="Y540" s="204">
        <v>0</v>
      </c>
      <c r="Z540" s="204">
        <v>0</v>
      </c>
      <c r="AA540" s="204">
        <v>0</v>
      </c>
      <c r="AB540" s="204">
        <v>0</v>
      </c>
      <c r="AC540" s="204">
        <v>0</v>
      </c>
      <c r="AD540" s="204">
        <v>0</v>
      </c>
      <c r="AE540" s="204">
        <v>0</v>
      </c>
      <c r="AF540" s="204">
        <v>0</v>
      </c>
      <c r="AG540" s="204">
        <v>0</v>
      </c>
      <c r="AH540" s="204">
        <v>0</v>
      </c>
      <c r="AI540" s="204">
        <v>0</v>
      </c>
      <c r="AJ540" s="204">
        <v>0</v>
      </c>
      <c r="AK540" s="204">
        <v>0</v>
      </c>
      <c r="AL540" s="204">
        <v>0</v>
      </c>
      <c r="AM540" s="204">
        <v>0</v>
      </c>
      <c r="AN540" s="204">
        <v>0</v>
      </c>
      <c r="AO540" s="204">
        <v>0</v>
      </c>
      <c r="AP540" s="204">
        <v>0</v>
      </c>
      <c r="AQ540" s="204">
        <v>0</v>
      </c>
      <c r="AR540" s="204">
        <v>0</v>
      </c>
      <c r="AS540" s="204">
        <v>0</v>
      </c>
      <c r="AT540" s="204">
        <v>0</v>
      </c>
    </row>
    <row r="541" spans="7:46" ht="13.9" customHeight="1" thickTop="1" x14ac:dyDescent="0.4">
      <c r="G541" s="24"/>
      <c r="H541" s="262"/>
      <c r="I541" s="25"/>
      <c r="J541" s="252"/>
      <c r="K541" s="163" t="s">
        <v>170</v>
      </c>
      <c r="L541" s="205">
        <v>0</v>
      </c>
      <c r="M541" s="205">
        <v>0</v>
      </c>
      <c r="N541" s="205">
        <v>0</v>
      </c>
      <c r="O541" s="205">
        <v>0</v>
      </c>
      <c r="P541" s="205">
        <v>0</v>
      </c>
      <c r="Q541" s="205">
        <v>0</v>
      </c>
      <c r="R541" s="205">
        <v>0</v>
      </c>
      <c r="S541" s="205">
        <v>0</v>
      </c>
      <c r="T541" s="205">
        <v>0</v>
      </c>
      <c r="U541" s="205">
        <v>0</v>
      </c>
      <c r="V541" s="205">
        <v>0</v>
      </c>
      <c r="W541" s="205">
        <v>0</v>
      </c>
      <c r="X541" s="205">
        <v>0</v>
      </c>
      <c r="Y541" s="205">
        <v>0</v>
      </c>
      <c r="Z541" s="205">
        <v>0</v>
      </c>
      <c r="AA541" s="205">
        <v>0</v>
      </c>
      <c r="AB541" s="205">
        <v>0</v>
      </c>
      <c r="AC541" s="205">
        <v>0</v>
      </c>
      <c r="AD541" s="205">
        <v>0</v>
      </c>
      <c r="AE541" s="205">
        <v>0</v>
      </c>
      <c r="AF541" s="205">
        <v>0</v>
      </c>
      <c r="AG541" s="205">
        <v>0</v>
      </c>
      <c r="AH541" s="205">
        <v>0</v>
      </c>
      <c r="AI541" s="205">
        <v>0</v>
      </c>
      <c r="AJ541" s="205">
        <v>0</v>
      </c>
      <c r="AK541" s="205">
        <v>0</v>
      </c>
      <c r="AL541" s="205">
        <v>0</v>
      </c>
      <c r="AM541" s="205">
        <v>0</v>
      </c>
      <c r="AN541" s="205">
        <v>0</v>
      </c>
      <c r="AO541" s="205">
        <v>0</v>
      </c>
      <c r="AP541" s="205">
        <v>0</v>
      </c>
      <c r="AQ541" s="205">
        <v>0</v>
      </c>
      <c r="AR541" s="205">
        <v>0</v>
      </c>
      <c r="AS541" s="205">
        <v>0</v>
      </c>
      <c r="AT541" s="205">
        <v>0</v>
      </c>
    </row>
    <row r="542" spans="7:46" ht="13.9" customHeight="1" x14ac:dyDescent="0.4">
      <c r="G542" s="24"/>
      <c r="H542" s="262"/>
      <c r="I542" s="25"/>
      <c r="J542" s="252"/>
      <c r="K542" s="165" t="s">
        <v>171</v>
      </c>
      <c r="L542" s="203">
        <v>0</v>
      </c>
      <c r="M542" s="203">
        <v>0</v>
      </c>
      <c r="N542" s="203">
        <v>0</v>
      </c>
      <c r="O542" s="203">
        <v>0</v>
      </c>
      <c r="P542" s="203">
        <v>0</v>
      </c>
      <c r="Q542" s="203">
        <v>0</v>
      </c>
      <c r="R542" s="203">
        <v>0</v>
      </c>
      <c r="S542" s="203">
        <v>0</v>
      </c>
      <c r="T542" s="203">
        <v>0</v>
      </c>
      <c r="U542" s="203">
        <v>0</v>
      </c>
      <c r="V542" s="203">
        <v>0</v>
      </c>
      <c r="W542" s="203">
        <v>0</v>
      </c>
      <c r="X542" s="203">
        <v>0</v>
      </c>
      <c r="Y542" s="203">
        <v>0</v>
      </c>
      <c r="Z542" s="203">
        <v>0</v>
      </c>
      <c r="AA542" s="203">
        <v>0</v>
      </c>
      <c r="AB542" s="203">
        <v>0</v>
      </c>
      <c r="AC542" s="203">
        <v>0</v>
      </c>
      <c r="AD542" s="203">
        <v>0</v>
      </c>
      <c r="AE542" s="203">
        <v>0</v>
      </c>
      <c r="AF542" s="203">
        <v>0</v>
      </c>
      <c r="AG542" s="203">
        <v>0</v>
      </c>
      <c r="AH542" s="203">
        <v>0</v>
      </c>
      <c r="AI542" s="203">
        <v>0</v>
      </c>
      <c r="AJ542" s="203">
        <v>0</v>
      </c>
      <c r="AK542" s="203">
        <v>0</v>
      </c>
      <c r="AL542" s="203">
        <v>0</v>
      </c>
      <c r="AM542" s="203">
        <v>0</v>
      </c>
      <c r="AN542" s="203">
        <v>0</v>
      </c>
      <c r="AO542" s="203">
        <v>0</v>
      </c>
      <c r="AP542" s="203">
        <v>0</v>
      </c>
      <c r="AQ542" s="203">
        <v>0</v>
      </c>
      <c r="AR542" s="203">
        <v>0</v>
      </c>
      <c r="AS542" s="203">
        <v>0</v>
      </c>
      <c r="AT542" s="203">
        <v>0</v>
      </c>
    </row>
    <row r="543" spans="7:46" ht="13.9" customHeight="1" thickBot="1" x14ac:dyDescent="0.45">
      <c r="G543" s="24"/>
      <c r="H543" s="262"/>
      <c r="I543" s="25"/>
      <c r="J543" s="252"/>
      <c r="K543" s="167" t="s">
        <v>172</v>
      </c>
      <c r="L543" s="204">
        <v>0</v>
      </c>
      <c r="M543" s="204">
        <v>0</v>
      </c>
      <c r="N543" s="204">
        <v>0</v>
      </c>
      <c r="O543" s="204">
        <v>0</v>
      </c>
      <c r="P543" s="204">
        <v>0</v>
      </c>
      <c r="Q543" s="204">
        <v>0</v>
      </c>
      <c r="R543" s="204">
        <v>0</v>
      </c>
      <c r="S543" s="204">
        <v>0</v>
      </c>
      <c r="T543" s="204">
        <v>0</v>
      </c>
      <c r="U543" s="204">
        <v>0</v>
      </c>
      <c r="V543" s="204">
        <v>0</v>
      </c>
      <c r="W543" s="204">
        <v>0</v>
      </c>
      <c r="X543" s="204">
        <v>0</v>
      </c>
      <c r="Y543" s="204">
        <v>0</v>
      </c>
      <c r="Z543" s="204">
        <v>0</v>
      </c>
      <c r="AA543" s="204">
        <v>0</v>
      </c>
      <c r="AB543" s="204">
        <v>0</v>
      </c>
      <c r="AC543" s="204">
        <v>0</v>
      </c>
      <c r="AD543" s="204">
        <v>0</v>
      </c>
      <c r="AE543" s="204">
        <v>0</v>
      </c>
      <c r="AF543" s="204">
        <v>0</v>
      </c>
      <c r="AG543" s="204">
        <v>0</v>
      </c>
      <c r="AH543" s="204">
        <v>0</v>
      </c>
      <c r="AI543" s="204">
        <v>0</v>
      </c>
      <c r="AJ543" s="204">
        <v>0</v>
      </c>
      <c r="AK543" s="204">
        <v>0</v>
      </c>
      <c r="AL543" s="204">
        <v>0</v>
      </c>
      <c r="AM543" s="204">
        <v>0</v>
      </c>
      <c r="AN543" s="204">
        <v>0</v>
      </c>
      <c r="AO543" s="204">
        <v>0</v>
      </c>
      <c r="AP543" s="204">
        <v>0</v>
      </c>
      <c r="AQ543" s="204">
        <v>0</v>
      </c>
      <c r="AR543" s="204">
        <v>0</v>
      </c>
      <c r="AS543" s="204">
        <v>0</v>
      </c>
      <c r="AT543" s="204">
        <v>0</v>
      </c>
    </row>
    <row r="544" spans="7:46" ht="13.9" customHeight="1" thickTop="1" x14ac:dyDescent="0.4">
      <c r="G544" s="24"/>
      <c r="H544" s="262"/>
      <c r="I544" s="25"/>
      <c r="J544" s="252"/>
      <c r="K544" s="163" t="s">
        <v>173</v>
      </c>
      <c r="L544" s="205">
        <v>0</v>
      </c>
      <c r="M544" s="205">
        <v>0</v>
      </c>
      <c r="N544" s="205">
        <v>0</v>
      </c>
      <c r="O544" s="205">
        <v>0</v>
      </c>
      <c r="P544" s="205">
        <v>0</v>
      </c>
      <c r="Q544" s="205">
        <v>0</v>
      </c>
      <c r="R544" s="205">
        <v>0</v>
      </c>
      <c r="S544" s="205">
        <v>0</v>
      </c>
      <c r="T544" s="205">
        <v>0</v>
      </c>
      <c r="U544" s="205">
        <v>0</v>
      </c>
      <c r="V544" s="205">
        <v>0</v>
      </c>
      <c r="W544" s="205">
        <v>0</v>
      </c>
      <c r="X544" s="205">
        <v>0</v>
      </c>
      <c r="Y544" s="205">
        <v>0</v>
      </c>
      <c r="Z544" s="205">
        <v>0</v>
      </c>
      <c r="AA544" s="205">
        <v>0</v>
      </c>
      <c r="AB544" s="205">
        <v>0</v>
      </c>
      <c r="AC544" s="205">
        <v>0</v>
      </c>
      <c r="AD544" s="205">
        <v>0</v>
      </c>
      <c r="AE544" s="205">
        <v>0</v>
      </c>
      <c r="AF544" s="205">
        <v>0</v>
      </c>
      <c r="AG544" s="205">
        <v>0</v>
      </c>
      <c r="AH544" s="205">
        <v>0</v>
      </c>
      <c r="AI544" s="205">
        <v>0</v>
      </c>
      <c r="AJ544" s="205">
        <v>0</v>
      </c>
      <c r="AK544" s="205">
        <v>0</v>
      </c>
      <c r="AL544" s="205">
        <v>0</v>
      </c>
      <c r="AM544" s="205">
        <v>0</v>
      </c>
      <c r="AN544" s="205">
        <v>0</v>
      </c>
      <c r="AO544" s="205">
        <v>0</v>
      </c>
      <c r="AP544" s="205">
        <v>0</v>
      </c>
      <c r="AQ544" s="205">
        <v>0</v>
      </c>
      <c r="AR544" s="205">
        <v>0</v>
      </c>
      <c r="AS544" s="205">
        <v>0</v>
      </c>
      <c r="AT544" s="205">
        <v>0</v>
      </c>
    </row>
    <row r="545" spans="7:46" ht="13.9" customHeight="1" x14ac:dyDescent="0.4">
      <c r="G545" s="24"/>
      <c r="H545" s="262"/>
      <c r="I545" s="25"/>
      <c r="J545" s="252"/>
      <c r="K545" s="165" t="s">
        <v>174</v>
      </c>
      <c r="L545" s="203">
        <v>0</v>
      </c>
      <c r="M545" s="203">
        <v>0</v>
      </c>
      <c r="N545" s="203">
        <v>0</v>
      </c>
      <c r="O545" s="203">
        <v>0</v>
      </c>
      <c r="P545" s="203">
        <v>0</v>
      </c>
      <c r="Q545" s="203">
        <v>0</v>
      </c>
      <c r="R545" s="203">
        <v>0</v>
      </c>
      <c r="S545" s="203">
        <v>0</v>
      </c>
      <c r="T545" s="203">
        <v>0</v>
      </c>
      <c r="U545" s="203">
        <v>0</v>
      </c>
      <c r="V545" s="203">
        <v>0</v>
      </c>
      <c r="W545" s="203">
        <v>0</v>
      </c>
      <c r="X545" s="203">
        <v>0</v>
      </c>
      <c r="Y545" s="203">
        <v>0</v>
      </c>
      <c r="Z545" s="203">
        <v>0</v>
      </c>
      <c r="AA545" s="203">
        <v>0</v>
      </c>
      <c r="AB545" s="203">
        <v>0</v>
      </c>
      <c r="AC545" s="203">
        <v>0</v>
      </c>
      <c r="AD545" s="203">
        <v>0</v>
      </c>
      <c r="AE545" s="203">
        <v>0</v>
      </c>
      <c r="AF545" s="203">
        <v>0</v>
      </c>
      <c r="AG545" s="203">
        <v>0</v>
      </c>
      <c r="AH545" s="203">
        <v>0</v>
      </c>
      <c r="AI545" s="203">
        <v>0</v>
      </c>
      <c r="AJ545" s="203">
        <v>0</v>
      </c>
      <c r="AK545" s="203">
        <v>0</v>
      </c>
      <c r="AL545" s="203">
        <v>0</v>
      </c>
      <c r="AM545" s="203">
        <v>0</v>
      </c>
      <c r="AN545" s="203">
        <v>0</v>
      </c>
      <c r="AO545" s="203">
        <v>0</v>
      </c>
      <c r="AP545" s="203">
        <v>0</v>
      </c>
      <c r="AQ545" s="203">
        <v>0</v>
      </c>
      <c r="AR545" s="203">
        <v>0</v>
      </c>
      <c r="AS545" s="203">
        <v>0</v>
      </c>
      <c r="AT545" s="203">
        <v>0</v>
      </c>
    </row>
    <row r="546" spans="7:46" ht="13.9" customHeight="1" thickBot="1" x14ac:dyDescent="0.45">
      <c r="G546" s="24"/>
      <c r="H546" s="262"/>
      <c r="I546" s="25"/>
      <c r="J546" s="252"/>
      <c r="K546" s="167" t="s">
        <v>175</v>
      </c>
      <c r="L546" s="204">
        <v>0</v>
      </c>
      <c r="M546" s="204">
        <v>0</v>
      </c>
      <c r="N546" s="204">
        <v>0</v>
      </c>
      <c r="O546" s="204">
        <v>0</v>
      </c>
      <c r="P546" s="204">
        <v>0</v>
      </c>
      <c r="Q546" s="204">
        <v>0</v>
      </c>
      <c r="R546" s="204">
        <v>0</v>
      </c>
      <c r="S546" s="204">
        <v>0</v>
      </c>
      <c r="T546" s="204">
        <v>0</v>
      </c>
      <c r="U546" s="204">
        <v>0</v>
      </c>
      <c r="V546" s="204">
        <v>0</v>
      </c>
      <c r="W546" s="204">
        <v>0</v>
      </c>
      <c r="X546" s="204">
        <v>0</v>
      </c>
      <c r="Y546" s="204">
        <v>0</v>
      </c>
      <c r="Z546" s="204">
        <v>0</v>
      </c>
      <c r="AA546" s="204">
        <v>0</v>
      </c>
      <c r="AB546" s="204">
        <v>0</v>
      </c>
      <c r="AC546" s="204">
        <v>0</v>
      </c>
      <c r="AD546" s="204">
        <v>0</v>
      </c>
      <c r="AE546" s="204">
        <v>0</v>
      </c>
      <c r="AF546" s="204">
        <v>0</v>
      </c>
      <c r="AG546" s="204">
        <v>0</v>
      </c>
      <c r="AH546" s="204">
        <v>0</v>
      </c>
      <c r="AI546" s="204">
        <v>0</v>
      </c>
      <c r="AJ546" s="204">
        <v>0</v>
      </c>
      <c r="AK546" s="204">
        <v>0</v>
      </c>
      <c r="AL546" s="204">
        <v>0</v>
      </c>
      <c r="AM546" s="204">
        <v>0</v>
      </c>
      <c r="AN546" s="204">
        <v>0</v>
      </c>
      <c r="AO546" s="204">
        <v>0</v>
      </c>
      <c r="AP546" s="204">
        <v>0</v>
      </c>
      <c r="AQ546" s="204">
        <v>0</v>
      </c>
      <c r="AR546" s="204">
        <v>0</v>
      </c>
      <c r="AS546" s="204">
        <v>0</v>
      </c>
      <c r="AT546" s="204">
        <v>0</v>
      </c>
    </row>
    <row r="547" spans="7:46" ht="13.9" customHeight="1" thickTop="1" x14ac:dyDescent="0.4">
      <c r="G547" s="24"/>
      <c r="H547" s="262"/>
      <c r="I547" s="25"/>
      <c r="J547" s="252"/>
      <c r="K547" s="163" t="s">
        <v>176</v>
      </c>
      <c r="L547" s="205">
        <v>0</v>
      </c>
      <c r="M547" s="205">
        <v>0</v>
      </c>
      <c r="N547" s="205">
        <v>0</v>
      </c>
      <c r="O547" s="205">
        <v>0</v>
      </c>
      <c r="P547" s="205">
        <v>0</v>
      </c>
      <c r="Q547" s="205">
        <v>0</v>
      </c>
      <c r="R547" s="205">
        <v>0</v>
      </c>
      <c r="S547" s="205">
        <v>0</v>
      </c>
      <c r="T547" s="205">
        <v>0</v>
      </c>
      <c r="U547" s="205">
        <v>0</v>
      </c>
      <c r="V547" s="205">
        <v>0</v>
      </c>
      <c r="W547" s="205">
        <v>0</v>
      </c>
      <c r="X547" s="205">
        <v>0</v>
      </c>
      <c r="Y547" s="205">
        <v>0</v>
      </c>
      <c r="Z547" s="205">
        <v>0</v>
      </c>
      <c r="AA547" s="205">
        <v>0</v>
      </c>
      <c r="AB547" s="205">
        <v>0</v>
      </c>
      <c r="AC547" s="205">
        <v>0</v>
      </c>
      <c r="AD547" s="205">
        <v>0</v>
      </c>
      <c r="AE547" s="205">
        <v>0</v>
      </c>
      <c r="AF547" s="205">
        <v>0</v>
      </c>
      <c r="AG547" s="205">
        <v>0</v>
      </c>
      <c r="AH547" s="205">
        <v>0</v>
      </c>
      <c r="AI547" s="205">
        <v>0</v>
      </c>
      <c r="AJ547" s="205">
        <v>0</v>
      </c>
      <c r="AK547" s="205">
        <v>0</v>
      </c>
      <c r="AL547" s="205">
        <v>0</v>
      </c>
      <c r="AM547" s="205">
        <v>0</v>
      </c>
      <c r="AN547" s="205">
        <v>0</v>
      </c>
      <c r="AO547" s="205">
        <v>0</v>
      </c>
      <c r="AP547" s="205">
        <v>0</v>
      </c>
      <c r="AQ547" s="205">
        <v>0</v>
      </c>
      <c r="AR547" s="205">
        <v>0</v>
      </c>
      <c r="AS547" s="205">
        <v>0</v>
      </c>
      <c r="AT547" s="205">
        <v>0</v>
      </c>
    </row>
    <row r="548" spans="7:46" ht="13.9" customHeight="1" x14ac:dyDescent="0.4">
      <c r="G548" s="24"/>
      <c r="H548" s="262"/>
      <c r="I548" s="25"/>
      <c r="J548" s="252"/>
      <c r="K548" s="165" t="s">
        <v>177</v>
      </c>
      <c r="L548" s="203">
        <v>0</v>
      </c>
      <c r="M548" s="203">
        <v>0</v>
      </c>
      <c r="N548" s="203">
        <v>0</v>
      </c>
      <c r="O548" s="203">
        <v>0</v>
      </c>
      <c r="P548" s="203">
        <v>0</v>
      </c>
      <c r="Q548" s="203">
        <v>0</v>
      </c>
      <c r="R548" s="203">
        <v>0</v>
      </c>
      <c r="S548" s="203">
        <v>0</v>
      </c>
      <c r="T548" s="203">
        <v>0</v>
      </c>
      <c r="U548" s="203">
        <v>0</v>
      </c>
      <c r="V548" s="203">
        <v>0</v>
      </c>
      <c r="W548" s="203">
        <v>0</v>
      </c>
      <c r="X548" s="203">
        <v>0</v>
      </c>
      <c r="Y548" s="203">
        <v>0</v>
      </c>
      <c r="Z548" s="203">
        <v>0</v>
      </c>
      <c r="AA548" s="203">
        <v>0</v>
      </c>
      <c r="AB548" s="203">
        <v>0</v>
      </c>
      <c r="AC548" s="203">
        <v>0</v>
      </c>
      <c r="AD548" s="203">
        <v>0</v>
      </c>
      <c r="AE548" s="203">
        <v>0</v>
      </c>
      <c r="AF548" s="203">
        <v>0</v>
      </c>
      <c r="AG548" s="203">
        <v>0</v>
      </c>
      <c r="AH548" s="203">
        <v>0</v>
      </c>
      <c r="AI548" s="203">
        <v>0</v>
      </c>
      <c r="AJ548" s="203">
        <v>0</v>
      </c>
      <c r="AK548" s="203">
        <v>0</v>
      </c>
      <c r="AL548" s="203">
        <v>0</v>
      </c>
      <c r="AM548" s="203">
        <v>0</v>
      </c>
      <c r="AN548" s="203">
        <v>0</v>
      </c>
      <c r="AO548" s="203">
        <v>0</v>
      </c>
      <c r="AP548" s="203">
        <v>0</v>
      </c>
      <c r="AQ548" s="203">
        <v>0</v>
      </c>
      <c r="AR548" s="203">
        <v>0</v>
      </c>
      <c r="AS548" s="203">
        <v>0</v>
      </c>
      <c r="AT548" s="203">
        <v>0</v>
      </c>
    </row>
    <row r="549" spans="7:46" ht="13.9" customHeight="1" thickBot="1" x14ac:dyDescent="0.45">
      <c r="G549" s="24"/>
      <c r="H549" s="262"/>
      <c r="I549" s="25"/>
      <c r="J549" s="252"/>
      <c r="K549" s="167" t="s">
        <v>178</v>
      </c>
      <c r="L549" s="204">
        <v>0</v>
      </c>
      <c r="M549" s="204">
        <v>0</v>
      </c>
      <c r="N549" s="204">
        <v>0</v>
      </c>
      <c r="O549" s="204">
        <v>0</v>
      </c>
      <c r="P549" s="204">
        <v>0</v>
      </c>
      <c r="Q549" s="204">
        <v>0</v>
      </c>
      <c r="R549" s="204">
        <v>0</v>
      </c>
      <c r="S549" s="204">
        <v>0</v>
      </c>
      <c r="T549" s="204">
        <v>0</v>
      </c>
      <c r="U549" s="204">
        <v>0</v>
      </c>
      <c r="V549" s="204">
        <v>0</v>
      </c>
      <c r="W549" s="204">
        <v>0</v>
      </c>
      <c r="X549" s="204">
        <v>0</v>
      </c>
      <c r="Y549" s="204">
        <v>0</v>
      </c>
      <c r="Z549" s="204">
        <v>0</v>
      </c>
      <c r="AA549" s="204">
        <v>0</v>
      </c>
      <c r="AB549" s="204">
        <v>0</v>
      </c>
      <c r="AC549" s="204">
        <v>0</v>
      </c>
      <c r="AD549" s="204">
        <v>0</v>
      </c>
      <c r="AE549" s="204">
        <v>0</v>
      </c>
      <c r="AF549" s="204">
        <v>0</v>
      </c>
      <c r="AG549" s="204">
        <v>0</v>
      </c>
      <c r="AH549" s="204">
        <v>0</v>
      </c>
      <c r="AI549" s="204">
        <v>0</v>
      </c>
      <c r="AJ549" s="204">
        <v>0</v>
      </c>
      <c r="AK549" s="204">
        <v>0</v>
      </c>
      <c r="AL549" s="204">
        <v>0</v>
      </c>
      <c r="AM549" s="204">
        <v>0</v>
      </c>
      <c r="AN549" s="204">
        <v>0</v>
      </c>
      <c r="AO549" s="204">
        <v>0</v>
      </c>
      <c r="AP549" s="204">
        <v>0</v>
      </c>
      <c r="AQ549" s="204">
        <v>0</v>
      </c>
      <c r="AR549" s="204">
        <v>0</v>
      </c>
      <c r="AS549" s="204">
        <v>0</v>
      </c>
      <c r="AT549" s="204">
        <v>0</v>
      </c>
    </row>
    <row r="550" spans="7:46" ht="13.9" customHeight="1" thickTop="1" x14ac:dyDescent="0.4">
      <c r="G550" s="24"/>
      <c r="H550" s="262"/>
      <c r="I550" s="25"/>
      <c r="J550" s="252"/>
      <c r="K550" s="163" t="s">
        <v>179</v>
      </c>
      <c r="L550" s="205">
        <v>0</v>
      </c>
      <c r="M550" s="205">
        <v>0</v>
      </c>
      <c r="N550" s="205">
        <v>0</v>
      </c>
      <c r="O550" s="205">
        <v>0</v>
      </c>
      <c r="P550" s="205">
        <v>0</v>
      </c>
      <c r="Q550" s="205">
        <v>0</v>
      </c>
      <c r="R550" s="205">
        <v>0</v>
      </c>
      <c r="S550" s="205">
        <v>0</v>
      </c>
      <c r="T550" s="205">
        <v>0</v>
      </c>
      <c r="U550" s="205">
        <v>0</v>
      </c>
      <c r="V550" s="205">
        <v>0</v>
      </c>
      <c r="W550" s="205">
        <v>0</v>
      </c>
      <c r="X550" s="205">
        <v>0</v>
      </c>
      <c r="Y550" s="205">
        <v>0</v>
      </c>
      <c r="Z550" s="205">
        <v>0</v>
      </c>
      <c r="AA550" s="205">
        <v>0</v>
      </c>
      <c r="AB550" s="205">
        <v>0</v>
      </c>
      <c r="AC550" s="205">
        <v>0</v>
      </c>
      <c r="AD550" s="205">
        <v>0</v>
      </c>
      <c r="AE550" s="205">
        <v>0</v>
      </c>
      <c r="AF550" s="205">
        <v>0</v>
      </c>
      <c r="AG550" s="205">
        <v>0</v>
      </c>
      <c r="AH550" s="205">
        <v>0</v>
      </c>
      <c r="AI550" s="205">
        <v>0</v>
      </c>
      <c r="AJ550" s="205">
        <v>0</v>
      </c>
      <c r="AK550" s="205">
        <v>0</v>
      </c>
      <c r="AL550" s="205">
        <v>0</v>
      </c>
      <c r="AM550" s="205">
        <v>0</v>
      </c>
      <c r="AN550" s="205">
        <v>0</v>
      </c>
      <c r="AO550" s="205">
        <v>0</v>
      </c>
      <c r="AP550" s="205">
        <v>0</v>
      </c>
      <c r="AQ550" s="205">
        <v>0</v>
      </c>
      <c r="AR550" s="205">
        <v>0</v>
      </c>
      <c r="AS550" s="205">
        <v>0</v>
      </c>
      <c r="AT550" s="205">
        <v>0</v>
      </c>
    </row>
    <row r="551" spans="7:46" ht="13.9" customHeight="1" x14ac:dyDescent="0.4">
      <c r="G551" s="24"/>
      <c r="H551" s="262"/>
      <c r="I551" s="25"/>
      <c r="J551" s="252"/>
      <c r="K551" s="165" t="s">
        <v>180</v>
      </c>
      <c r="L551" s="203">
        <v>0</v>
      </c>
      <c r="M551" s="203">
        <v>0</v>
      </c>
      <c r="N551" s="203">
        <v>0</v>
      </c>
      <c r="O551" s="203">
        <v>0</v>
      </c>
      <c r="P551" s="203">
        <v>0</v>
      </c>
      <c r="Q551" s="203">
        <v>0</v>
      </c>
      <c r="R551" s="203">
        <v>0</v>
      </c>
      <c r="S551" s="203">
        <v>0</v>
      </c>
      <c r="T551" s="203">
        <v>0</v>
      </c>
      <c r="U551" s="203">
        <v>0</v>
      </c>
      <c r="V551" s="203">
        <v>0</v>
      </c>
      <c r="W551" s="203">
        <v>0</v>
      </c>
      <c r="X551" s="203">
        <v>0</v>
      </c>
      <c r="Y551" s="203">
        <v>0</v>
      </c>
      <c r="Z551" s="203">
        <v>0</v>
      </c>
      <c r="AA551" s="203">
        <v>0</v>
      </c>
      <c r="AB551" s="203">
        <v>0</v>
      </c>
      <c r="AC551" s="203">
        <v>0</v>
      </c>
      <c r="AD551" s="203">
        <v>0</v>
      </c>
      <c r="AE551" s="203">
        <v>0</v>
      </c>
      <c r="AF551" s="203">
        <v>0</v>
      </c>
      <c r="AG551" s="203">
        <v>0</v>
      </c>
      <c r="AH551" s="203">
        <v>0</v>
      </c>
      <c r="AI551" s="203">
        <v>0</v>
      </c>
      <c r="AJ551" s="203">
        <v>0</v>
      </c>
      <c r="AK551" s="203">
        <v>0</v>
      </c>
      <c r="AL551" s="203">
        <v>0</v>
      </c>
      <c r="AM551" s="203">
        <v>0</v>
      </c>
      <c r="AN551" s="203">
        <v>0</v>
      </c>
      <c r="AO551" s="203">
        <v>0</v>
      </c>
      <c r="AP551" s="203">
        <v>0</v>
      </c>
      <c r="AQ551" s="203">
        <v>0</v>
      </c>
      <c r="AR551" s="203">
        <v>0</v>
      </c>
      <c r="AS551" s="203">
        <v>0</v>
      </c>
      <c r="AT551" s="203">
        <v>0</v>
      </c>
    </row>
    <row r="552" spans="7:46" ht="13.9" customHeight="1" thickBot="1" x14ac:dyDescent="0.45">
      <c r="G552" s="24"/>
      <c r="H552" s="262"/>
      <c r="I552" s="25"/>
      <c r="J552" s="252"/>
      <c r="K552" s="167" t="s">
        <v>181</v>
      </c>
      <c r="L552" s="204">
        <v>0</v>
      </c>
      <c r="M552" s="204">
        <v>0</v>
      </c>
      <c r="N552" s="204">
        <v>0</v>
      </c>
      <c r="O552" s="204">
        <v>0</v>
      </c>
      <c r="P552" s="204">
        <v>0</v>
      </c>
      <c r="Q552" s="204">
        <v>0</v>
      </c>
      <c r="R552" s="204">
        <v>0</v>
      </c>
      <c r="S552" s="204">
        <v>0</v>
      </c>
      <c r="T552" s="204">
        <v>0</v>
      </c>
      <c r="U552" s="204">
        <v>0</v>
      </c>
      <c r="V552" s="204">
        <v>0</v>
      </c>
      <c r="W552" s="204">
        <v>0</v>
      </c>
      <c r="X552" s="204">
        <v>0</v>
      </c>
      <c r="Y552" s="204">
        <v>0</v>
      </c>
      <c r="Z552" s="204">
        <v>0</v>
      </c>
      <c r="AA552" s="204">
        <v>0</v>
      </c>
      <c r="AB552" s="204">
        <v>0</v>
      </c>
      <c r="AC552" s="204">
        <v>0</v>
      </c>
      <c r="AD552" s="204">
        <v>0</v>
      </c>
      <c r="AE552" s="204">
        <v>0</v>
      </c>
      <c r="AF552" s="204">
        <v>0</v>
      </c>
      <c r="AG552" s="204">
        <v>0</v>
      </c>
      <c r="AH552" s="204">
        <v>0</v>
      </c>
      <c r="AI552" s="204">
        <v>0</v>
      </c>
      <c r="AJ552" s="204">
        <v>0</v>
      </c>
      <c r="AK552" s="204">
        <v>0</v>
      </c>
      <c r="AL552" s="204">
        <v>0</v>
      </c>
      <c r="AM552" s="204">
        <v>0</v>
      </c>
      <c r="AN552" s="204">
        <v>0</v>
      </c>
      <c r="AO552" s="204">
        <v>0</v>
      </c>
      <c r="AP552" s="204">
        <v>0</v>
      </c>
      <c r="AQ552" s="204">
        <v>0</v>
      </c>
      <c r="AR552" s="204">
        <v>0</v>
      </c>
      <c r="AS552" s="204">
        <v>0</v>
      </c>
      <c r="AT552" s="204">
        <v>0</v>
      </c>
    </row>
    <row r="553" spans="7:46" ht="13.9" customHeight="1" thickTop="1" x14ac:dyDescent="0.4">
      <c r="G553" s="24"/>
      <c r="H553" s="262"/>
      <c r="I553" s="25"/>
      <c r="J553" s="252"/>
      <c r="K553" s="163" t="s">
        <v>182</v>
      </c>
      <c r="L553" s="205">
        <v>0</v>
      </c>
      <c r="M553" s="205">
        <v>0</v>
      </c>
      <c r="N553" s="205">
        <v>0</v>
      </c>
      <c r="O553" s="205">
        <v>0</v>
      </c>
      <c r="P553" s="205">
        <v>0</v>
      </c>
      <c r="Q553" s="205">
        <v>0</v>
      </c>
      <c r="R553" s="205">
        <v>0</v>
      </c>
      <c r="S553" s="205">
        <v>0</v>
      </c>
      <c r="T553" s="205">
        <v>0</v>
      </c>
      <c r="U553" s="205">
        <v>0</v>
      </c>
      <c r="V553" s="205">
        <v>0</v>
      </c>
      <c r="W553" s="205">
        <v>0</v>
      </c>
      <c r="X553" s="205">
        <v>0</v>
      </c>
      <c r="Y553" s="205">
        <v>0</v>
      </c>
      <c r="Z553" s="205">
        <v>0</v>
      </c>
      <c r="AA553" s="205">
        <v>0</v>
      </c>
      <c r="AB553" s="205">
        <v>0</v>
      </c>
      <c r="AC553" s="205">
        <v>0</v>
      </c>
      <c r="AD553" s="205">
        <v>0</v>
      </c>
      <c r="AE553" s="205">
        <v>0</v>
      </c>
      <c r="AF553" s="205">
        <v>0</v>
      </c>
      <c r="AG553" s="205">
        <v>0</v>
      </c>
      <c r="AH553" s="205">
        <v>0</v>
      </c>
      <c r="AI553" s="205">
        <v>0</v>
      </c>
      <c r="AJ553" s="205">
        <v>0</v>
      </c>
      <c r="AK553" s="205">
        <v>0</v>
      </c>
      <c r="AL553" s="205">
        <v>0</v>
      </c>
      <c r="AM553" s="205">
        <v>0</v>
      </c>
      <c r="AN553" s="205">
        <v>0</v>
      </c>
      <c r="AO553" s="205">
        <v>0</v>
      </c>
      <c r="AP553" s="205">
        <v>0</v>
      </c>
      <c r="AQ553" s="205">
        <v>0</v>
      </c>
      <c r="AR553" s="205">
        <v>0</v>
      </c>
      <c r="AS553" s="205">
        <v>0</v>
      </c>
      <c r="AT553" s="205">
        <v>0</v>
      </c>
    </row>
    <row r="554" spans="7:46" ht="13.9" customHeight="1" x14ac:dyDescent="0.4">
      <c r="G554" s="24"/>
      <c r="H554" s="262"/>
      <c r="I554" s="25"/>
      <c r="J554" s="252"/>
      <c r="K554" s="165" t="s">
        <v>183</v>
      </c>
      <c r="L554" s="203">
        <v>0</v>
      </c>
      <c r="M554" s="203">
        <v>0</v>
      </c>
      <c r="N554" s="203">
        <v>0</v>
      </c>
      <c r="O554" s="203">
        <v>0</v>
      </c>
      <c r="P554" s="203">
        <v>0</v>
      </c>
      <c r="Q554" s="203">
        <v>0</v>
      </c>
      <c r="R554" s="203">
        <v>0</v>
      </c>
      <c r="S554" s="203">
        <v>0</v>
      </c>
      <c r="T554" s="203">
        <v>0</v>
      </c>
      <c r="U554" s="203">
        <v>0</v>
      </c>
      <c r="V554" s="203">
        <v>0</v>
      </c>
      <c r="W554" s="203">
        <v>0</v>
      </c>
      <c r="X554" s="203">
        <v>0</v>
      </c>
      <c r="Y554" s="203">
        <v>0</v>
      </c>
      <c r="Z554" s="203">
        <v>0</v>
      </c>
      <c r="AA554" s="203">
        <v>0</v>
      </c>
      <c r="AB554" s="203">
        <v>0</v>
      </c>
      <c r="AC554" s="203">
        <v>0</v>
      </c>
      <c r="AD554" s="203">
        <v>0</v>
      </c>
      <c r="AE554" s="203">
        <v>0</v>
      </c>
      <c r="AF554" s="203">
        <v>0</v>
      </c>
      <c r="AG554" s="203">
        <v>0</v>
      </c>
      <c r="AH554" s="203">
        <v>0</v>
      </c>
      <c r="AI554" s="203">
        <v>0</v>
      </c>
      <c r="AJ554" s="203">
        <v>0</v>
      </c>
      <c r="AK554" s="203">
        <v>0</v>
      </c>
      <c r="AL554" s="203">
        <v>0</v>
      </c>
      <c r="AM554" s="203">
        <v>0</v>
      </c>
      <c r="AN554" s="203">
        <v>0</v>
      </c>
      <c r="AO554" s="203">
        <v>0</v>
      </c>
      <c r="AP554" s="203">
        <v>0</v>
      </c>
      <c r="AQ554" s="203">
        <v>0</v>
      </c>
      <c r="AR554" s="203">
        <v>0</v>
      </c>
      <c r="AS554" s="203">
        <v>0</v>
      </c>
      <c r="AT554" s="203">
        <v>0</v>
      </c>
    </row>
    <row r="555" spans="7:46" ht="13.9" customHeight="1" thickBot="1" x14ac:dyDescent="0.45">
      <c r="G555" s="24"/>
      <c r="H555" s="262"/>
      <c r="I555" s="25"/>
      <c r="J555" s="252"/>
      <c r="K555" s="167" t="s">
        <v>184</v>
      </c>
      <c r="L555" s="204">
        <v>0</v>
      </c>
      <c r="M555" s="204">
        <v>0</v>
      </c>
      <c r="N555" s="204">
        <v>0</v>
      </c>
      <c r="O555" s="204">
        <v>0</v>
      </c>
      <c r="P555" s="204">
        <v>0</v>
      </c>
      <c r="Q555" s="204">
        <v>0</v>
      </c>
      <c r="R555" s="204">
        <v>0</v>
      </c>
      <c r="S555" s="204">
        <v>0</v>
      </c>
      <c r="T555" s="204">
        <v>0</v>
      </c>
      <c r="U555" s="204">
        <v>0</v>
      </c>
      <c r="V555" s="204">
        <v>0</v>
      </c>
      <c r="W555" s="204">
        <v>0</v>
      </c>
      <c r="X555" s="204">
        <v>0</v>
      </c>
      <c r="Y555" s="204">
        <v>0</v>
      </c>
      <c r="Z555" s="204">
        <v>0</v>
      </c>
      <c r="AA555" s="204">
        <v>0</v>
      </c>
      <c r="AB555" s="204">
        <v>0</v>
      </c>
      <c r="AC555" s="204">
        <v>0</v>
      </c>
      <c r="AD555" s="204">
        <v>0</v>
      </c>
      <c r="AE555" s="204">
        <v>0</v>
      </c>
      <c r="AF555" s="204">
        <v>0</v>
      </c>
      <c r="AG555" s="204">
        <v>0</v>
      </c>
      <c r="AH555" s="204">
        <v>0</v>
      </c>
      <c r="AI555" s="204">
        <v>0</v>
      </c>
      <c r="AJ555" s="204">
        <v>0</v>
      </c>
      <c r="AK555" s="204">
        <v>0</v>
      </c>
      <c r="AL555" s="204">
        <v>0</v>
      </c>
      <c r="AM555" s="204">
        <v>0</v>
      </c>
      <c r="AN555" s="204">
        <v>0</v>
      </c>
      <c r="AO555" s="204">
        <v>0</v>
      </c>
      <c r="AP555" s="204">
        <v>0</v>
      </c>
      <c r="AQ555" s="204">
        <v>0</v>
      </c>
      <c r="AR555" s="204">
        <v>0</v>
      </c>
      <c r="AS555" s="204">
        <v>0</v>
      </c>
      <c r="AT555" s="204">
        <v>0</v>
      </c>
    </row>
    <row r="556" spans="7:46" ht="13.9" customHeight="1" thickTop="1" x14ac:dyDescent="0.4">
      <c r="G556" s="24"/>
      <c r="H556" s="262"/>
      <c r="I556" s="25"/>
      <c r="J556" s="252"/>
      <c r="K556" s="163" t="s">
        <v>185</v>
      </c>
      <c r="L556" s="205">
        <v>0</v>
      </c>
      <c r="M556" s="205">
        <v>0</v>
      </c>
      <c r="N556" s="205">
        <v>0</v>
      </c>
      <c r="O556" s="205">
        <v>0</v>
      </c>
      <c r="P556" s="205">
        <v>0</v>
      </c>
      <c r="Q556" s="205">
        <v>0</v>
      </c>
      <c r="R556" s="205">
        <v>0</v>
      </c>
      <c r="S556" s="205">
        <v>0</v>
      </c>
      <c r="T556" s="205">
        <v>0</v>
      </c>
      <c r="U556" s="205">
        <v>0</v>
      </c>
      <c r="V556" s="205">
        <v>0</v>
      </c>
      <c r="W556" s="205">
        <v>0</v>
      </c>
      <c r="X556" s="205">
        <v>0</v>
      </c>
      <c r="Y556" s="205">
        <v>0</v>
      </c>
      <c r="Z556" s="205">
        <v>0</v>
      </c>
      <c r="AA556" s="205">
        <v>0</v>
      </c>
      <c r="AB556" s="205">
        <v>0</v>
      </c>
      <c r="AC556" s="205">
        <v>0</v>
      </c>
      <c r="AD556" s="205">
        <v>0</v>
      </c>
      <c r="AE556" s="205">
        <v>0</v>
      </c>
      <c r="AF556" s="205">
        <v>0</v>
      </c>
      <c r="AG556" s="205">
        <v>0</v>
      </c>
      <c r="AH556" s="205">
        <v>0</v>
      </c>
      <c r="AI556" s="205">
        <v>0</v>
      </c>
      <c r="AJ556" s="205">
        <v>0</v>
      </c>
      <c r="AK556" s="205">
        <v>0</v>
      </c>
      <c r="AL556" s="205">
        <v>0</v>
      </c>
      <c r="AM556" s="205">
        <v>0</v>
      </c>
      <c r="AN556" s="205">
        <v>0</v>
      </c>
      <c r="AO556" s="205">
        <v>0</v>
      </c>
      <c r="AP556" s="205">
        <v>0</v>
      </c>
      <c r="AQ556" s="205">
        <v>0</v>
      </c>
      <c r="AR556" s="205">
        <v>0</v>
      </c>
      <c r="AS556" s="205">
        <v>0</v>
      </c>
      <c r="AT556" s="205">
        <v>0</v>
      </c>
    </row>
    <row r="557" spans="7:46" ht="13.9" customHeight="1" x14ac:dyDescent="0.4">
      <c r="G557" s="24"/>
      <c r="H557" s="262"/>
      <c r="I557" s="25"/>
      <c r="J557" s="252"/>
      <c r="K557" s="165" t="s">
        <v>186</v>
      </c>
      <c r="L557" s="203">
        <v>0</v>
      </c>
      <c r="M557" s="203">
        <v>0</v>
      </c>
      <c r="N557" s="203">
        <v>0</v>
      </c>
      <c r="O557" s="203">
        <v>0</v>
      </c>
      <c r="P557" s="203">
        <v>0</v>
      </c>
      <c r="Q557" s="203">
        <v>0</v>
      </c>
      <c r="R557" s="203">
        <v>0</v>
      </c>
      <c r="S557" s="203">
        <v>0</v>
      </c>
      <c r="T557" s="203">
        <v>0</v>
      </c>
      <c r="U557" s="203">
        <v>0</v>
      </c>
      <c r="V557" s="203">
        <v>0</v>
      </c>
      <c r="W557" s="203">
        <v>0</v>
      </c>
      <c r="X557" s="203">
        <v>0</v>
      </c>
      <c r="Y557" s="203">
        <v>0</v>
      </c>
      <c r="Z557" s="203">
        <v>0</v>
      </c>
      <c r="AA557" s="203">
        <v>0</v>
      </c>
      <c r="AB557" s="203">
        <v>0</v>
      </c>
      <c r="AC557" s="203">
        <v>0</v>
      </c>
      <c r="AD557" s="203">
        <v>0</v>
      </c>
      <c r="AE557" s="203">
        <v>0</v>
      </c>
      <c r="AF557" s="203">
        <v>0</v>
      </c>
      <c r="AG557" s="203">
        <v>0</v>
      </c>
      <c r="AH557" s="203">
        <v>0</v>
      </c>
      <c r="AI557" s="203">
        <v>0</v>
      </c>
      <c r="AJ557" s="203">
        <v>0</v>
      </c>
      <c r="AK557" s="203">
        <v>0</v>
      </c>
      <c r="AL557" s="203">
        <v>0</v>
      </c>
      <c r="AM557" s="203">
        <v>0</v>
      </c>
      <c r="AN557" s="203">
        <v>0</v>
      </c>
      <c r="AO557" s="203">
        <v>0</v>
      </c>
      <c r="AP557" s="203">
        <v>0</v>
      </c>
      <c r="AQ557" s="203">
        <v>0</v>
      </c>
      <c r="AR557" s="203">
        <v>0</v>
      </c>
      <c r="AS557" s="203">
        <v>0</v>
      </c>
      <c r="AT557" s="203">
        <v>0</v>
      </c>
    </row>
    <row r="558" spans="7:46" ht="13.9" customHeight="1" thickBot="1" x14ac:dyDescent="0.45">
      <c r="G558" s="24"/>
      <c r="H558" s="262"/>
      <c r="I558" s="25"/>
      <c r="J558" s="252"/>
      <c r="K558" s="167" t="s">
        <v>187</v>
      </c>
      <c r="L558" s="206">
        <v>0</v>
      </c>
      <c r="M558" s="206">
        <v>0</v>
      </c>
      <c r="N558" s="206">
        <v>0</v>
      </c>
      <c r="O558" s="206">
        <v>0</v>
      </c>
      <c r="P558" s="206">
        <v>0</v>
      </c>
      <c r="Q558" s="206">
        <v>0</v>
      </c>
      <c r="R558" s="206">
        <v>0</v>
      </c>
      <c r="S558" s="206">
        <v>0</v>
      </c>
      <c r="T558" s="206">
        <v>0</v>
      </c>
      <c r="U558" s="206">
        <v>0</v>
      </c>
      <c r="V558" s="206">
        <v>0</v>
      </c>
      <c r="W558" s="206">
        <v>0</v>
      </c>
      <c r="X558" s="206">
        <v>0</v>
      </c>
      <c r="Y558" s="206">
        <v>0</v>
      </c>
      <c r="Z558" s="206">
        <v>0</v>
      </c>
      <c r="AA558" s="206">
        <v>0</v>
      </c>
      <c r="AB558" s="206">
        <v>0</v>
      </c>
      <c r="AC558" s="206">
        <v>0</v>
      </c>
      <c r="AD558" s="206">
        <v>0</v>
      </c>
      <c r="AE558" s="206">
        <v>0</v>
      </c>
      <c r="AF558" s="206">
        <v>0</v>
      </c>
      <c r="AG558" s="206">
        <v>0</v>
      </c>
      <c r="AH558" s="206">
        <v>0</v>
      </c>
      <c r="AI558" s="206">
        <v>0</v>
      </c>
      <c r="AJ558" s="206">
        <v>0</v>
      </c>
      <c r="AK558" s="206">
        <v>0</v>
      </c>
      <c r="AL558" s="206">
        <v>0</v>
      </c>
      <c r="AM558" s="206">
        <v>0</v>
      </c>
      <c r="AN558" s="206">
        <v>0</v>
      </c>
      <c r="AO558" s="206">
        <v>0</v>
      </c>
      <c r="AP558" s="206">
        <v>0</v>
      </c>
      <c r="AQ558" s="206">
        <v>0</v>
      </c>
      <c r="AR558" s="206">
        <v>0</v>
      </c>
      <c r="AS558" s="206">
        <v>0</v>
      </c>
      <c r="AT558" s="206">
        <v>0</v>
      </c>
    </row>
    <row r="559" spans="7:46" ht="13.9" customHeight="1" thickTop="1" x14ac:dyDescent="0.4">
      <c r="G559" s="24"/>
      <c r="H559" s="137"/>
      <c r="I559" s="25"/>
      <c r="J559" s="253"/>
      <c r="K559" s="163" t="s">
        <v>188</v>
      </c>
      <c r="L559" s="205">
        <v>0</v>
      </c>
      <c r="M559" s="205">
        <v>0</v>
      </c>
      <c r="N559" s="205">
        <v>0</v>
      </c>
      <c r="O559" s="205">
        <v>0</v>
      </c>
      <c r="P559" s="205">
        <v>0</v>
      </c>
      <c r="Q559" s="205">
        <v>0</v>
      </c>
      <c r="R559" s="205">
        <v>0</v>
      </c>
      <c r="S559" s="205">
        <v>0</v>
      </c>
      <c r="T559" s="205">
        <v>0</v>
      </c>
      <c r="U559" s="205">
        <v>0</v>
      </c>
      <c r="V559" s="205">
        <v>0</v>
      </c>
      <c r="W559" s="205">
        <v>0</v>
      </c>
      <c r="X559" s="205">
        <v>0</v>
      </c>
      <c r="Y559" s="205">
        <v>0</v>
      </c>
      <c r="Z559" s="205">
        <v>0</v>
      </c>
      <c r="AA559" s="205">
        <v>0</v>
      </c>
      <c r="AB559" s="205">
        <v>0</v>
      </c>
      <c r="AC559" s="205">
        <v>0</v>
      </c>
      <c r="AD559" s="205">
        <v>0</v>
      </c>
      <c r="AE559" s="205">
        <v>0</v>
      </c>
      <c r="AF559" s="205">
        <v>0</v>
      </c>
      <c r="AG559" s="205">
        <v>0</v>
      </c>
      <c r="AH559" s="205">
        <v>0</v>
      </c>
      <c r="AI559" s="205">
        <v>0</v>
      </c>
      <c r="AJ559" s="205">
        <v>0</v>
      </c>
      <c r="AK559" s="205">
        <v>0</v>
      </c>
      <c r="AL559" s="205">
        <v>0</v>
      </c>
      <c r="AM559" s="205">
        <v>0</v>
      </c>
      <c r="AN559" s="205">
        <v>0</v>
      </c>
      <c r="AO559" s="205">
        <v>0</v>
      </c>
      <c r="AP559" s="205">
        <v>0</v>
      </c>
      <c r="AQ559" s="205">
        <v>0</v>
      </c>
      <c r="AR559" s="205">
        <v>0</v>
      </c>
      <c r="AS559" s="205">
        <v>0</v>
      </c>
      <c r="AT559" s="205">
        <v>0</v>
      </c>
    </row>
    <row r="560" spans="7:46" ht="13.9" customHeight="1" x14ac:dyDescent="0.4">
      <c r="G560" s="24"/>
      <c r="H560" s="137"/>
      <c r="I560" s="25"/>
      <c r="J560" s="253"/>
      <c r="K560" s="165" t="s">
        <v>189</v>
      </c>
      <c r="L560" s="203">
        <v>0</v>
      </c>
      <c r="M560" s="203">
        <v>0</v>
      </c>
      <c r="N560" s="203">
        <v>0</v>
      </c>
      <c r="O560" s="203">
        <v>0</v>
      </c>
      <c r="P560" s="203">
        <v>0</v>
      </c>
      <c r="Q560" s="203">
        <v>0</v>
      </c>
      <c r="R560" s="203">
        <v>0</v>
      </c>
      <c r="S560" s="203">
        <v>0</v>
      </c>
      <c r="T560" s="203">
        <v>0</v>
      </c>
      <c r="U560" s="203">
        <v>0</v>
      </c>
      <c r="V560" s="203">
        <v>0</v>
      </c>
      <c r="W560" s="203">
        <v>0</v>
      </c>
      <c r="X560" s="203">
        <v>0</v>
      </c>
      <c r="Y560" s="203">
        <v>0</v>
      </c>
      <c r="Z560" s="203">
        <v>0</v>
      </c>
      <c r="AA560" s="203">
        <v>0</v>
      </c>
      <c r="AB560" s="203">
        <v>0</v>
      </c>
      <c r="AC560" s="203">
        <v>0</v>
      </c>
      <c r="AD560" s="203">
        <v>0</v>
      </c>
      <c r="AE560" s="203">
        <v>0</v>
      </c>
      <c r="AF560" s="203">
        <v>0</v>
      </c>
      <c r="AG560" s="203">
        <v>0</v>
      </c>
      <c r="AH560" s="203">
        <v>0</v>
      </c>
      <c r="AI560" s="203">
        <v>0</v>
      </c>
      <c r="AJ560" s="203">
        <v>0</v>
      </c>
      <c r="AK560" s="203">
        <v>0</v>
      </c>
      <c r="AL560" s="203">
        <v>0</v>
      </c>
      <c r="AM560" s="203">
        <v>0</v>
      </c>
      <c r="AN560" s="203">
        <v>0</v>
      </c>
      <c r="AO560" s="203">
        <v>0</v>
      </c>
      <c r="AP560" s="203">
        <v>0</v>
      </c>
      <c r="AQ560" s="203">
        <v>0</v>
      </c>
      <c r="AR560" s="203">
        <v>0</v>
      </c>
      <c r="AS560" s="203">
        <v>0</v>
      </c>
      <c r="AT560" s="203">
        <v>0</v>
      </c>
    </row>
    <row r="561" spans="7:46" ht="13.9" customHeight="1" thickBot="1" x14ac:dyDescent="0.45">
      <c r="G561" s="24"/>
      <c r="H561" s="137"/>
      <c r="I561" s="25"/>
      <c r="J561" s="253"/>
      <c r="K561" s="167" t="s">
        <v>190</v>
      </c>
      <c r="L561" s="204">
        <v>0</v>
      </c>
      <c r="M561" s="204">
        <v>0</v>
      </c>
      <c r="N561" s="204">
        <v>0</v>
      </c>
      <c r="O561" s="204">
        <v>0</v>
      </c>
      <c r="P561" s="204">
        <v>0</v>
      </c>
      <c r="Q561" s="204">
        <v>0</v>
      </c>
      <c r="R561" s="204">
        <v>0</v>
      </c>
      <c r="S561" s="204">
        <v>0</v>
      </c>
      <c r="T561" s="204">
        <v>0</v>
      </c>
      <c r="U561" s="204">
        <v>0</v>
      </c>
      <c r="V561" s="204">
        <v>0</v>
      </c>
      <c r="W561" s="204">
        <v>0</v>
      </c>
      <c r="X561" s="204">
        <v>0</v>
      </c>
      <c r="Y561" s="204">
        <v>0</v>
      </c>
      <c r="Z561" s="204">
        <v>0</v>
      </c>
      <c r="AA561" s="204">
        <v>0</v>
      </c>
      <c r="AB561" s="204">
        <v>0</v>
      </c>
      <c r="AC561" s="204">
        <v>0</v>
      </c>
      <c r="AD561" s="204">
        <v>0</v>
      </c>
      <c r="AE561" s="204">
        <v>0</v>
      </c>
      <c r="AF561" s="204">
        <v>0</v>
      </c>
      <c r="AG561" s="204">
        <v>0</v>
      </c>
      <c r="AH561" s="204">
        <v>0</v>
      </c>
      <c r="AI561" s="204">
        <v>0</v>
      </c>
      <c r="AJ561" s="204">
        <v>0</v>
      </c>
      <c r="AK561" s="204">
        <v>0</v>
      </c>
      <c r="AL561" s="204">
        <v>0</v>
      </c>
      <c r="AM561" s="204">
        <v>0</v>
      </c>
      <c r="AN561" s="204">
        <v>0</v>
      </c>
      <c r="AO561" s="204">
        <v>0</v>
      </c>
      <c r="AP561" s="204">
        <v>0</v>
      </c>
      <c r="AQ561" s="204">
        <v>0</v>
      </c>
      <c r="AR561" s="204">
        <v>0</v>
      </c>
      <c r="AS561" s="204">
        <v>0</v>
      </c>
      <c r="AT561" s="204">
        <v>0</v>
      </c>
    </row>
    <row r="562" spans="7:46" ht="13.9" customHeight="1" thickTop="1" x14ac:dyDescent="0.4">
      <c r="G562" s="24"/>
      <c r="H562" s="137"/>
      <c r="I562" s="25"/>
      <c r="J562" s="253"/>
      <c r="K562" s="163" t="s">
        <v>191</v>
      </c>
      <c r="L562" s="205">
        <v>0</v>
      </c>
      <c r="M562" s="205">
        <v>0</v>
      </c>
      <c r="N562" s="205">
        <v>0</v>
      </c>
      <c r="O562" s="205">
        <v>0</v>
      </c>
      <c r="P562" s="205">
        <v>0</v>
      </c>
      <c r="Q562" s="205">
        <v>0</v>
      </c>
      <c r="R562" s="205">
        <v>0</v>
      </c>
      <c r="S562" s="205">
        <v>0</v>
      </c>
      <c r="T562" s="205">
        <v>0</v>
      </c>
      <c r="U562" s="205">
        <v>0</v>
      </c>
      <c r="V562" s="205">
        <v>0</v>
      </c>
      <c r="W562" s="205">
        <v>0</v>
      </c>
      <c r="X562" s="205">
        <v>0</v>
      </c>
      <c r="Y562" s="205">
        <v>0</v>
      </c>
      <c r="Z562" s="205">
        <v>0</v>
      </c>
      <c r="AA562" s="205">
        <v>0</v>
      </c>
      <c r="AB562" s="205">
        <v>0</v>
      </c>
      <c r="AC562" s="205">
        <v>0</v>
      </c>
      <c r="AD562" s="205">
        <v>0</v>
      </c>
      <c r="AE562" s="205">
        <v>0</v>
      </c>
      <c r="AF562" s="205">
        <v>0</v>
      </c>
      <c r="AG562" s="205">
        <v>0</v>
      </c>
      <c r="AH562" s="205">
        <v>0</v>
      </c>
      <c r="AI562" s="205">
        <v>0</v>
      </c>
      <c r="AJ562" s="205">
        <v>0</v>
      </c>
      <c r="AK562" s="205">
        <v>0</v>
      </c>
      <c r="AL562" s="205">
        <v>0</v>
      </c>
      <c r="AM562" s="205">
        <v>0</v>
      </c>
      <c r="AN562" s="205">
        <v>0</v>
      </c>
      <c r="AO562" s="205">
        <v>0</v>
      </c>
      <c r="AP562" s="205">
        <v>0</v>
      </c>
      <c r="AQ562" s="205">
        <v>0</v>
      </c>
      <c r="AR562" s="205">
        <v>0</v>
      </c>
      <c r="AS562" s="205">
        <v>0</v>
      </c>
      <c r="AT562" s="205">
        <v>0</v>
      </c>
    </row>
    <row r="563" spans="7:46" ht="13.9" customHeight="1" x14ac:dyDescent="0.4">
      <c r="G563" s="24"/>
      <c r="H563" s="137"/>
      <c r="I563" s="25"/>
      <c r="J563" s="253"/>
      <c r="K563" s="165" t="s">
        <v>192</v>
      </c>
      <c r="L563" s="203">
        <v>0</v>
      </c>
      <c r="M563" s="203">
        <v>0</v>
      </c>
      <c r="N563" s="203">
        <v>0</v>
      </c>
      <c r="O563" s="203">
        <v>0</v>
      </c>
      <c r="P563" s="203">
        <v>0</v>
      </c>
      <c r="Q563" s="203">
        <v>0</v>
      </c>
      <c r="R563" s="203">
        <v>0</v>
      </c>
      <c r="S563" s="203">
        <v>0</v>
      </c>
      <c r="T563" s="203">
        <v>0</v>
      </c>
      <c r="U563" s="203">
        <v>0</v>
      </c>
      <c r="V563" s="203">
        <v>0</v>
      </c>
      <c r="W563" s="203">
        <v>0</v>
      </c>
      <c r="X563" s="203">
        <v>0</v>
      </c>
      <c r="Y563" s="203">
        <v>0</v>
      </c>
      <c r="Z563" s="203">
        <v>0</v>
      </c>
      <c r="AA563" s="203">
        <v>0</v>
      </c>
      <c r="AB563" s="203">
        <v>0</v>
      </c>
      <c r="AC563" s="203">
        <v>0</v>
      </c>
      <c r="AD563" s="203">
        <v>0</v>
      </c>
      <c r="AE563" s="203">
        <v>0</v>
      </c>
      <c r="AF563" s="203">
        <v>0</v>
      </c>
      <c r="AG563" s="203">
        <v>0</v>
      </c>
      <c r="AH563" s="203">
        <v>0</v>
      </c>
      <c r="AI563" s="203">
        <v>0</v>
      </c>
      <c r="AJ563" s="203">
        <v>0</v>
      </c>
      <c r="AK563" s="203">
        <v>0</v>
      </c>
      <c r="AL563" s="203">
        <v>0</v>
      </c>
      <c r="AM563" s="203">
        <v>0</v>
      </c>
      <c r="AN563" s="203">
        <v>0</v>
      </c>
      <c r="AO563" s="203">
        <v>0</v>
      </c>
      <c r="AP563" s="203">
        <v>0</v>
      </c>
      <c r="AQ563" s="203">
        <v>0</v>
      </c>
      <c r="AR563" s="203">
        <v>0</v>
      </c>
      <c r="AS563" s="203">
        <v>0</v>
      </c>
      <c r="AT563" s="203">
        <v>0</v>
      </c>
    </row>
    <row r="564" spans="7:46" ht="13.9" customHeight="1" thickBot="1" x14ac:dyDescent="0.45">
      <c r="G564" s="24"/>
      <c r="H564" s="137"/>
      <c r="I564" s="25"/>
      <c r="J564" s="253"/>
      <c r="K564" s="167" t="s">
        <v>193</v>
      </c>
      <c r="L564" s="204">
        <v>0</v>
      </c>
      <c r="M564" s="204">
        <v>0</v>
      </c>
      <c r="N564" s="204">
        <v>0</v>
      </c>
      <c r="O564" s="204">
        <v>0</v>
      </c>
      <c r="P564" s="204">
        <v>0</v>
      </c>
      <c r="Q564" s="204">
        <v>0</v>
      </c>
      <c r="R564" s="204">
        <v>0</v>
      </c>
      <c r="S564" s="204">
        <v>0</v>
      </c>
      <c r="T564" s="204">
        <v>0</v>
      </c>
      <c r="U564" s="204">
        <v>0</v>
      </c>
      <c r="V564" s="204">
        <v>0</v>
      </c>
      <c r="W564" s="204">
        <v>0</v>
      </c>
      <c r="X564" s="204">
        <v>0</v>
      </c>
      <c r="Y564" s="204">
        <v>0</v>
      </c>
      <c r="Z564" s="204">
        <v>0</v>
      </c>
      <c r="AA564" s="204">
        <v>0</v>
      </c>
      <c r="AB564" s="204">
        <v>0</v>
      </c>
      <c r="AC564" s="204">
        <v>0</v>
      </c>
      <c r="AD564" s="204">
        <v>0</v>
      </c>
      <c r="AE564" s="204">
        <v>0</v>
      </c>
      <c r="AF564" s="204">
        <v>0</v>
      </c>
      <c r="AG564" s="204">
        <v>0</v>
      </c>
      <c r="AH564" s="204">
        <v>0</v>
      </c>
      <c r="AI564" s="204">
        <v>0</v>
      </c>
      <c r="AJ564" s="204">
        <v>0</v>
      </c>
      <c r="AK564" s="204">
        <v>0</v>
      </c>
      <c r="AL564" s="204">
        <v>0</v>
      </c>
      <c r="AM564" s="204">
        <v>0</v>
      </c>
      <c r="AN564" s="204">
        <v>0</v>
      </c>
      <c r="AO564" s="204">
        <v>0</v>
      </c>
      <c r="AP564" s="204">
        <v>0</v>
      </c>
      <c r="AQ564" s="204">
        <v>0</v>
      </c>
      <c r="AR564" s="204">
        <v>0</v>
      </c>
      <c r="AS564" s="204">
        <v>0</v>
      </c>
      <c r="AT564" s="204">
        <v>0</v>
      </c>
    </row>
    <row r="565" spans="7:46" ht="13.9" customHeight="1" thickTop="1" x14ac:dyDescent="0.4">
      <c r="G565" s="24"/>
      <c r="H565" s="137"/>
      <c r="I565" s="25"/>
      <c r="J565" s="253"/>
      <c r="K565" s="163" t="s">
        <v>194</v>
      </c>
      <c r="L565" s="205">
        <v>0</v>
      </c>
      <c r="M565" s="205">
        <v>0</v>
      </c>
      <c r="N565" s="205">
        <v>0</v>
      </c>
      <c r="O565" s="205">
        <v>0</v>
      </c>
      <c r="P565" s="205">
        <v>0</v>
      </c>
      <c r="Q565" s="205">
        <v>0</v>
      </c>
      <c r="R565" s="205">
        <v>0</v>
      </c>
      <c r="S565" s="205">
        <v>0</v>
      </c>
      <c r="T565" s="205">
        <v>0</v>
      </c>
      <c r="U565" s="205">
        <v>0</v>
      </c>
      <c r="V565" s="205">
        <v>0</v>
      </c>
      <c r="W565" s="205">
        <v>0</v>
      </c>
      <c r="X565" s="205">
        <v>0</v>
      </c>
      <c r="Y565" s="205">
        <v>0</v>
      </c>
      <c r="Z565" s="205">
        <v>0</v>
      </c>
      <c r="AA565" s="205">
        <v>0</v>
      </c>
      <c r="AB565" s="205">
        <v>0</v>
      </c>
      <c r="AC565" s="205">
        <v>0</v>
      </c>
      <c r="AD565" s="205">
        <v>0</v>
      </c>
      <c r="AE565" s="205">
        <v>0</v>
      </c>
      <c r="AF565" s="205">
        <v>0</v>
      </c>
      <c r="AG565" s="205">
        <v>0</v>
      </c>
      <c r="AH565" s="205">
        <v>0</v>
      </c>
      <c r="AI565" s="205">
        <v>0</v>
      </c>
      <c r="AJ565" s="205">
        <v>0</v>
      </c>
      <c r="AK565" s="205">
        <v>0</v>
      </c>
      <c r="AL565" s="205">
        <v>0</v>
      </c>
      <c r="AM565" s="205">
        <v>0</v>
      </c>
      <c r="AN565" s="205">
        <v>0</v>
      </c>
      <c r="AO565" s="205">
        <v>0</v>
      </c>
      <c r="AP565" s="205">
        <v>0</v>
      </c>
      <c r="AQ565" s="205">
        <v>0</v>
      </c>
      <c r="AR565" s="205">
        <v>0</v>
      </c>
      <c r="AS565" s="205">
        <v>0</v>
      </c>
      <c r="AT565" s="205">
        <v>0</v>
      </c>
    </row>
    <row r="566" spans="7:46" ht="13.9" customHeight="1" x14ac:dyDescent="0.4">
      <c r="G566" s="24"/>
      <c r="H566" s="137"/>
      <c r="I566" s="25"/>
      <c r="J566" s="253"/>
      <c r="K566" s="165" t="s">
        <v>195</v>
      </c>
      <c r="L566" s="203">
        <v>0</v>
      </c>
      <c r="M566" s="203">
        <v>0</v>
      </c>
      <c r="N566" s="203">
        <v>0</v>
      </c>
      <c r="O566" s="203">
        <v>0</v>
      </c>
      <c r="P566" s="203">
        <v>0</v>
      </c>
      <c r="Q566" s="203">
        <v>0</v>
      </c>
      <c r="R566" s="203">
        <v>0</v>
      </c>
      <c r="S566" s="203">
        <v>0</v>
      </c>
      <c r="T566" s="203">
        <v>0</v>
      </c>
      <c r="U566" s="203">
        <v>0</v>
      </c>
      <c r="V566" s="203">
        <v>0</v>
      </c>
      <c r="W566" s="203">
        <v>0</v>
      </c>
      <c r="X566" s="203">
        <v>0</v>
      </c>
      <c r="Y566" s="203">
        <v>0</v>
      </c>
      <c r="Z566" s="203">
        <v>0</v>
      </c>
      <c r="AA566" s="203">
        <v>0</v>
      </c>
      <c r="AB566" s="203">
        <v>0</v>
      </c>
      <c r="AC566" s="203">
        <v>0</v>
      </c>
      <c r="AD566" s="203">
        <v>0</v>
      </c>
      <c r="AE566" s="203">
        <v>0</v>
      </c>
      <c r="AF566" s="203">
        <v>0</v>
      </c>
      <c r="AG566" s="203">
        <v>0</v>
      </c>
      <c r="AH566" s="203">
        <v>0</v>
      </c>
      <c r="AI566" s="203">
        <v>0</v>
      </c>
      <c r="AJ566" s="203">
        <v>0</v>
      </c>
      <c r="AK566" s="203">
        <v>0</v>
      </c>
      <c r="AL566" s="203">
        <v>0</v>
      </c>
      <c r="AM566" s="203">
        <v>0</v>
      </c>
      <c r="AN566" s="203">
        <v>0</v>
      </c>
      <c r="AO566" s="203">
        <v>0</v>
      </c>
      <c r="AP566" s="203">
        <v>0</v>
      </c>
      <c r="AQ566" s="203">
        <v>0</v>
      </c>
      <c r="AR566" s="203">
        <v>0</v>
      </c>
      <c r="AS566" s="203">
        <v>0</v>
      </c>
      <c r="AT566" s="203">
        <v>0</v>
      </c>
    </row>
    <row r="567" spans="7:46" ht="13.9" customHeight="1" thickBot="1" x14ac:dyDescent="0.45">
      <c r="G567" s="24"/>
      <c r="H567" s="137"/>
      <c r="I567" s="25"/>
      <c r="J567" s="253"/>
      <c r="K567" s="167" t="s">
        <v>196</v>
      </c>
      <c r="L567" s="204">
        <v>0</v>
      </c>
      <c r="M567" s="204">
        <v>0</v>
      </c>
      <c r="N567" s="204">
        <v>0</v>
      </c>
      <c r="O567" s="204">
        <v>0</v>
      </c>
      <c r="P567" s="204">
        <v>0</v>
      </c>
      <c r="Q567" s="204">
        <v>0</v>
      </c>
      <c r="R567" s="204">
        <v>0</v>
      </c>
      <c r="S567" s="204">
        <v>0</v>
      </c>
      <c r="T567" s="204">
        <v>0</v>
      </c>
      <c r="U567" s="204">
        <v>0</v>
      </c>
      <c r="V567" s="204">
        <v>0</v>
      </c>
      <c r="W567" s="204">
        <v>0</v>
      </c>
      <c r="X567" s="204">
        <v>0</v>
      </c>
      <c r="Y567" s="204">
        <v>0</v>
      </c>
      <c r="Z567" s="204">
        <v>0</v>
      </c>
      <c r="AA567" s="204">
        <v>0</v>
      </c>
      <c r="AB567" s="204">
        <v>0</v>
      </c>
      <c r="AC567" s="204">
        <v>0</v>
      </c>
      <c r="AD567" s="204">
        <v>0</v>
      </c>
      <c r="AE567" s="204">
        <v>0</v>
      </c>
      <c r="AF567" s="204">
        <v>0</v>
      </c>
      <c r="AG567" s="204">
        <v>0</v>
      </c>
      <c r="AH567" s="204">
        <v>0</v>
      </c>
      <c r="AI567" s="204">
        <v>0</v>
      </c>
      <c r="AJ567" s="204">
        <v>0</v>
      </c>
      <c r="AK567" s="204">
        <v>0</v>
      </c>
      <c r="AL567" s="204">
        <v>0</v>
      </c>
      <c r="AM567" s="204">
        <v>0</v>
      </c>
      <c r="AN567" s="204">
        <v>0</v>
      </c>
      <c r="AO567" s="204">
        <v>0</v>
      </c>
      <c r="AP567" s="204">
        <v>0</v>
      </c>
      <c r="AQ567" s="204">
        <v>0</v>
      </c>
      <c r="AR567" s="204">
        <v>0</v>
      </c>
      <c r="AS567" s="204">
        <v>0</v>
      </c>
      <c r="AT567" s="204">
        <v>0</v>
      </c>
    </row>
    <row r="568" spans="7:46" ht="13.9" customHeight="1" thickTop="1" x14ac:dyDescent="0.4">
      <c r="G568" s="24"/>
      <c r="H568" s="137"/>
      <c r="I568" s="25"/>
      <c r="J568" s="253"/>
      <c r="K568" s="163" t="s">
        <v>197</v>
      </c>
      <c r="L568" s="205">
        <v>0</v>
      </c>
      <c r="M568" s="205">
        <v>0</v>
      </c>
      <c r="N568" s="205">
        <v>0</v>
      </c>
      <c r="O568" s="205">
        <v>0</v>
      </c>
      <c r="P568" s="205">
        <v>0</v>
      </c>
      <c r="Q568" s="205">
        <v>0</v>
      </c>
      <c r="R568" s="205">
        <v>0</v>
      </c>
      <c r="S568" s="205">
        <v>0</v>
      </c>
      <c r="T568" s="205">
        <v>0</v>
      </c>
      <c r="U568" s="205">
        <v>0</v>
      </c>
      <c r="V568" s="205">
        <v>0</v>
      </c>
      <c r="W568" s="205">
        <v>0</v>
      </c>
      <c r="X568" s="205">
        <v>0</v>
      </c>
      <c r="Y568" s="205">
        <v>0</v>
      </c>
      <c r="Z568" s="205">
        <v>0</v>
      </c>
      <c r="AA568" s="205">
        <v>0</v>
      </c>
      <c r="AB568" s="205">
        <v>0</v>
      </c>
      <c r="AC568" s="205">
        <v>0</v>
      </c>
      <c r="AD568" s="205">
        <v>0</v>
      </c>
      <c r="AE568" s="205">
        <v>0</v>
      </c>
      <c r="AF568" s="205">
        <v>0</v>
      </c>
      <c r="AG568" s="205">
        <v>0</v>
      </c>
      <c r="AH568" s="205">
        <v>0</v>
      </c>
      <c r="AI568" s="205">
        <v>0</v>
      </c>
      <c r="AJ568" s="205">
        <v>0</v>
      </c>
      <c r="AK568" s="205">
        <v>0</v>
      </c>
      <c r="AL568" s="205">
        <v>0</v>
      </c>
      <c r="AM568" s="205">
        <v>0</v>
      </c>
      <c r="AN568" s="205">
        <v>0</v>
      </c>
      <c r="AO568" s="205">
        <v>0</v>
      </c>
      <c r="AP568" s="205">
        <v>0</v>
      </c>
      <c r="AQ568" s="205">
        <v>0</v>
      </c>
      <c r="AR568" s="205">
        <v>0</v>
      </c>
      <c r="AS568" s="205">
        <v>0</v>
      </c>
      <c r="AT568" s="205">
        <v>0</v>
      </c>
    </row>
    <row r="569" spans="7:46" ht="13.9" customHeight="1" x14ac:dyDescent="0.4">
      <c r="G569" s="24"/>
      <c r="H569" s="137"/>
      <c r="I569" s="25"/>
      <c r="J569" s="253"/>
      <c r="K569" s="165" t="s">
        <v>198</v>
      </c>
      <c r="L569" s="203">
        <v>0</v>
      </c>
      <c r="M569" s="203">
        <v>0</v>
      </c>
      <c r="N569" s="203">
        <v>0</v>
      </c>
      <c r="O569" s="203">
        <v>0</v>
      </c>
      <c r="P569" s="203">
        <v>0</v>
      </c>
      <c r="Q569" s="203">
        <v>0</v>
      </c>
      <c r="R569" s="203">
        <v>0</v>
      </c>
      <c r="S569" s="203">
        <v>0</v>
      </c>
      <c r="T569" s="203">
        <v>0</v>
      </c>
      <c r="U569" s="203">
        <v>0</v>
      </c>
      <c r="V569" s="203">
        <v>0</v>
      </c>
      <c r="W569" s="203">
        <v>0</v>
      </c>
      <c r="X569" s="203">
        <v>0</v>
      </c>
      <c r="Y569" s="203">
        <v>0</v>
      </c>
      <c r="Z569" s="203">
        <v>0</v>
      </c>
      <c r="AA569" s="203">
        <v>0</v>
      </c>
      <c r="AB569" s="203">
        <v>0</v>
      </c>
      <c r="AC569" s="203">
        <v>0</v>
      </c>
      <c r="AD569" s="203">
        <v>0</v>
      </c>
      <c r="AE569" s="203">
        <v>0</v>
      </c>
      <c r="AF569" s="203">
        <v>0</v>
      </c>
      <c r="AG569" s="203">
        <v>0</v>
      </c>
      <c r="AH569" s="203">
        <v>0</v>
      </c>
      <c r="AI569" s="203">
        <v>0</v>
      </c>
      <c r="AJ569" s="203">
        <v>0</v>
      </c>
      <c r="AK569" s="203">
        <v>0</v>
      </c>
      <c r="AL569" s="203">
        <v>0</v>
      </c>
      <c r="AM569" s="203">
        <v>0</v>
      </c>
      <c r="AN569" s="203">
        <v>0</v>
      </c>
      <c r="AO569" s="203">
        <v>0</v>
      </c>
      <c r="AP569" s="203">
        <v>0</v>
      </c>
      <c r="AQ569" s="203">
        <v>0</v>
      </c>
      <c r="AR569" s="203">
        <v>0</v>
      </c>
      <c r="AS569" s="203">
        <v>0</v>
      </c>
      <c r="AT569" s="203">
        <v>0</v>
      </c>
    </row>
    <row r="570" spans="7:46" ht="13.9" customHeight="1" thickBot="1" x14ac:dyDescent="0.45">
      <c r="G570" s="24"/>
      <c r="H570" s="137"/>
      <c r="I570" s="25"/>
      <c r="J570" s="253"/>
      <c r="K570" s="167" t="s">
        <v>199</v>
      </c>
      <c r="L570" s="204">
        <v>0</v>
      </c>
      <c r="M570" s="204">
        <v>0</v>
      </c>
      <c r="N570" s="204">
        <v>0</v>
      </c>
      <c r="O570" s="204">
        <v>0</v>
      </c>
      <c r="P570" s="204">
        <v>0</v>
      </c>
      <c r="Q570" s="204">
        <v>0</v>
      </c>
      <c r="R570" s="204">
        <v>0</v>
      </c>
      <c r="S570" s="204">
        <v>0</v>
      </c>
      <c r="T570" s="204">
        <v>0</v>
      </c>
      <c r="U570" s="204">
        <v>0</v>
      </c>
      <c r="V570" s="204">
        <v>0</v>
      </c>
      <c r="W570" s="204">
        <v>0</v>
      </c>
      <c r="X570" s="204">
        <v>0</v>
      </c>
      <c r="Y570" s="204">
        <v>0</v>
      </c>
      <c r="Z570" s="204">
        <v>0</v>
      </c>
      <c r="AA570" s="204">
        <v>0</v>
      </c>
      <c r="AB570" s="204">
        <v>0</v>
      </c>
      <c r="AC570" s="204">
        <v>0</v>
      </c>
      <c r="AD570" s="204">
        <v>0</v>
      </c>
      <c r="AE570" s="204">
        <v>0</v>
      </c>
      <c r="AF570" s="204">
        <v>0</v>
      </c>
      <c r="AG570" s="204">
        <v>0</v>
      </c>
      <c r="AH570" s="204">
        <v>0</v>
      </c>
      <c r="AI570" s="204">
        <v>0</v>
      </c>
      <c r="AJ570" s="204">
        <v>0</v>
      </c>
      <c r="AK570" s="204">
        <v>0</v>
      </c>
      <c r="AL570" s="204">
        <v>0</v>
      </c>
      <c r="AM570" s="204">
        <v>0</v>
      </c>
      <c r="AN570" s="204">
        <v>0</v>
      </c>
      <c r="AO570" s="204">
        <v>0</v>
      </c>
      <c r="AP570" s="204">
        <v>0</v>
      </c>
      <c r="AQ570" s="204">
        <v>0</v>
      </c>
      <c r="AR570" s="204">
        <v>0</v>
      </c>
      <c r="AS570" s="204">
        <v>0</v>
      </c>
      <c r="AT570" s="204">
        <v>0</v>
      </c>
    </row>
    <row r="571" spans="7:46" ht="13.9" customHeight="1" thickTop="1" x14ac:dyDescent="0.4">
      <c r="G571" s="24"/>
      <c r="H571" s="137"/>
      <c r="I571" s="25"/>
      <c r="J571" s="253"/>
      <c r="K571" s="163" t="s">
        <v>200</v>
      </c>
      <c r="L571" s="205">
        <v>0</v>
      </c>
      <c r="M571" s="205">
        <v>0</v>
      </c>
      <c r="N571" s="205">
        <v>0</v>
      </c>
      <c r="O571" s="205">
        <v>0</v>
      </c>
      <c r="P571" s="205">
        <v>0</v>
      </c>
      <c r="Q571" s="205">
        <v>0</v>
      </c>
      <c r="R571" s="205">
        <v>0</v>
      </c>
      <c r="S571" s="205">
        <v>0</v>
      </c>
      <c r="T571" s="205">
        <v>0</v>
      </c>
      <c r="U571" s="205">
        <v>0</v>
      </c>
      <c r="V571" s="205">
        <v>0</v>
      </c>
      <c r="W571" s="205">
        <v>0</v>
      </c>
      <c r="X571" s="205">
        <v>0</v>
      </c>
      <c r="Y571" s="205">
        <v>0</v>
      </c>
      <c r="Z571" s="205">
        <v>0</v>
      </c>
      <c r="AA571" s="205">
        <v>0</v>
      </c>
      <c r="AB571" s="205">
        <v>0</v>
      </c>
      <c r="AC571" s="205">
        <v>0</v>
      </c>
      <c r="AD571" s="205">
        <v>0</v>
      </c>
      <c r="AE571" s="205">
        <v>0</v>
      </c>
      <c r="AF571" s="205">
        <v>0</v>
      </c>
      <c r="AG571" s="205">
        <v>0</v>
      </c>
      <c r="AH571" s="205">
        <v>0</v>
      </c>
      <c r="AI571" s="205">
        <v>0</v>
      </c>
      <c r="AJ571" s="205">
        <v>0</v>
      </c>
      <c r="AK571" s="205">
        <v>0</v>
      </c>
      <c r="AL571" s="205">
        <v>0</v>
      </c>
      <c r="AM571" s="205">
        <v>0</v>
      </c>
      <c r="AN571" s="205">
        <v>0</v>
      </c>
      <c r="AO571" s="205">
        <v>0</v>
      </c>
      <c r="AP571" s="205">
        <v>0</v>
      </c>
      <c r="AQ571" s="205">
        <v>0</v>
      </c>
      <c r="AR571" s="205">
        <v>0</v>
      </c>
      <c r="AS571" s="205">
        <v>0</v>
      </c>
      <c r="AT571" s="205">
        <v>0</v>
      </c>
    </row>
    <row r="572" spans="7:46" ht="13.9" customHeight="1" x14ac:dyDescent="0.4">
      <c r="G572" s="24"/>
      <c r="H572" s="137"/>
      <c r="I572" s="25"/>
      <c r="J572" s="253"/>
      <c r="K572" s="165" t="s">
        <v>201</v>
      </c>
      <c r="L572" s="203">
        <v>0</v>
      </c>
      <c r="M572" s="203">
        <v>0</v>
      </c>
      <c r="N572" s="203">
        <v>0</v>
      </c>
      <c r="O572" s="203">
        <v>0</v>
      </c>
      <c r="P572" s="203">
        <v>0</v>
      </c>
      <c r="Q572" s="203">
        <v>0</v>
      </c>
      <c r="R572" s="203">
        <v>0</v>
      </c>
      <c r="S572" s="203">
        <v>0</v>
      </c>
      <c r="T572" s="203">
        <v>0</v>
      </c>
      <c r="U572" s="203">
        <v>0</v>
      </c>
      <c r="V572" s="203">
        <v>0</v>
      </c>
      <c r="W572" s="203">
        <v>0</v>
      </c>
      <c r="X572" s="203">
        <v>0</v>
      </c>
      <c r="Y572" s="203">
        <v>0</v>
      </c>
      <c r="Z572" s="203">
        <v>0</v>
      </c>
      <c r="AA572" s="203">
        <v>0</v>
      </c>
      <c r="AB572" s="203">
        <v>0</v>
      </c>
      <c r="AC572" s="203">
        <v>0</v>
      </c>
      <c r="AD572" s="203">
        <v>0</v>
      </c>
      <c r="AE572" s="203">
        <v>0</v>
      </c>
      <c r="AF572" s="203">
        <v>0</v>
      </c>
      <c r="AG572" s="203">
        <v>0</v>
      </c>
      <c r="AH572" s="203">
        <v>0</v>
      </c>
      <c r="AI572" s="203">
        <v>0</v>
      </c>
      <c r="AJ572" s="203">
        <v>0</v>
      </c>
      <c r="AK572" s="203">
        <v>0</v>
      </c>
      <c r="AL572" s="203">
        <v>0</v>
      </c>
      <c r="AM572" s="203">
        <v>0</v>
      </c>
      <c r="AN572" s="203">
        <v>0</v>
      </c>
      <c r="AO572" s="203">
        <v>0</v>
      </c>
      <c r="AP572" s="203">
        <v>0</v>
      </c>
      <c r="AQ572" s="203">
        <v>0</v>
      </c>
      <c r="AR572" s="203">
        <v>0</v>
      </c>
      <c r="AS572" s="203">
        <v>0</v>
      </c>
      <c r="AT572" s="203">
        <v>0</v>
      </c>
    </row>
    <row r="573" spans="7:46" ht="13.9" customHeight="1" x14ac:dyDescent="0.4">
      <c r="G573" s="24"/>
      <c r="H573" s="137"/>
      <c r="I573" s="25"/>
      <c r="J573" s="253"/>
      <c r="K573" s="167" t="s">
        <v>202</v>
      </c>
      <c r="L573" s="206">
        <v>0</v>
      </c>
      <c r="M573" s="206">
        <v>0</v>
      </c>
      <c r="N573" s="206">
        <v>0</v>
      </c>
      <c r="O573" s="206">
        <v>0</v>
      </c>
      <c r="P573" s="206">
        <v>0</v>
      </c>
      <c r="Q573" s="206">
        <v>0</v>
      </c>
      <c r="R573" s="206">
        <v>0</v>
      </c>
      <c r="S573" s="206">
        <v>0</v>
      </c>
      <c r="T573" s="206">
        <v>0</v>
      </c>
      <c r="U573" s="206">
        <v>0</v>
      </c>
      <c r="V573" s="206">
        <v>0</v>
      </c>
      <c r="W573" s="206">
        <v>0</v>
      </c>
      <c r="X573" s="206">
        <v>0</v>
      </c>
      <c r="Y573" s="206">
        <v>0</v>
      </c>
      <c r="Z573" s="206">
        <v>0</v>
      </c>
      <c r="AA573" s="206">
        <v>0</v>
      </c>
      <c r="AB573" s="206">
        <v>0</v>
      </c>
      <c r="AC573" s="206">
        <v>0</v>
      </c>
      <c r="AD573" s="206">
        <v>0</v>
      </c>
      <c r="AE573" s="206">
        <v>0</v>
      </c>
      <c r="AF573" s="206">
        <v>0</v>
      </c>
      <c r="AG573" s="206">
        <v>0</v>
      </c>
      <c r="AH573" s="206">
        <v>0</v>
      </c>
      <c r="AI573" s="206">
        <v>0</v>
      </c>
      <c r="AJ573" s="206">
        <v>0</v>
      </c>
      <c r="AK573" s="206">
        <v>0</v>
      </c>
      <c r="AL573" s="206">
        <v>0</v>
      </c>
      <c r="AM573" s="206">
        <v>0</v>
      </c>
      <c r="AN573" s="206">
        <v>0</v>
      </c>
      <c r="AO573" s="206">
        <v>0</v>
      </c>
      <c r="AP573" s="206">
        <v>0</v>
      </c>
      <c r="AQ573" s="206">
        <v>0</v>
      </c>
      <c r="AR573" s="206">
        <v>0</v>
      </c>
      <c r="AS573" s="206">
        <v>0</v>
      </c>
      <c r="AT573" s="206">
        <v>0</v>
      </c>
    </row>
    <row r="574" spans="7:46" ht="13.9" customHeight="1" thickBot="1" x14ac:dyDescent="0.4">
      <c r="G574" s="24"/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  <c r="AD574" s="138"/>
      <c r="AE574" s="138"/>
      <c r="AF574" s="138"/>
      <c r="AG574" s="138"/>
      <c r="AH574" s="138"/>
      <c r="AI574" s="138"/>
      <c r="AJ574" s="138"/>
      <c r="AK574" s="138"/>
      <c r="AL574" s="138"/>
      <c r="AM574" s="138"/>
      <c r="AN574" s="138"/>
      <c r="AO574" s="138"/>
      <c r="AP574" s="138"/>
      <c r="AQ574" s="138"/>
      <c r="AR574" s="138"/>
      <c r="AS574" s="138"/>
      <c r="AT574" s="138"/>
    </row>
    <row r="575" spans="7:46" ht="13.9" customHeight="1" x14ac:dyDescent="0.35">
      <c r="G575" s="24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  <c r="AA575" s="140"/>
      <c r="AB575" s="140"/>
      <c r="AC575" s="140"/>
      <c r="AD575" s="140"/>
      <c r="AE575" s="140"/>
      <c r="AF575" s="140"/>
      <c r="AG575" s="140"/>
      <c r="AH575" s="140"/>
      <c r="AI575" s="140"/>
      <c r="AJ575" s="140"/>
      <c r="AK575" s="140"/>
      <c r="AL575" s="140"/>
      <c r="AM575" s="140"/>
      <c r="AN575" s="140"/>
      <c r="AO575" s="140"/>
      <c r="AP575" s="140"/>
      <c r="AQ575" s="140"/>
      <c r="AR575" s="140"/>
      <c r="AS575" s="140"/>
      <c r="AT575" s="140"/>
    </row>
    <row r="576" spans="7:46" ht="13.9" customHeight="1" x14ac:dyDescent="0.35">
      <c r="G576" s="24"/>
      <c r="H576" s="25"/>
      <c r="I576" s="25"/>
      <c r="J576" s="25"/>
      <c r="K576" s="25"/>
      <c r="L576" s="162">
        <v>2016</v>
      </c>
      <c r="M576" s="162">
        <v>2017</v>
      </c>
      <c r="N576" s="162">
        <v>2018</v>
      </c>
      <c r="O576" s="162">
        <v>2019</v>
      </c>
      <c r="P576" s="162">
        <v>2020</v>
      </c>
      <c r="Q576" s="162">
        <v>2021</v>
      </c>
      <c r="R576" s="162">
        <v>2022</v>
      </c>
      <c r="S576" s="162">
        <v>2023</v>
      </c>
      <c r="T576" s="162">
        <v>2024</v>
      </c>
      <c r="U576" s="162">
        <v>2025</v>
      </c>
      <c r="V576" s="162">
        <v>2026</v>
      </c>
      <c r="W576" s="162">
        <v>2027</v>
      </c>
      <c r="X576" s="162">
        <v>2028</v>
      </c>
      <c r="Y576" s="162">
        <v>2029</v>
      </c>
      <c r="Z576" s="162">
        <v>2030</v>
      </c>
      <c r="AA576" s="162">
        <v>2031</v>
      </c>
      <c r="AB576" s="162">
        <v>2032</v>
      </c>
      <c r="AC576" s="162">
        <v>2033</v>
      </c>
      <c r="AD576" s="162">
        <v>2034</v>
      </c>
      <c r="AE576" s="162">
        <v>2035</v>
      </c>
      <c r="AF576" s="162">
        <v>2036</v>
      </c>
      <c r="AG576" s="162">
        <v>2037</v>
      </c>
      <c r="AH576" s="162">
        <v>2038</v>
      </c>
      <c r="AI576" s="162">
        <v>2039</v>
      </c>
      <c r="AJ576" s="162">
        <v>2040</v>
      </c>
      <c r="AK576" s="162">
        <v>2041</v>
      </c>
      <c r="AL576" s="162">
        <v>2042</v>
      </c>
      <c r="AM576" s="162">
        <v>2043</v>
      </c>
      <c r="AN576" s="162">
        <v>2044</v>
      </c>
      <c r="AO576" s="162">
        <v>2045</v>
      </c>
      <c r="AP576" s="162">
        <v>2046</v>
      </c>
      <c r="AQ576" s="162">
        <v>2047</v>
      </c>
      <c r="AR576" s="162">
        <v>2048</v>
      </c>
      <c r="AS576" s="162">
        <v>2049</v>
      </c>
      <c r="AT576" s="162">
        <v>2050</v>
      </c>
    </row>
    <row r="577" spans="7:46" ht="13.9" customHeight="1" x14ac:dyDescent="0.4">
      <c r="G577" s="24"/>
      <c r="H577" s="260" t="s">
        <v>144</v>
      </c>
      <c r="I577" s="25"/>
      <c r="J577" s="252" t="s">
        <v>203</v>
      </c>
      <c r="K577" s="207" t="s">
        <v>112</v>
      </c>
      <c r="L577" s="208">
        <f>'[1]WACC Calc'!F368</f>
        <v>2.5000000000000001E-2</v>
      </c>
      <c r="M577" s="208">
        <f>'[1]WACC Calc'!G368</f>
        <v>2.5000000000000001E-2</v>
      </c>
      <c r="N577" s="208">
        <f>'[1]WACC Calc'!H368</f>
        <v>2.5000000000000001E-2</v>
      </c>
      <c r="O577" s="208">
        <f>'[1]WACC Calc'!I368</f>
        <v>2.5000000000000001E-2</v>
      </c>
      <c r="P577" s="208">
        <f>'[1]WACC Calc'!J368</f>
        <v>2.5000000000000001E-2</v>
      </c>
      <c r="Q577" s="208">
        <f>'[1]WACC Calc'!K368</f>
        <v>2.5000000000000001E-2</v>
      </c>
      <c r="R577" s="208">
        <f>'[1]WACC Calc'!L368</f>
        <v>2.5000000000000001E-2</v>
      </c>
      <c r="S577" s="208">
        <f>'[1]WACC Calc'!M368</f>
        <v>2.5000000000000001E-2</v>
      </c>
      <c r="T577" s="208">
        <f>'[1]WACC Calc'!N368</f>
        <v>2.5000000000000001E-2</v>
      </c>
      <c r="U577" s="208">
        <f>'[1]WACC Calc'!O368</f>
        <v>2.5000000000000001E-2</v>
      </c>
      <c r="V577" s="208">
        <f>'[1]WACC Calc'!P368</f>
        <v>2.5000000000000001E-2</v>
      </c>
      <c r="W577" s="208">
        <f>'[1]WACC Calc'!Q368</f>
        <v>2.5000000000000001E-2</v>
      </c>
      <c r="X577" s="208">
        <f>'[1]WACC Calc'!R368</f>
        <v>2.5000000000000001E-2</v>
      </c>
      <c r="Y577" s="208">
        <f>'[1]WACC Calc'!S368</f>
        <v>2.5000000000000001E-2</v>
      </c>
      <c r="Z577" s="208">
        <f>'[1]WACC Calc'!T368</f>
        <v>2.5000000000000001E-2</v>
      </c>
      <c r="AA577" s="208">
        <f>'[1]WACC Calc'!U368</f>
        <v>2.5000000000000001E-2</v>
      </c>
      <c r="AB577" s="208">
        <f>'[1]WACC Calc'!V368</f>
        <v>2.5000000000000001E-2</v>
      </c>
      <c r="AC577" s="208">
        <f>'[1]WACC Calc'!W368</f>
        <v>2.5000000000000001E-2</v>
      </c>
      <c r="AD577" s="208">
        <f>'[1]WACC Calc'!X368</f>
        <v>2.5000000000000001E-2</v>
      </c>
      <c r="AE577" s="208">
        <f>'[1]WACC Calc'!Y368</f>
        <v>2.5000000000000001E-2</v>
      </c>
      <c r="AF577" s="208">
        <f>'[1]WACC Calc'!Z368</f>
        <v>2.5000000000000001E-2</v>
      </c>
      <c r="AG577" s="208">
        <f>'[1]WACC Calc'!AA368</f>
        <v>2.5000000000000001E-2</v>
      </c>
      <c r="AH577" s="208">
        <f>'[1]WACC Calc'!AB368</f>
        <v>2.5000000000000001E-2</v>
      </c>
      <c r="AI577" s="208">
        <f>'[1]WACC Calc'!AC368</f>
        <v>2.5000000000000001E-2</v>
      </c>
      <c r="AJ577" s="208">
        <f>'[1]WACC Calc'!AD368</f>
        <v>2.5000000000000001E-2</v>
      </c>
      <c r="AK577" s="208">
        <f>'[1]WACC Calc'!AE368</f>
        <v>2.5000000000000001E-2</v>
      </c>
      <c r="AL577" s="208">
        <f>'[1]WACC Calc'!AF368</f>
        <v>2.5000000000000001E-2</v>
      </c>
      <c r="AM577" s="208">
        <f>'[1]WACC Calc'!AG368</f>
        <v>2.5000000000000001E-2</v>
      </c>
      <c r="AN577" s="208">
        <f>'[1]WACC Calc'!AH368</f>
        <v>2.5000000000000001E-2</v>
      </c>
      <c r="AO577" s="208">
        <f>'[1]WACC Calc'!AI368</f>
        <v>2.5000000000000001E-2</v>
      </c>
      <c r="AP577" s="208">
        <f>'[1]WACC Calc'!AJ368</f>
        <v>2.5000000000000001E-2</v>
      </c>
      <c r="AQ577" s="208">
        <f>'[1]WACC Calc'!AK368</f>
        <v>2.5000000000000001E-2</v>
      </c>
      <c r="AR577" s="208">
        <f>'[1]WACC Calc'!AL368</f>
        <v>2.5000000000000001E-2</v>
      </c>
      <c r="AS577" s="208">
        <f>'[1]WACC Calc'!AM368</f>
        <v>2.5000000000000001E-2</v>
      </c>
      <c r="AT577" s="208">
        <f>'[1]WACC Calc'!AN368</f>
        <v>2.5000000000000001E-2</v>
      </c>
    </row>
    <row r="578" spans="7:46" ht="13.9" customHeight="1" x14ac:dyDescent="0.4">
      <c r="G578" s="24"/>
      <c r="H578" s="260"/>
      <c r="I578" s="25"/>
      <c r="J578" s="252"/>
      <c r="K578" s="207" t="s">
        <v>204</v>
      </c>
      <c r="L578" s="208">
        <f>'[1]WACC Calc'!F369</f>
        <v>3.73E-2</v>
      </c>
      <c r="M578" s="208">
        <f>'[1]WACC Calc'!G369</f>
        <v>3.73E-2</v>
      </c>
      <c r="N578" s="208">
        <f>'[1]WACC Calc'!H369</f>
        <v>3.73E-2</v>
      </c>
      <c r="O578" s="208">
        <f>'[1]WACC Calc'!I369</f>
        <v>3.73E-2</v>
      </c>
      <c r="P578" s="208">
        <f>'[1]WACC Calc'!J369</f>
        <v>3.73E-2</v>
      </c>
      <c r="Q578" s="208">
        <f>'[1]WACC Calc'!K369</f>
        <v>3.73E-2</v>
      </c>
      <c r="R578" s="208">
        <f>'[1]WACC Calc'!L369</f>
        <v>3.73E-2</v>
      </c>
      <c r="S578" s="208">
        <f>'[1]WACC Calc'!M369</f>
        <v>3.73E-2</v>
      </c>
      <c r="T578" s="208">
        <f>'[1]WACC Calc'!N369</f>
        <v>3.73E-2</v>
      </c>
      <c r="U578" s="208">
        <f>'[1]WACC Calc'!O369</f>
        <v>3.73E-2</v>
      </c>
      <c r="V578" s="208">
        <f>'[1]WACC Calc'!P369</f>
        <v>3.73E-2</v>
      </c>
      <c r="W578" s="208">
        <f>'[1]WACC Calc'!Q369</f>
        <v>3.73E-2</v>
      </c>
      <c r="X578" s="208">
        <f>'[1]WACC Calc'!R369</f>
        <v>3.73E-2</v>
      </c>
      <c r="Y578" s="208">
        <f>'[1]WACC Calc'!S369</f>
        <v>3.73E-2</v>
      </c>
      <c r="Z578" s="208">
        <f>'[1]WACC Calc'!T369</f>
        <v>3.73E-2</v>
      </c>
      <c r="AA578" s="208">
        <f>'[1]WACC Calc'!U369</f>
        <v>3.73E-2</v>
      </c>
      <c r="AB578" s="208">
        <f>'[1]WACC Calc'!V369</f>
        <v>3.73E-2</v>
      </c>
      <c r="AC578" s="208">
        <f>'[1]WACC Calc'!W369</f>
        <v>3.73E-2</v>
      </c>
      <c r="AD578" s="208">
        <f>'[1]WACC Calc'!X369</f>
        <v>3.73E-2</v>
      </c>
      <c r="AE578" s="208">
        <f>'[1]WACC Calc'!Y369</f>
        <v>3.73E-2</v>
      </c>
      <c r="AF578" s="208">
        <f>'[1]WACC Calc'!Z369</f>
        <v>3.73E-2</v>
      </c>
      <c r="AG578" s="208">
        <f>'[1]WACC Calc'!AA369</f>
        <v>3.73E-2</v>
      </c>
      <c r="AH578" s="208">
        <f>'[1]WACC Calc'!AB369</f>
        <v>3.73E-2</v>
      </c>
      <c r="AI578" s="208">
        <f>'[1]WACC Calc'!AC369</f>
        <v>3.73E-2</v>
      </c>
      <c r="AJ578" s="208">
        <f>'[1]WACC Calc'!AD369</f>
        <v>3.73E-2</v>
      </c>
      <c r="AK578" s="208">
        <f>'[1]WACC Calc'!AE369</f>
        <v>3.73E-2</v>
      </c>
      <c r="AL578" s="208">
        <f>'[1]WACC Calc'!AF369</f>
        <v>3.73E-2</v>
      </c>
      <c r="AM578" s="208">
        <f>'[1]WACC Calc'!AG369</f>
        <v>3.73E-2</v>
      </c>
      <c r="AN578" s="208">
        <f>'[1]WACC Calc'!AH369</f>
        <v>3.73E-2</v>
      </c>
      <c r="AO578" s="208">
        <f>'[1]WACC Calc'!AI369</f>
        <v>3.73E-2</v>
      </c>
      <c r="AP578" s="208">
        <f>'[1]WACC Calc'!AJ369</f>
        <v>3.73E-2</v>
      </c>
      <c r="AQ578" s="208">
        <f>'[1]WACC Calc'!AK369</f>
        <v>3.73E-2</v>
      </c>
      <c r="AR578" s="208">
        <f>'[1]WACC Calc'!AL369</f>
        <v>3.73E-2</v>
      </c>
      <c r="AS578" s="208">
        <f>'[1]WACC Calc'!AM369</f>
        <v>3.73E-2</v>
      </c>
      <c r="AT578" s="208">
        <f>'[1]WACC Calc'!AN369</f>
        <v>3.73E-2</v>
      </c>
    </row>
    <row r="579" spans="7:46" ht="13.9" customHeight="1" x14ac:dyDescent="0.4">
      <c r="G579" s="24"/>
      <c r="H579" s="260"/>
      <c r="I579" s="25"/>
      <c r="J579" s="252"/>
      <c r="K579" s="207" t="s">
        <v>114</v>
      </c>
      <c r="L579" s="208">
        <f>'[1]WACC Calc'!F370</f>
        <v>3.73E-2</v>
      </c>
      <c r="M579" s="208">
        <f>'[1]WACC Calc'!G370</f>
        <v>3.73E-2</v>
      </c>
      <c r="N579" s="208">
        <f>'[1]WACC Calc'!H370</f>
        <v>3.73E-2</v>
      </c>
      <c r="O579" s="208">
        <f>'[1]WACC Calc'!I370</f>
        <v>3.73E-2</v>
      </c>
      <c r="P579" s="208">
        <f>'[1]WACC Calc'!J370</f>
        <v>3.73E-2</v>
      </c>
      <c r="Q579" s="208">
        <f>'[1]WACC Calc'!K370</f>
        <v>3.73E-2</v>
      </c>
      <c r="R579" s="208">
        <f>'[1]WACC Calc'!L370</f>
        <v>3.73E-2</v>
      </c>
      <c r="S579" s="208">
        <f>'[1]WACC Calc'!M370</f>
        <v>3.73E-2</v>
      </c>
      <c r="T579" s="208">
        <f>'[1]WACC Calc'!N370</f>
        <v>3.73E-2</v>
      </c>
      <c r="U579" s="208">
        <f>'[1]WACC Calc'!O370</f>
        <v>3.73E-2</v>
      </c>
      <c r="V579" s="208">
        <f>'[1]WACC Calc'!P370</f>
        <v>3.73E-2</v>
      </c>
      <c r="W579" s="208">
        <f>'[1]WACC Calc'!Q370</f>
        <v>3.73E-2</v>
      </c>
      <c r="X579" s="208">
        <f>'[1]WACC Calc'!R370</f>
        <v>3.73E-2</v>
      </c>
      <c r="Y579" s="208">
        <f>'[1]WACC Calc'!S370</f>
        <v>3.73E-2</v>
      </c>
      <c r="Z579" s="208">
        <f>'[1]WACC Calc'!T370</f>
        <v>3.73E-2</v>
      </c>
      <c r="AA579" s="208">
        <f>'[1]WACC Calc'!U370</f>
        <v>3.73E-2</v>
      </c>
      <c r="AB579" s="208">
        <f>'[1]WACC Calc'!V370</f>
        <v>3.73E-2</v>
      </c>
      <c r="AC579" s="208">
        <f>'[1]WACC Calc'!W370</f>
        <v>3.73E-2</v>
      </c>
      <c r="AD579" s="208">
        <f>'[1]WACC Calc'!X370</f>
        <v>3.73E-2</v>
      </c>
      <c r="AE579" s="208">
        <f>'[1]WACC Calc'!Y370</f>
        <v>3.73E-2</v>
      </c>
      <c r="AF579" s="208">
        <f>'[1]WACC Calc'!Z370</f>
        <v>3.73E-2</v>
      </c>
      <c r="AG579" s="208">
        <f>'[1]WACC Calc'!AA370</f>
        <v>3.73E-2</v>
      </c>
      <c r="AH579" s="208">
        <f>'[1]WACC Calc'!AB370</f>
        <v>3.73E-2</v>
      </c>
      <c r="AI579" s="208">
        <f>'[1]WACC Calc'!AC370</f>
        <v>3.73E-2</v>
      </c>
      <c r="AJ579" s="208">
        <f>'[1]WACC Calc'!AD370</f>
        <v>3.73E-2</v>
      </c>
      <c r="AK579" s="208">
        <f>'[1]WACC Calc'!AE370</f>
        <v>3.73E-2</v>
      </c>
      <c r="AL579" s="208">
        <f>'[1]WACC Calc'!AF370</f>
        <v>3.73E-2</v>
      </c>
      <c r="AM579" s="208">
        <f>'[1]WACC Calc'!AG370</f>
        <v>3.73E-2</v>
      </c>
      <c r="AN579" s="208">
        <f>'[1]WACC Calc'!AH370</f>
        <v>3.73E-2</v>
      </c>
      <c r="AO579" s="208">
        <f>'[1]WACC Calc'!AI370</f>
        <v>3.73E-2</v>
      </c>
      <c r="AP579" s="208">
        <f>'[1]WACC Calc'!AJ370</f>
        <v>3.73E-2</v>
      </c>
      <c r="AQ579" s="208">
        <f>'[1]WACC Calc'!AK370</f>
        <v>3.73E-2</v>
      </c>
      <c r="AR579" s="208">
        <f>'[1]WACC Calc'!AL370</f>
        <v>3.73E-2</v>
      </c>
      <c r="AS579" s="208">
        <f>'[1]WACC Calc'!AM370</f>
        <v>3.73E-2</v>
      </c>
      <c r="AT579" s="208">
        <f>'[1]WACC Calc'!AN370</f>
        <v>3.73E-2</v>
      </c>
    </row>
    <row r="580" spans="7:46" ht="13.9" customHeight="1" x14ac:dyDescent="0.4">
      <c r="G580" s="24"/>
      <c r="H580" s="260"/>
      <c r="I580" s="25"/>
      <c r="J580" s="252"/>
      <c r="K580" s="207" t="s">
        <v>205</v>
      </c>
      <c r="L580" s="208">
        <f>'[1]WACC Calc'!F371</f>
        <v>3.73E-2</v>
      </c>
      <c r="M580" s="208">
        <f>'[1]WACC Calc'!G371</f>
        <v>3.73E-2</v>
      </c>
      <c r="N580" s="208">
        <f>'[1]WACC Calc'!H371</f>
        <v>3.73E-2</v>
      </c>
      <c r="O580" s="208">
        <f>'[1]WACC Calc'!I371</f>
        <v>3.73E-2</v>
      </c>
      <c r="P580" s="208">
        <f>'[1]WACC Calc'!J371</f>
        <v>3.73E-2</v>
      </c>
      <c r="Q580" s="208">
        <f>'[1]WACC Calc'!K371</f>
        <v>3.73E-2</v>
      </c>
      <c r="R580" s="208">
        <f>'[1]WACC Calc'!L371</f>
        <v>3.73E-2</v>
      </c>
      <c r="S580" s="208">
        <f>'[1]WACC Calc'!M371</f>
        <v>3.73E-2</v>
      </c>
      <c r="T580" s="208">
        <f>'[1]WACC Calc'!N371</f>
        <v>3.73E-2</v>
      </c>
      <c r="U580" s="208">
        <f>'[1]WACC Calc'!O371</f>
        <v>3.73E-2</v>
      </c>
      <c r="V580" s="208">
        <f>'[1]WACC Calc'!P371</f>
        <v>3.73E-2</v>
      </c>
      <c r="W580" s="208">
        <f>'[1]WACC Calc'!Q371</f>
        <v>3.73E-2</v>
      </c>
      <c r="X580" s="208">
        <f>'[1]WACC Calc'!R371</f>
        <v>3.73E-2</v>
      </c>
      <c r="Y580" s="208">
        <f>'[1]WACC Calc'!S371</f>
        <v>3.73E-2</v>
      </c>
      <c r="Z580" s="208">
        <f>'[1]WACC Calc'!T371</f>
        <v>3.73E-2</v>
      </c>
      <c r="AA580" s="208">
        <f>'[1]WACC Calc'!U371</f>
        <v>3.73E-2</v>
      </c>
      <c r="AB580" s="208">
        <f>'[1]WACC Calc'!V371</f>
        <v>3.73E-2</v>
      </c>
      <c r="AC580" s="208">
        <f>'[1]WACC Calc'!W371</f>
        <v>3.73E-2</v>
      </c>
      <c r="AD580" s="208">
        <f>'[1]WACC Calc'!X371</f>
        <v>3.73E-2</v>
      </c>
      <c r="AE580" s="208">
        <f>'[1]WACC Calc'!Y371</f>
        <v>3.73E-2</v>
      </c>
      <c r="AF580" s="208">
        <f>'[1]WACC Calc'!Z371</f>
        <v>3.73E-2</v>
      </c>
      <c r="AG580" s="208">
        <f>'[1]WACC Calc'!AA371</f>
        <v>3.73E-2</v>
      </c>
      <c r="AH580" s="208">
        <f>'[1]WACC Calc'!AB371</f>
        <v>3.73E-2</v>
      </c>
      <c r="AI580" s="208">
        <f>'[1]WACC Calc'!AC371</f>
        <v>3.73E-2</v>
      </c>
      <c r="AJ580" s="208">
        <f>'[1]WACC Calc'!AD371</f>
        <v>3.73E-2</v>
      </c>
      <c r="AK580" s="208">
        <f>'[1]WACC Calc'!AE371</f>
        <v>3.73E-2</v>
      </c>
      <c r="AL580" s="208">
        <f>'[1]WACC Calc'!AF371</f>
        <v>3.73E-2</v>
      </c>
      <c r="AM580" s="208">
        <f>'[1]WACC Calc'!AG371</f>
        <v>3.73E-2</v>
      </c>
      <c r="AN580" s="208">
        <f>'[1]WACC Calc'!AH371</f>
        <v>3.73E-2</v>
      </c>
      <c r="AO580" s="208">
        <f>'[1]WACC Calc'!AI371</f>
        <v>3.73E-2</v>
      </c>
      <c r="AP580" s="208">
        <f>'[1]WACC Calc'!AJ371</f>
        <v>3.73E-2</v>
      </c>
      <c r="AQ580" s="208">
        <f>'[1]WACC Calc'!AK371</f>
        <v>3.73E-2</v>
      </c>
      <c r="AR580" s="208">
        <f>'[1]WACC Calc'!AL371</f>
        <v>3.73E-2</v>
      </c>
      <c r="AS580" s="208">
        <f>'[1]WACC Calc'!AM371</f>
        <v>3.73E-2</v>
      </c>
      <c r="AT580" s="208">
        <f>'[1]WACC Calc'!AN371</f>
        <v>3.73E-2</v>
      </c>
    </row>
    <row r="581" spans="7:46" ht="13.9" customHeight="1" x14ac:dyDescent="0.4">
      <c r="G581" s="24"/>
      <c r="H581" s="260"/>
      <c r="I581" s="25"/>
      <c r="J581" s="252"/>
      <c r="K581" s="207" t="s">
        <v>206</v>
      </c>
      <c r="L581" s="208">
        <f>'[1]WACC Calc'!F372</f>
        <v>1.2000000000000233E-2</v>
      </c>
      <c r="M581" s="208">
        <f>'[1]WACC Calc'!G372</f>
        <v>1.2000000000000233E-2</v>
      </c>
      <c r="N581" s="208">
        <f>'[1]WACC Calc'!H372</f>
        <v>1.2000000000000233E-2</v>
      </c>
      <c r="O581" s="208">
        <f>'[1]WACC Calc'!I372</f>
        <v>1.2000000000000233E-2</v>
      </c>
      <c r="P581" s="208">
        <f>'[1]WACC Calc'!J372</f>
        <v>1.2000000000000233E-2</v>
      </c>
      <c r="Q581" s="208">
        <f>'[1]WACC Calc'!K372</f>
        <v>1.2000000000000233E-2</v>
      </c>
      <c r="R581" s="208">
        <f>'[1]WACC Calc'!L372</f>
        <v>1.2000000000000233E-2</v>
      </c>
      <c r="S581" s="208">
        <f>'[1]WACC Calc'!M372</f>
        <v>1.2000000000000233E-2</v>
      </c>
      <c r="T581" s="208">
        <f>'[1]WACC Calc'!N372</f>
        <v>1.2000000000000233E-2</v>
      </c>
      <c r="U581" s="208">
        <f>'[1]WACC Calc'!O372</f>
        <v>1.2000000000000233E-2</v>
      </c>
      <c r="V581" s="208">
        <f>'[1]WACC Calc'!P372</f>
        <v>1.2000000000000233E-2</v>
      </c>
      <c r="W581" s="208">
        <f>'[1]WACC Calc'!Q372</f>
        <v>1.2000000000000233E-2</v>
      </c>
      <c r="X581" s="208">
        <f>'[1]WACC Calc'!R372</f>
        <v>1.2000000000000233E-2</v>
      </c>
      <c r="Y581" s="208">
        <f>'[1]WACC Calc'!S372</f>
        <v>1.2000000000000233E-2</v>
      </c>
      <c r="Z581" s="208">
        <f>'[1]WACC Calc'!T372</f>
        <v>1.2000000000000233E-2</v>
      </c>
      <c r="AA581" s="208">
        <f>'[1]WACC Calc'!U372</f>
        <v>1.2000000000000233E-2</v>
      </c>
      <c r="AB581" s="208">
        <f>'[1]WACC Calc'!V372</f>
        <v>1.2000000000000233E-2</v>
      </c>
      <c r="AC581" s="208">
        <f>'[1]WACC Calc'!W372</f>
        <v>1.2000000000000233E-2</v>
      </c>
      <c r="AD581" s="208">
        <f>'[1]WACC Calc'!X372</f>
        <v>1.2000000000000233E-2</v>
      </c>
      <c r="AE581" s="208">
        <f>'[1]WACC Calc'!Y372</f>
        <v>1.2000000000000233E-2</v>
      </c>
      <c r="AF581" s="208">
        <f>'[1]WACC Calc'!Z372</f>
        <v>1.2000000000000233E-2</v>
      </c>
      <c r="AG581" s="208">
        <f>'[1]WACC Calc'!AA372</f>
        <v>1.2000000000000233E-2</v>
      </c>
      <c r="AH581" s="208">
        <f>'[1]WACC Calc'!AB372</f>
        <v>1.2000000000000233E-2</v>
      </c>
      <c r="AI581" s="208">
        <f>'[1]WACC Calc'!AC372</f>
        <v>1.2000000000000233E-2</v>
      </c>
      <c r="AJ581" s="208">
        <f>'[1]WACC Calc'!AD372</f>
        <v>1.2000000000000233E-2</v>
      </c>
      <c r="AK581" s="208">
        <f>'[1]WACC Calc'!AE372</f>
        <v>1.2000000000000233E-2</v>
      </c>
      <c r="AL581" s="208">
        <f>'[1]WACC Calc'!AF372</f>
        <v>1.2000000000000233E-2</v>
      </c>
      <c r="AM581" s="208">
        <f>'[1]WACC Calc'!AG372</f>
        <v>1.2000000000000233E-2</v>
      </c>
      <c r="AN581" s="208">
        <f>'[1]WACC Calc'!AH372</f>
        <v>1.2000000000000233E-2</v>
      </c>
      <c r="AO581" s="208">
        <f>'[1]WACC Calc'!AI372</f>
        <v>1.2000000000000233E-2</v>
      </c>
      <c r="AP581" s="208">
        <f>'[1]WACC Calc'!AJ372</f>
        <v>1.2000000000000233E-2</v>
      </c>
      <c r="AQ581" s="208">
        <f>'[1]WACC Calc'!AK372</f>
        <v>1.2000000000000233E-2</v>
      </c>
      <c r="AR581" s="208">
        <f>'[1]WACC Calc'!AL372</f>
        <v>1.2000000000000233E-2</v>
      </c>
      <c r="AS581" s="208">
        <f>'[1]WACC Calc'!AM372</f>
        <v>1.2000000000000233E-2</v>
      </c>
      <c r="AT581" s="208">
        <f>'[1]WACC Calc'!AN372</f>
        <v>1.2000000000000233E-2</v>
      </c>
    </row>
    <row r="582" spans="7:46" ht="13.9" customHeight="1" x14ac:dyDescent="0.4">
      <c r="G582" s="24"/>
      <c r="H582" s="260"/>
      <c r="I582" s="25"/>
      <c r="J582" s="252"/>
      <c r="K582" s="207" t="s">
        <v>115</v>
      </c>
      <c r="L582" s="208">
        <f>'[1]WACC Calc'!F373</f>
        <v>1.2000000000000233E-2</v>
      </c>
      <c r="M582" s="208">
        <f>'[1]WACC Calc'!G373</f>
        <v>1.2000000000000233E-2</v>
      </c>
      <c r="N582" s="208">
        <f>'[1]WACC Calc'!H373</f>
        <v>1.2000000000000233E-2</v>
      </c>
      <c r="O582" s="208">
        <f>'[1]WACC Calc'!I373</f>
        <v>1.2000000000000233E-2</v>
      </c>
      <c r="P582" s="208">
        <f>'[1]WACC Calc'!J373</f>
        <v>1.2000000000000233E-2</v>
      </c>
      <c r="Q582" s="208">
        <f>'[1]WACC Calc'!K373</f>
        <v>1.2000000000000233E-2</v>
      </c>
      <c r="R582" s="208">
        <f>'[1]WACC Calc'!L373</f>
        <v>1.2000000000000233E-2</v>
      </c>
      <c r="S582" s="208">
        <f>'[1]WACC Calc'!M373</f>
        <v>1.2000000000000233E-2</v>
      </c>
      <c r="T582" s="208">
        <f>'[1]WACC Calc'!N373</f>
        <v>1.2000000000000233E-2</v>
      </c>
      <c r="U582" s="208">
        <f>'[1]WACC Calc'!O373</f>
        <v>1.2000000000000233E-2</v>
      </c>
      <c r="V582" s="208">
        <f>'[1]WACC Calc'!P373</f>
        <v>1.2000000000000233E-2</v>
      </c>
      <c r="W582" s="208">
        <f>'[1]WACC Calc'!Q373</f>
        <v>1.2000000000000233E-2</v>
      </c>
      <c r="X582" s="208">
        <f>'[1]WACC Calc'!R373</f>
        <v>1.2000000000000233E-2</v>
      </c>
      <c r="Y582" s="208">
        <f>'[1]WACC Calc'!S373</f>
        <v>1.2000000000000233E-2</v>
      </c>
      <c r="Z582" s="208">
        <f>'[1]WACC Calc'!T373</f>
        <v>1.2000000000000233E-2</v>
      </c>
      <c r="AA582" s="208">
        <f>'[1]WACC Calc'!U373</f>
        <v>1.2000000000000233E-2</v>
      </c>
      <c r="AB582" s="208">
        <f>'[1]WACC Calc'!V373</f>
        <v>1.2000000000000233E-2</v>
      </c>
      <c r="AC582" s="208">
        <f>'[1]WACC Calc'!W373</f>
        <v>1.2000000000000233E-2</v>
      </c>
      <c r="AD582" s="208">
        <f>'[1]WACC Calc'!X373</f>
        <v>1.2000000000000233E-2</v>
      </c>
      <c r="AE582" s="208">
        <f>'[1]WACC Calc'!Y373</f>
        <v>1.2000000000000233E-2</v>
      </c>
      <c r="AF582" s="208">
        <f>'[1]WACC Calc'!Z373</f>
        <v>1.2000000000000233E-2</v>
      </c>
      <c r="AG582" s="208">
        <f>'[1]WACC Calc'!AA373</f>
        <v>1.2000000000000233E-2</v>
      </c>
      <c r="AH582" s="208">
        <f>'[1]WACC Calc'!AB373</f>
        <v>1.2000000000000233E-2</v>
      </c>
      <c r="AI582" s="208">
        <f>'[1]WACC Calc'!AC373</f>
        <v>1.2000000000000233E-2</v>
      </c>
      <c r="AJ582" s="208">
        <f>'[1]WACC Calc'!AD373</f>
        <v>1.2000000000000233E-2</v>
      </c>
      <c r="AK582" s="208">
        <f>'[1]WACC Calc'!AE373</f>
        <v>1.2000000000000233E-2</v>
      </c>
      <c r="AL582" s="208">
        <f>'[1]WACC Calc'!AF373</f>
        <v>1.2000000000000233E-2</v>
      </c>
      <c r="AM582" s="208">
        <f>'[1]WACC Calc'!AG373</f>
        <v>1.2000000000000233E-2</v>
      </c>
      <c r="AN582" s="208">
        <f>'[1]WACC Calc'!AH373</f>
        <v>1.2000000000000233E-2</v>
      </c>
      <c r="AO582" s="208">
        <f>'[1]WACC Calc'!AI373</f>
        <v>1.2000000000000233E-2</v>
      </c>
      <c r="AP582" s="208">
        <f>'[1]WACC Calc'!AJ373</f>
        <v>1.2000000000000233E-2</v>
      </c>
      <c r="AQ582" s="208">
        <f>'[1]WACC Calc'!AK373</f>
        <v>1.2000000000000233E-2</v>
      </c>
      <c r="AR582" s="208">
        <f>'[1]WACC Calc'!AL373</f>
        <v>1.2000000000000233E-2</v>
      </c>
      <c r="AS582" s="208">
        <f>'[1]WACC Calc'!AM373</f>
        <v>1.2000000000000233E-2</v>
      </c>
      <c r="AT582" s="208">
        <f>'[1]WACC Calc'!AN373</f>
        <v>1.2000000000000233E-2</v>
      </c>
    </row>
    <row r="583" spans="7:46" ht="13.9" customHeight="1" x14ac:dyDescent="0.4">
      <c r="G583" s="24"/>
      <c r="H583" s="260"/>
      <c r="I583" s="25"/>
      <c r="J583" s="252"/>
      <c r="K583" s="207" t="s">
        <v>207</v>
      </c>
      <c r="L583" s="208">
        <f>'[1]WACC Calc'!F374</f>
        <v>1.2000000000000233E-2</v>
      </c>
      <c r="M583" s="208">
        <f>'[1]WACC Calc'!G374</f>
        <v>1.2000000000000233E-2</v>
      </c>
      <c r="N583" s="208">
        <f>'[1]WACC Calc'!H374</f>
        <v>1.2000000000000233E-2</v>
      </c>
      <c r="O583" s="208">
        <f>'[1]WACC Calc'!I374</f>
        <v>1.2000000000000233E-2</v>
      </c>
      <c r="P583" s="208">
        <f>'[1]WACC Calc'!J374</f>
        <v>1.2000000000000233E-2</v>
      </c>
      <c r="Q583" s="208">
        <f>'[1]WACC Calc'!K374</f>
        <v>1.2000000000000233E-2</v>
      </c>
      <c r="R583" s="208">
        <f>'[1]WACC Calc'!L374</f>
        <v>1.2000000000000233E-2</v>
      </c>
      <c r="S583" s="208">
        <f>'[1]WACC Calc'!M374</f>
        <v>1.2000000000000233E-2</v>
      </c>
      <c r="T583" s="208">
        <f>'[1]WACC Calc'!N374</f>
        <v>1.2000000000000233E-2</v>
      </c>
      <c r="U583" s="208">
        <f>'[1]WACC Calc'!O374</f>
        <v>1.2000000000000233E-2</v>
      </c>
      <c r="V583" s="208">
        <f>'[1]WACC Calc'!P374</f>
        <v>1.2000000000000233E-2</v>
      </c>
      <c r="W583" s="208">
        <f>'[1]WACC Calc'!Q374</f>
        <v>1.2000000000000233E-2</v>
      </c>
      <c r="X583" s="208">
        <f>'[1]WACC Calc'!R374</f>
        <v>1.2000000000000233E-2</v>
      </c>
      <c r="Y583" s="208">
        <f>'[1]WACC Calc'!S374</f>
        <v>1.2000000000000233E-2</v>
      </c>
      <c r="Z583" s="208">
        <f>'[1]WACC Calc'!T374</f>
        <v>1.2000000000000233E-2</v>
      </c>
      <c r="AA583" s="208">
        <f>'[1]WACC Calc'!U374</f>
        <v>1.2000000000000233E-2</v>
      </c>
      <c r="AB583" s="208">
        <f>'[1]WACC Calc'!V374</f>
        <v>1.2000000000000233E-2</v>
      </c>
      <c r="AC583" s="208">
        <f>'[1]WACC Calc'!W374</f>
        <v>1.2000000000000233E-2</v>
      </c>
      <c r="AD583" s="208">
        <f>'[1]WACC Calc'!X374</f>
        <v>1.2000000000000233E-2</v>
      </c>
      <c r="AE583" s="208">
        <f>'[1]WACC Calc'!Y374</f>
        <v>1.2000000000000233E-2</v>
      </c>
      <c r="AF583" s="208">
        <f>'[1]WACC Calc'!Z374</f>
        <v>1.2000000000000233E-2</v>
      </c>
      <c r="AG583" s="208">
        <f>'[1]WACC Calc'!AA374</f>
        <v>1.2000000000000233E-2</v>
      </c>
      <c r="AH583" s="208">
        <f>'[1]WACC Calc'!AB374</f>
        <v>1.2000000000000233E-2</v>
      </c>
      <c r="AI583" s="208">
        <f>'[1]WACC Calc'!AC374</f>
        <v>1.2000000000000233E-2</v>
      </c>
      <c r="AJ583" s="208">
        <f>'[1]WACC Calc'!AD374</f>
        <v>1.2000000000000233E-2</v>
      </c>
      <c r="AK583" s="208">
        <f>'[1]WACC Calc'!AE374</f>
        <v>1.2000000000000233E-2</v>
      </c>
      <c r="AL583" s="208">
        <f>'[1]WACC Calc'!AF374</f>
        <v>1.2000000000000233E-2</v>
      </c>
      <c r="AM583" s="208">
        <f>'[1]WACC Calc'!AG374</f>
        <v>1.2000000000000233E-2</v>
      </c>
      <c r="AN583" s="208">
        <f>'[1]WACC Calc'!AH374</f>
        <v>1.2000000000000233E-2</v>
      </c>
      <c r="AO583" s="208">
        <f>'[1]WACC Calc'!AI374</f>
        <v>1.2000000000000233E-2</v>
      </c>
      <c r="AP583" s="208">
        <f>'[1]WACC Calc'!AJ374</f>
        <v>1.2000000000000233E-2</v>
      </c>
      <c r="AQ583" s="208">
        <f>'[1]WACC Calc'!AK374</f>
        <v>1.2000000000000233E-2</v>
      </c>
      <c r="AR583" s="208">
        <f>'[1]WACC Calc'!AL374</f>
        <v>1.2000000000000233E-2</v>
      </c>
      <c r="AS583" s="208">
        <f>'[1]WACC Calc'!AM374</f>
        <v>1.2000000000000233E-2</v>
      </c>
      <c r="AT583" s="208">
        <f>'[1]WACC Calc'!AN374</f>
        <v>1.2000000000000233E-2</v>
      </c>
    </row>
    <row r="584" spans="7:46" ht="13.9" customHeight="1" x14ac:dyDescent="0.4">
      <c r="G584" s="24"/>
      <c r="H584" s="260"/>
      <c r="I584" s="25"/>
      <c r="J584" s="252"/>
      <c r="K584" s="207" t="s">
        <v>116</v>
      </c>
      <c r="L584" s="208">
        <f>'[1]WACC Calc'!F375</f>
        <v>3.73E-2</v>
      </c>
      <c r="M584" s="208">
        <f>'[1]WACC Calc'!G375</f>
        <v>3.73E-2</v>
      </c>
      <c r="N584" s="208">
        <f>'[1]WACC Calc'!H375</f>
        <v>3.73E-2</v>
      </c>
      <c r="O584" s="208">
        <f>'[1]WACC Calc'!I375</f>
        <v>3.73E-2</v>
      </c>
      <c r="P584" s="208">
        <f>'[1]WACC Calc'!J375</f>
        <v>3.73E-2</v>
      </c>
      <c r="Q584" s="208">
        <f>'[1]WACC Calc'!K375</f>
        <v>3.73E-2</v>
      </c>
      <c r="R584" s="208">
        <f>'[1]WACC Calc'!L375</f>
        <v>3.73E-2</v>
      </c>
      <c r="S584" s="208">
        <f>'[1]WACC Calc'!M375</f>
        <v>3.73E-2</v>
      </c>
      <c r="T584" s="208">
        <f>'[1]WACC Calc'!N375</f>
        <v>3.73E-2</v>
      </c>
      <c r="U584" s="208">
        <f>'[1]WACC Calc'!O375</f>
        <v>3.73E-2</v>
      </c>
      <c r="V584" s="208">
        <f>'[1]WACC Calc'!P375</f>
        <v>3.73E-2</v>
      </c>
      <c r="W584" s="208">
        <f>'[1]WACC Calc'!Q375</f>
        <v>3.73E-2</v>
      </c>
      <c r="X584" s="208">
        <f>'[1]WACC Calc'!R375</f>
        <v>3.73E-2</v>
      </c>
      <c r="Y584" s="208">
        <f>'[1]WACC Calc'!S375</f>
        <v>3.73E-2</v>
      </c>
      <c r="Z584" s="208">
        <f>'[1]WACC Calc'!T375</f>
        <v>3.73E-2</v>
      </c>
      <c r="AA584" s="208">
        <f>'[1]WACC Calc'!U375</f>
        <v>3.73E-2</v>
      </c>
      <c r="AB584" s="208">
        <f>'[1]WACC Calc'!V375</f>
        <v>3.73E-2</v>
      </c>
      <c r="AC584" s="208">
        <f>'[1]WACC Calc'!W375</f>
        <v>3.73E-2</v>
      </c>
      <c r="AD584" s="208">
        <f>'[1]WACC Calc'!X375</f>
        <v>3.73E-2</v>
      </c>
      <c r="AE584" s="208">
        <f>'[1]WACC Calc'!Y375</f>
        <v>3.73E-2</v>
      </c>
      <c r="AF584" s="208">
        <f>'[1]WACC Calc'!Z375</f>
        <v>3.73E-2</v>
      </c>
      <c r="AG584" s="208">
        <f>'[1]WACC Calc'!AA375</f>
        <v>3.73E-2</v>
      </c>
      <c r="AH584" s="208">
        <f>'[1]WACC Calc'!AB375</f>
        <v>3.73E-2</v>
      </c>
      <c r="AI584" s="208">
        <f>'[1]WACC Calc'!AC375</f>
        <v>3.73E-2</v>
      </c>
      <c r="AJ584" s="208">
        <f>'[1]WACC Calc'!AD375</f>
        <v>3.73E-2</v>
      </c>
      <c r="AK584" s="208">
        <f>'[1]WACC Calc'!AE375</f>
        <v>3.73E-2</v>
      </c>
      <c r="AL584" s="208">
        <f>'[1]WACC Calc'!AF375</f>
        <v>3.73E-2</v>
      </c>
      <c r="AM584" s="208">
        <f>'[1]WACC Calc'!AG375</f>
        <v>3.73E-2</v>
      </c>
      <c r="AN584" s="208">
        <f>'[1]WACC Calc'!AH375</f>
        <v>3.73E-2</v>
      </c>
      <c r="AO584" s="208">
        <f>'[1]WACC Calc'!AI375</f>
        <v>3.73E-2</v>
      </c>
      <c r="AP584" s="208">
        <f>'[1]WACC Calc'!AJ375</f>
        <v>3.73E-2</v>
      </c>
      <c r="AQ584" s="208">
        <f>'[1]WACC Calc'!AK375</f>
        <v>3.73E-2</v>
      </c>
      <c r="AR584" s="208">
        <f>'[1]WACC Calc'!AL375</f>
        <v>3.73E-2</v>
      </c>
      <c r="AS584" s="208">
        <f>'[1]WACC Calc'!AM375</f>
        <v>3.73E-2</v>
      </c>
      <c r="AT584" s="208">
        <f>'[1]WACC Calc'!AN375</f>
        <v>3.73E-2</v>
      </c>
    </row>
    <row r="585" spans="7:46" ht="13.9" customHeight="1" x14ac:dyDescent="0.4">
      <c r="G585" s="24"/>
      <c r="H585" s="260"/>
      <c r="I585" s="25"/>
      <c r="J585" s="252"/>
      <c r="K585" s="207" t="s">
        <v>208</v>
      </c>
      <c r="L585" s="208">
        <f>'[1]WACC Calc'!F376</f>
        <v>0.1603</v>
      </c>
      <c r="M585" s="208">
        <f>'[1]WACC Calc'!G376</f>
        <v>0.15672857142857144</v>
      </c>
      <c r="N585" s="208">
        <f>'[1]WACC Calc'!H376</f>
        <v>0.15315714285714288</v>
      </c>
      <c r="O585" s="208">
        <f>'[1]WACC Calc'!I376</f>
        <v>0.14958571428571432</v>
      </c>
      <c r="P585" s="208">
        <f>'[1]WACC Calc'!J376</f>
        <v>0.14601428571428576</v>
      </c>
      <c r="Q585" s="208">
        <f>'[1]WACC Calc'!K376</f>
        <v>0.1424428571428572</v>
      </c>
      <c r="R585" s="208">
        <f>'[1]WACC Calc'!L376</f>
        <v>0.13887142857142865</v>
      </c>
      <c r="S585" s="208">
        <f>'[1]WACC Calc'!M376</f>
        <v>0.13530000000000009</v>
      </c>
      <c r="T585" s="208">
        <f>'[1]WACC Calc'!N376</f>
        <v>0.13172857142857153</v>
      </c>
      <c r="U585" s="208">
        <f>'[1]WACC Calc'!O376</f>
        <v>0.12815714285714297</v>
      </c>
      <c r="V585" s="208">
        <f>'[1]WACC Calc'!P376</f>
        <v>0.1245857142857144</v>
      </c>
      <c r="W585" s="208">
        <f>'[1]WACC Calc'!Q376</f>
        <v>0.12101428571428582</v>
      </c>
      <c r="X585" s="208">
        <f>'[1]WACC Calc'!R376</f>
        <v>0.11744285714285725</v>
      </c>
      <c r="Y585" s="208">
        <f>'[1]WACC Calc'!S376</f>
        <v>0.11387142857142868</v>
      </c>
      <c r="Z585" s="208">
        <f>'[1]WACC Calc'!T376</f>
        <v>0.11030000000000001</v>
      </c>
      <c r="AA585" s="208">
        <f>'[1]WACC Calc'!U376</f>
        <v>0.10830000000000001</v>
      </c>
      <c r="AB585" s="208">
        <f>'[1]WACC Calc'!V376</f>
        <v>0.10630000000000001</v>
      </c>
      <c r="AC585" s="208">
        <f>'[1]WACC Calc'!W376</f>
        <v>0.1043</v>
      </c>
      <c r="AD585" s="208">
        <f>'[1]WACC Calc'!X376</f>
        <v>0.1023</v>
      </c>
      <c r="AE585" s="208">
        <f>'[1]WACC Calc'!Y376</f>
        <v>0.1003</v>
      </c>
      <c r="AF585" s="208">
        <f>'[1]WACC Calc'!Z376</f>
        <v>9.8299999999999998E-2</v>
      </c>
      <c r="AG585" s="208">
        <f>'[1]WACC Calc'!AA376</f>
        <v>9.6299999999999997E-2</v>
      </c>
      <c r="AH585" s="208">
        <f>'[1]WACC Calc'!AB376</f>
        <v>9.4299999999999995E-2</v>
      </c>
      <c r="AI585" s="208">
        <f>'[1]WACC Calc'!AC376</f>
        <v>9.2299999999999993E-2</v>
      </c>
      <c r="AJ585" s="208">
        <f>'[1]WACC Calc'!AD376</f>
        <v>9.0300000000000005E-2</v>
      </c>
      <c r="AK585" s="208">
        <f>'[1]WACC Calc'!AE376</f>
        <v>9.0300000000000005E-2</v>
      </c>
      <c r="AL585" s="208">
        <f>'[1]WACC Calc'!AF376</f>
        <v>9.0300000000000005E-2</v>
      </c>
      <c r="AM585" s="208">
        <f>'[1]WACC Calc'!AG376</f>
        <v>9.0300000000000005E-2</v>
      </c>
      <c r="AN585" s="208">
        <f>'[1]WACC Calc'!AH376</f>
        <v>9.0300000000000005E-2</v>
      </c>
      <c r="AO585" s="208">
        <f>'[1]WACC Calc'!AI376</f>
        <v>9.0300000000000005E-2</v>
      </c>
      <c r="AP585" s="208">
        <f>'[1]WACC Calc'!AJ376</f>
        <v>9.0300000000000005E-2</v>
      </c>
      <c r="AQ585" s="208">
        <f>'[1]WACC Calc'!AK376</f>
        <v>9.0300000000000005E-2</v>
      </c>
      <c r="AR585" s="208">
        <f>'[1]WACC Calc'!AL376</f>
        <v>9.0300000000000005E-2</v>
      </c>
      <c r="AS585" s="208">
        <f>'[1]WACC Calc'!AM376</f>
        <v>9.0300000000000005E-2</v>
      </c>
      <c r="AT585" s="208">
        <f>'[1]WACC Calc'!AN376</f>
        <v>9.0300000000000005E-2</v>
      </c>
    </row>
    <row r="586" spans="7:46" ht="13.9" customHeight="1" x14ac:dyDescent="0.4">
      <c r="G586" s="24"/>
      <c r="H586" s="260"/>
      <c r="I586" s="25"/>
      <c r="J586" s="252"/>
      <c r="K586" s="207" t="s">
        <v>117</v>
      </c>
      <c r="L586" s="208">
        <f>'[1]WACC Calc'!F377</f>
        <v>0.1603</v>
      </c>
      <c r="M586" s="208">
        <f>'[1]WACC Calc'!G377</f>
        <v>0.15672857142857144</v>
      </c>
      <c r="N586" s="208">
        <f>'[1]WACC Calc'!H377</f>
        <v>0.15315714285714288</v>
      </c>
      <c r="O586" s="208">
        <f>'[1]WACC Calc'!I377</f>
        <v>0.14958571428571432</v>
      </c>
      <c r="P586" s="208">
        <f>'[1]WACC Calc'!J377</f>
        <v>0.14601428571428576</v>
      </c>
      <c r="Q586" s="208">
        <f>'[1]WACC Calc'!K377</f>
        <v>0.1424428571428572</v>
      </c>
      <c r="R586" s="208">
        <f>'[1]WACC Calc'!L377</f>
        <v>0.13887142857142865</v>
      </c>
      <c r="S586" s="208">
        <f>'[1]WACC Calc'!M377</f>
        <v>0.13530000000000009</v>
      </c>
      <c r="T586" s="208">
        <f>'[1]WACC Calc'!N377</f>
        <v>0.13172857142857153</v>
      </c>
      <c r="U586" s="208">
        <f>'[1]WACC Calc'!O377</f>
        <v>0.12815714285714297</v>
      </c>
      <c r="V586" s="208">
        <f>'[1]WACC Calc'!P377</f>
        <v>0.1245857142857144</v>
      </c>
      <c r="W586" s="208">
        <f>'[1]WACC Calc'!Q377</f>
        <v>0.12101428571428582</v>
      </c>
      <c r="X586" s="208">
        <f>'[1]WACC Calc'!R377</f>
        <v>0.11744285714285725</v>
      </c>
      <c r="Y586" s="208">
        <f>'[1]WACC Calc'!S377</f>
        <v>0.11387142857142868</v>
      </c>
      <c r="Z586" s="208">
        <f>'[1]WACC Calc'!T377</f>
        <v>0.11030000000000001</v>
      </c>
      <c r="AA586" s="208">
        <f>'[1]WACC Calc'!U377</f>
        <v>0.10830000000000001</v>
      </c>
      <c r="AB586" s="208">
        <f>'[1]WACC Calc'!V377</f>
        <v>0.10630000000000001</v>
      </c>
      <c r="AC586" s="208">
        <f>'[1]WACC Calc'!W377</f>
        <v>0.1043</v>
      </c>
      <c r="AD586" s="208">
        <f>'[1]WACC Calc'!X377</f>
        <v>0.1023</v>
      </c>
      <c r="AE586" s="208">
        <f>'[1]WACC Calc'!Y377</f>
        <v>0.1003</v>
      </c>
      <c r="AF586" s="208">
        <f>'[1]WACC Calc'!Z377</f>
        <v>9.8299999999999998E-2</v>
      </c>
      <c r="AG586" s="208">
        <f>'[1]WACC Calc'!AA377</f>
        <v>9.6299999999999997E-2</v>
      </c>
      <c r="AH586" s="208">
        <f>'[1]WACC Calc'!AB377</f>
        <v>9.4299999999999995E-2</v>
      </c>
      <c r="AI586" s="208">
        <f>'[1]WACC Calc'!AC377</f>
        <v>9.2299999999999993E-2</v>
      </c>
      <c r="AJ586" s="208">
        <f>'[1]WACC Calc'!AD377</f>
        <v>9.0300000000000005E-2</v>
      </c>
      <c r="AK586" s="208">
        <f>'[1]WACC Calc'!AE377</f>
        <v>9.0300000000000005E-2</v>
      </c>
      <c r="AL586" s="208">
        <f>'[1]WACC Calc'!AF377</f>
        <v>9.0300000000000005E-2</v>
      </c>
      <c r="AM586" s="208">
        <f>'[1]WACC Calc'!AG377</f>
        <v>9.0300000000000005E-2</v>
      </c>
      <c r="AN586" s="208">
        <f>'[1]WACC Calc'!AH377</f>
        <v>9.0300000000000005E-2</v>
      </c>
      <c r="AO586" s="208">
        <f>'[1]WACC Calc'!AI377</f>
        <v>9.0300000000000005E-2</v>
      </c>
      <c r="AP586" s="208">
        <f>'[1]WACC Calc'!AJ377</f>
        <v>9.0300000000000005E-2</v>
      </c>
      <c r="AQ586" s="208">
        <f>'[1]WACC Calc'!AK377</f>
        <v>9.0300000000000005E-2</v>
      </c>
      <c r="AR586" s="208">
        <f>'[1]WACC Calc'!AL377</f>
        <v>9.0300000000000005E-2</v>
      </c>
      <c r="AS586" s="208">
        <f>'[1]WACC Calc'!AM377</f>
        <v>9.0300000000000005E-2</v>
      </c>
      <c r="AT586" s="208">
        <f>'[1]WACC Calc'!AN377</f>
        <v>9.0300000000000005E-2</v>
      </c>
    </row>
    <row r="587" spans="7:46" ht="13.9" customHeight="1" x14ac:dyDescent="0.4">
      <c r="G587" s="24"/>
      <c r="H587" s="260"/>
      <c r="I587" s="25"/>
      <c r="J587" s="252"/>
      <c r="K587" s="207" t="s">
        <v>209</v>
      </c>
      <c r="L587" s="208">
        <f>'[1]WACC Calc'!F378</f>
        <v>0.1603</v>
      </c>
      <c r="M587" s="208">
        <f>'[1]WACC Calc'!G378</f>
        <v>0.15672857142857144</v>
      </c>
      <c r="N587" s="208">
        <f>'[1]WACC Calc'!H378</f>
        <v>0.15315714285714288</v>
      </c>
      <c r="O587" s="208">
        <f>'[1]WACC Calc'!I378</f>
        <v>0.14958571428571432</v>
      </c>
      <c r="P587" s="208">
        <f>'[1]WACC Calc'!J378</f>
        <v>0.14601428571428576</v>
      </c>
      <c r="Q587" s="208">
        <f>'[1]WACC Calc'!K378</f>
        <v>0.1424428571428572</v>
      </c>
      <c r="R587" s="208">
        <f>'[1]WACC Calc'!L378</f>
        <v>0.13887142857142865</v>
      </c>
      <c r="S587" s="208">
        <f>'[1]WACC Calc'!M378</f>
        <v>0.13530000000000009</v>
      </c>
      <c r="T587" s="208">
        <f>'[1]WACC Calc'!N378</f>
        <v>0.13172857142857153</v>
      </c>
      <c r="U587" s="208">
        <f>'[1]WACC Calc'!O378</f>
        <v>0.12815714285714297</v>
      </c>
      <c r="V587" s="208">
        <f>'[1]WACC Calc'!P378</f>
        <v>0.1245857142857144</v>
      </c>
      <c r="W587" s="208">
        <f>'[1]WACC Calc'!Q378</f>
        <v>0.12101428571428582</v>
      </c>
      <c r="X587" s="208">
        <f>'[1]WACC Calc'!R378</f>
        <v>0.11744285714285725</v>
      </c>
      <c r="Y587" s="208">
        <f>'[1]WACC Calc'!S378</f>
        <v>0.11387142857142868</v>
      </c>
      <c r="Z587" s="208">
        <f>'[1]WACC Calc'!T378</f>
        <v>0.11030000000000001</v>
      </c>
      <c r="AA587" s="208">
        <f>'[1]WACC Calc'!U378</f>
        <v>0.10830000000000001</v>
      </c>
      <c r="AB587" s="208">
        <f>'[1]WACC Calc'!V378</f>
        <v>0.10630000000000001</v>
      </c>
      <c r="AC587" s="208">
        <f>'[1]WACC Calc'!W378</f>
        <v>0.1043</v>
      </c>
      <c r="AD587" s="208">
        <f>'[1]WACC Calc'!X378</f>
        <v>0.1023</v>
      </c>
      <c r="AE587" s="208">
        <f>'[1]WACC Calc'!Y378</f>
        <v>0.1003</v>
      </c>
      <c r="AF587" s="208">
        <f>'[1]WACC Calc'!Z378</f>
        <v>9.8299999999999998E-2</v>
      </c>
      <c r="AG587" s="208">
        <f>'[1]WACC Calc'!AA378</f>
        <v>9.6299999999999997E-2</v>
      </c>
      <c r="AH587" s="208">
        <f>'[1]WACC Calc'!AB378</f>
        <v>9.4299999999999995E-2</v>
      </c>
      <c r="AI587" s="208">
        <f>'[1]WACC Calc'!AC378</f>
        <v>9.2299999999999993E-2</v>
      </c>
      <c r="AJ587" s="208">
        <f>'[1]WACC Calc'!AD378</f>
        <v>9.0300000000000005E-2</v>
      </c>
      <c r="AK587" s="208">
        <f>'[1]WACC Calc'!AE378</f>
        <v>9.0300000000000005E-2</v>
      </c>
      <c r="AL587" s="208">
        <f>'[1]WACC Calc'!AF378</f>
        <v>9.0300000000000005E-2</v>
      </c>
      <c r="AM587" s="208">
        <f>'[1]WACC Calc'!AG378</f>
        <v>9.0300000000000005E-2</v>
      </c>
      <c r="AN587" s="208">
        <f>'[1]WACC Calc'!AH378</f>
        <v>9.0300000000000005E-2</v>
      </c>
      <c r="AO587" s="208">
        <f>'[1]WACC Calc'!AI378</f>
        <v>9.0300000000000005E-2</v>
      </c>
      <c r="AP587" s="208">
        <f>'[1]WACC Calc'!AJ378</f>
        <v>9.0300000000000005E-2</v>
      </c>
      <c r="AQ587" s="208">
        <f>'[1]WACC Calc'!AK378</f>
        <v>9.0300000000000005E-2</v>
      </c>
      <c r="AR587" s="208">
        <f>'[1]WACC Calc'!AL378</f>
        <v>9.0300000000000005E-2</v>
      </c>
      <c r="AS587" s="208">
        <f>'[1]WACC Calc'!AM378</f>
        <v>9.0300000000000005E-2</v>
      </c>
      <c r="AT587" s="208">
        <f>'[1]WACC Calc'!AN378</f>
        <v>9.0300000000000005E-2</v>
      </c>
    </row>
    <row r="588" spans="7:46" ht="13.9" customHeight="1" x14ac:dyDescent="0.4">
      <c r="G588" s="24"/>
      <c r="H588" s="260"/>
      <c r="I588" s="25"/>
      <c r="J588" s="252"/>
      <c r="K588" s="207" t="s">
        <v>210</v>
      </c>
      <c r="L588" s="208">
        <f>'[1]WACC Calc'!F379</f>
        <v>0.1319999999999999</v>
      </c>
      <c r="M588" s="208">
        <f>'[1]WACC Calc'!G379</f>
        <v>0.12851567944250863</v>
      </c>
      <c r="N588" s="208">
        <f>'[1]WACC Calc'!H379</f>
        <v>0.12503135888501737</v>
      </c>
      <c r="O588" s="208">
        <f>'[1]WACC Calc'!I379</f>
        <v>0.12154703832752611</v>
      </c>
      <c r="P588" s="208">
        <f>'[1]WACC Calc'!J379</f>
        <v>0.11806271777003485</v>
      </c>
      <c r="Q588" s="208">
        <f>'[1]WACC Calc'!K379</f>
        <v>0.11457839721254359</v>
      </c>
      <c r="R588" s="208">
        <f>'[1]WACC Calc'!L379</f>
        <v>0.11109407665505233</v>
      </c>
      <c r="S588" s="208">
        <f>'[1]WACC Calc'!M379</f>
        <v>0.10760975609756107</v>
      </c>
      <c r="T588" s="208">
        <f>'[1]WACC Calc'!N379</f>
        <v>0.10412543554006981</v>
      </c>
      <c r="U588" s="208">
        <f>'[1]WACC Calc'!O379</f>
        <v>0.10064111498257855</v>
      </c>
      <c r="V588" s="208">
        <f>'[1]WACC Calc'!P379</f>
        <v>9.7156794425087289E-2</v>
      </c>
      <c r="W588" s="208">
        <f>'[1]WACC Calc'!Q379</f>
        <v>9.3672473867596029E-2</v>
      </c>
      <c r="X588" s="208">
        <f>'[1]WACC Calc'!R379</f>
        <v>9.0188153310104768E-2</v>
      </c>
      <c r="Y588" s="208">
        <f>'[1]WACC Calc'!S379</f>
        <v>8.6703832752613286E-2</v>
      </c>
      <c r="Z588" s="208">
        <f>'[1]WACC Calc'!T379</f>
        <v>8.3219512195122025E-2</v>
      </c>
      <c r="AA588" s="208">
        <f>'[1]WACC Calc'!U379</f>
        <v>8.1268292682926901E-2</v>
      </c>
      <c r="AB588" s="208">
        <f>'[1]WACC Calc'!V379</f>
        <v>7.9317073170731778E-2</v>
      </c>
      <c r="AC588" s="208">
        <f>'[1]WACC Calc'!W379</f>
        <v>7.7365853658536654E-2</v>
      </c>
      <c r="AD588" s="208">
        <f>'[1]WACC Calc'!X379</f>
        <v>7.541463414634153E-2</v>
      </c>
      <c r="AE588" s="208">
        <f>'[1]WACC Calc'!Y379</f>
        <v>7.3463414634146407E-2</v>
      </c>
      <c r="AF588" s="208">
        <f>'[1]WACC Calc'!Z379</f>
        <v>7.1512195121951283E-2</v>
      </c>
      <c r="AG588" s="208">
        <f>'[1]WACC Calc'!AA379</f>
        <v>6.9560975609756159E-2</v>
      </c>
      <c r="AH588" s="208">
        <f>'[1]WACC Calc'!AB379</f>
        <v>6.7609756097561036E-2</v>
      </c>
      <c r="AI588" s="208">
        <f>'[1]WACC Calc'!AC379</f>
        <v>6.5658536585365912E-2</v>
      </c>
      <c r="AJ588" s="208">
        <f>'[1]WACC Calc'!AD379</f>
        <v>6.3707317073170788E-2</v>
      </c>
      <c r="AK588" s="208">
        <f>'[1]WACC Calc'!AE379</f>
        <v>6.3707317073170788E-2</v>
      </c>
      <c r="AL588" s="208">
        <f>'[1]WACC Calc'!AF379</f>
        <v>6.3707317073170788E-2</v>
      </c>
      <c r="AM588" s="208">
        <f>'[1]WACC Calc'!AG379</f>
        <v>6.3707317073170788E-2</v>
      </c>
      <c r="AN588" s="208">
        <f>'[1]WACC Calc'!AH379</f>
        <v>6.3707317073170788E-2</v>
      </c>
      <c r="AO588" s="208">
        <f>'[1]WACC Calc'!AI379</f>
        <v>6.3707317073170788E-2</v>
      </c>
      <c r="AP588" s="208">
        <f>'[1]WACC Calc'!AJ379</f>
        <v>6.3707317073170788E-2</v>
      </c>
      <c r="AQ588" s="208">
        <f>'[1]WACC Calc'!AK379</f>
        <v>6.3707317073170788E-2</v>
      </c>
      <c r="AR588" s="208">
        <f>'[1]WACC Calc'!AL379</f>
        <v>6.3707317073170788E-2</v>
      </c>
      <c r="AS588" s="208">
        <f>'[1]WACC Calc'!AM379</f>
        <v>6.3707317073170788E-2</v>
      </c>
      <c r="AT588" s="208">
        <f>'[1]WACC Calc'!AN379</f>
        <v>6.3707317073170788E-2</v>
      </c>
    </row>
    <row r="589" spans="7:46" ht="13.9" customHeight="1" x14ac:dyDescent="0.4">
      <c r="G589" s="24"/>
      <c r="H589" s="260"/>
      <c r="I589" s="25"/>
      <c r="J589" s="252"/>
      <c r="K589" s="207" t="s">
        <v>118</v>
      </c>
      <c r="L589" s="208">
        <f>'[1]WACC Calc'!F380</f>
        <v>0.1319999999999999</v>
      </c>
      <c r="M589" s="208">
        <f>'[1]WACC Calc'!G380</f>
        <v>0.12851567944250863</v>
      </c>
      <c r="N589" s="208">
        <f>'[1]WACC Calc'!H380</f>
        <v>0.12503135888501737</v>
      </c>
      <c r="O589" s="208">
        <f>'[1]WACC Calc'!I380</f>
        <v>0.12154703832752611</v>
      </c>
      <c r="P589" s="208">
        <f>'[1]WACC Calc'!J380</f>
        <v>0.11806271777003485</v>
      </c>
      <c r="Q589" s="208">
        <f>'[1]WACC Calc'!K380</f>
        <v>0.11457839721254359</v>
      </c>
      <c r="R589" s="208">
        <f>'[1]WACC Calc'!L380</f>
        <v>0.11109407665505233</v>
      </c>
      <c r="S589" s="208">
        <f>'[1]WACC Calc'!M380</f>
        <v>0.10760975609756107</v>
      </c>
      <c r="T589" s="208">
        <f>'[1]WACC Calc'!N380</f>
        <v>0.10412543554006981</v>
      </c>
      <c r="U589" s="208">
        <f>'[1]WACC Calc'!O380</f>
        <v>0.10064111498257855</v>
      </c>
      <c r="V589" s="208">
        <f>'[1]WACC Calc'!P380</f>
        <v>9.7156794425087289E-2</v>
      </c>
      <c r="W589" s="208">
        <f>'[1]WACC Calc'!Q380</f>
        <v>9.3672473867596029E-2</v>
      </c>
      <c r="X589" s="208">
        <f>'[1]WACC Calc'!R380</f>
        <v>9.0188153310104768E-2</v>
      </c>
      <c r="Y589" s="208">
        <f>'[1]WACC Calc'!S380</f>
        <v>8.6703832752613286E-2</v>
      </c>
      <c r="Z589" s="208">
        <f>'[1]WACC Calc'!T380</f>
        <v>8.3219512195122025E-2</v>
      </c>
      <c r="AA589" s="208">
        <f>'[1]WACC Calc'!U380</f>
        <v>8.1268292682926901E-2</v>
      </c>
      <c r="AB589" s="208">
        <f>'[1]WACC Calc'!V380</f>
        <v>7.9317073170731778E-2</v>
      </c>
      <c r="AC589" s="208">
        <f>'[1]WACC Calc'!W380</f>
        <v>7.7365853658536654E-2</v>
      </c>
      <c r="AD589" s="208">
        <f>'[1]WACC Calc'!X380</f>
        <v>7.541463414634153E-2</v>
      </c>
      <c r="AE589" s="208">
        <f>'[1]WACC Calc'!Y380</f>
        <v>7.3463414634146407E-2</v>
      </c>
      <c r="AF589" s="208">
        <f>'[1]WACC Calc'!Z380</f>
        <v>7.1512195121951283E-2</v>
      </c>
      <c r="AG589" s="208">
        <f>'[1]WACC Calc'!AA380</f>
        <v>6.9560975609756159E-2</v>
      </c>
      <c r="AH589" s="208">
        <f>'[1]WACC Calc'!AB380</f>
        <v>6.7609756097561036E-2</v>
      </c>
      <c r="AI589" s="208">
        <f>'[1]WACC Calc'!AC380</f>
        <v>6.5658536585365912E-2</v>
      </c>
      <c r="AJ589" s="208">
        <f>'[1]WACC Calc'!AD380</f>
        <v>6.3707317073170788E-2</v>
      </c>
      <c r="AK589" s="208">
        <f>'[1]WACC Calc'!AE380</f>
        <v>6.3707317073170788E-2</v>
      </c>
      <c r="AL589" s="208">
        <f>'[1]WACC Calc'!AF380</f>
        <v>6.3707317073170788E-2</v>
      </c>
      <c r="AM589" s="208">
        <f>'[1]WACC Calc'!AG380</f>
        <v>6.3707317073170788E-2</v>
      </c>
      <c r="AN589" s="208">
        <f>'[1]WACC Calc'!AH380</f>
        <v>6.3707317073170788E-2</v>
      </c>
      <c r="AO589" s="208">
        <f>'[1]WACC Calc'!AI380</f>
        <v>6.3707317073170788E-2</v>
      </c>
      <c r="AP589" s="208">
        <f>'[1]WACC Calc'!AJ380</f>
        <v>6.3707317073170788E-2</v>
      </c>
      <c r="AQ589" s="208">
        <f>'[1]WACC Calc'!AK380</f>
        <v>6.3707317073170788E-2</v>
      </c>
      <c r="AR589" s="208">
        <f>'[1]WACC Calc'!AL380</f>
        <v>6.3707317073170788E-2</v>
      </c>
      <c r="AS589" s="208">
        <f>'[1]WACC Calc'!AM380</f>
        <v>6.3707317073170788E-2</v>
      </c>
      <c r="AT589" s="208">
        <f>'[1]WACC Calc'!AN380</f>
        <v>6.3707317073170788E-2</v>
      </c>
    </row>
    <row r="590" spans="7:46" ht="13.9" customHeight="1" x14ac:dyDescent="0.4">
      <c r="G590" s="24"/>
      <c r="H590" s="260"/>
      <c r="I590" s="25"/>
      <c r="J590" s="252"/>
      <c r="K590" s="207" t="s">
        <v>211</v>
      </c>
      <c r="L590" s="208">
        <f>'[1]WACC Calc'!F381</f>
        <v>0.1319999999999999</v>
      </c>
      <c r="M590" s="208">
        <f>'[1]WACC Calc'!G381</f>
        <v>0.12851567944250863</v>
      </c>
      <c r="N590" s="208">
        <f>'[1]WACC Calc'!H381</f>
        <v>0.12503135888501737</v>
      </c>
      <c r="O590" s="208">
        <f>'[1]WACC Calc'!I381</f>
        <v>0.12154703832752611</v>
      </c>
      <c r="P590" s="208">
        <f>'[1]WACC Calc'!J381</f>
        <v>0.11806271777003485</v>
      </c>
      <c r="Q590" s="208">
        <f>'[1]WACC Calc'!K381</f>
        <v>0.11457839721254359</v>
      </c>
      <c r="R590" s="208">
        <f>'[1]WACC Calc'!L381</f>
        <v>0.11109407665505233</v>
      </c>
      <c r="S590" s="208">
        <f>'[1]WACC Calc'!M381</f>
        <v>0.10760975609756107</v>
      </c>
      <c r="T590" s="208">
        <f>'[1]WACC Calc'!N381</f>
        <v>0.10412543554006981</v>
      </c>
      <c r="U590" s="208">
        <f>'[1]WACC Calc'!O381</f>
        <v>0.10064111498257855</v>
      </c>
      <c r="V590" s="208">
        <f>'[1]WACC Calc'!P381</f>
        <v>9.7156794425087289E-2</v>
      </c>
      <c r="W590" s="208">
        <f>'[1]WACC Calc'!Q381</f>
        <v>9.3672473867596029E-2</v>
      </c>
      <c r="X590" s="208">
        <f>'[1]WACC Calc'!R381</f>
        <v>9.0188153310104768E-2</v>
      </c>
      <c r="Y590" s="208">
        <f>'[1]WACC Calc'!S381</f>
        <v>8.6703832752613286E-2</v>
      </c>
      <c r="Z590" s="208">
        <f>'[1]WACC Calc'!T381</f>
        <v>8.3219512195122025E-2</v>
      </c>
      <c r="AA590" s="208">
        <f>'[1]WACC Calc'!U381</f>
        <v>8.1268292682926901E-2</v>
      </c>
      <c r="AB590" s="208">
        <f>'[1]WACC Calc'!V381</f>
        <v>7.9317073170731778E-2</v>
      </c>
      <c r="AC590" s="208">
        <f>'[1]WACC Calc'!W381</f>
        <v>7.7365853658536654E-2</v>
      </c>
      <c r="AD590" s="208">
        <f>'[1]WACC Calc'!X381</f>
        <v>7.541463414634153E-2</v>
      </c>
      <c r="AE590" s="208">
        <f>'[1]WACC Calc'!Y381</f>
        <v>7.3463414634146407E-2</v>
      </c>
      <c r="AF590" s="208">
        <f>'[1]WACC Calc'!Z381</f>
        <v>7.1512195121951283E-2</v>
      </c>
      <c r="AG590" s="208">
        <f>'[1]WACC Calc'!AA381</f>
        <v>6.9560975609756159E-2</v>
      </c>
      <c r="AH590" s="208">
        <f>'[1]WACC Calc'!AB381</f>
        <v>6.7609756097561036E-2</v>
      </c>
      <c r="AI590" s="208">
        <f>'[1]WACC Calc'!AC381</f>
        <v>6.5658536585365912E-2</v>
      </c>
      <c r="AJ590" s="208">
        <f>'[1]WACC Calc'!AD381</f>
        <v>6.3707317073170788E-2</v>
      </c>
      <c r="AK590" s="208">
        <f>'[1]WACC Calc'!AE381</f>
        <v>6.3707317073170788E-2</v>
      </c>
      <c r="AL590" s="208">
        <f>'[1]WACC Calc'!AF381</f>
        <v>6.3707317073170788E-2</v>
      </c>
      <c r="AM590" s="208">
        <f>'[1]WACC Calc'!AG381</f>
        <v>6.3707317073170788E-2</v>
      </c>
      <c r="AN590" s="208">
        <f>'[1]WACC Calc'!AH381</f>
        <v>6.3707317073170788E-2</v>
      </c>
      <c r="AO590" s="208">
        <f>'[1]WACC Calc'!AI381</f>
        <v>6.3707317073170788E-2</v>
      </c>
      <c r="AP590" s="208">
        <f>'[1]WACC Calc'!AJ381</f>
        <v>6.3707317073170788E-2</v>
      </c>
      <c r="AQ590" s="208">
        <f>'[1]WACC Calc'!AK381</f>
        <v>6.3707317073170788E-2</v>
      </c>
      <c r="AR590" s="208">
        <f>'[1]WACC Calc'!AL381</f>
        <v>6.3707317073170788E-2</v>
      </c>
      <c r="AS590" s="208">
        <f>'[1]WACC Calc'!AM381</f>
        <v>6.3707317073170788E-2</v>
      </c>
      <c r="AT590" s="208">
        <f>'[1]WACC Calc'!AN381</f>
        <v>6.3707317073170788E-2</v>
      </c>
    </row>
    <row r="591" spans="7:46" ht="13.9" customHeight="1" x14ac:dyDescent="0.4">
      <c r="G591" s="24"/>
      <c r="H591" s="260"/>
      <c r="I591" s="25"/>
      <c r="J591" s="252"/>
      <c r="K591" s="207" t="s">
        <v>212</v>
      </c>
      <c r="L591" s="208">
        <f>'[1]WACC Calc'!F382</f>
        <v>0.6</v>
      </c>
      <c r="M591" s="208">
        <f>'[1]WACC Calc'!G382</f>
        <v>0.6071428571428571</v>
      </c>
      <c r="N591" s="208">
        <f>'[1]WACC Calc'!H382</f>
        <v>0.61428571428571421</v>
      </c>
      <c r="O591" s="208">
        <f>'[1]WACC Calc'!I382</f>
        <v>0.62142857142857133</v>
      </c>
      <c r="P591" s="208">
        <f>'[1]WACC Calc'!J382</f>
        <v>0.62857142857142845</v>
      </c>
      <c r="Q591" s="208">
        <f>'[1]WACC Calc'!K382</f>
        <v>0.63571428571428557</v>
      </c>
      <c r="R591" s="208">
        <f>'[1]WACC Calc'!L382</f>
        <v>0.64285714285714268</v>
      </c>
      <c r="S591" s="208">
        <f>'[1]WACC Calc'!M382</f>
        <v>0.6499999999999998</v>
      </c>
      <c r="T591" s="208">
        <f>'[1]WACC Calc'!N382</f>
        <v>0.65714285714285692</v>
      </c>
      <c r="U591" s="208">
        <f>'[1]WACC Calc'!O382</f>
        <v>0.66428571428571404</v>
      </c>
      <c r="V591" s="208">
        <f>'[1]WACC Calc'!P382</f>
        <v>0.67142857142857115</v>
      </c>
      <c r="W591" s="208">
        <f>'[1]WACC Calc'!Q382</f>
        <v>0.67857142857142827</v>
      </c>
      <c r="X591" s="208">
        <f>'[1]WACC Calc'!R382</f>
        <v>0.68571428571428539</v>
      </c>
      <c r="Y591" s="208">
        <f>'[1]WACC Calc'!S382</f>
        <v>0.69285714285714251</v>
      </c>
      <c r="Z591" s="208">
        <f>'[1]WACC Calc'!T382</f>
        <v>0.7</v>
      </c>
      <c r="AA591" s="208">
        <f>'[1]WACC Calc'!U382</f>
        <v>0.7</v>
      </c>
      <c r="AB591" s="208">
        <f>'[1]WACC Calc'!V382</f>
        <v>0.7</v>
      </c>
      <c r="AC591" s="208">
        <f>'[1]WACC Calc'!W382</f>
        <v>0.7</v>
      </c>
      <c r="AD591" s="208">
        <f>'[1]WACC Calc'!X382</f>
        <v>0.7</v>
      </c>
      <c r="AE591" s="208">
        <f>'[1]WACC Calc'!Y382</f>
        <v>0.7</v>
      </c>
      <c r="AF591" s="208">
        <f>'[1]WACC Calc'!Z382</f>
        <v>0.7</v>
      </c>
      <c r="AG591" s="208">
        <f>'[1]WACC Calc'!AA382</f>
        <v>0.7</v>
      </c>
      <c r="AH591" s="208">
        <f>'[1]WACC Calc'!AB382</f>
        <v>0.7</v>
      </c>
      <c r="AI591" s="208">
        <f>'[1]WACC Calc'!AC382</f>
        <v>0.7</v>
      </c>
      <c r="AJ591" s="208">
        <f>'[1]WACC Calc'!AD382</f>
        <v>0.7</v>
      </c>
      <c r="AK591" s="208">
        <f>'[1]WACC Calc'!AE382</f>
        <v>0.7</v>
      </c>
      <c r="AL591" s="208">
        <f>'[1]WACC Calc'!AF382</f>
        <v>0.7</v>
      </c>
      <c r="AM591" s="208">
        <f>'[1]WACC Calc'!AG382</f>
        <v>0.7</v>
      </c>
      <c r="AN591" s="208">
        <f>'[1]WACC Calc'!AH382</f>
        <v>0.7</v>
      </c>
      <c r="AO591" s="208">
        <f>'[1]WACC Calc'!AI382</f>
        <v>0.7</v>
      </c>
      <c r="AP591" s="208">
        <f>'[1]WACC Calc'!AJ382</f>
        <v>0.7</v>
      </c>
      <c r="AQ591" s="208">
        <f>'[1]WACC Calc'!AK382</f>
        <v>0.7</v>
      </c>
      <c r="AR591" s="208">
        <f>'[1]WACC Calc'!AL382</f>
        <v>0.7</v>
      </c>
      <c r="AS591" s="208">
        <f>'[1]WACC Calc'!AM382</f>
        <v>0.7</v>
      </c>
      <c r="AT591" s="208">
        <f>'[1]WACC Calc'!AN382</f>
        <v>0.7</v>
      </c>
    </row>
    <row r="592" spans="7:46" ht="13.9" customHeight="1" x14ac:dyDescent="0.4">
      <c r="G592" s="24"/>
      <c r="H592" s="260"/>
      <c r="I592" s="25"/>
      <c r="J592" s="252"/>
      <c r="K592" s="207" t="s">
        <v>119</v>
      </c>
      <c r="L592" s="208">
        <f>'[1]WACC Calc'!F383</f>
        <v>0.6</v>
      </c>
      <c r="M592" s="208">
        <f>'[1]WACC Calc'!G383</f>
        <v>0.60357142857142854</v>
      </c>
      <c r="N592" s="208">
        <f>'[1]WACC Calc'!H383</f>
        <v>0.6071428571428571</v>
      </c>
      <c r="O592" s="208">
        <f>'[1]WACC Calc'!I383</f>
        <v>0.61071428571428565</v>
      </c>
      <c r="P592" s="208">
        <f>'[1]WACC Calc'!J383</f>
        <v>0.61428571428571421</v>
      </c>
      <c r="Q592" s="208">
        <f>'[1]WACC Calc'!K383</f>
        <v>0.61785714285714277</v>
      </c>
      <c r="R592" s="208">
        <f>'[1]WACC Calc'!L383</f>
        <v>0.62142857142857133</v>
      </c>
      <c r="S592" s="208">
        <f>'[1]WACC Calc'!M383</f>
        <v>0.62499999999999989</v>
      </c>
      <c r="T592" s="208">
        <f>'[1]WACC Calc'!N383</f>
        <v>0.62857142857142845</v>
      </c>
      <c r="U592" s="208">
        <f>'[1]WACC Calc'!O383</f>
        <v>0.63214285714285701</v>
      </c>
      <c r="V592" s="208">
        <f>'[1]WACC Calc'!P383</f>
        <v>0.63571428571428557</v>
      </c>
      <c r="W592" s="208">
        <f>'[1]WACC Calc'!Q383</f>
        <v>0.63928571428571412</v>
      </c>
      <c r="X592" s="208">
        <f>'[1]WACC Calc'!R383</f>
        <v>0.64285714285714268</v>
      </c>
      <c r="Y592" s="208">
        <f>'[1]WACC Calc'!S383</f>
        <v>0.64642857142857124</v>
      </c>
      <c r="Z592" s="208">
        <f>'[1]WACC Calc'!T383</f>
        <v>0.65</v>
      </c>
      <c r="AA592" s="208">
        <f>'[1]WACC Calc'!U383</f>
        <v>0.65</v>
      </c>
      <c r="AB592" s="208">
        <f>'[1]WACC Calc'!V383</f>
        <v>0.65</v>
      </c>
      <c r="AC592" s="208">
        <f>'[1]WACC Calc'!W383</f>
        <v>0.65</v>
      </c>
      <c r="AD592" s="208">
        <f>'[1]WACC Calc'!X383</f>
        <v>0.65</v>
      </c>
      <c r="AE592" s="208">
        <f>'[1]WACC Calc'!Y383</f>
        <v>0.65</v>
      </c>
      <c r="AF592" s="208">
        <f>'[1]WACC Calc'!Z383</f>
        <v>0.65</v>
      </c>
      <c r="AG592" s="208">
        <f>'[1]WACC Calc'!AA383</f>
        <v>0.65</v>
      </c>
      <c r="AH592" s="208">
        <f>'[1]WACC Calc'!AB383</f>
        <v>0.65</v>
      </c>
      <c r="AI592" s="208">
        <f>'[1]WACC Calc'!AC383</f>
        <v>0.65</v>
      </c>
      <c r="AJ592" s="208">
        <f>'[1]WACC Calc'!AD383</f>
        <v>0.65</v>
      </c>
      <c r="AK592" s="208">
        <f>'[1]WACC Calc'!AE383</f>
        <v>0.65</v>
      </c>
      <c r="AL592" s="208">
        <f>'[1]WACC Calc'!AF383</f>
        <v>0.65</v>
      </c>
      <c r="AM592" s="208">
        <f>'[1]WACC Calc'!AG383</f>
        <v>0.65</v>
      </c>
      <c r="AN592" s="208">
        <f>'[1]WACC Calc'!AH383</f>
        <v>0.65</v>
      </c>
      <c r="AO592" s="208">
        <f>'[1]WACC Calc'!AI383</f>
        <v>0.65</v>
      </c>
      <c r="AP592" s="208">
        <f>'[1]WACC Calc'!AJ383</f>
        <v>0.65</v>
      </c>
      <c r="AQ592" s="208">
        <f>'[1]WACC Calc'!AK383</f>
        <v>0.65</v>
      </c>
      <c r="AR592" s="208">
        <f>'[1]WACC Calc'!AL383</f>
        <v>0.65</v>
      </c>
      <c r="AS592" s="208">
        <f>'[1]WACC Calc'!AM383</f>
        <v>0.65</v>
      </c>
      <c r="AT592" s="208">
        <f>'[1]WACC Calc'!AN383</f>
        <v>0.65</v>
      </c>
    </row>
    <row r="593" spans="7:46" ht="13.9" customHeight="1" x14ac:dyDescent="0.4">
      <c r="G593" s="24"/>
      <c r="H593" s="260"/>
      <c r="I593" s="25"/>
      <c r="J593" s="252"/>
      <c r="K593" s="207" t="s">
        <v>213</v>
      </c>
      <c r="L593" s="208">
        <f>'[1]WACC Calc'!F384</f>
        <v>0.6</v>
      </c>
      <c r="M593" s="208">
        <f>'[1]WACC Calc'!G384</f>
        <v>0.6</v>
      </c>
      <c r="N593" s="208">
        <f>'[1]WACC Calc'!H384</f>
        <v>0.6</v>
      </c>
      <c r="O593" s="208">
        <f>'[1]WACC Calc'!I384</f>
        <v>0.6</v>
      </c>
      <c r="P593" s="208">
        <f>'[1]WACC Calc'!J384</f>
        <v>0.6</v>
      </c>
      <c r="Q593" s="208">
        <f>'[1]WACC Calc'!K384</f>
        <v>0.6</v>
      </c>
      <c r="R593" s="208">
        <f>'[1]WACC Calc'!L384</f>
        <v>0.6</v>
      </c>
      <c r="S593" s="208">
        <f>'[1]WACC Calc'!M384</f>
        <v>0.6</v>
      </c>
      <c r="T593" s="208">
        <f>'[1]WACC Calc'!N384</f>
        <v>0.6</v>
      </c>
      <c r="U593" s="208">
        <f>'[1]WACC Calc'!O384</f>
        <v>0.6</v>
      </c>
      <c r="V593" s="208">
        <f>'[1]WACC Calc'!P384</f>
        <v>0.6</v>
      </c>
      <c r="W593" s="208">
        <f>'[1]WACC Calc'!Q384</f>
        <v>0.6</v>
      </c>
      <c r="X593" s="208">
        <f>'[1]WACC Calc'!R384</f>
        <v>0.6</v>
      </c>
      <c r="Y593" s="208">
        <f>'[1]WACC Calc'!S384</f>
        <v>0.6</v>
      </c>
      <c r="Z593" s="208">
        <f>'[1]WACC Calc'!T384</f>
        <v>0.6</v>
      </c>
      <c r="AA593" s="208">
        <f>'[1]WACC Calc'!U384</f>
        <v>0.6</v>
      </c>
      <c r="AB593" s="208">
        <f>'[1]WACC Calc'!V384</f>
        <v>0.6</v>
      </c>
      <c r="AC593" s="208">
        <f>'[1]WACC Calc'!W384</f>
        <v>0.6</v>
      </c>
      <c r="AD593" s="208">
        <f>'[1]WACC Calc'!X384</f>
        <v>0.6</v>
      </c>
      <c r="AE593" s="208">
        <f>'[1]WACC Calc'!Y384</f>
        <v>0.6</v>
      </c>
      <c r="AF593" s="208">
        <f>'[1]WACC Calc'!Z384</f>
        <v>0.6</v>
      </c>
      <c r="AG593" s="208">
        <f>'[1]WACC Calc'!AA384</f>
        <v>0.6</v>
      </c>
      <c r="AH593" s="208">
        <f>'[1]WACC Calc'!AB384</f>
        <v>0.6</v>
      </c>
      <c r="AI593" s="208">
        <f>'[1]WACC Calc'!AC384</f>
        <v>0.6</v>
      </c>
      <c r="AJ593" s="208">
        <f>'[1]WACC Calc'!AD384</f>
        <v>0.6</v>
      </c>
      <c r="AK593" s="208">
        <f>'[1]WACC Calc'!AE384</f>
        <v>0.6</v>
      </c>
      <c r="AL593" s="208">
        <f>'[1]WACC Calc'!AF384</f>
        <v>0.6</v>
      </c>
      <c r="AM593" s="208">
        <f>'[1]WACC Calc'!AG384</f>
        <v>0.6</v>
      </c>
      <c r="AN593" s="208">
        <f>'[1]WACC Calc'!AH384</f>
        <v>0.6</v>
      </c>
      <c r="AO593" s="208">
        <f>'[1]WACC Calc'!AI384</f>
        <v>0.6</v>
      </c>
      <c r="AP593" s="208">
        <f>'[1]WACC Calc'!AJ384</f>
        <v>0.6</v>
      </c>
      <c r="AQ593" s="208">
        <f>'[1]WACC Calc'!AK384</f>
        <v>0.6</v>
      </c>
      <c r="AR593" s="208">
        <f>'[1]WACC Calc'!AL384</f>
        <v>0.6</v>
      </c>
      <c r="AS593" s="208">
        <f>'[1]WACC Calc'!AM384</f>
        <v>0.6</v>
      </c>
      <c r="AT593" s="208">
        <f>'[1]WACC Calc'!AN384</f>
        <v>0.6</v>
      </c>
    </row>
    <row r="594" spans="7:46" ht="13.9" customHeight="1" x14ac:dyDescent="0.4">
      <c r="G594" s="24"/>
      <c r="H594" s="260"/>
      <c r="I594" s="25"/>
      <c r="J594" s="252"/>
      <c r="K594" s="207" t="s">
        <v>120</v>
      </c>
      <c r="L594" s="208">
        <f>'[1]WACC Calc'!F385</f>
        <v>0.25740000000000002</v>
      </c>
      <c r="M594" s="208">
        <f>'[1]WACC Calc'!G385</f>
        <v>0.25740000000000002</v>
      </c>
      <c r="N594" s="208">
        <f>'[1]WACC Calc'!H385</f>
        <v>0.25740000000000002</v>
      </c>
      <c r="O594" s="208">
        <f>'[1]WACC Calc'!I385</f>
        <v>0.25740000000000002</v>
      </c>
      <c r="P594" s="208">
        <f>'[1]WACC Calc'!J385</f>
        <v>0.25740000000000002</v>
      </c>
      <c r="Q594" s="208">
        <f>'[1]WACC Calc'!K385</f>
        <v>0.25740000000000002</v>
      </c>
      <c r="R594" s="208">
        <f>'[1]WACC Calc'!L385</f>
        <v>0.25740000000000002</v>
      </c>
      <c r="S594" s="208">
        <f>'[1]WACC Calc'!M385</f>
        <v>0.25740000000000002</v>
      </c>
      <c r="T594" s="208">
        <f>'[1]WACC Calc'!N385</f>
        <v>0.25740000000000002</v>
      </c>
      <c r="U594" s="208">
        <f>'[1]WACC Calc'!O385</f>
        <v>0.25740000000000002</v>
      </c>
      <c r="V594" s="208">
        <f>'[1]WACC Calc'!P385</f>
        <v>0.25740000000000002</v>
      </c>
      <c r="W594" s="208">
        <f>'[1]WACC Calc'!Q385</f>
        <v>0.25740000000000002</v>
      </c>
      <c r="X594" s="208">
        <f>'[1]WACC Calc'!R385</f>
        <v>0.25740000000000002</v>
      </c>
      <c r="Y594" s="208">
        <f>'[1]WACC Calc'!S385</f>
        <v>0.25740000000000002</v>
      </c>
      <c r="Z594" s="208">
        <f>'[1]WACC Calc'!T385</f>
        <v>0.25740000000000002</v>
      </c>
      <c r="AA594" s="208">
        <f>'[1]WACC Calc'!U385</f>
        <v>0.25740000000000002</v>
      </c>
      <c r="AB594" s="208">
        <f>'[1]WACC Calc'!V385</f>
        <v>0.25740000000000002</v>
      </c>
      <c r="AC594" s="208">
        <f>'[1]WACC Calc'!W385</f>
        <v>0.25740000000000002</v>
      </c>
      <c r="AD594" s="208">
        <f>'[1]WACC Calc'!X385</f>
        <v>0.25740000000000002</v>
      </c>
      <c r="AE594" s="208">
        <f>'[1]WACC Calc'!Y385</f>
        <v>0.25740000000000002</v>
      </c>
      <c r="AF594" s="208">
        <f>'[1]WACC Calc'!Z385</f>
        <v>0.25740000000000002</v>
      </c>
      <c r="AG594" s="208">
        <f>'[1]WACC Calc'!AA385</f>
        <v>0.25740000000000002</v>
      </c>
      <c r="AH594" s="208">
        <f>'[1]WACC Calc'!AB385</f>
        <v>0.25740000000000002</v>
      </c>
      <c r="AI594" s="208">
        <f>'[1]WACC Calc'!AC385</f>
        <v>0.25740000000000002</v>
      </c>
      <c r="AJ594" s="208">
        <f>'[1]WACC Calc'!AD385</f>
        <v>0.25740000000000002</v>
      </c>
      <c r="AK594" s="208">
        <f>'[1]WACC Calc'!AE385</f>
        <v>0.25740000000000002</v>
      </c>
      <c r="AL594" s="208">
        <f>'[1]WACC Calc'!AF385</f>
        <v>0.25740000000000002</v>
      </c>
      <c r="AM594" s="208">
        <f>'[1]WACC Calc'!AG385</f>
        <v>0.25740000000000002</v>
      </c>
      <c r="AN594" s="208">
        <f>'[1]WACC Calc'!AH385</f>
        <v>0.25740000000000002</v>
      </c>
      <c r="AO594" s="208">
        <f>'[1]WACC Calc'!AI385</f>
        <v>0.25740000000000002</v>
      </c>
      <c r="AP594" s="208">
        <f>'[1]WACC Calc'!AJ385</f>
        <v>0.25740000000000002</v>
      </c>
      <c r="AQ594" s="208">
        <f>'[1]WACC Calc'!AK385</f>
        <v>0.25740000000000002</v>
      </c>
      <c r="AR594" s="208">
        <f>'[1]WACC Calc'!AL385</f>
        <v>0.25740000000000002</v>
      </c>
      <c r="AS594" s="208">
        <f>'[1]WACC Calc'!AM385</f>
        <v>0.25740000000000002</v>
      </c>
      <c r="AT594" s="208">
        <f>'[1]WACC Calc'!AN385</f>
        <v>0.25740000000000002</v>
      </c>
    </row>
    <row r="595" spans="7:46" ht="13.9" customHeight="1" x14ac:dyDescent="0.4">
      <c r="G595" s="24"/>
      <c r="H595" s="260"/>
      <c r="I595" s="25"/>
      <c r="J595" s="252"/>
      <c r="K595" s="207" t="s">
        <v>214</v>
      </c>
      <c r="L595" s="208">
        <f>'[1]WACC Calc'!F386</f>
        <v>8.0739387999999995E-2</v>
      </c>
      <c r="M595" s="208">
        <f>'[1]WACC Calc'!G386</f>
        <v>7.8389176632653074E-2</v>
      </c>
      <c r="N595" s="208">
        <f>'[1]WACC Calc'!H386</f>
        <v>7.6089985673469404E-2</v>
      </c>
      <c r="O595" s="208">
        <f>'[1]WACC Calc'!I386</f>
        <v>7.3841815122449E-2</v>
      </c>
      <c r="P595" s="208">
        <f>'[1]WACC Calc'!J386</f>
        <v>7.1644664979591877E-2</v>
      </c>
      <c r="Q595" s="208">
        <f>'[1]WACC Calc'!K386</f>
        <v>6.9498535244897991E-2</v>
      </c>
      <c r="R595" s="208">
        <f>'[1]WACC Calc'!L386</f>
        <v>6.7403425918367385E-2</v>
      </c>
      <c r="S595" s="208">
        <f>'[1]WACC Calc'!M386</f>
        <v>6.5359337000000045E-2</v>
      </c>
      <c r="T595" s="208">
        <f>'[1]WACC Calc'!N386</f>
        <v>6.3366268489795971E-2</v>
      </c>
      <c r="U595" s="208">
        <f>'[1]WACC Calc'!O386</f>
        <v>6.1424220387755163E-2</v>
      </c>
      <c r="V595" s="208">
        <f>'[1]WACC Calc'!P386</f>
        <v>5.9533192693877607E-2</v>
      </c>
      <c r="W595" s="208">
        <f>'[1]WACC Calc'!Q386</f>
        <v>5.7693185408163331E-2</v>
      </c>
      <c r="X595" s="208">
        <f>'[1]WACC Calc'!R386</f>
        <v>5.5904198530612306E-2</v>
      </c>
      <c r="Y595" s="208">
        <f>'[1]WACC Calc'!S386</f>
        <v>5.4166232061224548E-2</v>
      </c>
      <c r="Z595" s="208">
        <f>'[1]WACC Calc'!T386</f>
        <v>5.2479286E-2</v>
      </c>
      <c r="AA595" s="208">
        <f>'[1]WACC Calc'!U386</f>
        <v>5.1879285999999997E-2</v>
      </c>
      <c r="AB595" s="208">
        <f>'[1]WACC Calc'!V386</f>
        <v>5.1279286000000007E-2</v>
      </c>
      <c r="AC595" s="208">
        <f>'[1]WACC Calc'!W386</f>
        <v>5.0679286000000004E-2</v>
      </c>
      <c r="AD595" s="208">
        <f>'[1]WACC Calc'!X386</f>
        <v>5.0079286000000001E-2</v>
      </c>
      <c r="AE595" s="208">
        <f>'[1]WACC Calc'!Y386</f>
        <v>4.9479285999999997E-2</v>
      </c>
      <c r="AF595" s="208">
        <f>'[1]WACC Calc'!Z386</f>
        <v>4.8879285999999994E-2</v>
      </c>
      <c r="AG595" s="208">
        <f>'[1]WACC Calc'!AA386</f>
        <v>4.8279285999999998E-2</v>
      </c>
      <c r="AH595" s="208">
        <f>'[1]WACC Calc'!AB386</f>
        <v>4.7679286000000001E-2</v>
      </c>
      <c r="AI595" s="208">
        <f>'[1]WACC Calc'!AC386</f>
        <v>4.7079285999999998E-2</v>
      </c>
      <c r="AJ595" s="208">
        <f>'[1]WACC Calc'!AD386</f>
        <v>4.6479286000000002E-2</v>
      </c>
      <c r="AK595" s="208">
        <f>'[1]WACC Calc'!AE386</f>
        <v>4.6479286000000002E-2</v>
      </c>
      <c r="AL595" s="208">
        <f>'[1]WACC Calc'!AF386</f>
        <v>4.6479286000000002E-2</v>
      </c>
      <c r="AM595" s="208">
        <f>'[1]WACC Calc'!AG386</f>
        <v>4.6479286000000002E-2</v>
      </c>
      <c r="AN595" s="208">
        <f>'[1]WACC Calc'!AH386</f>
        <v>4.6479286000000002E-2</v>
      </c>
      <c r="AO595" s="208">
        <f>'[1]WACC Calc'!AI386</f>
        <v>4.6479286000000002E-2</v>
      </c>
      <c r="AP595" s="208">
        <f>'[1]WACC Calc'!AJ386</f>
        <v>4.6479286000000002E-2</v>
      </c>
      <c r="AQ595" s="208">
        <f>'[1]WACC Calc'!AK386</f>
        <v>4.6479286000000002E-2</v>
      </c>
      <c r="AR595" s="208">
        <f>'[1]WACC Calc'!AL386</f>
        <v>4.6479286000000002E-2</v>
      </c>
      <c r="AS595" s="208">
        <f>'[1]WACC Calc'!AM386</f>
        <v>4.6479286000000002E-2</v>
      </c>
      <c r="AT595" s="208">
        <f>'[1]WACC Calc'!AN386</f>
        <v>4.6479286000000002E-2</v>
      </c>
    </row>
    <row r="596" spans="7:46" ht="13.9" customHeight="1" x14ac:dyDescent="0.4">
      <c r="G596" s="24"/>
      <c r="H596" s="260"/>
      <c r="I596" s="25"/>
      <c r="J596" s="252"/>
      <c r="K596" s="207" t="s">
        <v>122</v>
      </c>
      <c r="L596" s="208">
        <f>'[1]WACC Calc'!F387</f>
        <v>8.0739387999999995E-2</v>
      </c>
      <c r="M596" s="208">
        <f>'[1]WACC Calc'!G387</f>
        <v>7.8849996602040825E-2</v>
      </c>
      <c r="N596" s="208">
        <f>'[1]WACC Calc'!H387</f>
        <v>7.6986115408163275E-2</v>
      </c>
      <c r="O596" s="208">
        <f>'[1]WACC Calc'!I387</f>
        <v>7.5147744418367371E-2</v>
      </c>
      <c r="P596" s="208">
        <f>'[1]WACC Calc'!J387</f>
        <v>7.3334883632653086E-2</v>
      </c>
      <c r="Q596" s="208">
        <f>'[1]WACC Calc'!K387</f>
        <v>7.1547533051020434E-2</v>
      </c>
      <c r="R596" s="208">
        <f>'[1]WACC Calc'!L387</f>
        <v>6.9785692673469429E-2</v>
      </c>
      <c r="S596" s="208">
        <f>'[1]WACC Calc'!M387</f>
        <v>6.8049362500000043E-2</v>
      </c>
      <c r="T596" s="208">
        <f>'[1]WACC Calc'!N387</f>
        <v>6.6338542530612304E-2</v>
      </c>
      <c r="U596" s="208">
        <f>'[1]WACC Calc'!O387</f>
        <v>6.4653232765306171E-2</v>
      </c>
      <c r="V596" s="208">
        <f>'[1]WACC Calc'!P387</f>
        <v>6.2993433204081684E-2</v>
      </c>
      <c r="W596" s="208">
        <f>'[1]WACC Calc'!Q387</f>
        <v>6.135914384693883E-2</v>
      </c>
      <c r="X596" s="208">
        <f>'[1]WACC Calc'!R387</f>
        <v>5.9750364693877608E-2</v>
      </c>
      <c r="Y596" s="208">
        <f>'[1]WACC Calc'!S387</f>
        <v>5.8167095744898006E-2</v>
      </c>
      <c r="Z596" s="208">
        <f>'[1]WACC Calc'!T387</f>
        <v>5.6609336999999996E-2</v>
      </c>
      <c r="AA596" s="208">
        <f>'[1]WACC Calc'!U387</f>
        <v>5.5909337000000003E-2</v>
      </c>
      <c r="AB596" s="208">
        <f>'[1]WACC Calc'!V387</f>
        <v>5.5209336999999997E-2</v>
      </c>
      <c r="AC596" s="208">
        <f>'[1]WACC Calc'!W387</f>
        <v>5.4509336999999991E-2</v>
      </c>
      <c r="AD596" s="208">
        <f>'[1]WACC Calc'!X387</f>
        <v>5.3809336999999999E-2</v>
      </c>
      <c r="AE596" s="208">
        <f>'[1]WACC Calc'!Y387</f>
        <v>5.3109336999999993E-2</v>
      </c>
      <c r="AF596" s="208">
        <f>'[1]WACC Calc'!Z387</f>
        <v>5.2409337E-2</v>
      </c>
      <c r="AG596" s="208">
        <f>'[1]WACC Calc'!AA387</f>
        <v>5.1709336999999994E-2</v>
      </c>
      <c r="AH596" s="208">
        <f>'[1]WACC Calc'!AB387</f>
        <v>5.1009336999999988E-2</v>
      </c>
      <c r="AI596" s="208">
        <f>'[1]WACC Calc'!AC387</f>
        <v>5.0309336999999996E-2</v>
      </c>
      <c r="AJ596" s="208">
        <f>'[1]WACC Calc'!AD387</f>
        <v>4.9609337000000003E-2</v>
      </c>
      <c r="AK596" s="208">
        <f>'[1]WACC Calc'!AE387</f>
        <v>4.9609337000000003E-2</v>
      </c>
      <c r="AL596" s="208">
        <f>'[1]WACC Calc'!AF387</f>
        <v>4.9609337000000003E-2</v>
      </c>
      <c r="AM596" s="208">
        <f>'[1]WACC Calc'!AG387</f>
        <v>4.9609337000000003E-2</v>
      </c>
      <c r="AN596" s="208">
        <f>'[1]WACC Calc'!AH387</f>
        <v>4.9609337000000003E-2</v>
      </c>
      <c r="AO596" s="208">
        <f>'[1]WACC Calc'!AI387</f>
        <v>4.9609337000000003E-2</v>
      </c>
      <c r="AP596" s="208">
        <f>'[1]WACC Calc'!AJ387</f>
        <v>4.9609337000000003E-2</v>
      </c>
      <c r="AQ596" s="208">
        <f>'[1]WACC Calc'!AK387</f>
        <v>4.9609337000000003E-2</v>
      </c>
      <c r="AR596" s="208">
        <f>'[1]WACC Calc'!AL387</f>
        <v>4.9609337000000003E-2</v>
      </c>
      <c r="AS596" s="208">
        <f>'[1]WACC Calc'!AM387</f>
        <v>4.9609337000000003E-2</v>
      </c>
      <c r="AT596" s="208">
        <f>'[1]WACC Calc'!AN387</f>
        <v>4.9609337000000003E-2</v>
      </c>
    </row>
    <row r="597" spans="7:46" ht="13.9" customHeight="1" x14ac:dyDescent="0.4">
      <c r="G597" s="24"/>
      <c r="H597" s="260"/>
      <c r="I597" s="25"/>
      <c r="J597" s="252"/>
      <c r="K597" s="207" t="s">
        <v>215</v>
      </c>
      <c r="L597" s="208">
        <f>'[1]WACC Calc'!F388</f>
        <v>8.0739387999999995E-2</v>
      </c>
      <c r="M597" s="208">
        <f>'[1]WACC Calc'!G388</f>
        <v>7.9310816571428577E-2</v>
      </c>
      <c r="N597" s="208">
        <f>'[1]WACC Calc'!H388</f>
        <v>7.7882245142857159E-2</v>
      </c>
      <c r="O597" s="208">
        <f>'[1]WACC Calc'!I388</f>
        <v>7.6453673714285728E-2</v>
      </c>
      <c r="P597" s="208">
        <f>'[1]WACC Calc'!J388</f>
        <v>7.502510228571431E-2</v>
      </c>
      <c r="Q597" s="208">
        <f>'[1]WACC Calc'!K388</f>
        <v>7.3596530857142878E-2</v>
      </c>
      <c r="R597" s="208">
        <f>'[1]WACC Calc'!L388</f>
        <v>7.216795942857146E-2</v>
      </c>
      <c r="S597" s="208">
        <f>'[1]WACC Calc'!M388</f>
        <v>7.0739388000000042E-2</v>
      </c>
      <c r="T597" s="208">
        <f>'[1]WACC Calc'!N388</f>
        <v>6.931081657142861E-2</v>
      </c>
      <c r="U597" s="208">
        <f>'[1]WACC Calc'!O388</f>
        <v>6.7882245142857192E-2</v>
      </c>
      <c r="V597" s="208">
        <f>'[1]WACC Calc'!P388</f>
        <v>6.645367371428576E-2</v>
      </c>
      <c r="W597" s="208">
        <f>'[1]WACC Calc'!Q388</f>
        <v>6.5025102285714328E-2</v>
      </c>
      <c r="X597" s="208">
        <f>'[1]WACC Calc'!R388</f>
        <v>6.3596530857142897E-2</v>
      </c>
      <c r="Y597" s="208">
        <f>'[1]WACC Calc'!S388</f>
        <v>6.2167959428571472E-2</v>
      </c>
      <c r="Z597" s="208">
        <f>'[1]WACC Calc'!T388</f>
        <v>6.0739388000000005E-2</v>
      </c>
      <c r="AA597" s="208">
        <f>'[1]WACC Calc'!U388</f>
        <v>5.9939388000000003E-2</v>
      </c>
      <c r="AB597" s="208">
        <f>'[1]WACC Calc'!V388</f>
        <v>5.9139388000000001E-2</v>
      </c>
      <c r="AC597" s="208">
        <f>'[1]WACC Calc'!W388</f>
        <v>5.8339388000000006E-2</v>
      </c>
      <c r="AD597" s="208">
        <f>'[1]WACC Calc'!X388</f>
        <v>5.7539388000000004E-2</v>
      </c>
      <c r="AE597" s="208">
        <f>'[1]WACC Calc'!Y388</f>
        <v>5.6739388000000002E-2</v>
      </c>
      <c r="AF597" s="208">
        <f>'[1]WACC Calc'!Z388</f>
        <v>5.5939388E-2</v>
      </c>
      <c r="AG597" s="208">
        <f>'[1]WACC Calc'!AA388</f>
        <v>5.5139387999999998E-2</v>
      </c>
      <c r="AH597" s="208">
        <f>'[1]WACC Calc'!AB388</f>
        <v>5.4339388000000002E-2</v>
      </c>
      <c r="AI597" s="208">
        <f>'[1]WACC Calc'!AC388</f>
        <v>5.3539388E-2</v>
      </c>
      <c r="AJ597" s="208">
        <f>'[1]WACC Calc'!AD388</f>
        <v>5.2739388000000005E-2</v>
      </c>
      <c r="AK597" s="208">
        <f>'[1]WACC Calc'!AE388</f>
        <v>5.2739388000000005E-2</v>
      </c>
      <c r="AL597" s="208">
        <f>'[1]WACC Calc'!AF388</f>
        <v>5.2739388000000005E-2</v>
      </c>
      <c r="AM597" s="208">
        <f>'[1]WACC Calc'!AG388</f>
        <v>5.2739388000000005E-2</v>
      </c>
      <c r="AN597" s="208">
        <f>'[1]WACC Calc'!AH388</f>
        <v>5.2739388000000005E-2</v>
      </c>
      <c r="AO597" s="208">
        <f>'[1]WACC Calc'!AI388</f>
        <v>5.2739388000000005E-2</v>
      </c>
      <c r="AP597" s="208">
        <f>'[1]WACC Calc'!AJ388</f>
        <v>5.2739388000000005E-2</v>
      </c>
      <c r="AQ597" s="208">
        <f>'[1]WACC Calc'!AK388</f>
        <v>5.2739388000000005E-2</v>
      </c>
      <c r="AR597" s="208">
        <f>'[1]WACC Calc'!AL388</f>
        <v>5.2739388000000005E-2</v>
      </c>
      <c r="AS597" s="208">
        <f>'[1]WACC Calc'!AM388</f>
        <v>5.2739388000000005E-2</v>
      </c>
      <c r="AT597" s="208">
        <f>'[1]WACC Calc'!AN388</f>
        <v>5.2739388000000005E-2</v>
      </c>
    </row>
    <row r="598" spans="7:46" ht="13.9" customHeight="1" x14ac:dyDescent="0.4">
      <c r="G598" s="24"/>
      <c r="H598" s="260"/>
      <c r="I598" s="25"/>
      <c r="J598" s="252"/>
      <c r="K598" s="207" t="s">
        <v>216</v>
      </c>
      <c r="L598" s="208">
        <f>'[1]WACC Calc'!F389</f>
        <v>5.4379890731707459E-2</v>
      </c>
      <c r="M598" s="208">
        <f>'[1]WACC Calc'!G389</f>
        <v>5.2087001592832305E-2</v>
      </c>
      <c r="N598" s="208">
        <f>'[1]WACC Calc'!H389</f>
        <v>4.9843888461921448E-2</v>
      </c>
      <c r="O598" s="208">
        <f>'[1]WACC Calc'!I389</f>
        <v>4.7650551338974667E-2</v>
      </c>
      <c r="P598" s="208">
        <f>'[1]WACC Calc'!J389</f>
        <v>4.5506990223992183E-2</v>
      </c>
      <c r="Q598" s="208">
        <f>'[1]WACC Calc'!K389</f>
        <v>4.3413205116973774E-2</v>
      </c>
      <c r="R598" s="208">
        <f>'[1]WACC Calc'!L389</f>
        <v>4.1369196017919441E-2</v>
      </c>
      <c r="S598" s="208">
        <f>'[1]WACC Calc'!M389</f>
        <v>3.9374962926829404E-2</v>
      </c>
      <c r="T598" s="208">
        <f>'[1]WACC Calc'!N389</f>
        <v>3.7430505843703443E-2</v>
      </c>
      <c r="U598" s="208">
        <f>'[1]WACC Calc'!O389</f>
        <v>3.5535824768541557E-2</v>
      </c>
      <c r="V598" s="208">
        <f>'[1]WACC Calc'!P389</f>
        <v>3.3690919701343969E-2</v>
      </c>
      <c r="W598" s="208">
        <f>'[1]WACC Calc'!Q389</f>
        <v>3.1895790642110677E-2</v>
      </c>
      <c r="X598" s="208">
        <f>'[1]WACC Calc'!R389</f>
        <v>3.0150437590841461E-2</v>
      </c>
      <c r="Y598" s="208">
        <f>'[1]WACC Calc'!S389</f>
        <v>2.845486054753632E-2</v>
      </c>
      <c r="Z598" s="208">
        <f>'[1]WACC Calc'!T389</f>
        <v>2.6809059512195255E-2</v>
      </c>
      <c r="AA598" s="208">
        <f>'[1]WACC Calc'!U389</f>
        <v>2.6223693658536495E-2</v>
      </c>
      <c r="AB598" s="208">
        <f>'[1]WACC Calc'!V389</f>
        <v>2.563832780487818E-2</v>
      </c>
      <c r="AC598" s="208">
        <f>'[1]WACC Calc'!W389</f>
        <v>2.5052961951219643E-2</v>
      </c>
      <c r="AD598" s="208">
        <f>'[1]WACC Calc'!X389</f>
        <v>2.4467596097560884E-2</v>
      </c>
      <c r="AE598" s="208">
        <f>'[1]WACC Calc'!Y389</f>
        <v>2.3882230243902569E-2</v>
      </c>
      <c r="AF598" s="208">
        <f>'[1]WACC Calc'!Z389</f>
        <v>2.3296864390244032E-2</v>
      </c>
      <c r="AG598" s="208">
        <f>'[1]WACC Calc'!AA389</f>
        <v>2.2711498536585495E-2</v>
      </c>
      <c r="AH598" s="208">
        <f>'[1]WACC Calc'!AB389</f>
        <v>2.2126132682926958E-2</v>
      </c>
      <c r="AI598" s="208">
        <f>'[1]WACC Calc'!AC389</f>
        <v>2.1540766829268421E-2</v>
      </c>
      <c r="AJ598" s="208">
        <f>'[1]WACC Calc'!AD389</f>
        <v>2.0955400975609884E-2</v>
      </c>
      <c r="AK598" s="208">
        <f>'[1]WACC Calc'!AE389</f>
        <v>2.0955400975609884E-2</v>
      </c>
      <c r="AL598" s="208">
        <f>'[1]WACC Calc'!AF389</f>
        <v>2.0955400975609884E-2</v>
      </c>
      <c r="AM598" s="208">
        <f>'[1]WACC Calc'!AG389</f>
        <v>2.0955400975609884E-2</v>
      </c>
      <c r="AN598" s="208">
        <f>'[1]WACC Calc'!AH389</f>
        <v>2.0955400975609884E-2</v>
      </c>
      <c r="AO598" s="208">
        <f>'[1]WACC Calc'!AI389</f>
        <v>2.0955400975609884E-2</v>
      </c>
      <c r="AP598" s="208">
        <f>'[1]WACC Calc'!AJ389</f>
        <v>2.0955400975609884E-2</v>
      </c>
      <c r="AQ598" s="208">
        <f>'[1]WACC Calc'!AK389</f>
        <v>2.0955400975609884E-2</v>
      </c>
      <c r="AR598" s="208">
        <f>'[1]WACC Calc'!AL389</f>
        <v>2.0955400975609884E-2</v>
      </c>
      <c r="AS598" s="208">
        <f>'[1]WACC Calc'!AM389</f>
        <v>2.0955400975609884E-2</v>
      </c>
      <c r="AT598" s="208">
        <f>'[1]WACC Calc'!AN389</f>
        <v>2.0955400975609884E-2</v>
      </c>
    </row>
    <row r="599" spans="7:46" ht="13.9" customHeight="1" x14ac:dyDescent="0.4">
      <c r="G599" s="24"/>
      <c r="H599" s="260"/>
      <c r="I599" s="25"/>
      <c r="J599" s="252"/>
      <c r="K599" s="207" t="s">
        <v>123</v>
      </c>
      <c r="L599" s="208">
        <f>'[1]WACC Calc'!F390</f>
        <v>5.4379890731707459E-2</v>
      </c>
      <c r="M599" s="208">
        <f>'[1]WACC Calc'!G390</f>
        <v>5.2536582050771718E-2</v>
      </c>
      <c r="N599" s="208">
        <f>'[1]WACC Calc'!H390</f>
        <v>5.0718161373817905E-2</v>
      </c>
      <c r="O599" s="208">
        <f>'[1]WACC Calc'!I390</f>
        <v>4.8924628700846462E-2</v>
      </c>
      <c r="P599" s="208">
        <f>'[1]WACC Calc'!J390</f>
        <v>4.7155984031856724E-2</v>
      </c>
      <c r="Q599" s="208">
        <f>'[1]WACC Calc'!K390</f>
        <v>4.5412227366849356E-2</v>
      </c>
      <c r="R599" s="208">
        <f>'[1]WACC Calc'!L390</f>
        <v>4.3693358705823915E-2</v>
      </c>
      <c r="S599" s="208">
        <f>'[1]WACC Calc'!M390</f>
        <v>4.1999378048780622E-2</v>
      </c>
      <c r="T599" s="208">
        <f>'[1]WACC Calc'!N390</f>
        <v>4.0330285395719256E-2</v>
      </c>
      <c r="U599" s="208">
        <f>'[1]WACC Calc'!O390</f>
        <v>3.8686080746640261E-2</v>
      </c>
      <c r="V599" s="208">
        <f>'[1]WACC Calc'!P390</f>
        <v>3.7066764101543193E-2</v>
      </c>
      <c r="W599" s="208">
        <f>'[1]WACC Calc'!Q390</f>
        <v>3.5472335460428051E-2</v>
      </c>
      <c r="X599" s="208">
        <f>'[1]WACC Calc'!R390</f>
        <v>3.3902794823295279E-2</v>
      </c>
      <c r="Y599" s="208">
        <f>'[1]WACC Calc'!S390</f>
        <v>3.2358142190144656E-2</v>
      </c>
      <c r="Z599" s="208">
        <f>'[1]WACC Calc'!T390</f>
        <v>3.0838377560975738E-2</v>
      </c>
      <c r="AA599" s="208">
        <f>'[1]WACC Calc'!U390</f>
        <v>3.0155450731707445E-2</v>
      </c>
      <c r="AB599" s="208">
        <f>'[1]WACC Calc'!V390</f>
        <v>2.9472523902439152E-2</v>
      </c>
      <c r="AC599" s="208">
        <f>'[1]WACC Calc'!W390</f>
        <v>2.8789597073170858E-2</v>
      </c>
      <c r="AD599" s="208">
        <f>'[1]WACC Calc'!X390</f>
        <v>2.8106670243902343E-2</v>
      </c>
      <c r="AE599" s="208">
        <f>'[1]WACC Calc'!Y390</f>
        <v>2.7423743414634272E-2</v>
      </c>
      <c r="AF599" s="208">
        <f>'[1]WACC Calc'!Z390</f>
        <v>2.6740816585365978E-2</v>
      </c>
      <c r="AG599" s="208">
        <f>'[1]WACC Calc'!AA390</f>
        <v>2.6057889756097463E-2</v>
      </c>
      <c r="AH599" s="208">
        <f>'[1]WACC Calc'!AB390</f>
        <v>2.5374962926829392E-2</v>
      </c>
      <c r="AI599" s="208">
        <f>'[1]WACC Calc'!AC390</f>
        <v>2.4692036097561099E-2</v>
      </c>
      <c r="AJ599" s="208">
        <f>'[1]WACC Calc'!AD390</f>
        <v>2.4009109268292583E-2</v>
      </c>
      <c r="AK599" s="208">
        <f>'[1]WACC Calc'!AE390</f>
        <v>2.4009109268292583E-2</v>
      </c>
      <c r="AL599" s="208">
        <f>'[1]WACC Calc'!AF390</f>
        <v>2.4009109268292583E-2</v>
      </c>
      <c r="AM599" s="208">
        <f>'[1]WACC Calc'!AG390</f>
        <v>2.4009109268292583E-2</v>
      </c>
      <c r="AN599" s="208">
        <f>'[1]WACC Calc'!AH390</f>
        <v>2.4009109268292583E-2</v>
      </c>
      <c r="AO599" s="208">
        <f>'[1]WACC Calc'!AI390</f>
        <v>2.4009109268292583E-2</v>
      </c>
      <c r="AP599" s="208">
        <f>'[1]WACC Calc'!AJ390</f>
        <v>2.4009109268292583E-2</v>
      </c>
      <c r="AQ599" s="208">
        <f>'[1]WACC Calc'!AK390</f>
        <v>2.4009109268292583E-2</v>
      </c>
      <c r="AR599" s="208">
        <f>'[1]WACC Calc'!AL390</f>
        <v>2.4009109268292583E-2</v>
      </c>
      <c r="AS599" s="208">
        <f>'[1]WACC Calc'!AM390</f>
        <v>2.4009109268292583E-2</v>
      </c>
      <c r="AT599" s="208">
        <f>'[1]WACC Calc'!AN390</f>
        <v>2.4009109268292583E-2</v>
      </c>
    </row>
    <row r="600" spans="7:46" ht="13.9" customHeight="1" x14ac:dyDescent="0.4">
      <c r="G600" s="24"/>
      <c r="H600" s="260"/>
      <c r="I600" s="25"/>
      <c r="J600" s="252"/>
      <c r="K600" s="207" t="s">
        <v>217</v>
      </c>
      <c r="L600" s="208">
        <f>'[1]WACC Calc'!F391</f>
        <v>5.4379890731707459E-2</v>
      </c>
      <c r="M600" s="208">
        <f>'[1]WACC Calc'!G391</f>
        <v>5.298616250871091E-2</v>
      </c>
      <c r="N600" s="208">
        <f>'[1]WACC Calc'!H391</f>
        <v>5.1592434285714361E-2</v>
      </c>
      <c r="O600" s="208">
        <f>'[1]WACC Calc'!I391</f>
        <v>5.0198706062718035E-2</v>
      </c>
      <c r="P600" s="208">
        <f>'[1]WACC Calc'!J391</f>
        <v>4.8804977839721264E-2</v>
      </c>
      <c r="Q600" s="208">
        <f>'[1]WACC Calc'!K391</f>
        <v>4.7411249616724938E-2</v>
      </c>
      <c r="R600" s="208">
        <f>'[1]WACC Calc'!L391</f>
        <v>4.6017521393728389E-2</v>
      </c>
      <c r="S600" s="208">
        <f>'[1]WACC Calc'!M391</f>
        <v>4.462379317073184E-2</v>
      </c>
      <c r="T600" s="208">
        <f>'[1]WACC Calc'!N391</f>
        <v>4.3230064947735292E-2</v>
      </c>
      <c r="U600" s="208">
        <f>'[1]WACC Calc'!O391</f>
        <v>4.1836336724738743E-2</v>
      </c>
      <c r="V600" s="208">
        <f>'[1]WACC Calc'!P391</f>
        <v>4.0442608501742416E-2</v>
      </c>
      <c r="W600" s="208">
        <f>'[1]WACC Calc'!Q391</f>
        <v>3.9048880278745646E-2</v>
      </c>
      <c r="X600" s="208">
        <f>'[1]WACC Calc'!R391</f>
        <v>3.7655152055749319E-2</v>
      </c>
      <c r="Y600" s="208">
        <f>'[1]WACC Calc'!S391</f>
        <v>3.626142383275277E-2</v>
      </c>
      <c r="Z600" s="208">
        <f>'[1]WACC Calc'!T391</f>
        <v>3.4867695609756222E-2</v>
      </c>
      <c r="AA600" s="208">
        <f>'[1]WACC Calc'!U391</f>
        <v>3.4087207804878172E-2</v>
      </c>
      <c r="AB600" s="208">
        <f>'[1]WACC Calc'!V391</f>
        <v>3.3306720000000123E-2</v>
      </c>
      <c r="AC600" s="208">
        <f>'[1]WACC Calc'!W391</f>
        <v>3.2526232195122073E-2</v>
      </c>
      <c r="AD600" s="208">
        <f>'[1]WACC Calc'!X391</f>
        <v>3.1745744390243802E-2</v>
      </c>
      <c r="AE600" s="208">
        <f>'[1]WACC Calc'!Y391</f>
        <v>3.0965256585365974E-2</v>
      </c>
      <c r="AF600" s="208">
        <f>'[1]WACC Calc'!Z391</f>
        <v>3.0184768780487925E-2</v>
      </c>
      <c r="AG600" s="208">
        <f>'[1]WACC Calc'!AA391</f>
        <v>2.9404280975609876E-2</v>
      </c>
      <c r="AH600" s="208">
        <f>'[1]WACC Calc'!AB391</f>
        <v>2.8623793170731826E-2</v>
      </c>
      <c r="AI600" s="208">
        <f>'[1]WACC Calc'!AC391</f>
        <v>2.7843305365853555E-2</v>
      </c>
      <c r="AJ600" s="208">
        <f>'[1]WACC Calc'!AD391</f>
        <v>2.7062817560975727E-2</v>
      </c>
      <c r="AK600" s="208">
        <f>'[1]WACC Calc'!AE391</f>
        <v>2.7062817560975727E-2</v>
      </c>
      <c r="AL600" s="208">
        <f>'[1]WACC Calc'!AF391</f>
        <v>2.7062817560975727E-2</v>
      </c>
      <c r="AM600" s="208">
        <f>'[1]WACC Calc'!AG391</f>
        <v>2.7062817560975727E-2</v>
      </c>
      <c r="AN600" s="208">
        <f>'[1]WACC Calc'!AH391</f>
        <v>2.7062817560975727E-2</v>
      </c>
      <c r="AO600" s="208">
        <f>'[1]WACC Calc'!AI391</f>
        <v>2.7062817560975727E-2</v>
      </c>
      <c r="AP600" s="208">
        <f>'[1]WACC Calc'!AJ391</f>
        <v>2.7062817560975727E-2</v>
      </c>
      <c r="AQ600" s="208">
        <f>'[1]WACC Calc'!AK391</f>
        <v>2.7062817560975727E-2</v>
      </c>
      <c r="AR600" s="208">
        <f>'[1]WACC Calc'!AL391</f>
        <v>2.7062817560975727E-2</v>
      </c>
      <c r="AS600" s="208">
        <f>'[1]WACC Calc'!AM391</f>
        <v>2.7062817560975727E-2</v>
      </c>
      <c r="AT600" s="208">
        <f>'[1]WACC Calc'!AN391</f>
        <v>2.7062817560975727E-2</v>
      </c>
    </row>
    <row r="601" spans="7:46" ht="13.9" customHeight="1" x14ac:dyDescent="0.4">
      <c r="G601" s="24"/>
      <c r="H601" s="260"/>
      <c r="I601" s="25"/>
      <c r="J601" s="252"/>
      <c r="K601" s="209" t="s">
        <v>218</v>
      </c>
      <c r="L601" s="208">
        <f xml:space="preserve"> L595 / (1 - (1 / (1 + L595)^$S$36))</f>
        <v>8.9447828919271194E-2</v>
      </c>
      <c r="M601" s="208">
        <f t="shared" ref="M601:AT606" si="54" xml:space="preserve"> M595 / (1 - (1 / (1 + M595)^$S$36))</f>
        <v>8.7480933133781358E-2</v>
      </c>
      <c r="N601" s="208">
        <f t="shared" si="54"/>
        <v>8.5571346450605573E-2</v>
      </c>
      <c r="O601" s="208">
        <f t="shared" si="54"/>
        <v>8.3718523276023527E-2</v>
      </c>
      <c r="P601" s="208">
        <f t="shared" si="54"/>
        <v>8.192188758417937E-2</v>
      </c>
      <c r="Q601" s="208">
        <f t="shared" si="54"/>
        <v>8.0180834740212453E-2</v>
      </c>
      <c r="R601" s="208">
        <f t="shared" si="54"/>
        <v>7.8494733467088476E-2</v>
      </c>
      <c r="S601" s="208">
        <f t="shared" si="54"/>
        <v>7.6862927939831266E-2</v>
      </c>
      <c r="T601" s="208">
        <f t="shared" si="54"/>
        <v>7.5284739990228153E-2</v>
      </c>
      <c r="U601" s="208">
        <f t="shared" si="54"/>
        <v>7.3759471404698407E-2</v>
      </c>
      <c r="V601" s="208">
        <f t="shared" si="54"/>
        <v>7.2286406297876415E-2</v>
      </c>
      <c r="W601" s="208">
        <f t="shared" si="54"/>
        <v>7.0864813544551403E-2</v>
      </c>
      <c r="X601" s="208">
        <f t="shared" si="54"/>
        <v>6.9493949252909457E-2</v>
      </c>
      <c r="Y601" s="208">
        <f t="shared" si="54"/>
        <v>6.8173059262526106E-2</v>
      </c>
      <c r="Z601" s="208">
        <f t="shared" si="54"/>
        <v>6.6901381651233729E-2</v>
      </c>
      <c r="AA601" s="208">
        <f t="shared" si="54"/>
        <v>6.6451592879795518E-2</v>
      </c>
      <c r="AB601" s="208">
        <f t="shared" si="54"/>
        <v>6.6003134533239319E-2</v>
      </c>
      <c r="AC601" s="208">
        <f t="shared" si="54"/>
        <v>6.555601436065879E-2</v>
      </c>
      <c r="AD601" s="208">
        <f t="shared" si="54"/>
        <v>6.5110240091102015E-2</v>
      </c>
      <c r="AE601" s="208">
        <f t="shared" si="54"/>
        <v>6.4665819432395993E-2</v>
      </c>
      <c r="AF601" s="208">
        <f t="shared" si="54"/>
        <v>6.4222760069963927E-2</v>
      </c>
      <c r="AG601" s="208">
        <f t="shared" si="54"/>
        <v>6.3781069665632753E-2</v>
      </c>
      <c r="AH601" s="208">
        <f t="shared" si="54"/>
        <v>6.334075585643402E-2</v>
      </c>
      <c r="AI601" s="208">
        <f t="shared" si="54"/>
        <v>6.2901826253396284E-2</v>
      </c>
      <c r="AJ601" s="208">
        <f t="shared" si="54"/>
        <v>6.2464288440331188E-2</v>
      </c>
      <c r="AK601" s="208">
        <f t="shared" si="54"/>
        <v>6.2464288440331188E-2</v>
      </c>
      <c r="AL601" s="208">
        <f t="shared" si="54"/>
        <v>6.2464288440331188E-2</v>
      </c>
      <c r="AM601" s="208">
        <f t="shared" si="54"/>
        <v>6.2464288440331188E-2</v>
      </c>
      <c r="AN601" s="208">
        <f t="shared" si="54"/>
        <v>6.2464288440331188E-2</v>
      </c>
      <c r="AO601" s="208">
        <f t="shared" si="54"/>
        <v>6.2464288440331188E-2</v>
      </c>
      <c r="AP601" s="208">
        <f t="shared" si="54"/>
        <v>6.2464288440331188E-2</v>
      </c>
      <c r="AQ601" s="208">
        <f t="shared" si="54"/>
        <v>6.2464288440331188E-2</v>
      </c>
      <c r="AR601" s="208">
        <f t="shared" si="54"/>
        <v>6.2464288440331188E-2</v>
      </c>
      <c r="AS601" s="208">
        <f t="shared" si="54"/>
        <v>6.2464288440331188E-2</v>
      </c>
      <c r="AT601" s="208">
        <f t="shared" si="54"/>
        <v>6.2464288440331188E-2</v>
      </c>
    </row>
    <row r="602" spans="7:46" ht="13.9" customHeight="1" x14ac:dyDescent="0.4">
      <c r="G602" s="24"/>
      <c r="H602" s="260"/>
      <c r="I602" s="25"/>
      <c r="J602" s="252"/>
      <c r="K602" s="209" t="s">
        <v>128</v>
      </c>
      <c r="L602" s="208">
        <f t="shared" ref="L602:AA603" si="55" xml:space="preserve"> L596 / (1 - (1 / (1 + L596)^$S$36))</f>
        <v>8.9447828919271194E-2</v>
      </c>
      <c r="M602" s="208">
        <f t="shared" si="55"/>
        <v>8.7865418278006979E-2</v>
      </c>
      <c r="N602" s="208">
        <f t="shared" si="55"/>
        <v>8.6313878343345335E-2</v>
      </c>
      <c r="O602" s="208">
        <f t="shared" si="55"/>
        <v>8.4793045526969105E-2</v>
      </c>
      <c r="P602" s="208">
        <f t="shared" si="55"/>
        <v>8.3302744883042484E-2</v>
      </c>
      <c r="Q602" s="208">
        <f t="shared" si="55"/>
        <v>8.1842790330351467E-2</v>
      </c>
      <c r="R602" s="208">
        <f t="shared" si="55"/>
        <v>8.0412984907204818E-2</v>
      </c>
      <c r="S602" s="208">
        <f t="shared" si="55"/>
        <v>7.9013121057821697E-2</v>
      </c>
      <c r="T602" s="208">
        <f t="shared" si="55"/>
        <v>7.7642980948782275E-2</v>
      </c>
      <c r="U602" s="208">
        <f t="shared" si="55"/>
        <v>7.63023368139778E-2</v>
      </c>
      <c r="V602" s="208">
        <f t="shared" si="55"/>
        <v>7.4990951326375913E-2</v>
      </c>
      <c r="W602" s="208">
        <f t="shared" si="55"/>
        <v>7.3708577994804222E-2</v>
      </c>
      <c r="X602" s="208">
        <f t="shared" si="55"/>
        <v>7.2454961583869285E-2</v>
      </c>
      <c r="Y602" s="208">
        <f t="shared" si="55"/>
        <v>7.1229838555045097E-2</v>
      </c>
      <c r="Z602" s="208">
        <f t="shared" si="55"/>
        <v>7.0032937526912267E-2</v>
      </c>
      <c r="AA602" s="208">
        <f t="shared" si="55"/>
        <v>6.949787058717824E-2</v>
      </c>
      <c r="AB602" s="208">
        <f t="shared" si="54"/>
        <v>6.8964543070089535E-2</v>
      </c>
      <c r="AC602" s="208">
        <f t="shared" si="54"/>
        <v>6.8432967445785767E-2</v>
      </c>
      <c r="AD602" s="208">
        <f t="shared" si="54"/>
        <v>6.7903156161113587E-2</v>
      </c>
      <c r="AE602" s="208">
        <f t="shared" si="54"/>
        <v>6.7375121637215318E-2</v>
      </c>
      <c r="AF602" s="208">
        <f t="shared" si="54"/>
        <v>6.6848876267094764E-2</v>
      </c>
      <c r="AG602" s="208">
        <f t="shared" si="54"/>
        <v>6.632443241315733E-2</v>
      </c>
      <c r="AH602" s="208">
        <f t="shared" si="54"/>
        <v>6.5801802404726759E-2</v>
      </c>
      <c r="AI602" s="208">
        <f t="shared" si="54"/>
        <v>6.52809985355398E-2</v>
      </c>
      <c r="AJ602" s="208">
        <f t="shared" si="54"/>
        <v>6.4762033061217888E-2</v>
      </c>
      <c r="AK602" s="208">
        <f t="shared" si="54"/>
        <v>6.4762033061217888E-2</v>
      </c>
      <c r="AL602" s="208">
        <f t="shared" si="54"/>
        <v>6.4762033061217888E-2</v>
      </c>
      <c r="AM602" s="208">
        <f t="shared" si="54"/>
        <v>6.4762033061217888E-2</v>
      </c>
      <c r="AN602" s="208">
        <f t="shared" si="54"/>
        <v>6.4762033061217888E-2</v>
      </c>
      <c r="AO602" s="208">
        <f t="shared" si="54"/>
        <v>6.4762033061217888E-2</v>
      </c>
      <c r="AP602" s="208">
        <f t="shared" si="54"/>
        <v>6.4762033061217888E-2</v>
      </c>
      <c r="AQ602" s="208">
        <f t="shared" si="54"/>
        <v>6.4762033061217888E-2</v>
      </c>
      <c r="AR602" s="208">
        <f t="shared" si="54"/>
        <v>6.4762033061217888E-2</v>
      </c>
      <c r="AS602" s="208">
        <f t="shared" si="54"/>
        <v>6.4762033061217888E-2</v>
      </c>
      <c r="AT602" s="208">
        <f t="shared" si="54"/>
        <v>6.4762033061217888E-2</v>
      </c>
    </row>
    <row r="603" spans="7:46" ht="13.9" customHeight="1" x14ac:dyDescent="0.4">
      <c r="G603" s="24"/>
      <c r="H603" s="260"/>
      <c r="I603" s="25"/>
      <c r="J603" s="252"/>
      <c r="K603" s="209" t="s">
        <v>219</v>
      </c>
      <c r="L603" s="208">
        <f t="shared" si="55"/>
        <v>8.9447828919271194E-2</v>
      </c>
      <c r="M603" s="208">
        <f t="shared" si="54"/>
        <v>8.8250480547811053E-2</v>
      </c>
      <c r="N603" s="208">
        <f t="shared" si="54"/>
        <v>8.7058645594617054E-2</v>
      </c>
      <c r="O603" s="208">
        <f t="shared" si="54"/>
        <v>8.5872426724494966E-2</v>
      </c>
      <c r="P603" s="208">
        <f t="shared" si="54"/>
        <v>8.4691927274932341E-2</v>
      </c>
      <c r="Q603" s="208">
        <f t="shared" si="54"/>
        <v>8.3517251205422041E-2</v>
      </c>
      <c r="R603" s="208">
        <f t="shared" si="54"/>
        <v>8.234850304441739E-2</v>
      </c>
      <c r="S603" s="208">
        <f t="shared" si="54"/>
        <v>8.118578783391224E-2</v>
      </c>
      <c r="T603" s="208">
        <f t="shared" si="54"/>
        <v>8.0029211071646206E-2</v>
      </c>
      <c r="U603" s="208">
        <f t="shared" si="54"/>
        <v>7.8878878650941842E-2</v>
      </c>
      <c r="V603" s="208">
        <f t="shared" si="54"/>
        <v>7.7734896798180922E-2</v>
      </c>
      <c r="W603" s="208">
        <f t="shared" si="54"/>
        <v>7.6597372007940034E-2</v>
      </c>
      <c r="X603" s="208">
        <f t="shared" si="54"/>
        <v>7.5466410975804005E-2</v>
      </c>
      <c r="Y603" s="208">
        <f t="shared" si="54"/>
        <v>7.4342120528888417E-2</v>
      </c>
      <c r="Z603" s="208">
        <f t="shared" si="54"/>
        <v>7.3224607554103621E-2</v>
      </c>
      <c r="AA603" s="208">
        <f t="shared" si="54"/>
        <v>7.2601800526160817E-2</v>
      </c>
      <c r="AB603" s="208">
        <f t="shared" si="54"/>
        <v>7.1981171188925247E-2</v>
      </c>
      <c r="AC603" s="208">
        <f t="shared" si="54"/>
        <v>7.1362738287795227E-2</v>
      </c>
      <c r="AD603" s="208">
        <f t="shared" si="54"/>
        <v>7.0746520550682923E-2</v>
      </c>
      <c r="AE603" s="208">
        <f t="shared" si="54"/>
        <v>7.0132536683602517E-2</v>
      </c>
      <c r="AF603" s="208">
        <f t="shared" si="54"/>
        <v>6.9520805366197813E-2</v>
      </c>
      <c r="AG603" s="208">
        <f t="shared" si="54"/>
        <v>6.8911345247208156E-2</v>
      </c>
      <c r="AH603" s="208">
        <f t="shared" si="54"/>
        <v>6.8304174939875117E-2</v>
      </c>
      <c r="AI603" s="208">
        <f t="shared" si="54"/>
        <v>6.7699313017291832E-2</v>
      </c>
      <c r="AJ603" s="208">
        <f t="shared" si="54"/>
        <v>6.7096778007694757E-2</v>
      </c>
      <c r="AK603" s="208">
        <f t="shared" si="54"/>
        <v>6.7096778007694757E-2</v>
      </c>
      <c r="AL603" s="208">
        <f t="shared" si="54"/>
        <v>6.7096778007694757E-2</v>
      </c>
      <c r="AM603" s="208">
        <f t="shared" si="54"/>
        <v>6.7096778007694757E-2</v>
      </c>
      <c r="AN603" s="208">
        <f t="shared" si="54"/>
        <v>6.7096778007694757E-2</v>
      </c>
      <c r="AO603" s="208">
        <f t="shared" si="54"/>
        <v>6.7096778007694757E-2</v>
      </c>
      <c r="AP603" s="208">
        <f t="shared" si="54"/>
        <v>6.7096778007694757E-2</v>
      </c>
      <c r="AQ603" s="208">
        <f t="shared" si="54"/>
        <v>6.7096778007694757E-2</v>
      </c>
      <c r="AR603" s="208">
        <f t="shared" si="54"/>
        <v>6.7096778007694757E-2</v>
      </c>
      <c r="AS603" s="208">
        <f t="shared" si="54"/>
        <v>6.7096778007694757E-2</v>
      </c>
      <c r="AT603" s="208">
        <f t="shared" si="54"/>
        <v>6.7096778007694757E-2</v>
      </c>
    </row>
    <row r="604" spans="7:46" ht="13.9" customHeight="1" x14ac:dyDescent="0.4">
      <c r="G604" s="24"/>
      <c r="H604" s="260"/>
      <c r="I604" s="25"/>
      <c r="J604" s="252"/>
      <c r="K604" s="209" t="s">
        <v>220</v>
      </c>
      <c r="L604" s="208">
        <f xml:space="preserve"> L598 / (1 - (1 / (1 + L598)^$S$36))</f>
        <v>6.8334859689629462E-2</v>
      </c>
      <c r="M604" s="208">
        <f t="shared" si="54"/>
        <v>6.6607156276364488E-2</v>
      </c>
      <c r="N604" s="208">
        <f t="shared" si="54"/>
        <v>6.4935719095367522E-2</v>
      </c>
      <c r="O604" s="208">
        <f t="shared" si="54"/>
        <v>6.3319703415469469E-2</v>
      </c>
      <c r="P604" s="208">
        <f t="shared" si="54"/>
        <v>6.1758235954011649E-2</v>
      </c>
      <c r="Q604" s="208">
        <f t="shared" si="54"/>
        <v>6.0250417985446794E-2</v>
      </c>
      <c r="R604" s="208">
        <f t="shared" si="54"/>
        <v>5.8795328517708738E-2</v>
      </c>
      <c r="S604" s="208">
        <f t="shared" si="54"/>
        <v>5.739202751102658E-2</v>
      </c>
      <c r="T604" s="208">
        <f t="shared" si="54"/>
        <v>5.6039559114820447E-2</v>
      </c>
      <c r="U604" s="208">
        <f t="shared" si="54"/>
        <v>5.4736954899558016E-2</v>
      </c>
      <c r="V604" s="208">
        <f t="shared" si="54"/>
        <v>5.3483237061914823E-2</v>
      </c>
      <c r="W604" s="208">
        <f t="shared" si="54"/>
        <v>5.2277421583244624E-2</v>
      </c>
      <c r="X604" s="208">
        <f t="shared" si="54"/>
        <v>5.1118521323176701E-2</v>
      </c>
      <c r="Y604" s="208">
        <f t="shared" si="54"/>
        <v>5.0005549032067838E-2</v>
      </c>
      <c r="Z604" s="208">
        <f t="shared" si="54"/>
        <v>4.8937520268022179E-2</v>
      </c>
      <c r="AA604" s="208">
        <f t="shared" si="54"/>
        <v>4.8560590046844467E-2</v>
      </c>
      <c r="AB604" s="208">
        <f t="shared" si="54"/>
        <v>4.8185210222316845E-2</v>
      </c>
      <c r="AC604" s="208">
        <f t="shared" si="54"/>
        <v>4.7811386160629084E-2</v>
      </c>
      <c r="AD604" s="208">
        <f t="shared" si="54"/>
        <v>4.7439123161040347E-2</v>
      </c>
      <c r="AE604" s="208">
        <f t="shared" si="54"/>
        <v>4.7068426454790598E-2</v>
      </c>
      <c r="AF604" s="208">
        <f t="shared" si="54"/>
        <v>4.669930120402007E-2</v>
      </c>
      <c r="AG604" s="208">
        <f t="shared" si="54"/>
        <v>4.6331752500696689E-2</v>
      </c>
      <c r="AH604" s="208">
        <f t="shared" si="54"/>
        <v>4.5965785365548725E-2</v>
      </c>
      <c r="AI604" s="208">
        <f t="shared" si="54"/>
        <v>4.5601404747007891E-2</v>
      </c>
      <c r="AJ604" s="208">
        <f t="shared" si="54"/>
        <v>4.5238615520158273E-2</v>
      </c>
      <c r="AK604" s="208">
        <f t="shared" si="54"/>
        <v>4.5238615520158273E-2</v>
      </c>
      <c r="AL604" s="208">
        <f t="shared" si="54"/>
        <v>4.5238615520158273E-2</v>
      </c>
      <c r="AM604" s="208">
        <f t="shared" si="54"/>
        <v>4.5238615520158273E-2</v>
      </c>
      <c r="AN604" s="208">
        <f t="shared" si="54"/>
        <v>4.5238615520158273E-2</v>
      </c>
      <c r="AO604" s="208">
        <f t="shared" si="54"/>
        <v>4.5238615520158273E-2</v>
      </c>
      <c r="AP604" s="208">
        <f t="shared" si="54"/>
        <v>4.5238615520158273E-2</v>
      </c>
      <c r="AQ604" s="208">
        <f t="shared" si="54"/>
        <v>4.5238615520158273E-2</v>
      </c>
      <c r="AR604" s="208">
        <f t="shared" si="54"/>
        <v>4.5238615520158273E-2</v>
      </c>
      <c r="AS604" s="208">
        <f t="shared" si="54"/>
        <v>4.5238615520158273E-2</v>
      </c>
      <c r="AT604" s="208">
        <f t="shared" si="54"/>
        <v>4.5238615520158273E-2</v>
      </c>
    </row>
    <row r="605" spans="7:46" ht="13.9" customHeight="1" x14ac:dyDescent="0.4">
      <c r="G605" s="24"/>
      <c r="H605" s="260"/>
      <c r="I605" s="25"/>
      <c r="J605" s="210"/>
      <c r="K605" s="209" t="s">
        <v>129</v>
      </c>
      <c r="L605" s="208">
        <f t="shared" ref="L605:AA606" si="56" xml:space="preserve"> L599 / (1 - (1 / (1 + L599)^$S$36))</f>
        <v>6.8334859689629462E-2</v>
      </c>
      <c r="M605" s="208">
        <f t="shared" si="56"/>
        <v>6.6944402824193547E-2</v>
      </c>
      <c r="N605" s="208">
        <f t="shared" si="56"/>
        <v>6.5584943606423945E-2</v>
      </c>
      <c r="O605" s="208">
        <f t="shared" si="56"/>
        <v>6.4256194861494781E-2</v>
      </c>
      <c r="P605" s="208">
        <f t="shared" si="56"/>
        <v>6.2957857221511121E-2</v>
      </c>
      <c r="Q605" s="208">
        <f t="shared" si="56"/>
        <v>6.1689619687567546E-2</v>
      </c>
      <c r="R605" s="208">
        <f t="shared" si="56"/>
        <v>6.045116021963079E-2</v>
      </c>
      <c r="S605" s="208">
        <f t="shared" si="56"/>
        <v>5.9242146351175189E-2</v>
      </c>
      <c r="T605" s="208">
        <f t="shared" si="56"/>
        <v>5.8062235825434239E-2</v>
      </c>
      <c r="U605" s="208">
        <f t="shared" si="56"/>
        <v>5.6911077250118396E-2</v>
      </c>
      <c r="V605" s="208">
        <f t="shared" si="56"/>
        <v>5.5788310767439786E-2</v>
      </c>
      <c r="W605" s="208">
        <f t="shared" si="56"/>
        <v>5.4693568736315784E-2</v>
      </c>
      <c r="X605" s="208">
        <f t="shared" si="56"/>
        <v>5.3626476423665394E-2</v>
      </c>
      <c r="Y605" s="208">
        <f t="shared" si="56"/>
        <v>5.2586652701782102E-2</v>
      </c>
      <c r="Z605" s="208">
        <f t="shared" si="56"/>
        <v>5.1573710748855833E-2</v>
      </c>
      <c r="AA605" s="208">
        <f t="shared" si="56"/>
        <v>5.1121830823616883E-2</v>
      </c>
      <c r="AB605" s="208">
        <f t="shared" si="54"/>
        <v>5.0672009850998255E-2</v>
      </c>
      <c r="AC605" s="208">
        <f t="shared" si="54"/>
        <v>5.0224257012885465E-2</v>
      </c>
      <c r="AD605" s="208">
        <f t="shared" si="54"/>
        <v>4.9778581380614806E-2</v>
      </c>
      <c r="AE605" s="208">
        <f t="shared" si="54"/>
        <v>4.9334991912550856E-2</v>
      </c>
      <c r="AF605" s="208">
        <f t="shared" si="54"/>
        <v>4.8893497451672471E-2</v>
      </c>
      <c r="AG605" s="208">
        <f t="shared" si="54"/>
        <v>4.8454106723173004E-2</v>
      </c>
      <c r="AH605" s="208">
        <f t="shared" si="54"/>
        <v>4.80168283320727E-2</v>
      </c>
      <c r="AI605" s="208">
        <f t="shared" si="54"/>
        <v>4.7581670760843679E-2</v>
      </c>
      <c r="AJ605" s="208">
        <f t="shared" si="54"/>
        <v>4.7148642367052525E-2</v>
      </c>
      <c r="AK605" s="208">
        <f t="shared" si="54"/>
        <v>4.7148642367052525E-2</v>
      </c>
      <c r="AL605" s="208">
        <f t="shared" si="54"/>
        <v>4.7148642367052525E-2</v>
      </c>
      <c r="AM605" s="208">
        <f t="shared" si="54"/>
        <v>4.7148642367052525E-2</v>
      </c>
      <c r="AN605" s="208">
        <f t="shared" si="54"/>
        <v>4.7148642367052525E-2</v>
      </c>
      <c r="AO605" s="208">
        <f t="shared" si="54"/>
        <v>4.7148642367052525E-2</v>
      </c>
      <c r="AP605" s="208">
        <f t="shared" si="54"/>
        <v>4.7148642367052525E-2</v>
      </c>
      <c r="AQ605" s="208">
        <f t="shared" si="54"/>
        <v>4.7148642367052525E-2</v>
      </c>
      <c r="AR605" s="208">
        <f t="shared" si="54"/>
        <v>4.7148642367052525E-2</v>
      </c>
      <c r="AS605" s="208">
        <f t="shared" si="54"/>
        <v>4.7148642367052525E-2</v>
      </c>
      <c r="AT605" s="208">
        <f t="shared" si="54"/>
        <v>4.7148642367052525E-2</v>
      </c>
    </row>
    <row r="606" spans="7:46" ht="13.9" customHeight="1" x14ac:dyDescent="0.4">
      <c r="G606" s="24"/>
      <c r="H606" s="260"/>
      <c r="I606" s="25"/>
      <c r="J606" s="210"/>
      <c r="K606" s="209" t="s">
        <v>221</v>
      </c>
      <c r="L606" s="208">
        <f t="shared" si="56"/>
        <v>6.8334859689629462E-2</v>
      </c>
      <c r="M606" s="208">
        <f t="shared" si="54"/>
        <v>6.7282391563256522E-2</v>
      </c>
      <c r="N606" s="208">
        <f t="shared" si="54"/>
        <v>6.6237024676856909E-2</v>
      </c>
      <c r="O606" s="208">
        <f t="shared" si="54"/>
        <v>6.5198856425994989E-2</v>
      </c>
      <c r="P606" s="208">
        <f t="shared" si="54"/>
        <v>6.4167983640190163E-2</v>
      </c>
      <c r="Q606" s="208">
        <f t="shared" si="54"/>
        <v>6.314450250337901E-2</v>
      </c>
      <c r="R606" s="208">
        <f t="shared" si="54"/>
        <v>6.2128508473088054E-2</v>
      </c>
      <c r="S606" s="208">
        <f t="shared" si="54"/>
        <v>6.112009619842159E-2</v>
      </c>
      <c r="T606" s="208">
        <f t="shared" si="54"/>
        <v>6.0119359436960555E-2</v>
      </c>
      <c r="U606" s="208">
        <f t="shared" si="54"/>
        <v>5.9126390970683958E-2</v>
      </c>
      <c r="V606" s="208">
        <f t="shared" si="54"/>
        <v>5.8141282521026648E-2</v>
      </c>
      <c r="W606" s="208">
        <f t="shared" si="54"/>
        <v>5.7164124663191658E-2</v>
      </c>
      <c r="X606" s="208">
        <f t="shared" si="54"/>
        <v>5.6195006739845801E-2</v>
      </c>
      <c r="Y606" s="208">
        <f t="shared" si="54"/>
        <v>5.5234016774322513E-2</v>
      </c>
      <c r="Z606" s="208">
        <f t="shared" si="54"/>
        <v>5.428124138347485E-2</v>
      </c>
      <c r="AA606" s="208">
        <f t="shared" si="54"/>
        <v>5.3751307083030567E-2</v>
      </c>
      <c r="AB606" s="208">
        <f t="shared" si="54"/>
        <v>5.3223990331138588E-2</v>
      </c>
      <c r="AC606" s="208">
        <f t="shared" si="54"/>
        <v>5.269930570246751E-2</v>
      </c>
      <c r="AD606" s="208">
        <f t="shared" si="54"/>
        <v>5.2177267606552287E-2</v>
      </c>
      <c r="AE606" s="208">
        <f t="shared" si="54"/>
        <v>5.1657890282994827E-2</v>
      </c>
      <c r="AF606" s="208">
        <f t="shared" si="54"/>
        <v>5.11411877966719E-2</v>
      </c>
      <c r="AG606" s="208">
        <f t="shared" si="54"/>
        <v>5.0627174032959514E-2</v>
      </c>
      <c r="AH606" s="208">
        <f t="shared" si="54"/>
        <v>5.0115862692971261E-2</v>
      </c>
      <c r="AI606" s="208">
        <f t="shared" si="54"/>
        <v>4.9607267288815517E-2</v>
      </c>
      <c r="AJ606" s="208">
        <f t="shared" si="54"/>
        <v>4.9101401138875428E-2</v>
      </c>
      <c r="AK606" s="208">
        <f t="shared" si="54"/>
        <v>4.9101401138875428E-2</v>
      </c>
      <c r="AL606" s="208">
        <f t="shared" si="54"/>
        <v>4.9101401138875428E-2</v>
      </c>
      <c r="AM606" s="208">
        <f t="shared" si="54"/>
        <v>4.9101401138875428E-2</v>
      </c>
      <c r="AN606" s="208">
        <f t="shared" si="54"/>
        <v>4.9101401138875428E-2</v>
      </c>
      <c r="AO606" s="208">
        <f t="shared" si="54"/>
        <v>4.9101401138875428E-2</v>
      </c>
      <c r="AP606" s="208">
        <f t="shared" si="54"/>
        <v>4.9101401138875428E-2</v>
      </c>
      <c r="AQ606" s="208">
        <f t="shared" si="54"/>
        <v>4.9101401138875428E-2</v>
      </c>
      <c r="AR606" s="208">
        <f t="shared" si="54"/>
        <v>4.9101401138875428E-2</v>
      </c>
      <c r="AS606" s="208">
        <f t="shared" si="54"/>
        <v>4.9101401138875428E-2</v>
      </c>
      <c r="AT606" s="208">
        <f t="shared" si="54"/>
        <v>4.9101401138875428E-2</v>
      </c>
    </row>
    <row r="607" spans="7:46" ht="13.9" customHeight="1" x14ac:dyDescent="0.35">
      <c r="G607" s="24"/>
      <c r="H607" s="260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</row>
    <row r="608" spans="7:46" ht="13.9" customHeight="1" x14ac:dyDescent="0.35">
      <c r="G608" s="24"/>
      <c r="H608" s="260"/>
      <c r="I608" s="25"/>
      <c r="J608" s="25"/>
      <c r="K608" s="25"/>
      <c r="L608" s="162">
        <v>2016</v>
      </c>
      <c r="M608" s="162">
        <v>2017</v>
      </c>
      <c r="N608" s="162">
        <v>2018</v>
      </c>
      <c r="O608" s="162">
        <v>2019</v>
      </c>
      <c r="P608" s="162">
        <v>2020</v>
      </c>
      <c r="Q608" s="162">
        <v>2021</v>
      </c>
      <c r="R608" s="162">
        <v>2022</v>
      </c>
      <c r="S608" s="162">
        <v>2023</v>
      </c>
      <c r="T608" s="162">
        <v>2024</v>
      </c>
      <c r="U608" s="162">
        <v>2025</v>
      </c>
      <c r="V608" s="162">
        <v>2026</v>
      </c>
      <c r="W608" s="162">
        <v>2027</v>
      </c>
      <c r="X608" s="162">
        <v>2028</v>
      </c>
      <c r="Y608" s="162">
        <v>2029</v>
      </c>
      <c r="Z608" s="162">
        <v>2030</v>
      </c>
      <c r="AA608" s="162">
        <v>2031</v>
      </c>
      <c r="AB608" s="162">
        <v>2032</v>
      </c>
      <c r="AC608" s="162">
        <v>2033</v>
      </c>
      <c r="AD608" s="162">
        <v>2034</v>
      </c>
      <c r="AE608" s="162">
        <v>2035</v>
      </c>
      <c r="AF608" s="162">
        <v>2036</v>
      </c>
      <c r="AG608" s="162">
        <v>2037</v>
      </c>
      <c r="AH608" s="162">
        <v>2038</v>
      </c>
      <c r="AI608" s="162">
        <v>2039</v>
      </c>
      <c r="AJ608" s="162">
        <v>2040</v>
      </c>
      <c r="AK608" s="162">
        <v>2041</v>
      </c>
      <c r="AL608" s="162">
        <v>2042</v>
      </c>
      <c r="AM608" s="162">
        <v>2043</v>
      </c>
      <c r="AN608" s="162">
        <v>2044</v>
      </c>
      <c r="AO608" s="162">
        <v>2045</v>
      </c>
      <c r="AP608" s="162">
        <v>2046</v>
      </c>
      <c r="AQ608" s="162">
        <v>2047</v>
      </c>
      <c r="AR608" s="162">
        <v>2048</v>
      </c>
      <c r="AS608" s="162">
        <v>2049</v>
      </c>
      <c r="AT608" s="162">
        <v>2050</v>
      </c>
    </row>
    <row r="609" spans="7:46" ht="13.9" customHeight="1" x14ac:dyDescent="0.4">
      <c r="G609" s="24"/>
      <c r="H609" s="260"/>
      <c r="I609" s="25"/>
      <c r="J609" s="251" t="s">
        <v>145</v>
      </c>
      <c r="K609" s="163" t="s">
        <v>158</v>
      </c>
      <c r="L609" s="211">
        <f>L595</f>
        <v>8.0739387999999995E-2</v>
      </c>
      <c r="M609" s="211">
        <f t="shared" ref="M609:AT611" si="57">M595</f>
        <v>7.8389176632653074E-2</v>
      </c>
      <c r="N609" s="211">
        <f t="shared" si="57"/>
        <v>7.6089985673469404E-2</v>
      </c>
      <c r="O609" s="211">
        <f t="shared" si="57"/>
        <v>7.3841815122449E-2</v>
      </c>
      <c r="P609" s="211">
        <f t="shared" si="57"/>
        <v>7.1644664979591877E-2</v>
      </c>
      <c r="Q609" s="211">
        <f t="shared" si="57"/>
        <v>6.9498535244897991E-2</v>
      </c>
      <c r="R609" s="211">
        <f t="shared" si="57"/>
        <v>6.7403425918367385E-2</v>
      </c>
      <c r="S609" s="211">
        <f t="shared" si="57"/>
        <v>6.5359337000000045E-2</v>
      </c>
      <c r="T609" s="211">
        <f t="shared" si="57"/>
        <v>6.3366268489795971E-2</v>
      </c>
      <c r="U609" s="211">
        <f t="shared" si="57"/>
        <v>6.1424220387755163E-2</v>
      </c>
      <c r="V609" s="211">
        <f t="shared" si="57"/>
        <v>5.9533192693877607E-2</v>
      </c>
      <c r="W609" s="211">
        <f t="shared" si="57"/>
        <v>5.7693185408163331E-2</v>
      </c>
      <c r="X609" s="211">
        <f t="shared" si="57"/>
        <v>5.5904198530612306E-2</v>
      </c>
      <c r="Y609" s="211">
        <f t="shared" si="57"/>
        <v>5.4166232061224548E-2</v>
      </c>
      <c r="Z609" s="211">
        <f t="shared" si="57"/>
        <v>5.2479286E-2</v>
      </c>
      <c r="AA609" s="211">
        <f t="shared" si="57"/>
        <v>5.1879285999999997E-2</v>
      </c>
      <c r="AB609" s="211">
        <f t="shared" si="57"/>
        <v>5.1279286000000007E-2</v>
      </c>
      <c r="AC609" s="211">
        <f t="shared" si="57"/>
        <v>5.0679286000000004E-2</v>
      </c>
      <c r="AD609" s="211">
        <f t="shared" si="57"/>
        <v>5.0079286000000001E-2</v>
      </c>
      <c r="AE609" s="211">
        <f t="shared" si="57"/>
        <v>4.9479285999999997E-2</v>
      </c>
      <c r="AF609" s="211">
        <f t="shared" si="57"/>
        <v>4.8879285999999994E-2</v>
      </c>
      <c r="AG609" s="211">
        <f t="shared" si="57"/>
        <v>4.8279285999999998E-2</v>
      </c>
      <c r="AH609" s="211">
        <f t="shared" si="57"/>
        <v>4.7679286000000001E-2</v>
      </c>
      <c r="AI609" s="211">
        <f t="shared" si="57"/>
        <v>4.7079285999999998E-2</v>
      </c>
      <c r="AJ609" s="211">
        <f t="shared" si="57"/>
        <v>4.6479286000000002E-2</v>
      </c>
      <c r="AK609" s="211">
        <f t="shared" si="57"/>
        <v>4.6479286000000002E-2</v>
      </c>
      <c r="AL609" s="211">
        <f t="shared" si="57"/>
        <v>4.6479286000000002E-2</v>
      </c>
      <c r="AM609" s="211">
        <f t="shared" si="57"/>
        <v>4.6479286000000002E-2</v>
      </c>
      <c r="AN609" s="211">
        <f t="shared" si="57"/>
        <v>4.6479286000000002E-2</v>
      </c>
      <c r="AO609" s="211">
        <f t="shared" si="57"/>
        <v>4.6479286000000002E-2</v>
      </c>
      <c r="AP609" s="211">
        <f t="shared" si="57"/>
        <v>4.6479286000000002E-2</v>
      </c>
      <c r="AQ609" s="211">
        <f t="shared" si="57"/>
        <v>4.6479286000000002E-2</v>
      </c>
      <c r="AR609" s="211">
        <f t="shared" si="57"/>
        <v>4.6479286000000002E-2</v>
      </c>
      <c r="AS609" s="211">
        <f t="shared" si="57"/>
        <v>4.6479286000000002E-2</v>
      </c>
      <c r="AT609" s="211">
        <f t="shared" si="57"/>
        <v>4.6479286000000002E-2</v>
      </c>
    </row>
    <row r="610" spans="7:46" ht="13.9" customHeight="1" x14ac:dyDescent="0.4">
      <c r="G610" s="24"/>
      <c r="H610" s="260"/>
      <c r="I610" s="25"/>
      <c r="J610" s="252"/>
      <c r="K610" s="165" t="s">
        <v>159</v>
      </c>
      <c r="L610" s="212">
        <f t="shared" ref="L610:AA611" si="58">L596</f>
        <v>8.0739387999999995E-2</v>
      </c>
      <c r="M610" s="212">
        <f t="shared" si="58"/>
        <v>7.8849996602040825E-2</v>
      </c>
      <c r="N610" s="212">
        <f t="shared" si="58"/>
        <v>7.6986115408163275E-2</v>
      </c>
      <c r="O610" s="212">
        <f t="shared" si="58"/>
        <v>7.5147744418367371E-2</v>
      </c>
      <c r="P610" s="212">
        <f t="shared" si="58"/>
        <v>7.3334883632653086E-2</v>
      </c>
      <c r="Q610" s="212">
        <f t="shared" si="58"/>
        <v>7.1547533051020434E-2</v>
      </c>
      <c r="R610" s="212">
        <f t="shared" si="58"/>
        <v>6.9785692673469429E-2</v>
      </c>
      <c r="S610" s="212">
        <f t="shared" si="58"/>
        <v>6.8049362500000043E-2</v>
      </c>
      <c r="T610" s="212">
        <f t="shared" si="58"/>
        <v>6.6338542530612304E-2</v>
      </c>
      <c r="U610" s="212">
        <f t="shared" si="58"/>
        <v>6.4653232765306171E-2</v>
      </c>
      <c r="V610" s="212">
        <f t="shared" si="58"/>
        <v>6.2993433204081684E-2</v>
      </c>
      <c r="W610" s="212">
        <f t="shared" si="58"/>
        <v>6.135914384693883E-2</v>
      </c>
      <c r="X610" s="212">
        <f t="shared" si="58"/>
        <v>5.9750364693877608E-2</v>
      </c>
      <c r="Y610" s="212">
        <f t="shared" si="58"/>
        <v>5.8167095744898006E-2</v>
      </c>
      <c r="Z610" s="212">
        <f t="shared" si="58"/>
        <v>5.6609336999999996E-2</v>
      </c>
      <c r="AA610" s="212">
        <f t="shared" si="58"/>
        <v>5.5909337000000003E-2</v>
      </c>
      <c r="AB610" s="212">
        <f t="shared" si="57"/>
        <v>5.5209336999999997E-2</v>
      </c>
      <c r="AC610" s="212">
        <f t="shared" si="57"/>
        <v>5.4509336999999991E-2</v>
      </c>
      <c r="AD610" s="212">
        <f t="shared" si="57"/>
        <v>5.3809336999999999E-2</v>
      </c>
      <c r="AE610" s="212">
        <f t="shared" si="57"/>
        <v>5.3109336999999993E-2</v>
      </c>
      <c r="AF610" s="212">
        <f t="shared" si="57"/>
        <v>5.2409337E-2</v>
      </c>
      <c r="AG610" s="212">
        <f t="shared" si="57"/>
        <v>5.1709336999999994E-2</v>
      </c>
      <c r="AH610" s="212">
        <f t="shared" si="57"/>
        <v>5.1009336999999988E-2</v>
      </c>
      <c r="AI610" s="212">
        <f t="shared" si="57"/>
        <v>5.0309336999999996E-2</v>
      </c>
      <c r="AJ610" s="212">
        <f t="shared" si="57"/>
        <v>4.9609337000000003E-2</v>
      </c>
      <c r="AK610" s="212">
        <f t="shared" si="57"/>
        <v>4.9609337000000003E-2</v>
      </c>
      <c r="AL610" s="212">
        <f t="shared" si="57"/>
        <v>4.9609337000000003E-2</v>
      </c>
      <c r="AM610" s="212">
        <f t="shared" si="57"/>
        <v>4.9609337000000003E-2</v>
      </c>
      <c r="AN610" s="212">
        <f t="shared" si="57"/>
        <v>4.9609337000000003E-2</v>
      </c>
      <c r="AO610" s="212">
        <f t="shared" si="57"/>
        <v>4.9609337000000003E-2</v>
      </c>
      <c r="AP610" s="212">
        <f t="shared" si="57"/>
        <v>4.9609337000000003E-2</v>
      </c>
      <c r="AQ610" s="212">
        <f t="shared" si="57"/>
        <v>4.9609337000000003E-2</v>
      </c>
      <c r="AR610" s="212">
        <f t="shared" si="57"/>
        <v>4.9609337000000003E-2</v>
      </c>
      <c r="AS610" s="212">
        <f t="shared" si="57"/>
        <v>4.9609337000000003E-2</v>
      </c>
      <c r="AT610" s="212">
        <f t="shared" si="57"/>
        <v>4.9609337000000003E-2</v>
      </c>
    </row>
    <row r="611" spans="7:46" ht="13.9" customHeight="1" thickBot="1" x14ac:dyDescent="0.45">
      <c r="G611" s="24"/>
      <c r="H611" s="260"/>
      <c r="I611" s="25"/>
      <c r="J611" s="252"/>
      <c r="K611" s="167" t="s">
        <v>160</v>
      </c>
      <c r="L611" s="213">
        <f t="shared" si="58"/>
        <v>8.0739387999999995E-2</v>
      </c>
      <c r="M611" s="213">
        <f t="shared" si="57"/>
        <v>7.9310816571428577E-2</v>
      </c>
      <c r="N611" s="213">
        <f t="shared" si="57"/>
        <v>7.7882245142857159E-2</v>
      </c>
      <c r="O611" s="213">
        <f t="shared" si="57"/>
        <v>7.6453673714285728E-2</v>
      </c>
      <c r="P611" s="213">
        <f t="shared" si="57"/>
        <v>7.502510228571431E-2</v>
      </c>
      <c r="Q611" s="213">
        <f t="shared" si="57"/>
        <v>7.3596530857142878E-2</v>
      </c>
      <c r="R611" s="213">
        <f t="shared" si="57"/>
        <v>7.216795942857146E-2</v>
      </c>
      <c r="S611" s="213">
        <f t="shared" si="57"/>
        <v>7.0739388000000042E-2</v>
      </c>
      <c r="T611" s="213">
        <f t="shared" si="57"/>
        <v>6.931081657142861E-2</v>
      </c>
      <c r="U611" s="213">
        <f t="shared" si="57"/>
        <v>6.7882245142857192E-2</v>
      </c>
      <c r="V611" s="213">
        <f t="shared" si="57"/>
        <v>6.645367371428576E-2</v>
      </c>
      <c r="W611" s="213">
        <f t="shared" si="57"/>
        <v>6.5025102285714328E-2</v>
      </c>
      <c r="X611" s="213">
        <f t="shared" si="57"/>
        <v>6.3596530857142897E-2</v>
      </c>
      <c r="Y611" s="213">
        <f t="shared" si="57"/>
        <v>6.2167959428571472E-2</v>
      </c>
      <c r="Z611" s="213">
        <f t="shared" si="57"/>
        <v>6.0739388000000005E-2</v>
      </c>
      <c r="AA611" s="213">
        <f t="shared" si="57"/>
        <v>5.9939388000000003E-2</v>
      </c>
      <c r="AB611" s="213">
        <f t="shared" si="57"/>
        <v>5.9139388000000001E-2</v>
      </c>
      <c r="AC611" s="213">
        <f t="shared" si="57"/>
        <v>5.8339388000000006E-2</v>
      </c>
      <c r="AD611" s="213">
        <f t="shared" si="57"/>
        <v>5.7539388000000004E-2</v>
      </c>
      <c r="AE611" s="213">
        <f t="shared" si="57"/>
        <v>5.6739388000000002E-2</v>
      </c>
      <c r="AF611" s="213">
        <f t="shared" si="57"/>
        <v>5.5939388E-2</v>
      </c>
      <c r="AG611" s="213">
        <f t="shared" si="57"/>
        <v>5.5139387999999998E-2</v>
      </c>
      <c r="AH611" s="213">
        <f t="shared" si="57"/>
        <v>5.4339388000000002E-2</v>
      </c>
      <c r="AI611" s="213">
        <f t="shared" si="57"/>
        <v>5.3539388E-2</v>
      </c>
      <c r="AJ611" s="213">
        <f t="shared" si="57"/>
        <v>5.2739388000000005E-2</v>
      </c>
      <c r="AK611" s="213">
        <f t="shared" si="57"/>
        <v>5.2739388000000005E-2</v>
      </c>
      <c r="AL611" s="213">
        <f t="shared" si="57"/>
        <v>5.2739388000000005E-2</v>
      </c>
      <c r="AM611" s="213">
        <f t="shared" si="57"/>
        <v>5.2739388000000005E-2</v>
      </c>
      <c r="AN611" s="213">
        <f t="shared" si="57"/>
        <v>5.2739388000000005E-2</v>
      </c>
      <c r="AO611" s="213">
        <f t="shared" si="57"/>
        <v>5.2739388000000005E-2</v>
      </c>
      <c r="AP611" s="213">
        <f t="shared" si="57"/>
        <v>5.2739388000000005E-2</v>
      </c>
      <c r="AQ611" s="213">
        <f t="shared" si="57"/>
        <v>5.2739388000000005E-2</v>
      </c>
      <c r="AR611" s="213">
        <f t="shared" si="57"/>
        <v>5.2739388000000005E-2</v>
      </c>
      <c r="AS611" s="213">
        <f t="shared" si="57"/>
        <v>5.2739388000000005E-2</v>
      </c>
      <c r="AT611" s="213">
        <f t="shared" si="57"/>
        <v>5.2739388000000005E-2</v>
      </c>
    </row>
    <row r="612" spans="7:46" ht="13.9" customHeight="1" thickTop="1" x14ac:dyDescent="0.4">
      <c r="G612" s="24"/>
      <c r="H612" s="260"/>
      <c r="I612" s="25"/>
      <c r="J612" s="252"/>
      <c r="K612" s="163" t="s">
        <v>161</v>
      </c>
      <c r="L612" s="214">
        <f>L595</f>
        <v>8.0739387999999995E-2</v>
      </c>
      <c r="M612" s="214">
        <f t="shared" ref="M612:AT614" si="59">M595</f>
        <v>7.8389176632653074E-2</v>
      </c>
      <c r="N612" s="214">
        <f t="shared" si="59"/>
        <v>7.6089985673469404E-2</v>
      </c>
      <c r="O612" s="214">
        <f t="shared" si="59"/>
        <v>7.3841815122449E-2</v>
      </c>
      <c r="P612" s="214">
        <f t="shared" si="59"/>
        <v>7.1644664979591877E-2</v>
      </c>
      <c r="Q612" s="214">
        <f t="shared" si="59"/>
        <v>6.9498535244897991E-2</v>
      </c>
      <c r="R612" s="214">
        <f t="shared" si="59"/>
        <v>6.7403425918367385E-2</v>
      </c>
      <c r="S612" s="214">
        <f t="shared" si="59"/>
        <v>6.5359337000000045E-2</v>
      </c>
      <c r="T612" s="214">
        <f t="shared" si="59"/>
        <v>6.3366268489795971E-2</v>
      </c>
      <c r="U612" s="214">
        <f t="shared" si="59"/>
        <v>6.1424220387755163E-2</v>
      </c>
      <c r="V612" s="214">
        <f t="shared" si="59"/>
        <v>5.9533192693877607E-2</v>
      </c>
      <c r="W612" s="214">
        <f t="shared" si="59"/>
        <v>5.7693185408163331E-2</v>
      </c>
      <c r="X612" s="214">
        <f t="shared" si="59"/>
        <v>5.5904198530612306E-2</v>
      </c>
      <c r="Y612" s="214">
        <f t="shared" si="59"/>
        <v>5.4166232061224548E-2</v>
      </c>
      <c r="Z612" s="214">
        <f t="shared" si="59"/>
        <v>5.2479286E-2</v>
      </c>
      <c r="AA612" s="214">
        <f t="shared" si="59"/>
        <v>5.1879285999999997E-2</v>
      </c>
      <c r="AB612" s="214">
        <f t="shared" si="59"/>
        <v>5.1279286000000007E-2</v>
      </c>
      <c r="AC612" s="214">
        <f t="shared" si="59"/>
        <v>5.0679286000000004E-2</v>
      </c>
      <c r="AD612" s="214">
        <f t="shared" si="59"/>
        <v>5.0079286000000001E-2</v>
      </c>
      <c r="AE612" s="214">
        <f t="shared" si="59"/>
        <v>4.9479285999999997E-2</v>
      </c>
      <c r="AF612" s="214">
        <f t="shared" si="59"/>
        <v>4.8879285999999994E-2</v>
      </c>
      <c r="AG612" s="214">
        <f t="shared" si="59"/>
        <v>4.8279285999999998E-2</v>
      </c>
      <c r="AH612" s="214">
        <f t="shared" si="59"/>
        <v>4.7679286000000001E-2</v>
      </c>
      <c r="AI612" s="214">
        <f t="shared" si="59"/>
        <v>4.7079285999999998E-2</v>
      </c>
      <c r="AJ612" s="214">
        <f t="shared" si="59"/>
        <v>4.6479286000000002E-2</v>
      </c>
      <c r="AK612" s="214">
        <f t="shared" si="59"/>
        <v>4.6479286000000002E-2</v>
      </c>
      <c r="AL612" s="214">
        <f t="shared" si="59"/>
        <v>4.6479286000000002E-2</v>
      </c>
      <c r="AM612" s="214">
        <f t="shared" si="59"/>
        <v>4.6479286000000002E-2</v>
      </c>
      <c r="AN612" s="214">
        <f t="shared" si="59"/>
        <v>4.6479286000000002E-2</v>
      </c>
      <c r="AO612" s="214">
        <f t="shared" si="59"/>
        <v>4.6479286000000002E-2</v>
      </c>
      <c r="AP612" s="214">
        <f t="shared" si="59"/>
        <v>4.6479286000000002E-2</v>
      </c>
      <c r="AQ612" s="214">
        <f t="shared" si="59"/>
        <v>4.6479286000000002E-2</v>
      </c>
      <c r="AR612" s="214">
        <f t="shared" si="59"/>
        <v>4.6479286000000002E-2</v>
      </c>
      <c r="AS612" s="214">
        <f t="shared" si="59"/>
        <v>4.6479286000000002E-2</v>
      </c>
      <c r="AT612" s="214">
        <f t="shared" si="59"/>
        <v>4.6479286000000002E-2</v>
      </c>
    </row>
    <row r="613" spans="7:46" ht="13.9" customHeight="1" x14ac:dyDescent="0.4">
      <c r="G613" s="24"/>
      <c r="H613" s="260"/>
      <c r="I613" s="25"/>
      <c r="J613" s="252"/>
      <c r="K613" s="165" t="s">
        <v>162</v>
      </c>
      <c r="L613" s="212">
        <f t="shared" ref="L613:AA614" si="60">L596</f>
        <v>8.0739387999999995E-2</v>
      </c>
      <c r="M613" s="212">
        <f t="shared" si="60"/>
        <v>7.8849996602040825E-2</v>
      </c>
      <c r="N613" s="212">
        <f t="shared" si="60"/>
        <v>7.6986115408163275E-2</v>
      </c>
      <c r="O613" s="212">
        <f t="shared" si="60"/>
        <v>7.5147744418367371E-2</v>
      </c>
      <c r="P613" s="212">
        <f t="shared" si="60"/>
        <v>7.3334883632653086E-2</v>
      </c>
      <c r="Q613" s="212">
        <f t="shared" si="60"/>
        <v>7.1547533051020434E-2</v>
      </c>
      <c r="R613" s="212">
        <f t="shared" si="60"/>
        <v>6.9785692673469429E-2</v>
      </c>
      <c r="S613" s="212">
        <f t="shared" si="60"/>
        <v>6.8049362500000043E-2</v>
      </c>
      <c r="T613" s="212">
        <f t="shared" si="60"/>
        <v>6.6338542530612304E-2</v>
      </c>
      <c r="U613" s="212">
        <f t="shared" si="60"/>
        <v>6.4653232765306171E-2</v>
      </c>
      <c r="V613" s="212">
        <f t="shared" si="60"/>
        <v>6.2993433204081684E-2</v>
      </c>
      <c r="W613" s="212">
        <f t="shared" si="60"/>
        <v>6.135914384693883E-2</v>
      </c>
      <c r="X613" s="212">
        <f t="shared" si="60"/>
        <v>5.9750364693877608E-2</v>
      </c>
      <c r="Y613" s="212">
        <f t="shared" si="60"/>
        <v>5.8167095744898006E-2</v>
      </c>
      <c r="Z613" s="212">
        <f t="shared" si="60"/>
        <v>5.6609336999999996E-2</v>
      </c>
      <c r="AA613" s="212">
        <f t="shared" si="60"/>
        <v>5.5909337000000003E-2</v>
      </c>
      <c r="AB613" s="212">
        <f t="shared" si="59"/>
        <v>5.5209336999999997E-2</v>
      </c>
      <c r="AC613" s="212">
        <f t="shared" si="59"/>
        <v>5.4509336999999991E-2</v>
      </c>
      <c r="AD613" s="212">
        <f t="shared" si="59"/>
        <v>5.3809336999999999E-2</v>
      </c>
      <c r="AE613" s="212">
        <f t="shared" si="59"/>
        <v>5.3109336999999993E-2</v>
      </c>
      <c r="AF613" s="212">
        <f t="shared" si="59"/>
        <v>5.2409337E-2</v>
      </c>
      <c r="AG613" s="212">
        <f t="shared" si="59"/>
        <v>5.1709336999999994E-2</v>
      </c>
      <c r="AH613" s="212">
        <f t="shared" si="59"/>
        <v>5.1009336999999988E-2</v>
      </c>
      <c r="AI613" s="212">
        <f t="shared" si="59"/>
        <v>5.0309336999999996E-2</v>
      </c>
      <c r="AJ613" s="212">
        <f t="shared" si="59"/>
        <v>4.9609337000000003E-2</v>
      </c>
      <c r="AK613" s="212">
        <f t="shared" si="59"/>
        <v>4.9609337000000003E-2</v>
      </c>
      <c r="AL613" s="212">
        <f t="shared" si="59"/>
        <v>4.9609337000000003E-2</v>
      </c>
      <c r="AM613" s="212">
        <f t="shared" si="59"/>
        <v>4.9609337000000003E-2</v>
      </c>
      <c r="AN613" s="212">
        <f t="shared" si="59"/>
        <v>4.9609337000000003E-2</v>
      </c>
      <c r="AO613" s="212">
        <f t="shared" si="59"/>
        <v>4.9609337000000003E-2</v>
      </c>
      <c r="AP613" s="212">
        <f t="shared" si="59"/>
        <v>4.9609337000000003E-2</v>
      </c>
      <c r="AQ613" s="212">
        <f t="shared" si="59"/>
        <v>4.9609337000000003E-2</v>
      </c>
      <c r="AR613" s="212">
        <f t="shared" si="59"/>
        <v>4.9609337000000003E-2</v>
      </c>
      <c r="AS613" s="212">
        <f t="shared" si="59"/>
        <v>4.9609337000000003E-2</v>
      </c>
      <c r="AT613" s="212">
        <f t="shared" si="59"/>
        <v>4.9609337000000003E-2</v>
      </c>
    </row>
    <row r="614" spans="7:46" ht="13.9" customHeight="1" thickBot="1" x14ac:dyDescent="0.45">
      <c r="G614" s="24"/>
      <c r="H614" s="260"/>
      <c r="I614" s="25"/>
      <c r="J614" s="252"/>
      <c r="K614" s="167" t="s">
        <v>163</v>
      </c>
      <c r="L614" s="213">
        <f t="shared" si="60"/>
        <v>8.0739387999999995E-2</v>
      </c>
      <c r="M614" s="213">
        <f t="shared" si="59"/>
        <v>7.9310816571428577E-2</v>
      </c>
      <c r="N614" s="213">
        <f t="shared" si="59"/>
        <v>7.7882245142857159E-2</v>
      </c>
      <c r="O614" s="213">
        <f t="shared" si="59"/>
        <v>7.6453673714285728E-2</v>
      </c>
      <c r="P614" s="213">
        <f t="shared" si="59"/>
        <v>7.502510228571431E-2</v>
      </c>
      <c r="Q614" s="213">
        <f t="shared" si="59"/>
        <v>7.3596530857142878E-2</v>
      </c>
      <c r="R614" s="213">
        <f t="shared" si="59"/>
        <v>7.216795942857146E-2</v>
      </c>
      <c r="S614" s="213">
        <f t="shared" si="59"/>
        <v>7.0739388000000042E-2</v>
      </c>
      <c r="T614" s="213">
        <f t="shared" si="59"/>
        <v>6.931081657142861E-2</v>
      </c>
      <c r="U614" s="213">
        <f t="shared" si="59"/>
        <v>6.7882245142857192E-2</v>
      </c>
      <c r="V614" s="213">
        <f t="shared" si="59"/>
        <v>6.645367371428576E-2</v>
      </c>
      <c r="W614" s="213">
        <f t="shared" si="59"/>
        <v>6.5025102285714328E-2</v>
      </c>
      <c r="X614" s="213">
        <f t="shared" si="59"/>
        <v>6.3596530857142897E-2</v>
      </c>
      <c r="Y614" s="213">
        <f t="shared" si="59"/>
        <v>6.2167959428571472E-2</v>
      </c>
      <c r="Z614" s="213">
        <f t="shared" si="59"/>
        <v>6.0739388000000005E-2</v>
      </c>
      <c r="AA614" s="213">
        <f t="shared" si="59"/>
        <v>5.9939388000000003E-2</v>
      </c>
      <c r="AB614" s="213">
        <f t="shared" si="59"/>
        <v>5.9139388000000001E-2</v>
      </c>
      <c r="AC614" s="213">
        <f t="shared" si="59"/>
        <v>5.8339388000000006E-2</v>
      </c>
      <c r="AD614" s="213">
        <f t="shared" si="59"/>
        <v>5.7539388000000004E-2</v>
      </c>
      <c r="AE614" s="213">
        <f t="shared" si="59"/>
        <v>5.6739388000000002E-2</v>
      </c>
      <c r="AF614" s="213">
        <f t="shared" si="59"/>
        <v>5.5939388E-2</v>
      </c>
      <c r="AG614" s="213">
        <f t="shared" si="59"/>
        <v>5.5139387999999998E-2</v>
      </c>
      <c r="AH614" s="213">
        <f t="shared" si="59"/>
        <v>5.4339388000000002E-2</v>
      </c>
      <c r="AI614" s="213">
        <f t="shared" si="59"/>
        <v>5.3539388E-2</v>
      </c>
      <c r="AJ614" s="213">
        <f t="shared" si="59"/>
        <v>5.2739388000000005E-2</v>
      </c>
      <c r="AK614" s="213">
        <f t="shared" si="59"/>
        <v>5.2739388000000005E-2</v>
      </c>
      <c r="AL614" s="213">
        <f t="shared" si="59"/>
        <v>5.2739388000000005E-2</v>
      </c>
      <c r="AM614" s="213">
        <f t="shared" si="59"/>
        <v>5.2739388000000005E-2</v>
      </c>
      <c r="AN614" s="213">
        <f t="shared" si="59"/>
        <v>5.2739388000000005E-2</v>
      </c>
      <c r="AO614" s="213">
        <f t="shared" si="59"/>
        <v>5.2739388000000005E-2</v>
      </c>
      <c r="AP614" s="213">
        <f t="shared" si="59"/>
        <v>5.2739388000000005E-2</v>
      </c>
      <c r="AQ614" s="213">
        <f t="shared" si="59"/>
        <v>5.2739388000000005E-2</v>
      </c>
      <c r="AR614" s="213">
        <f t="shared" si="59"/>
        <v>5.2739388000000005E-2</v>
      </c>
      <c r="AS614" s="213">
        <f t="shared" si="59"/>
        <v>5.2739388000000005E-2</v>
      </c>
      <c r="AT614" s="213">
        <f t="shared" si="59"/>
        <v>5.2739388000000005E-2</v>
      </c>
    </row>
    <row r="615" spans="7:46" ht="13.9" customHeight="1" thickTop="1" x14ac:dyDescent="0.4">
      <c r="G615" s="24"/>
      <c r="H615" s="260"/>
      <c r="I615" s="25"/>
      <c r="J615" s="252"/>
      <c r="K615" s="163" t="s">
        <v>164</v>
      </c>
      <c r="L615" s="214">
        <f>L595</f>
        <v>8.0739387999999995E-2</v>
      </c>
      <c r="M615" s="214">
        <f t="shared" ref="M615:AT617" si="61">M595</f>
        <v>7.8389176632653074E-2</v>
      </c>
      <c r="N615" s="214">
        <f t="shared" si="61"/>
        <v>7.6089985673469404E-2</v>
      </c>
      <c r="O615" s="214">
        <f t="shared" si="61"/>
        <v>7.3841815122449E-2</v>
      </c>
      <c r="P615" s="214">
        <f t="shared" si="61"/>
        <v>7.1644664979591877E-2</v>
      </c>
      <c r="Q615" s="214">
        <f t="shared" si="61"/>
        <v>6.9498535244897991E-2</v>
      </c>
      <c r="R615" s="214">
        <f t="shared" si="61"/>
        <v>6.7403425918367385E-2</v>
      </c>
      <c r="S615" s="214">
        <f t="shared" si="61"/>
        <v>6.5359337000000045E-2</v>
      </c>
      <c r="T615" s="214">
        <f t="shared" si="61"/>
        <v>6.3366268489795971E-2</v>
      </c>
      <c r="U615" s="214">
        <f t="shared" si="61"/>
        <v>6.1424220387755163E-2</v>
      </c>
      <c r="V615" s="214">
        <f t="shared" si="61"/>
        <v>5.9533192693877607E-2</v>
      </c>
      <c r="W615" s="214">
        <f t="shared" si="61"/>
        <v>5.7693185408163331E-2</v>
      </c>
      <c r="X615" s="214">
        <f t="shared" si="61"/>
        <v>5.5904198530612306E-2</v>
      </c>
      <c r="Y615" s="214">
        <f t="shared" si="61"/>
        <v>5.4166232061224548E-2</v>
      </c>
      <c r="Z615" s="214">
        <f t="shared" si="61"/>
        <v>5.2479286E-2</v>
      </c>
      <c r="AA615" s="214">
        <f t="shared" si="61"/>
        <v>5.1879285999999997E-2</v>
      </c>
      <c r="AB615" s="214">
        <f t="shared" si="61"/>
        <v>5.1279286000000007E-2</v>
      </c>
      <c r="AC615" s="214">
        <f t="shared" si="61"/>
        <v>5.0679286000000004E-2</v>
      </c>
      <c r="AD615" s="214">
        <f t="shared" si="61"/>
        <v>5.0079286000000001E-2</v>
      </c>
      <c r="AE615" s="214">
        <f t="shared" si="61"/>
        <v>4.9479285999999997E-2</v>
      </c>
      <c r="AF615" s="214">
        <f t="shared" si="61"/>
        <v>4.8879285999999994E-2</v>
      </c>
      <c r="AG615" s="214">
        <f t="shared" si="61"/>
        <v>4.8279285999999998E-2</v>
      </c>
      <c r="AH615" s="214">
        <f t="shared" si="61"/>
        <v>4.7679286000000001E-2</v>
      </c>
      <c r="AI615" s="214">
        <f t="shared" si="61"/>
        <v>4.7079285999999998E-2</v>
      </c>
      <c r="AJ615" s="214">
        <f t="shared" si="61"/>
        <v>4.6479286000000002E-2</v>
      </c>
      <c r="AK615" s="214">
        <f t="shared" si="61"/>
        <v>4.6479286000000002E-2</v>
      </c>
      <c r="AL615" s="214">
        <f t="shared" si="61"/>
        <v>4.6479286000000002E-2</v>
      </c>
      <c r="AM615" s="214">
        <f t="shared" si="61"/>
        <v>4.6479286000000002E-2</v>
      </c>
      <c r="AN615" s="214">
        <f t="shared" si="61"/>
        <v>4.6479286000000002E-2</v>
      </c>
      <c r="AO615" s="214">
        <f t="shared" si="61"/>
        <v>4.6479286000000002E-2</v>
      </c>
      <c r="AP615" s="214">
        <f t="shared" si="61"/>
        <v>4.6479286000000002E-2</v>
      </c>
      <c r="AQ615" s="214">
        <f t="shared" si="61"/>
        <v>4.6479286000000002E-2</v>
      </c>
      <c r="AR615" s="214">
        <f t="shared" si="61"/>
        <v>4.6479286000000002E-2</v>
      </c>
      <c r="AS615" s="214">
        <f t="shared" si="61"/>
        <v>4.6479286000000002E-2</v>
      </c>
      <c r="AT615" s="214">
        <f t="shared" si="61"/>
        <v>4.6479286000000002E-2</v>
      </c>
    </row>
    <row r="616" spans="7:46" ht="13.9" customHeight="1" x14ac:dyDescent="0.4">
      <c r="G616" s="24"/>
      <c r="H616" s="260"/>
      <c r="I616" s="25"/>
      <c r="J616" s="252"/>
      <c r="K616" s="165" t="s">
        <v>165</v>
      </c>
      <c r="L616" s="212">
        <f t="shared" ref="L616:AA617" si="62">L596</f>
        <v>8.0739387999999995E-2</v>
      </c>
      <c r="M616" s="212">
        <f t="shared" si="62"/>
        <v>7.8849996602040825E-2</v>
      </c>
      <c r="N616" s="212">
        <f t="shared" si="62"/>
        <v>7.6986115408163275E-2</v>
      </c>
      <c r="O616" s="212">
        <f t="shared" si="62"/>
        <v>7.5147744418367371E-2</v>
      </c>
      <c r="P616" s="212">
        <f t="shared" si="62"/>
        <v>7.3334883632653086E-2</v>
      </c>
      <c r="Q616" s="212">
        <f t="shared" si="62"/>
        <v>7.1547533051020434E-2</v>
      </c>
      <c r="R616" s="212">
        <f t="shared" si="62"/>
        <v>6.9785692673469429E-2</v>
      </c>
      <c r="S616" s="212">
        <f t="shared" si="62"/>
        <v>6.8049362500000043E-2</v>
      </c>
      <c r="T616" s="212">
        <f t="shared" si="62"/>
        <v>6.6338542530612304E-2</v>
      </c>
      <c r="U616" s="212">
        <f t="shared" si="62"/>
        <v>6.4653232765306171E-2</v>
      </c>
      <c r="V616" s="212">
        <f t="shared" si="62"/>
        <v>6.2993433204081684E-2</v>
      </c>
      <c r="W616" s="212">
        <f t="shared" si="62"/>
        <v>6.135914384693883E-2</v>
      </c>
      <c r="X616" s="212">
        <f t="shared" si="62"/>
        <v>5.9750364693877608E-2</v>
      </c>
      <c r="Y616" s="212">
        <f t="shared" si="62"/>
        <v>5.8167095744898006E-2</v>
      </c>
      <c r="Z616" s="212">
        <f t="shared" si="62"/>
        <v>5.6609336999999996E-2</v>
      </c>
      <c r="AA616" s="212">
        <f t="shared" si="62"/>
        <v>5.5909337000000003E-2</v>
      </c>
      <c r="AB616" s="212">
        <f t="shared" si="61"/>
        <v>5.5209336999999997E-2</v>
      </c>
      <c r="AC616" s="212">
        <f t="shared" si="61"/>
        <v>5.4509336999999991E-2</v>
      </c>
      <c r="AD616" s="212">
        <f t="shared" si="61"/>
        <v>5.3809336999999999E-2</v>
      </c>
      <c r="AE616" s="212">
        <f t="shared" si="61"/>
        <v>5.3109336999999993E-2</v>
      </c>
      <c r="AF616" s="212">
        <f t="shared" si="61"/>
        <v>5.2409337E-2</v>
      </c>
      <c r="AG616" s="212">
        <f t="shared" si="61"/>
        <v>5.1709336999999994E-2</v>
      </c>
      <c r="AH616" s="212">
        <f t="shared" si="61"/>
        <v>5.1009336999999988E-2</v>
      </c>
      <c r="AI616" s="212">
        <f t="shared" si="61"/>
        <v>5.0309336999999996E-2</v>
      </c>
      <c r="AJ616" s="212">
        <f t="shared" si="61"/>
        <v>4.9609337000000003E-2</v>
      </c>
      <c r="AK616" s="212">
        <f t="shared" si="61"/>
        <v>4.9609337000000003E-2</v>
      </c>
      <c r="AL616" s="212">
        <f t="shared" si="61"/>
        <v>4.9609337000000003E-2</v>
      </c>
      <c r="AM616" s="212">
        <f t="shared" si="61"/>
        <v>4.9609337000000003E-2</v>
      </c>
      <c r="AN616" s="212">
        <f t="shared" si="61"/>
        <v>4.9609337000000003E-2</v>
      </c>
      <c r="AO616" s="212">
        <f t="shared" si="61"/>
        <v>4.9609337000000003E-2</v>
      </c>
      <c r="AP616" s="212">
        <f t="shared" si="61"/>
        <v>4.9609337000000003E-2</v>
      </c>
      <c r="AQ616" s="212">
        <f t="shared" si="61"/>
        <v>4.9609337000000003E-2</v>
      </c>
      <c r="AR616" s="212">
        <f t="shared" si="61"/>
        <v>4.9609337000000003E-2</v>
      </c>
      <c r="AS616" s="212">
        <f t="shared" si="61"/>
        <v>4.9609337000000003E-2</v>
      </c>
      <c r="AT616" s="212">
        <f t="shared" si="61"/>
        <v>4.9609337000000003E-2</v>
      </c>
    </row>
    <row r="617" spans="7:46" ht="13.9" customHeight="1" thickBot="1" x14ac:dyDescent="0.45">
      <c r="G617" s="24"/>
      <c r="H617" s="260"/>
      <c r="I617" s="25"/>
      <c r="J617" s="252"/>
      <c r="K617" s="167" t="s">
        <v>166</v>
      </c>
      <c r="L617" s="213">
        <f t="shared" si="62"/>
        <v>8.0739387999999995E-2</v>
      </c>
      <c r="M617" s="213">
        <f t="shared" si="61"/>
        <v>7.9310816571428577E-2</v>
      </c>
      <c r="N617" s="213">
        <f t="shared" si="61"/>
        <v>7.7882245142857159E-2</v>
      </c>
      <c r="O617" s="213">
        <f t="shared" si="61"/>
        <v>7.6453673714285728E-2</v>
      </c>
      <c r="P617" s="213">
        <f t="shared" si="61"/>
        <v>7.502510228571431E-2</v>
      </c>
      <c r="Q617" s="213">
        <f t="shared" si="61"/>
        <v>7.3596530857142878E-2</v>
      </c>
      <c r="R617" s="213">
        <f t="shared" si="61"/>
        <v>7.216795942857146E-2</v>
      </c>
      <c r="S617" s="213">
        <f t="shared" si="61"/>
        <v>7.0739388000000042E-2</v>
      </c>
      <c r="T617" s="213">
        <f t="shared" si="61"/>
        <v>6.931081657142861E-2</v>
      </c>
      <c r="U617" s="213">
        <f t="shared" si="61"/>
        <v>6.7882245142857192E-2</v>
      </c>
      <c r="V617" s="213">
        <f t="shared" si="61"/>
        <v>6.645367371428576E-2</v>
      </c>
      <c r="W617" s="213">
        <f t="shared" si="61"/>
        <v>6.5025102285714328E-2</v>
      </c>
      <c r="X617" s="213">
        <f t="shared" si="61"/>
        <v>6.3596530857142897E-2</v>
      </c>
      <c r="Y617" s="213">
        <f t="shared" si="61"/>
        <v>6.2167959428571472E-2</v>
      </c>
      <c r="Z617" s="213">
        <f t="shared" si="61"/>
        <v>6.0739388000000005E-2</v>
      </c>
      <c r="AA617" s="213">
        <f t="shared" si="61"/>
        <v>5.9939388000000003E-2</v>
      </c>
      <c r="AB617" s="213">
        <f t="shared" si="61"/>
        <v>5.9139388000000001E-2</v>
      </c>
      <c r="AC617" s="213">
        <f t="shared" si="61"/>
        <v>5.8339388000000006E-2</v>
      </c>
      <c r="AD617" s="213">
        <f t="shared" si="61"/>
        <v>5.7539388000000004E-2</v>
      </c>
      <c r="AE617" s="213">
        <f t="shared" si="61"/>
        <v>5.6739388000000002E-2</v>
      </c>
      <c r="AF617" s="213">
        <f t="shared" si="61"/>
        <v>5.5939388E-2</v>
      </c>
      <c r="AG617" s="213">
        <f t="shared" si="61"/>
        <v>5.5139387999999998E-2</v>
      </c>
      <c r="AH617" s="213">
        <f t="shared" si="61"/>
        <v>5.4339388000000002E-2</v>
      </c>
      <c r="AI617" s="213">
        <f t="shared" si="61"/>
        <v>5.3539388E-2</v>
      </c>
      <c r="AJ617" s="213">
        <f t="shared" si="61"/>
        <v>5.2739388000000005E-2</v>
      </c>
      <c r="AK617" s="213">
        <f t="shared" si="61"/>
        <v>5.2739388000000005E-2</v>
      </c>
      <c r="AL617" s="213">
        <f t="shared" si="61"/>
        <v>5.2739388000000005E-2</v>
      </c>
      <c r="AM617" s="213">
        <f t="shared" si="61"/>
        <v>5.2739388000000005E-2</v>
      </c>
      <c r="AN617" s="213">
        <f t="shared" si="61"/>
        <v>5.2739388000000005E-2</v>
      </c>
      <c r="AO617" s="213">
        <f t="shared" si="61"/>
        <v>5.2739388000000005E-2</v>
      </c>
      <c r="AP617" s="213">
        <f t="shared" si="61"/>
        <v>5.2739388000000005E-2</v>
      </c>
      <c r="AQ617" s="213">
        <f t="shared" si="61"/>
        <v>5.2739388000000005E-2</v>
      </c>
      <c r="AR617" s="213">
        <f t="shared" si="61"/>
        <v>5.2739388000000005E-2</v>
      </c>
      <c r="AS617" s="213">
        <f t="shared" si="61"/>
        <v>5.2739388000000005E-2</v>
      </c>
      <c r="AT617" s="213">
        <f t="shared" si="61"/>
        <v>5.2739388000000005E-2</v>
      </c>
    </row>
    <row r="618" spans="7:46" ht="13.9" customHeight="1" thickTop="1" x14ac:dyDescent="0.4">
      <c r="G618" s="24"/>
      <c r="H618" s="260"/>
      <c r="I618" s="25"/>
      <c r="J618" s="252"/>
      <c r="K618" s="163" t="s">
        <v>167</v>
      </c>
      <c r="L618" s="214">
        <f>L595</f>
        <v>8.0739387999999995E-2</v>
      </c>
      <c r="M618" s="214">
        <f t="shared" ref="M618:AT620" si="63">M595</f>
        <v>7.8389176632653074E-2</v>
      </c>
      <c r="N618" s="214">
        <f t="shared" si="63"/>
        <v>7.6089985673469404E-2</v>
      </c>
      <c r="O618" s="214">
        <f t="shared" si="63"/>
        <v>7.3841815122449E-2</v>
      </c>
      <c r="P618" s="214">
        <f t="shared" si="63"/>
        <v>7.1644664979591877E-2</v>
      </c>
      <c r="Q618" s="214">
        <f t="shared" si="63"/>
        <v>6.9498535244897991E-2</v>
      </c>
      <c r="R618" s="214">
        <f t="shared" si="63"/>
        <v>6.7403425918367385E-2</v>
      </c>
      <c r="S618" s="214">
        <f t="shared" si="63"/>
        <v>6.5359337000000045E-2</v>
      </c>
      <c r="T618" s="214">
        <f t="shared" si="63"/>
        <v>6.3366268489795971E-2</v>
      </c>
      <c r="U618" s="214">
        <f t="shared" si="63"/>
        <v>6.1424220387755163E-2</v>
      </c>
      <c r="V618" s="214">
        <f t="shared" si="63"/>
        <v>5.9533192693877607E-2</v>
      </c>
      <c r="W618" s="214">
        <f t="shared" si="63"/>
        <v>5.7693185408163331E-2</v>
      </c>
      <c r="X618" s="214">
        <f t="shared" si="63"/>
        <v>5.5904198530612306E-2</v>
      </c>
      <c r="Y618" s="214">
        <f t="shared" si="63"/>
        <v>5.4166232061224548E-2</v>
      </c>
      <c r="Z618" s="214">
        <f t="shared" si="63"/>
        <v>5.2479286E-2</v>
      </c>
      <c r="AA618" s="214">
        <f t="shared" si="63"/>
        <v>5.1879285999999997E-2</v>
      </c>
      <c r="AB618" s="214">
        <f t="shared" si="63"/>
        <v>5.1279286000000007E-2</v>
      </c>
      <c r="AC618" s="214">
        <f t="shared" si="63"/>
        <v>5.0679286000000004E-2</v>
      </c>
      <c r="AD618" s="214">
        <f t="shared" si="63"/>
        <v>5.0079286000000001E-2</v>
      </c>
      <c r="AE618" s="214">
        <f t="shared" si="63"/>
        <v>4.9479285999999997E-2</v>
      </c>
      <c r="AF618" s="214">
        <f t="shared" si="63"/>
        <v>4.8879285999999994E-2</v>
      </c>
      <c r="AG618" s="214">
        <f t="shared" si="63"/>
        <v>4.8279285999999998E-2</v>
      </c>
      <c r="AH618" s="214">
        <f t="shared" si="63"/>
        <v>4.7679286000000001E-2</v>
      </c>
      <c r="AI618" s="214">
        <f t="shared" si="63"/>
        <v>4.7079285999999998E-2</v>
      </c>
      <c r="AJ618" s="214">
        <f t="shared" si="63"/>
        <v>4.6479286000000002E-2</v>
      </c>
      <c r="AK618" s="214">
        <f t="shared" si="63"/>
        <v>4.6479286000000002E-2</v>
      </c>
      <c r="AL618" s="214">
        <f t="shared" si="63"/>
        <v>4.6479286000000002E-2</v>
      </c>
      <c r="AM618" s="214">
        <f t="shared" si="63"/>
        <v>4.6479286000000002E-2</v>
      </c>
      <c r="AN618" s="214">
        <f t="shared" si="63"/>
        <v>4.6479286000000002E-2</v>
      </c>
      <c r="AO618" s="214">
        <f t="shared" si="63"/>
        <v>4.6479286000000002E-2</v>
      </c>
      <c r="AP618" s="214">
        <f t="shared" si="63"/>
        <v>4.6479286000000002E-2</v>
      </c>
      <c r="AQ618" s="214">
        <f t="shared" si="63"/>
        <v>4.6479286000000002E-2</v>
      </c>
      <c r="AR618" s="214">
        <f t="shared" si="63"/>
        <v>4.6479286000000002E-2</v>
      </c>
      <c r="AS618" s="214">
        <f t="shared" si="63"/>
        <v>4.6479286000000002E-2</v>
      </c>
      <c r="AT618" s="214">
        <f t="shared" si="63"/>
        <v>4.6479286000000002E-2</v>
      </c>
    </row>
    <row r="619" spans="7:46" ht="13.9" customHeight="1" x14ac:dyDescent="0.4">
      <c r="G619" s="24"/>
      <c r="H619" s="260"/>
      <c r="I619" s="25"/>
      <c r="J619" s="252"/>
      <c r="K619" s="165" t="s">
        <v>168</v>
      </c>
      <c r="L619" s="212">
        <f t="shared" ref="L619:AA620" si="64">L596</f>
        <v>8.0739387999999995E-2</v>
      </c>
      <c r="M619" s="212">
        <f t="shared" si="64"/>
        <v>7.8849996602040825E-2</v>
      </c>
      <c r="N619" s="212">
        <f t="shared" si="64"/>
        <v>7.6986115408163275E-2</v>
      </c>
      <c r="O619" s="212">
        <f t="shared" si="64"/>
        <v>7.5147744418367371E-2</v>
      </c>
      <c r="P619" s="212">
        <f t="shared" si="64"/>
        <v>7.3334883632653086E-2</v>
      </c>
      <c r="Q619" s="212">
        <f t="shared" si="64"/>
        <v>7.1547533051020434E-2</v>
      </c>
      <c r="R619" s="212">
        <f t="shared" si="64"/>
        <v>6.9785692673469429E-2</v>
      </c>
      <c r="S619" s="212">
        <f t="shared" si="64"/>
        <v>6.8049362500000043E-2</v>
      </c>
      <c r="T619" s="212">
        <f t="shared" si="64"/>
        <v>6.6338542530612304E-2</v>
      </c>
      <c r="U619" s="212">
        <f t="shared" si="64"/>
        <v>6.4653232765306171E-2</v>
      </c>
      <c r="V619" s="212">
        <f t="shared" si="64"/>
        <v>6.2993433204081684E-2</v>
      </c>
      <c r="W619" s="212">
        <f t="shared" si="64"/>
        <v>6.135914384693883E-2</v>
      </c>
      <c r="X619" s="212">
        <f t="shared" si="64"/>
        <v>5.9750364693877608E-2</v>
      </c>
      <c r="Y619" s="212">
        <f t="shared" si="64"/>
        <v>5.8167095744898006E-2</v>
      </c>
      <c r="Z619" s="212">
        <f t="shared" si="64"/>
        <v>5.6609336999999996E-2</v>
      </c>
      <c r="AA619" s="212">
        <f t="shared" si="64"/>
        <v>5.5909337000000003E-2</v>
      </c>
      <c r="AB619" s="212">
        <f t="shared" si="63"/>
        <v>5.5209336999999997E-2</v>
      </c>
      <c r="AC619" s="212">
        <f t="shared" si="63"/>
        <v>5.4509336999999991E-2</v>
      </c>
      <c r="AD619" s="212">
        <f t="shared" si="63"/>
        <v>5.3809336999999999E-2</v>
      </c>
      <c r="AE619" s="212">
        <f t="shared" si="63"/>
        <v>5.3109336999999993E-2</v>
      </c>
      <c r="AF619" s="212">
        <f t="shared" si="63"/>
        <v>5.2409337E-2</v>
      </c>
      <c r="AG619" s="212">
        <f t="shared" si="63"/>
        <v>5.1709336999999994E-2</v>
      </c>
      <c r="AH619" s="212">
        <f t="shared" si="63"/>
        <v>5.1009336999999988E-2</v>
      </c>
      <c r="AI619" s="212">
        <f t="shared" si="63"/>
        <v>5.0309336999999996E-2</v>
      </c>
      <c r="AJ619" s="212">
        <f t="shared" si="63"/>
        <v>4.9609337000000003E-2</v>
      </c>
      <c r="AK619" s="212">
        <f t="shared" si="63"/>
        <v>4.9609337000000003E-2</v>
      </c>
      <c r="AL619" s="212">
        <f t="shared" si="63"/>
        <v>4.9609337000000003E-2</v>
      </c>
      <c r="AM619" s="212">
        <f t="shared" si="63"/>
        <v>4.9609337000000003E-2</v>
      </c>
      <c r="AN619" s="212">
        <f t="shared" si="63"/>
        <v>4.9609337000000003E-2</v>
      </c>
      <c r="AO619" s="212">
        <f t="shared" si="63"/>
        <v>4.9609337000000003E-2</v>
      </c>
      <c r="AP619" s="212">
        <f t="shared" si="63"/>
        <v>4.9609337000000003E-2</v>
      </c>
      <c r="AQ619" s="212">
        <f t="shared" si="63"/>
        <v>4.9609337000000003E-2</v>
      </c>
      <c r="AR619" s="212">
        <f t="shared" si="63"/>
        <v>4.9609337000000003E-2</v>
      </c>
      <c r="AS619" s="212">
        <f t="shared" si="63"/>
        <v>4.9609337000000003E-2</v>
      </c>
      <c r="AT619" s="212">
        <f t="shared" si="63"/>
        <v>4.9609337000000003E-2</v>
      </c>
    </row>
    <row r="620" spans="7:46" ht="13.9" customHeight="1" thickBot="1" x14ac:dyDescent="0.45">
      <c r="G620" s="24"/>
      <c r="H620" s="260"/>
      <c r="I620" s="25"/>
      <c r="J620" s="252"/>
      <c r="K620" s="167" t="s">
        <v>169</v>
      </c>
      <c r="L620" s="213">
        <f t="shared" si="64"/>
        <v>8.0739387999999995E-2</v>
      </c>
      <c r="M620" s="213">
        <f t="shared" si="63"/>
        <v>7.9310816571428577E-2</v>
      </c>
      <c r="N620" s="213">
        <f t="shared" si="63"/>
        <v>7.7882245142857159E-2</v>
      </c>
      <c r="O620" s="213">
        <f t="shared" si="63"/>
        <v>7.6453673714285728E-2</v>
      </c>
      <c r="P620" s="213">
        <f t="shared" si="63"/>
        <v>7.502510228571431E-2</v>
      </c>
      <c r="Q620" s="213">
        <f t="shared" si="63"/>
        <v>7.3596530857142878E-2</v>
      </c>
      <c r="R620" s="213">
        <f t="shared" si="63"/>
        <v>7.216795942857146E-2</v>
      </c>
      <c r="S620" s="213">
        <f t="shared" si="63"/>
        <v>7.0739388000000042E-2</v>
      </c>
      <c r="T620" s="213">
        <f t="shared" si="63"/>
        <v>6.931081657142861E-2</v>
      </c>
      <c r="U620" s="213">
        <f t="shared" si="63"/>
        <v>6.7882245142857192E-2</v>
      </c>
      <c r="V620" s="213">
        <f t="shared" si="63"/>
        <v>6.645367371428576E-2</v>
      </c>
      <c r="W620" s="213">
        <f t="shared" si="63"/>
        <v>6.5025102285714328E-2</v>
      </c>
      <c r="X620" s="213">
        <f t="shared" si="63"/>
        <v>6.3596530857142897E-2</v>
      </c>
      <c r="Y620" s="213">
        <f t="shared" si="63"/>
        <v>6.2167959428571472E-2</v>
      </c>
      <c r="Z620" s="213">
        <f t="shared" si="63"/>
        <v>6.0739388000000005E-2</v>
      </c>
      <c r="AA620" s="213">
        <f t="shared" si="63"/>
        <v>5.9939388000000003E-2</v>
      </c>
      <c r="AB620" s="213">
        <f t="shared" si="63"/>
        <v>5.9139388000000001E-2</v>
      </c>
      <c r="AC620" s="213">
        <f t="shared" si="63"/>
        <v>5.8339388000000006E-2</v>
      </c>
      <c r="AD620" s="213">
        <f t="shared" si="63"/>
        <v>5.7539388000000004E-2</v>
      </c>
      <c r="AE620" s="213">
        <f t="shared" si="63"/>
        <v>5.6739388000000002E-2</v>
      </c>
      <c r="AF620" s="213">
        <f t="shared" si="63"/>
        <v>5.5939388E-2</v>
      </c>
      <c r="AG620" s="213">
        <f t="shared" si="63"/>
        <v>5.5139387999999998E-2</v>
      </c>
      <c r="AH620" s="213">
        <f t="shared" si="63"/>
        <v>5.4339388000000002E-2</v>
      </c>
      <c r="AI620" s="213">
        <f t="shared" si="63"/>
        <v>5.3539388E-2</v>
      </c>
      <c r="AJ620" s="213">
        <f t="shared" si="63"/>
        <v>5.2739388000000005E-2</v>
      </c>
      <c r="AK620" s="213">
        <f t="shared" si="63"/>
        <v>5.2739388000000005E-2</v>
      </c>
      <c r="AL620" s="213">
        <f t="shared" si="63"/>
        <v>5.2739388000000005E-2</v>
      </c>
      <c r="AM620" s="213">
        <f t="shared" si="63"/>
        <v>5.2739388000000005E-2</v>
      </c>
      <c r="AN620" s="213">
        <f t="shared" si="63"/>
        <v>5.2739388000000005E-2</v>
      </c>
      <c r="AO620" s="213">
        <f t="shared" si="63"/>
        <v>5.2739388000000005E-2</v>
      </c>
      <c r="AP620" s="213">
        <f t="shared" si="63"/>
        <v>5.2739388000000005E-2</v>
      </c>
      <c r="AQ620" s="213">
        <f t="shared" si="63"/>
        <v>5.2739388000000005E-2</v>
      </c>
      <c r="AR620" s="213">
        <f t="shared" si="63"/>
        <v>5.2739388000000005E-2</v>
      </c>
      <c r="AS620" s="213">
        <f t="shared" si="63"/>
        <v>5.2739388000000005E-2</v>
      </c>
      <c r="AT620" s="213">
        <f t="shared" si="63"/>
        <v>5.2739388000000005E-2</v>
      </c>
    </row>
    <row r="621" spans="7:46" ht="13.9" customHeight="1" thickTop="1" x14ac:dyDescent="0.4">
      <c r="G621" s="24"/>
      <c r="H621" s="260"/>
      <c r="I621" s="25"/>
      <c r="J621" s="252"/>
      <c r="K621" s="163" t="s">
        <v>170</v>
      </c>
      <c r="L621" s="214">
        <f>L595</f>
        <v>8.0739387999999995E-2</v>
      </c>
      <c r="M621" s="214">
        <f t="shared" ref="M621:AT623" si="65">M595</f>
        <v>7.8389176632653074E-2</v>
      </c>
      <c r="N621" s="214">
        <f t="shared" si="65"/>
        <v>7.6089985673469404E-2</v>
      </c>
      <c r="O621" s="214">
        <f t="shared" si="65"/>
        <v>7.3841815122449E-2</v>
      </c>
      <c r="P621" s="214">
        <f t="shared" si="65"/>
        <v>7.1644664979591877E-2</v>
      </c>
      <c r="Q621" s="214">
        <f t="shared" si="65"/>
        <v>6.9498535244897991E-2</v>
      </c>
      <c r="R621" s="214">
        <f t="shared" si="65"/>
        <v>6.7403425918367385E-2</v>
      </c>
      <c r="S621" s="214">
        <f t="shared" si="65"/>
        <v>6.5359337000000045E-2</v>
      </c>
      <c r="T621" s="214">
        <f t="shared" si="65"/>
        <v>6.3366268489795971E-2</v>
      </c>
      <c r="U621" s="214">
        <f t="shared" si="65"/>
        <v>6.1424220387755163E-2</v>
      </c>
      <c r="V621" s="214">
        <f t="shared" si="65"/>
        <v>5.9533192693877607E-2</v>
      </c>
      <c r="W621" s="214">
        <f t="shared" si="65"/>
        <v>5.7693185408163331E-2</v>
      </c>
      <c r="X621" s="214">
        <f t="shared" si="65"/>
        <v>5.5904198530612306E-2</v>
      </c>
      <c r="Y621" s="214">
        <f t="shared" si="65"/>
        <v>5.4166232061224548E-2</v>
      </c>
      <c r="Z621" s="214">
        <f t="shared" si="65"/>
        <v>5.2479286E-2</v>
      </c>
      <c r="AA621" s="214">
        <f t="shared" si="65"/>
        <v>5.1879285999999997E-2</v>
      </c>
      <c r="AB621" s="214">
        <f t="shared" si="65"/>
        <v>5.1279286000000007E-2</v>
      </c>
      <c r="AC621" s="214">
        <f t="shared" si="65"/>
        <v>5.0679286000000004E-2</v>
      </c>
      <c r="AD621" s="214">
        <f t="shared" si="65"/>
        <v>5.0079286000000001E-2</v>
      </c>
      <c r="AE621" s="214">
        <f t="shared" si="65"/>
        <v>4.9479285999999997E-2</v>
      </c>
      <c r="AF621" s="214">
        <f t="shared" si="65"/>
        <v>4.8879285999999994E-2</v>
      </c>
      <c r="AG621" s="214">
        <f t="shared" si="65"/>
        <v>4.8279285999999998E-2</v>
      </c>
      <c r="AH621" s="214">
        <f t="shared" si="65"/>
        <v>4.7679286000000001E-2</v>
      </c>
      <c r="AI621" s="214">
        <f t="shared" si="65"/>
        <v>4.7079285999999998E-2</v>
      </c>
      <c r="AJ621" s="214">
        <f t="shared" si="65"/>
        <v>4.6479286000000002E-2</v>
      </c>
      <c r="AK621" s="214">
        <f t="shared" si="65"/>
        <v>4.6479286000000002E-2</v>
      </c>
      <c r="AL621" s="214">
        <f t="shared" si="65"/>
        <v>4.6479286000000002E-2</v>
      </c>
      <c r="AM621" s="214">
        <f t="shared" si="65"/>
        <v>4.6479286000000002E-2</v>
      </c>
      <c r="AN621" s="214">
        <f t="shared" si="65"/>
        <v>4.6479286000000002E-2</v>
      </c>
      <c r="AO621" s="214">
        <f t="shared" si="65"/>
        <v>4.6479286000000002E-2</v>
      </c>
      <c r="AP621" s="214">
        <f t="shared" si="65"/>
        <v>4.6479286000000002E-2</v>
      </c>
      <c r="AQ621" s="214">
        <f t="shared" si="65"/>
        <v>4.6479286000000002E-2</v>
      </c>
      <c r="AR621" s="214">
        <f t="shared" si="65"/>
        <v>4.6479286000000002E-2</v>
      </c>
      <c r="AS621" s="214">
        <f t="shared" si="65"/>
        <v>4.6479286000000002E-2</v>
      </c>
      <c r="AT621" s="214">
        <f t="shared" si="65"/>
        <v>4.6479286000000002E-2</v>
      </c>
    </row>
    <row r="622" spans="7:46" ht="13.9" customHeight="1" x14ac:dyDescent="0.4">
      <c r="G622" s="24"/>
      <c r="H622" s="260"/>
      <c r="I622" s="25"/>
      <c r="J622" s="252"/>
      <c r="K622" s="165" t="s">
        <v>171</v>
      </c>
      <c r="L622" s="212">
        <f t="shared" ref="L622:AA623" si="66">L596</f>
        <v>8.0739387999999995E-2</v>
      </c>
      <c r="M622" s="212">
        <f t="shared" si="66"/>
        <v>7.8849996602040825E-2</v>
      </c>
      <c r="N622" s="212">
        <f t="shared" si="66"/>
        <v>7.6986115408163275E-2</v>
      </c>
      <c r="O622" s="212">
        <f t="shared" si="66"/>
        <v>7.5147744418367371E-2</v>
      </c>
      <c r="P622" s="212">
        <f t="shared" si="66"/>
        <v>7.3334883632653086E-2</v>
      </c>
      <c r="Q622" s="212">
        <f t="shared" si="66"/>
        <v>7.1547533051020434E-2</v>
      </c>
      <c r="R622" s="212">
        <f t="shared" si="66"/>
        <v>6.9785692673469429E-2</v>
      </c>
      <c r="S622" s="212">
        <f t="shared" si="66"/>
        <v>6.8049362500000043E-2</v>
      </c>
      <c r="T622" s="212">
        <f t="shared" si="66"/>
        <v>6.6338542530612304E-2</v>
      </c>
      <c r="U622" s="212">
        <f t="shared" si="66"/>
        <v>6.4653232765306171E-2</v>
      </c>
      <c r="V622" s="212">
        <f t="shared" si="66"/>
        <v>6.2993433204081684E-2</v>
      </c>
      <c r="W622" s="212">
        <f t="shared" si="66"/>
        <v>6.135914384693883E-2</v>
      </c>
      <c r="X622" s="212">
        <f t="shared" si="66"/>
        <v>5.9750364693877608E-2</v>
      </c>
      <c r="Y622" s="212">
        <f t="shared" si="66"/>
        <v>5.8167095744898006E-2</v>
      </c>
      <c r="Z622" s="212">
        <f t="shared" si="66"/>
        <v>5.6609336999999996E-2</v>
      </c>
      <c r="AA622" s="212">
        <f t="shared" si="66"/>
        <v>5.5909337000000003E-2</v>
      </c>
      <c r="AB622" s="212">
        <f t="shared" si="65"/>
        <v>5.5209336999999997E-2</v>
      </c>
      <c r="AC622" s="212">
        <f t="shared" si="65"/>
        <v>5.4509336999999991E-2</v>
      </c>
      <c r="AD622" s="212">
        <f t="shared" si="65"/>
        <v>5.3809336999999999E-2</v>
      </c>
      <c r="AE622" s="212">
        <f t="shared" si="65"/>
        <v>5.3109336999999993E-2</v>
      </c>
      <c r="AF622" s="212">
        <f t="shared" si="65"/>
        <v>5.2409337E-2</v>
      </c>
      <c r="AG622" s="212">
        <f t="shared" si="65"/>
        <v>5.1709336999999994E-2</v>
      </c>
      <c r="AH622" s="212">
        <f t="shared" si="65"/>
        <v>5.1009336999999988E-2</v>
      </c>
      <c r="AI622" s="212">
        <f t="shared" si="65"/>
        <v>5.0309336999999996E-2</v>
      </c>
      <c r="AJ622" s="212">
        <f t="shared" si="65"/>
        <v>4.9609337000000003E-2</v>
      </c>
      <c r="AK622" s="212">
        <f t="shared" si="65"/>
        <v>4.9609337000000003E-2</v>
      </c>
      <c r="AL622" s="212">
        <f t="shared" si="65"/>
        <v>4.9609337000000003E-2</v>
      </c>
      <c r="AM622" s="212">
        <f t="shared" si="65"/>
        <v>4.9609337000000003E-2</v>
      </c>
      <c r="AN622" s="212">
        <f t="shared" si="65"/>
        <v>4.9609337000000003E-2</v>
      </c>
      <c r="AO622" s="212">
        <f t="shared" si="65"/>
        <v>4.9609337000000003E-2</v>
      </c>
      <c r="AP622" s="212">
        <f t="shared" si="65"/>
        <v>4.9609337000000003E-2</v>
      </c>
      <c r="AQ622" s="212">
        <f t="shared" si="65"/>
        <v>4.9609337000000003E-2</v>
      </c>
      <c r="AR622" s="212">
        <f t="shared" si="65"/>
        <v>4.9609337000000003E-2</v>
      </c>
      <c r="AS622" s="212">
        <f t="shared" si="65"/>
        <v>4.9609337000000003E-2</v>
      </c>
      <c r="AT622" s="212">
        <f t="shared" si="65"/>
        <v>4.9609337000000003E-2</v>
      </c>
    </row>
    <row r="623" spans="7:46" ht="13.9" customHeight="1" thickBot="1" x14ac:dyDescent="0.45">
      <c r="G623" s="24"/>
      <c r="H623" s="260"/>
      <c r="I623" s="25"/>
      <c r="J623" s="252"/>
      <c r="K623" s="167" t="s">
        <v>172</v>
      </c>
      <c r="L623" s="213">
        <f t="shared" si="66"/>
        <v>8.0739387999999995E-2</v>
      </c>
      <c r="M623" s="213">
        <f t="shared" si="65"/>
        <v>7.9310816571428577E-2</v>
      </c>
      <c r="N623" s="213">
        <f t="shared" si="65"/>
        <v>7.7882245142857159E-2</v>
      </c>
      <c r="O623" s="213">
        <f t="shared" si="65"/>
        <v>7.6453673714285728E-2</v>
      </c>
      <c r="P623" s="213">
        <f t="shared" si="65"/>
        <v>7.502510228571431E-2</v>
      </c>
      <c r="Q623" s="213">
        <f t="shared" si="65"/>
        <v>7.3596530857142878E-2</v>
      </c>
      <c r="R623" s="213">
        <f t="shared" si="65"/>
        <v>7.216795942857146E-2</v>
      </c>
      <c r="S623" s="213">
        <f t="shared" si="65"/>
        <v>7.0739388000000042E-2</v>
      </c>
      <c r="T623" s="213">
        <f t="shared" si="65"/>
        <v>6.931081657142861E-2</v>
      </c>
      <c r="U623" s="213">
        <f t="shared" si="65"/>
        <v>6.7882245142857192E-2</v>
      </c>
      <c r="V623" s="213">
        <f t="shared" si="65"/>
        <v>6.645367371428576E-2</v>
      </c>
      <c r="W623" s="213">
        <f t="shared" si="65"/>
        <v>6.5025102285714328E-2</v>
      </c>
      <c r="X623" s="213">
        <f t="shared" si="65"/>
        <v>6.3596530857142897E-2</v>
      </c>
      <c r="Y623" s="213">
        <f t="shared" si="65"/>
        <v>6.2167959428571472E-2</v>
      </c>
      <c r="Z623" s="213">
        <f t="shared" si="65"/>
        <v>6.0739388000000005E-2</v>
      </c>
      <c r="AA623" s="213">
        <f t="shared" si="65"/>
        <v>5.9939388000000003E-2</v>
      </c>
      <c r="AB623" s="213">
        <f t="shared" si="65"/>
        <v>5.9139388000000001E-2</v>
      </c>
      <c r="AC623" s="213">
        <f t="shared" si="65"/>
        <v>5.8339388000000006E-2</v>
      </c>
      <c r="AD623" s="213">
        <f t="shared" si="65"/>
        <v>5.7539388000000004E-2</v>
      </c>
      <c r="AE623" s="213">
        <f t="shared" si="65"/>
        <v>5.6739388000000002E-2</v>
      </c>
      <c r="AF623" s="213">
        <f t="shared" si="65"/>
        <v>5.5939388E-2</v>
      </c>
      <c r="AG623" s="213">
        <f t="shared" si="65"/>
        <v>5.5139387999999998E-2</v>
      </c>
      <c r="AH623" s="213">
        <f t="shared" si="65"/>
        <v>5.4339388000000002E-2</v>
      </c>
      <c r="AI623" s="213">
        <f t="shared" si="65"/>
        <v>5.3539388E-2</v>
      </c>
      <c r="AJ623" s="213">
        <f t="shared" si="65"/>
        <v>5.2739388000000005E-2</v>
      </c>
      <c r="AK623" s="213">
        <f t="shared" si="65"/>
        <v>5.2739388000000005E-2</v>
      </c>
      <c r="AL623" s="213">
        <f t="shared" si="65"/>
        <v>5.2739388000000005E-2</v>
      </c>
      <c r="AM623" s="213">
        <f t="shared" si="65"/>
        <v>5.2739388000000005E-2</v>
      </c>
      <c r="AN623" s="213">
        <f t="shared" si="65"/>
        <v>5.2739388000000005E-2</v>
      </c>
      <c r="AO623" s="213">
        <f t="shared" si="65"/>
        <v>5.2739388000000005E-2</v>
      </c>
      <c r="AP623" s="213">
        <f t="shared" si="65"/>
        <v>5.2739388000000005E-2</v>
      </c>
      <c r="AQ623" s="213">
        <f t="shared" si="65"/>
        <v>5.2739388000000005E-2</v>
      </c>
      <c r="AR623" s="213">
        <f t="shared" si="65"/>
        <v>5.2739388000000005E-2</v>
      </c>
      <c r="AS623" s="213">
        <f t="shared" si="65"/>
        <v>5.2739388000000005E-2</v>
      </c>
      <c r="AT623" s="213">
        <f t="shared" si="65"/>
        <v>5.2739388000000005E-2</v>
      </c>
    </row>
    <row r="624" spans="7:46" ht="13.9" customHeight="1" thickTop="1" x14ac:dyDescent="0.4">
      <c r="G624" s="24"/>
      <c r="H624" s="260"/>
      <c r="I624" s="25"/>
      <c r="J624" s="252"/>
      <c r="K624" s="163" t="s">
        <v>173</v>
      </c>
      <c r="L624" s="214">
        <f>L595</f>
        <v>8.0739387999999995E-2</v>
      </c>
      <c r="M624" s="214">
        <f t="shared" ref="M624:AT626" si="67">M595</f>
        <v>7.8389176632653074E-2</v>
      </c>
      <c r="N624" s="214">
        <f t="shared" si="67"/>
        <v>7.6089985673469404E-2</v>
      </c>
      <c r="O624" s="214">
        <f t="shared" si="67"/>
        <v>7.3841815122449E-2</v>
      </c>
      <c r="P624" s="214">
        <f t="shared" si="67"/>
        <v>7.1644664979591877E-2</v>
      </c>
      <c r="Q624" s="214">
        <f t="shared" si="67"/>
        <v>6.9498535244897991E-2</v>
      </c>
      <c r="R624" s="214">
        <f t="shared" si="67"/>
        <v>6.7403425918367385E-2</v>
      </c>
      <c r="S624" s="214">
        <f t="shared" si="67"/>
        <v>6.5359337000000045E-2</v>
      </c>
      <c r="T624" s="214">
        <f t="shared" si="67"/>
        <v>6.3366268489795971E-2</v>
      </c>
      <c r="U624" s="214">
        <f t="shared" si="67"/>
        <v>6.1424220387755163E-2</v>
      </c>
      <c r="V624" s="214">
        <f t="shared" si="67"/>
        <v>5.9533192693877607E-2</v>
      </c>
      <c r="W624" s="214">
        <f t="shared" si="67"/>
        <v>5.7693185408163331E-2</v>
      </c>
      <c r="X624" s="214">
        <f t="shared" si="67"/>
        <v>5.5904198530612306E-2</v>
      </c>
      <c r="Y624" s="214">
        <f t="shared" si="67"/>
        <v>5.4166232061224548E-2</v>
      </c>
      <c r="Z624" s="214">
        <f t="shared" si="67"/>
        <v>5.2479286E-2</v>
      </c>
      <c r="AA624" s="214">
        <f t="shared" si="67"/>
        <v>5.1879285999999997E-2</v>
      </c>
      <c r="AB624" s="214">
        <f t="shared" si="67"/>
        <v>5.1279286000000007E-2</v>
      </c>
      <c r="AC624" s="214">
        <f t="shared" si="67"/>
        <v>5.0679286000000004E-2</v>
      </c>
      <c r="AD624" s="214">
        <f t="shared" si="67"/>
        <v>5.0079286000000001E-2</v>
      </c>
      <c r="AE624" s="214">
        <f t="shared" si="67"/>
        <v>4.9479285999999997E-2</v>
      </c>
      <c r="AF624" s="214">
        <f t="shared" si="67"/>
        <v>4.8879285999999994E-2</v>
      </c>
      <c r="AG624" s="214">
        <f t="shared" si="67"/>
        <v>4.8279285999999998E-2</v>
      </c>
      <c r="AH624" s="214">
        <f t="shared" si="67"/>
        <v>4.7679286000000001E-2</v>
      </c>
      <c r="AI624" s="214">
        <f t="shared" si="67"/>
        <v>4.7079285999999998E-2</v>
      </c>
      <c r="AJ624" s="214">
        <f t="shared" si="67"/>
        <v>4.6479286000000002E-2</v>
      </c>
      <c r="AK624" s="214">
        <f t="shared" si="67"/>
        <v>4.6479286000000002E-2</v>
      </c>
      <c r="AL624" s="214">
        <f t="shared" si="67"/>
        <v>4.6479286000000002E-2</v>
      </c>
      <c r="AM624" s="214">
        <f t="shared" si="67"/>
        <v>4.6479286000000002E-2</v>
      </c>
      <c r="AN624" s="214">
        <f t="shared" si="67"/>
        <v>4.6479286000000002E-2</v>
      </c>
      <c r="AO624" s="214">
        <f t="shared" si="67"/>
        <v>4.6479286000000002E-2</v>
      </c>
      <c r="AP624" s="214">
        <f t="shared" si="67"/>
        <v>4.6479286000000002E-2</v>
      </c>
      <c r="AQ624" s="214">
        <f t="shared" si="67"/>
        <v>4.6479286000000002E-2</v>
      </c>
      <c r="AR624" s="214">
        <f t="shared" si="67"/>
        <v>4.6479286000000002E-2</v>
      </c>
      <c r="AS624" s="214">
        <f t="shared" si="67"/>
        <v>4.6479286000000002E-2</v>
      </c>
      <c r="AT624" s="214">
        <f t="shared" si="67"/>
        <v>4.6479286000000002E-2</v>
      </c>
    </row>
    <row r="625" spans="7:46" ht="13.9" customHeight="1" x14ac:dyDescent="0.4">
      <c r="G625" s="24"/>
      <c r="H625" s="260"/>
      <c r="I625" s="25"/>
      <c r="J625" s="252"/>
      <c r="K625" s="165" t="s">
        <v>174</v>
      </c>
      <c r="L625" s="212">
        <f t="shared" ref="L625:AA626" si="68">L596</f>
        <v>8.0739387999999995E-2</v>
      </c>
      <c r="M625" s="212">
        <f t="shared" si="68"/>
        <v>7.8849996602040825E-2</v>
      </c>
      <c r="N625" s="212">
        <f t="shared" si="68"/>
        <v>7.6986115408163275E-2</v>
      </c>
      <c r="O625" s="212">
        <f t="shared" si="68"/>
        <v>7.5147744418367371E-2</v>
      </c>
      <c r="P625" s="212">
        <f t="shared" si="68"/>
        <v>7.3334883632653086E-2</v>
      </c>
      <c r="Q625" s="212">
        <f t="shared" si="68"/>
        <v>7.1547533051020434E-2</v>
      </c>
      <c r="R625" s="212">
        <f t="shared" si="68"/>
        <v>6.9785692673469429E-2</v>
      </c>
      <c r="S625" s="212">
        <f t="shared" si="68"/>
        <v>6.8049362500000043E-2</v>
      </c>
      <c r="T625" s="212">
        <f t="shared" si="68"/>
        <v>6.6338542530612304E-2</v>
      </c>
      <c r="U625" s="212">
        <f t="shared" si="68"/>
        <v>6.4653232765306171E-2</v>
      </c>
      <c r="V625" s="212">
        <f t="shared" si="68"/>
        <v>6.2993433204081684E-2</v>
      </c>
      <c r="W625" s="212">
        <f t="shared" si="68"/>
        <v>6.135914384693883E-2</v>
      </c>
      <c r="X625" s="212">
        <f t="shared" si="68"/>
        <v>5.9750364693877608E-2</v>
      </c>
      <c r="Y625" s="212">
        <f t="shared" si="68"/>
        <v>5.8167095744898006E-2</v>
      </c>
      <c r="Z625" s="212">
        <f t="shared" si="68"/>
        <v>5.6609336999999996E-2</v>
      </c>
      <c r="AA625" s="212">
        <f t="shared" si="68"/>
        <v>5.5909337000000003E-2</v>
      </c>
      <c r="AB625" s="212">
        <f t="shared" si="67"/>
        <v>5.5209336999999997E-2</v>
      </c>
      <c r="AC625" s="212">
        <f t="shared" si="67"/>
        <v>5.4509336999999991E-2</v>
      </c>
      <c r="AD625" s="212">
        <f t="shared" si="67"/>
        <v>5.3809336999999999E-2</v>
      </c>
      <c r="AE625" s="212">
        <f t="shared" si="67"/>
        <v>5.3109336999999993E-2</v>
      </c>
      <c r="AF625" s="212">
        <f t="shared" si="67"/>
        <v>5.2409337E-2</v>
      </c>
      <c r="AG625" s="212">
        <f t="shared" si="67"/>
        <v>5.1709336999999994E-2</v>
      </c>
      <c r="AH625" s="212">
        <f t="shared" si="67"/>
        <v>5.1009336999999988E-2</v>
      </c>
      <c r="AI625" s="212">
        <f t="shared" si="67"/>
        <v>5.0309336999999996E-2</v>
      </c>
      <c r="AJ625" s="212">
        <f t="shared" si="67"/>
        <v>4.9609337000000003E-2</v>
      </c>
      <c r="AK625" s="212">
        <f t="shared" si="67"/>
        <v>4.9609337000000003E-2</v>
      </c>
      <c r="AL625" s="212">
        <f t="shared" si="67"/>
        <v>4.9609337000000003E-2</v>
      </c>
      <c r="AM625" s="212">
        <f t="shared" si="67"/>
        <v>4.9609337000000003E-2</v>
      </c>
      <c r="AN625" s="212">
        <f t="shared" si="67"/>
        <v>4.9609337000000003E-2</v>
      </c>
      <c r="AO625" s="212">
        <f t="shared" si="67"/>
        <v>4.9609337000000003E-2</v>
      </c>
      <c r="AP625" s="212">
        <f t="shared" si="67"/>
        <v>4.9609337000000003E-2</v>
      </c>
      <c r="AQ625" s="212">
        <f t="shared" si="67"/>
        <v>4.9609337000000003E-2</v>
      </c>
      <c r="AR625" s="212">
        <f t="shared" si="67"/>
        <v>4.9609337000000003E-2</v>
      </c>
      <c r="AS625" s="212">
        <f t="shared" si="67"/>
        <v>4.9609337000000003E-2</v>
      </c>
      <c r="AT625" s="212">
        <f t="shared" si="67"/>
        <v>4.9609337000000003E-2</v>
      </c>
    </row>
    <row r="626" spans="7:46" ht="13.9" customHeight="1" thickBot="1" x14ac:dyDescent="0.45">
      <c r="G626" s="24"/>
      <c r="H626" s="260"/>
      <c r="I626" s="25"/>
      <c r="J626" s="252"/>
      <c r="K626" s="167" t="s">
        <v>175</v>
      </c>
      <c r="L626" s="213">
        <f t="shared" si="68"/>
        <v>8.0739387999999995E-2</v>
      </c>
      <c r="M626" s="213">
        <f t="shared" si="67"/>
        <v>7.9310816571428577E-2</v>
      </c>
      <c r="N626" s="213">
        <f t="shared" si="67"/>
        <v>7.7882245142857159E-2</v>
      </c>
      <c r="O626" s="213">
        <f t="shared" si="67"/>
        <v>7.6453673714285728E-2</v>
      </c>
      <c r="P626" s="213">
        <f t="shared" si="67"/>
        <v>7.502510228571431E-2</v>
      </c>
      <c r="Q626" s="213">
        <f t="shared" si="67"/>
        <v>7.3596530857142878E-2</v>
      </c>
      <c r="R626" s="213">
        <f t="shared" si="67"/>
        <v>7.216795942857146E-2</v>
      </c>
      <c r="S626" s="213">
        <f t="shared" si="67"/>
        <v>7.0739388000000042E-2</v>
      </c>
      <c r="T626" s="213">
        <f t="shared" si="67"/>
        <v>6.931081657142861E-2</v>
      </c>
      <c r="U626" s="213">
        <f t="shared" si="67"/>
        <v>6.7882245142857192E-2</v>
      </c>
      <c r="V626" s="213">
        <f t="shared" si="67"/>
        <v>6.645367371428576E-2</v>
      </c>
      <c r="W626" s="213">
        <f t="shared" si="67"/>
        <v>6.5025102285714328E-2</v>
      </c>
      <c r="X626" s="213">
        <f t="shared" si="67"/>
        <v>6.3596530857142897E-2</v>
      </c>
      <c r="Y626" s="213">
        <f t="shared" si="67"/>
        <v>6.2167959428571472E-2</v>
      </c>
      <c r="Z626" s="213">
        <f t="shared" si="67"/>
        <v>6.0739388000000005E-2</v>
      </c>
      <c r="AA626" s="213">
        <f t="shared" si="67"/>
        <v>5.9939388000000003E-2</v>
      </c>
      <c r="AB626" s="213">
        <f t="shared" si="67"/>
        <v>5.9139388000000001E-2</v>
      </c>
      <c r="AC626" s="213">
        <f t="shared" si="67"/>
        <v>5.8339388000000006E-2</v>
      </c>
      <c r="AD626" s="213">
        <f t="shared" si="67"/>
        <v>5.7539388000000004E-2</v>
      </c>
      <c r="AE626" s="213">
        <f t="shared" si="67"/>
        <v>5.6739388000000002E-2</v>
      </c>
      <c r="AF626" s="213">
        <f t="shared" si="67"/>
        <v>5.5939388E-2</v>
      </c>
      <c r="AG626" s="213">
        <f t="shared" si="67"/>
        <v>5.5139387999999998E-2</v>
      </c>
      <c r="AH626" s="213">
        <f t="shared" si="67"/>
        <v>5.4339388000000002E-2</v>
      </c>
      <c r="AI626" s="213">
        <f t="shared" si="67"/>
        <v>5.3539388E-2</v>
      </c>
      <c r="AJ626" s="213">
        <f t="shared" si="67"/>
        <v>5.2739388000000005E-2</v>
      </c>
      <c r="AK626" s="213">
        <f t="shared" si="67"/>
        <v>5.2739388000000005E-2</v>
      </c>
      <c r="AL626" s="213">
        <f t="shared" si="67"/>
        <v>5.2739388000000005E-2</v>
      </c>
      <c r="AM626" s="213">
        <f t="shared" si="67"/>
        <v>5.2739388000000005E-2</v>
      </c>
      <c r="AN626" s="213">
        <f t="shared" si="67"/>
        <v>5.2739388000000005E-2</v>
      </c>
      <c r="AO626" s="213">
        <f t="shared" si="67"/>
        <v>5.2739388000000005E-2</v>
      </c>
      <c r="AP626" s="213">
        <f t="shared" si="67"/>
        <v>5.2739388000000005E-2</v>
      </c>
      <c r="AQ626" s="213">
        <f t="shared" si="67"/>
        <v>5.2739388000000005E-2</v>
      </c>
      <c r="AR626" s="213">
        <f t="shared" si="67"/>
        <v>5.2739388000000005E-2</v>
      </c>
      <c r="AS626" s="213">
        <f t="shared" si="67"/>
        <v>5.2739388000000005E-2</v>
      </c>
      <c r="AT626" s="213">
        <f t="shared" si="67"/>
        <v>5.2739388000000005E-2</v>
      </c>
    </row>
    <row r="627" spans="7:46" ht="13.9" customHeight="1" thickTop="1" x14ac:dyDescent="0.4">
      <c r="G627" s="24"/>
      <c r="H627" s="260"/>
      <c r="I627" s="25"/>
      <c r="J627" s="252"/>
      <c r="K627" s="163" t="s">
        <v>176</v>
      </c>
      <c r="L627" s="214">
        <f>L595</f>
        <v>8.0739387999999995E-2</v>
      </c>
      <c r="M627" s="214">
        <f t="shared" ref="M627:AT629" si="69">M595</f>
        <v>7.8389176632653074E-2</v>
      </c>
      <c r="N627" s="214">
        <f t="shared" si="69"/>
        <v>7.6089985673469404E-2</v>
      </c>
      <c r="O627" s="214">
        <f t="shared" si="69"/>
        <v>7.3841815122449E-2</v>
      </c>
      <c r="P627" s="214">
        <f t="shared" si="69"/>
        <v>7.1644664979591877E-2</v>
      </c>
      <c r="Q627" s="214">
        <f t="shared" si="69"/>
        <v>6.9498535244897991E-2</v>
      </c>
      <c r="R627" s="214">
        <f t="shared" si="69"/>
        <v>6.7403425918367385E-2</v>
      </c>
      <c r="S627" s="214">
        <f t="shared" si="69"/>
        <v>6.5359337000000045E-2</v>
      </c>
      <c r="T627" s="214">
        <f t="shared" si="69"/>
        <v>6.3366268489795971E-2</v>
      </c>
      <c r="U627" s="214">
        <f t="shared" si="69"/>
        <v>6.1424220387755163E-2</v>
      </c>
      <c r="V627" s="214">
        <f t="shared" si="69"/>
        <v>5.9533192693877607E-2</v>
      </c>
      <c r="W627" s="214">
        <f t="shared" si="69"/>
        <v>5.7693185408163331E-2</v>
      </c>
      <c r="X627" s="214">
        <f t="shared" si="69"/>
        <v>5.5904198530612306E-2</v>
      </c>
      <c r="Y627" s="214">
        <f t="shared" si="69"/>
        <v>5.4166232061224548E-2</v>
      </c>
      <c r="Z627" s="214">
        <f t="shared" si="69"/>
        <v>5.2479286E-2</v>
      </c>
      <c r="AA627" s="214">
        <f t="shared" si="69"/>
        <v>5.1879285999999997E-2</v>
      </c>
      <c r="AB627" s="214">
        <f t="shared" si="69"/>
        <v>5.1279286000000007E-2</v>
      </c>
      <c r="AC627" s="214">
        <f t="shared" si="69"/>
        <v>5.0679286000000004E-2</v>
      </c>
      <c r="AD627" s="214">
        <f t="shared" si="69"/>
        <v>5.0079286000000001E-2</v>
      </c>
      <c r="AE627" s="214">
        <f t="shared" si="69"/>
        <v>4.9479285999999997E-2</v>
      </c>
      <c r="AF627" s="214">
        <f t="shared" si="69"/>
        <v>4.8879285999999994E-2</v>
      </c>
      <c r="AG627" s="214">
        <f t="shared" si="69"/>
        <v>4.8279285999999998E-2</v>
      </c>
      <c r="AH627" s="214">
        <f t="shared" si="69"/>
        <v>4.7679286000000001E-2</v>
      </c>
      <c r="AI627" s="214">
        <f t="shared" si="69"/>
        <v>4.7079285999999998E-2</v>
      </c>
      <c r="AJ627" s="214">
        <f t="shared" si="69"/>
        <v>4.6479286000000002E-2</v>
      </c>
      <c r="AK627" s="214">
        <f t="shared" si="69"/>
        <v>4.6479286000000002E-2</v>
      </c>
      <c r="AL627" s="214">
        <f t="shared" si="69"/>
        <v>4.6479286000000002E-2</v>
      </c>
      <c r="AM627" s="214">
        <f t="shared" si="69"/>
        <v>4.6479286000000002E-2</v>
      </c>
      <c r="AN627" s="214">
        <f t="shared" si="69"/>
        <v>4.6479286000000002E-2</v>
      </c>
      <c r="AO627" s="214">
        <f t="shared" si="69"/>
        <v>4.6479286000000002E-2</v>
      </c>
      <c r="AP627" s="214">
        <f t="shared" si="69"/>
        <v>4.6479286000000002E-2</v>
      </c>
      <c r="AQ627" s="214">
        <f t="shared" si="69"/>
        <v>4.6479286000000002E-2</v>
      </c>
      <c r="AR627" s="214">
        <f t="shared" si="69"/>
        <v>4.6479286000000002E-2</v>
      </c>
      <c r="AS627" s="214">
        <f t="shared" si="69"/>
        <v>4.6479286000000002E-2</v>
      </c>
      <c r="AT627" s="214">
        <f t="shared" si="69"/>
        <v>4.6479286000000002E-2</v>
      </c>
    </row>
    <row r="628" spans="7:46" ht="13.9" customHeight="1" x14ac:dyDescent="0.4">
      <c r="G628" s="24"/>
      <c r="H628" s="260"/>
      <c r="I628" s="25"/>
      <c r="J628" s="252"/>
      <c r="K628" s="165" t="s">
        <v>177</v>
      </c>
      <c r="L628" s="212">
        <f t="shared" ref="L628:AA629" si="70">L596</f>
        <v>8.0739387999999995E-2</v>
      </c>
      <c r="M628" s="212">
        <f t="shared" si="70"/>
        <v>7.8849996602040825E-2</v>
      </c>
      <c r="N628" s="212">
        <f t="shared" si="70"/>
        <v>7.6986115408163275E-2</v>
      </c>
      <c r="O628" s="212">
        <f t="shared" si="70"/>
        <v>7.5147744418367371E-2</v>
      </c>
      <c r="P628" s="212">
        <f t="shared" si="70"/>
        <v>7.3334883632653086E-2</v>
      </c>
      <c r="Q628" s="212">
        <f t="shared" si="70"/>
        <v>7.1547533051020434E-2</v>
      </c>
      <c r="R628" s="212">
        <f t="shared" si="70"/>
        <v>6.9785692673469429E-2</v>
      </c>
      <c r="S628" s="212">
        <f t="shared" si="70"/>
        <v>6.8049362500000043E-2</v>
      </c>
      <c r="T628" s="212">
        <f t="shared" si="70"/>
        <v>6.6338542530612304E-2</v>
      </c>
      <c r="U628" s="212">
        <f t="shared" si="70"/>
        <v>6.4653232765306171E-2</v>
      </c>
      <c r="V628" s="212">
        <f t="shared" si="70"/>
        <v>6.2993433204081684E-2</v>
      </c>
      <c r="W628" s="212">
        <f t="shared" si="70"/>
        <v>6.135914384693883E-2</v>
      </c>
      <c r="X628" s="212">
        <f t="shared" si="70"/>
        <v>5.9750364693877608E-2</v>
      </c>
      <c r="Y628" s="212">
        <f t="shared" si="70"/>
        <v>5.8167095744898006E-2</v>
      </c>
      <c r="Z628" s="212">
        <f t="shared" si="70"/>
        <v>5.6609336999999996E-2</v>
      </c>
      <c r="AA628" s="212">
        <f t="shared" si="70"/>
        <v>5.5909337000000003E-2</v>
      </c>
      <c r="AB628" s="212">
        <f t="shared" si="69"/>
        <v>5.5209336999999997E-2</v>
      </c>
      <c r="AC628" s="212">
        <f t="shared" si="69"/>
        <v>5.4509336999999991E-2</v>
      </c>
      <c r="AD628" s="212">
        <f t="shared" si="69"/>
        <v>5.3809336999999999E-2</v>
      </c>
      <c r="AE628" s="212">
        <f t="shared" si="69"/>
        <v>5.3109336999999993E-2</v>
      </c>
      <c r="AF628" s="212">
        <f t="shared" si="69"/>
        <v>5.2409337E-2</v>
      </c>
      <c r="AG628" s="212">
        <f t="shared" si="69"/>
        <v>5.1709336999999994E-2</v>
      </c>
      <c r="AH628" s="212">
        <f t="shared" si="69"/>
        <v>5.1009336999999988E-2</v>
      </c>
      <c r="AI628" s="212">
        <f t="shared" si="69"/>
        <v>5.0309336999999996E-2</v>
      </c>
      <c r="AJ628" s="212">
        <f t="shared" si="69"/>
        <v>4.9609337000000003E-2</v>
      </c>
      <c r="AK628" s="212">
        <f t="shared" si="69"/>
        <v>4.9609337000000003E-2</v>
      </c>
      <c r="AL628" s="212">
        <f t="shared" si="69"/>
        <v>4.9609337000000003E-2</v>
      </c>
      <c r="AM628" s="212">
        <f t="shared" si="69"/>
        <v>4.9609337000000003E-2</v>
      </c>
      <c r="AN628" s="212">
        <f t="shared" si="69"/>
        <v>4.9609337000000003E-2</v>
      </c>
      <c r="AO628" s="212">
        <f t="shared" si="69"/>
        <v>4.9609337000000003E-2</v>
      </c>
      <c r="AP628" s="212">
        <f t="shared" si="69"/>
        <v>4.9609337000000003E-2</v>
      </c>
      <c r="AQ628" s="212">
        <f t="shared" si="69"/>
        <v>4.9609337000000003E-2</v>
      </c>
      <c r="AR628" s="212">
        <f t="shared" si="69"/>
        <v>4.9609337000000003E-2</v>
      </c>
      <c r="AS628" s="212">
        <f t="shared" si="69"/>
        <v>4.9609337000000003E-2</v>
      </c>
      <c r="AT628" s="212">
        <f t="shared" si="69"/>
        <v>4.9609337000000003E-2</v>
      </c>
    </row>
    <row r="629" spans="7:46" ht="13.9" customHeight="1" thickBot="1" x14ac:dyDescent="0.45">
      <c r="G629" s="24"/>
      <c r="H629" s="260"/>
      <c r="I629" s="25"/>
      <c r="J629" s="252"/>
      <c r="K629" s="167" t="s">
        <v>178</v>
      </c>
      <c r="L629" s="213">
        <f t="shared" si="70"/>
        <v>8.0739387999999995E-2</v>
      </c>
      <c r="M629" s="213">
        <f t="shared" si="69"/>
        <v>7.9310816571428577E-2</v>
      </c>
      <c r="N629" s="213">
        <f t="shared" si="69"/>
        <v>7.7882245142857159E-2</v>
      </c>
      <c r="O629" s="213">
        <f t="shared" si="69"/>
        <v>7.6453673714285728E-2</v>
      </c>
      <c r="P629" s="213">
        <f t="shared" si="69"/>
        <v>7.502510228571431E-2</v>
      </c>
      <c r="Q629" s="213">
        <f t="shared" si="69"/>
        <v>7.3596530857142878E-2</v>
      </c>
      <c r="R629" s="213">
        <f t="shared" si="69"/>
        <v>7.216795942857146E-2</v>
      </c>
      <c r="S629" s="213">
        <f t="shared" si="69"/>
        <v>7.0739388000000042E-2</v>
      </c>
      <c r="T629" s="213">
        <f t="shared" si="69"/>
        <v>6.931081657142861E-2</v>
      </c>
      <c r="U629" s="213">
        <f t="shared" si="69"/>
        <v>6.7882245142857192E-2</v>
      </c>
      <c r="V629" s="213">
        <f t="shared" si="69"/>
        <v>6.645367371428576E-2</v>
      </c>
      <c r="W629" s="213">
        <f t="shared" si="69"/>
        <v>6.5025102285714328E-2</v>
      </c>
      <c r="X629" s="213">
        <f t="shared" si="69"/>
        <v>6.3596530857142897E-2</v>
      </c>
      <c r="Y629" s="213">
        <f t="shared" si="69"/>
        <v>6.2167959428571472E-2</v>
      </c>
      <c r="Z629" s="213">
        <f t="shared" si="69"/>
        <v>6.0739388000000005E-2</v>
      </c>
      <c r="AA629" s="213">
        <f t="shared" si="69"/>
        <v>5.9939388000000003E-2</v>
      </c>
      <c r="AB629" s="213">
        <f t="shared" si="69"/>
        <v>5.9139388000000001E-2</v>
      </c>
      <c r="AC629" s="213">
        <f t="shared" si="69"/>
        <v>5.8339388000000006E-2</v>
      </c>
      <c r="AD629" s="213">
        <f t="shared" si="69"/>
        <v>5.7539388000000004E-2</v>
      </c>
      <c r="AE629" s="213">
        <f t="shared" si="69"/>
        <v>5.6739388000000002E-2</v>
      </c>
      <c r="AF629" s="213">
        <f t="shared" si="69"/>
        <v>5.5939388E-2</v>
      </c>
      <c r="AG629" s="213">
        <f t="shared" si="69"/>
        <v>5.5139387999999998E-2</v>
      </c>
      <c r="AH629" s="213">
        <f t="shared" si="69"/>
        <v>5.4339388000000002E-2</v>
      </c>
      <c r="AI629" s="213">
        <f t="shared" si="69"/>
        <v>5.3539388E-2</v>
      </c>
      <c r="AJ629" s="213">
        <f t="shared" si="69"/>
        <v>5.2739388000000005E-2</v>
      </c>
      <c r="AK629" s="213">
        <f t="shared" si="69"/>
        <v>5.2739388000000005E-2</v>
      </c>
      <c r="AL629" s="213">
        <f t="shared" si="69"/>
        <v>5.2739388000000005E-2</v>
      </c>
      <c r="AM629" s="213">
        <f t="shared" si="69"/>
        <v>5.2739388000000005E-2</v>
      </c>
      <c r="AN629" s="213">
        <f t="shared" si="69"/>
        <v>5.2739388000000005E-2</v>
      </c>
      <c r="AO629" s="213">
        <f t="shared" si="69"/>
        <v>5.2739388000000005E-2</v>
      </c>
      <c r="AP629" s="213">
        <f t="shared" si="69"/>
        <v>5.2739388000000005E-2</v>
      </c>
      <c r="AQ629" s="213">
        <f t="shared" si="69"/>
        <v>5.2739388000000005E-2</v>
      </c>
      <c r="AR629" s="213">
        <f t="shared" si="69"/>
        <v>5.2739388000000005E-2</v>
      </c>
      <c r="AS629" s="213">
        <f t="shared" si="69"/>
        <v>5.2739388000000005E-2</v>
      </c>
      <c r="AT629" s="213">
        <f t="shared" si="69"/>
        <v>5.2739388000000005E-2</v>
      </c>
    </row>
    <row r="630" spans="7:46" ht="13.9" customHeight="1" thickTop="1" x14ac:dyDescent="0.4">
      <c r="G630" s="24"/>
      <c r="H630" s="260"/>
      <c r="I630" s="25"/>
      <c r="J630" s="252"/>
      <c r="K630" s="163" t="s">
        <v>179</v>
      </c>
      <c r="L630" s="214">
        <f>L595</f>
        <v>8.0739387999999995E-2</v>
      </c>
      <c r="M630" s="214">
        <f t="shared" ref="M630:AT632" si="71">M595</f>
        <v>7.8389176632653074E-2</v>
      </c>
      <c r="N630" s="214">
        <f t="shared" si="71"/>
        <v>7.6089985673469404E-2</v>
      </c>
      <c r="O630" s="214">
        <f t="shared" si="71"/>
        <v>7.3841815122449E-2</v>
      </c>
      <c r="P630" s="214">
        <f t="shared" si="71"/>
        <v>7.1644664979591877E-2</v>
      </c>
      <c r="Q630" s="214">
        <f t="shared" si="71"/>
        <v>6.9498535244897991E-2</v>
      </c>
      <c r="R630" s="214">
        <f t="shared" si="71"/>
        <v>6.7403425918367385E-2</v>
      </c>
      <c r="S630" s="214">
        <f t="shared" si="71"/>
        <v>6.5359337000000045E-2</v>
      </c>
      <c r="T630" s="214">
        <f t="shared" si="71"/>
        <v>6.3366268489795971E-2</v>
      </c>
      <c r="U630" s="214">
        <f t="shared" si="71"/>
        <v>6.1424220387755163E-2</v>
      </c>
      <c r="V630" s="214">
        <f t="shared" si="71"/>
        <v>5.9533192693877607E-2</v>
      </c>
      <c r="W630" s="214">
        <f t="shared" si="71"/>
        <v>5.7693185408163331E-2</v>
      </c>
      <c r="X630" s="214">
        <f t="shared" si="71"/>
        <v>5.5904198530612306E-2</v>
      </c>
      <c r="Y630" s="214">
        <f t="shared" si="71"/>
        <v>5.4166232061224548E-2</v>
      </c>
      <c r="Z630" s="214">
        <f t="shared" si="71"/>
        <v>5.2479286E-2</v>
      </c>
      <c r="AA630" s="214">
        <f t="shared" si="71"/>
        <v>5.1879285999999997E-2</v>
      </c>
      <c r="AB630" s="214">
        <f t="shared" si="71"/>
        <v>5.1279286000000007E-2</v>
      </c>
      <c r="AC630" s="214">
        <f t="shared" si="71"/>
        <v>5.0679286000000004E-2</v>
      </c>
      <c r="AD630" s="214">
        <f t="shared" si="71"/>
        <v>5.0079286000000001E-2</v>
      </c>
      <c r="AE630" s="214">
        <f t="shared" si="71"/>
        <v>4.9479285999999997E-2</v>
      </c>
      <c r="AF630" s="214">
        <f t="shared" si="71"/>
        <v>4.8879285999999994E-2</v>
      </c>
      <c r="AG630" s="214">
        <f t="shared" si="71"/>
        <v>4.8279285999999998E-2</v>
      </c>
      <c r="AH630" s="214">
        <f t="shared" si="71"/>
        <v>4.7679286000000001E-2</v>
      </c>
      <c r="AI630" s="214">
        <f t="shared" si="71"/>
        <v>4.7079285999999998E-2</v>
      </c>
      <c r="AJ630" s="214">
        <f t="shared" si="71"/>
        <v>4.6479286000000002E-2</v>
      </c>
      <c r="AK630" s="214">
        <f t="shared" si="71"/>
        <v>4.6479286000000002E-2</v>
      </c>
      <c r="AL630" s="214">
        <f t="shared" si="71"/>
        <v>4.6479286000000002E-2</v>
      </c>
      <c r="AM630" s="214">
        <f t="shared" si="71"/>
        <v>4.6479286000000002E-2</v>
      </c>
      <c r="AN630" s="214">
        <f t="shared" si="71"/>
        <v>4.6479286000000002E-2</v>
      </c>
      <c r="AO630" s="214">
        <f t="shared" si="71"/>
        <v>4.6479286000000002E-2</v>
      </c>
      <c r="AP630" s="214">
        <f t="shared" si="71"/>
        <v>4.6479286000000002E-2</v>
      </c>
      <c r="AQ630" s="214">
        <f t="shared" si="71"/>
        <v>4.6479286000000002E-2</v>
      </c>
      <c r="AR630" s="214">
        <f t="shared" si="71"/>
        <v>4.6479286000000002E-2</v>
      </c>
      <c r="AS630" s="214">
        <f t="shared" si="71"/>
        <v>4.6479286000000002E-2</v>
      </c>
      <c r="AT630" s="214">
        <f t="shared" si="71"/>
        <v>4.6479286000000002E-2</v>
      </c>
    </row>
    <row r="631" spans="7:46" ht="13.9" customHeight="1" x14ac:dyDescent="0.4">
      <c r="G631" s="24"/>
      <c r="H631" s="260"/>
      <c r="I631" s="25"/>
      <c r="J631" s="252"/>
      <c r="K631" s="165" t="s">
        <v>180</v>
      </c>
      <c r="L631" s="212">
        <f t="shared" ref="L631:AA632" si="72">L596</f>
        <v>8.0739387999999995E-2</v>
      </c>
      <c r="M631" s="212">
        <f t="shared" si="72"/>
        <v>7.8849996602040825E-2</v>
      </c>
      <c r="N631" s="212">
        <f t="shared" si="72"/>
        <v>7.6986115408163275E-2</v>
      </c>
      <c r="O631" s="212">
        <f t="shared" si="72"/>
        <v>7.5147744418367371E-2</v>
      </c>
      <c r="P631" s="212">
        <f t="shared" si="72"/>
        <v>7.3334883632653086E-2</v>
      </c>
      <c r="Q631" s="212">
        <f t="shared" si="72"/>
        <v>7.1547533051020434E-2</v>
      </c>
      <c r="R631" s="212">
        <f t="shared" si="72"/>
        <v>6.9785692673469429E-2</v>
      </c>
      <c r="S631" s="212">
        <f t="shared" si="72"/>
        <v>6.8049362500000043E-2</v>
      </c>
      <c r="T631" s="212">
        <f t="shared" si="72"/>
        <v>6.6338542530612304E-2</v>
      </c>
      <c r="U631" s="212">
        <f t="shared" si="72"/>
        <v>6.4653232765306171E-2</v>
      </c>
      <c r="V631" s="212">
        <f t="shared" si="72"/>
        <v>6.2993433204081684E-2</v>
      </c>
      <c r="W631" s="212">
        <f t="shared" si="72"/>
        <v>6.135914384693883E-2</v>
      </c>
      <c r="X631" s="212">
        <f t="shared" si="72"/>
        <v>5.9750364693877608E-2</v>
      </c>
      <c r="Y631" s="212">
        <f t="shared" si="72"/>
        <v>5.8167095744898006E-2</v>
      </c>
      <c r="Z631" s="212">
        <f t="shared" si="72"/>
        <v>5.6609336999999996E-2</v>
      </c>
      <c r="AA631" s="212">
        <f t="shared" si="72"/>
        <v>5.5909337000000003E-2</v>
      </c>
      <c r="AB631" s="212">
        <f t="shared" si="71"/>
        <v>5.5209336999999997E-2</v>
      </c>
      <c r="AC631" s="212">
        <f t="shared" si="71"/>
        <v>5.4509336999999991E-2</v>
      </c>
      <c r="AD631" s="212">
        <f t="shared" si="71"/>
        <v>5.3809336999999999E-2</v>
      </c>
      <c r="AE631" s="212">
        <f t="shared" si="71"/>
        <v>5.3109336999999993E-2</v>
      </c>
      <c r="AF631" s="212">
        <f t="shared" si="71"/>
        <v>5.2409337E-2</v>
      </c>
      <c r="AG631" s="212">
        <f t="shared" si="71"/>
        <v>5.1709336999999994E-2</v>
      </c>
      <c r="AH631" s="212">
        <f t="shared" si="71"/>
        <v>5.1009336999999988E-2</v>
      </c>
      <c r="AI631" s="212">
        <f t="shared" si="71"/>
        <v>5.0309336999999996E-2</v>
      </c>
      <c r="AJ631" s="212">
        <f t="shared" si="71"/>
        <v>4.9609337000000003E-2</v>
      </c>
      <c r="AK631" s="212">
        <f t="shared" si="71"/>
        <v>4.9609337000000003E-2</v>
      </c>
      <c r="AL631" s="212">
        <f t="shared" si="71"/>
        <v>4.9609337000000003E-2</v>
      </c>
      <c r="AM631" s="212">
        <f t="shared" si="71"/>
        <v>4.9609337000000003E-2</v>
      </c>
      <c r="AN631" s="212">
        <f t="shared" si="71"/>
        <v>4.9609337000000003E-2</v>
      </c>
      <c r="AO631" s="212">
        <f t="shared" si="71"/>
        <v>4.9609337000000003E-2</v>
      </c>
      <c r="AP631" s="212">
        <f t="shared" si="71"/>
        <v>4.9609337000000003E-2</v>
      </c>
      <c r="AQ631" s="212">
        <f t="shared" si="71"/>
        <v>4.9609337000000003E-2</v>
      </c>
      <c r="AR631" s="212">
        <f t="shared" si="71"/>
        <v>4.9609337000000003E-2</v>
      </c>
      <c r="AS631" s="212">
        <f t="shared" si="71"/>
        <v>4.9609337000000003E-2</v>
      </c>
      <c r="AT631" s="212">
        <f t="shared" si="71"/>
        <v>4.9609337000000003E-2</v>
      </c>
    </row>
    <row r="632" spans="7:46" ht="13.9" customHeight="1" thickBot="1" x14ac:dyDescent="0.45">
      <c r="G632" s="24"/>
      <c r="H632" s="260"/>
      <c r="I632" s="25"/>
      <c r="J632" s="252"/>
      <c r="K632" s="167" t="s">
        <v>181</v>
      </c>
      <c r="L632" s="213">
        <f t="shared" si="72"/>
        <v>8.0739387999999995E-2</v>
      </c>
      <c r="M632" s="213">
        <f t="shared" si="71"/>
        <v>7.9310816571428577E-2</v>
      </c>
      <c r="N632" s="213">
        <f t="shared" si="71"/>
        <v>7.7882245142857159E-2</v>
      </c>
      <c r="O632" s="213">
        <f t="shared" si="71"/>
        <v>7.6453673714285728E-2</v>
      </c>
      <c r="P632" s="213">
        <f t="shared" si="71"/>
        <v>7.502510228571431E-2</v>
      </c>
      <c r="Q632" s="213">
        <f t="shared" si="71"/>
        <v>7.3596530857142878E-2</v>
      </c>
      <c r="R632" s="213">
        <f t="shared" si="71"/>
        <v>7.216795942857146E-2</v>
      </c>
      <c r="S632" s="213">
        <f t="shared" si="71"/>
        <v>7.0739388000000042E-2</v>
      </c>
      <c r="T632" s="213">
        <f t="shared" si="71"/>
        <v>6.931081657142861E-2</v>
      </c>
      <c r="U632" s="213">
        <f t="shared" si="71"/>
        <v>6.7882245142857192E-2</v>
      </c>
      <c r="V632" s="213">
        <f t="shared" si="71"/>
        <v>6.645367371428576E-2</v>
      </c>
      <c r="W632" s="213">
        <f t="shared" si="71"/>
        <v>6.5025102285714328E-2</v>
      </c>
      <c r="X632" s="213">
        <f t="shared" si="71"/>
        <v>6.3596530857142897E-2</v>
      </c>
      <c r="Y632" s="213">
        <f t="shared" si="71"/>
        <v>6.2167959428571472E-2</v>
      </c>
      <c r="Z632" s="213">
        <f t="shared" si="71"/>
        <v>6.0739388000000005E-2</v>
      </c>
      <c r="AA632" s="213">
        <f t="shared" si="71"/>
        <v>5.9939388000000003E-2</v>
      </c>
      <c r="AB632" s="213">
        <f t="shared" si="71"/>
        <v>5.9139388000000001E-2</v>
      </c>
      <c r="AC632" s="213">
        <f t="shared" si="71"/>
        <v>5.8339388000000006E-2</v>
      </c>
      <c r="AD632" s="213">
        <f t="shared" si="71"/>
        <v>5.7539388000000004E-2</v>
      </c>
      <c r="AE632" s="213">
        <f t="shared" si="71"/>
        <v>5.6739388000000002E-2</v>
      </c>
      <c r="AF632" s="213">
        <f t="shared" si="71"/>
        <v>5.5939388E-2</v>
      </c>
      <c r="AG632" s="213">
        <f t="shared" si="71"/>
        <v>5.5139387999999998E-2</v>
      </c>
      <c r="AH632" s="213">
        <f t="shared" si="71"/>
        <v>5.4339388000000002E-2</v>
      </c>
      <c r="AI632" s="213">
        <f t="shared" si="71"/>
        <v>5.3539388E-2</v>
      </c>
      <c r="AJ632" s="213">
        <f t="shared" si="71"/>
        <v>5.2739388000000005E-2</v>
      </c>
      <c r="AK632" s="213">
        <f t="shared" si="71"/>
        <v>5.2739388000000005E-2</v>
      </c>
      <c r="AL632" s="213">
        <f t="shared" si="71"/>
        <v>5.2739388000000005E-2</v>
      </c>
      <c r="AM632" s="213">
        <f t="shared" si="71"/>
        <v>5.2739388000000005E-2</v>
      </c>
      <c r="AN632" s="213">
        <f t="shared" si="71"/>
        <v>5.2739388000000005E-2</v>
      </c>
      <c r="AO632" s="213">
        <f t="shared" si="71"/>
        <v>5.2739388000000005E-2</v>
      </c>
      <c r="AP632" s="213">
        <f t="shared" si="71"/>
        <v>5.2739388000000005E-2</v>
      </c>
      <c r="AQ632" s="213">
        <f t="shared" si="71"/>
        <v>5.2739388000000005E-2</v>
      </c>
      <c r="AR632" s="213">
        <f t="shared" si="71"/>
        <v>5.2739388000000005E-2</v>
      </c>
      <c r="AS632" s="213">
        <f t="shared" si="71"/>
        <v>5.2739388000000005E-2</v>
      </c>
      <c r="AT632" s="213">
        <f t="shared" si="71"/>
        <v>5.2739388000000005E-2</v>
      </c>
    </row>
    <row r="633" spans="7:46" ht="13.9" customHeight="1" thickTop="1" x14ac:dyDescent="0.4">
      <c r="G633" s="24"/>
      <c r="H633" s="260"/>
      <c r="I633" s="25"/>
      <c r="J633" s="252"/>
      <c r="K633" s="163" t="s">
        <v>182</v>
      </c>
      <c r="L633" s="214">
        <f>L595</f>
        <v>8.0739387999999995E-2</v>
      </c>
      <c r="M633" s="214">
        <f t="shared" ref="M633:AT635" si="73">M595</f>
        <v>7.8389176632653074E-2</v>
      </c>
      <c r="N633" s="214">
        <f t="shared" si="73"/>
        <v>7.6089985673469404E-2</v>
      </c>
      <c r="O633" s="214">
        <f t="shared" si="73"/>
        <v>7.3841815122449E-2</v>
      </c>
      <c r="P633" s="214">
        <f t="shared" si="73"/>
        <v>7.1644664979591877E-2</v>
      </c>
      <c r="Q633" s="214">
        <f t="shared" si="73"/>
        <v>6.9498535244897991E-2</v>
      </c>
      <c r="R633" s="214">
        <f t="shared" si="73"/>
        <v>6.7403425918367385E-2</v>
      </c>
      <c r="S633" s="214">
        <f t="shared" si="73"/>
        <v>6.5359337000000045E-2</v>
      </c>
      <c r="T633" s="214">
        <f t="shared" si="73"/>
        <v>6.3366268489795971E-2</v>
      </c>
      <c r="U633" s="214">
        <f t="shared" si="73"/>
        <v>6.1424220387755163E-2</v>
      </c>
      <c r="V633" s="214">
        <f t="shared" si="73"/>
        <v>5.9533192693877607E-2</v>
      </c>
      <c r="W633" s="214">
        <f t="shared" si="73"/>
        <v>5.7693185408163331E-2</v>
      </c>
      <c r="X633" s="214">
        <f t="shared" si="73"/>
        <v>5.5904198530612306E-2</v>
      </c>
      <c r="Y633" s="214">
        <f t="shared" si="73"/>
        <v>5.4166232061224548E-2</v>
      </c>
      <c r="Z633" s="214">
        <f t="shared" si="73"/>
        <v>5.2479286E-2</v>
      </c>
      <c r="AA633" s="214">
        <f t="shared" si="73"/>
        <v>5.1879285999999997E-2</v>
      </c>
      <c r="AB633" s="214">
        <f t="shared" si="73"/>
        <v>5.1279286000000007E-2</v>
      </c>
      <c r="AC633" s="214">
        <f t="shared" si="73"/>
        <v>5.0679286000000004E-2</v>
      </c>
      <c r="AD633" s="214">
        <f t="shared" si="73"/>
        <v>5.0079286000000001E-2</v>
      </c>
      <c r="AE633" s="214">
        <f t="shared" si="73"/>
        <v>4.9479285999999997E-2</v>
      </c>
      <c r="AF633" s="214">
        <f t="shared" si="73"/>
        <v>4.8879285999999994E-2</v>
      </c>
      <c r="AG633" s="214">
        <f t="shared" si="73"/>
        <v>4.8279285999999998E-2</v>
      </c>
      <c r="AH633" s="214">
        <f t="shared" si="73"/>
        <v>4.7679286000000001E-2</v>
      </c>
      <c r="AI633" s="214">
        <f t="shared" si="73"/>
        <v>4.7079285999999998E-2</v>
      </c>
      <c r="AJ633" s="214">
        <f t="shared" si="73"/>
        <v>4.6479286000000002E-2</v>
      </c>
      <c r="AK633" s="214">
        <f t="shared" si="73"/>
        <v>4.6479286000000002E-2</v>
      </c>
      <c r="AL633" s="214">
        <f t="shared" si="73"/>
        <v>4.6479286000000002E-2</v>
      </c>
      <c r="AM633" s="214">
        <f t="shared" si="73"/>
        <v>4.6479286000000002E-2</v>
      </c>
      <c r="AN633" s="214">
        <f t="shared" si="73"/>
        <v>4.6479286000000002E-2</v>
      </c>
      <c r="AO633" s="214">
        <f t="shared" si="73"/>
        <v>4.6479286000000002E-2</v>
      </c>
      <c r="AP633" s="214">
        <f t="shared" si="73"/>
        <v>4.6479286000000002E-2</v>
      </c>
      <c r="AQ633" s="214">
        <f t="shared" si="73"/>
        <v>4.6479286000000002E-2</v>
      </c>
      <c r="AR633" s="214">
        <f t="shared" si="73"/>
        <v>4.6479286000000002E-2</v>
      </c>
      <c r="AS633" s="214">
        <f t="shared" si="73"/>
        <v>4.6479286000000002E-2</v>
      </c>
      <c r="AT633" s="214">
        <f t="shared" si="73"/>
        <v>4.6479286000000002E-2</v>
      </c>
    </row>
    <row r="634" spans="7:46" ht="13.9" customHeight="1" x14ac:dyDescent="0.4">
      <c r="G634" s="24"/>
      <c r="H634" s="260"/>
      <c r="I634" s="25"/>
      <c r="J634" s="252"/>
      <c r="K634" s="165" t="s">
        <v>183</v>
      </c>
      <c r="L634" s="212">
        <f t="shared" ref="L634:AA635" si="74">L596</f>
        <v>8.0739387999999995E-2</v>
      </c>
      <c r="M634" s="212">
        <f t="shared" si="74"/>
        <v>7.8849996602040825E-2</v>
      </c>
      <c r="N634" s="212">
        <f t="shared" si="74"/>
        <v>7.6986115408163275E-2</v>
      </c>
      <c r="O634" s="212">
        <f t="shared" si="74"/>
        <v>7.5147744418367371E-2</v>
      </c>
      <c r="P634" s="212">
        <f t="shared" si="74"/>
        <v>7.3334883632653086E-2</v>
      </c>
      <c r="Q634" s="212">
        <f t="shared" si="74"/>
        <v>7.1547533051020434E-2</v>
      </c>
      <c r="R634" s="212">
        <f t="shared" si="74"/>
        <v>6.9785692673469429E-2</v>
      </c>
      <c r="S634" s="212">
        <f t="shared" si="74"/>
        <v>6.8049362500000043E-2</v>
      </c>
      <c r="T634" s="212">
        <f t="shared" si="74"/>
        <v>6.6338542530612304E-2</v>
      </c>
      <c r="U634" s="212">
        <f t="shared" si="74"/>
        <v>6.4653232765306171E-2</v>
      </c>
      <c r="V634" s="212">
        <f t="shared" si="74"/>
        <v>6.2993433204081684E-2</v>
      </c>
      <c r="W634" s="212">
        <f t="shared" si="74"/>
        <v>6.135914384693883E-2</v>
      </c>
      <c r="X634" s="212">
        <f t="shared" si="74"/>
        <v>5.9750364693877608E-2</v>
      </c>
      <c r="Y634" s="212">
        <f t="shared" si="74"/>
        <v>5.8167095744898006E-2</v>
      </c>
      <c r="Z634" s="212">
        <f t="shared" si="74"/>
        <v>5.6609336999999996E-2</v>
      </c>
      <c r="AA634" s="212">
        <f t="shared" si="74"/>
        <v>5.5909337000000003E-2</v>
      </c>
      <c r="AB634" s="212">
        <f t="shared" si="73"/>
        <v>5.5209336999999997E-2</v>
      </c>
      <c r="AC634" s="212">
        <f t="shared" si="73"/>
        <v>5.4509336999999991E-2</v>
      </c>
      <c r="AD634" s="212">
        <f t="shared" si="73"/>
        <v>5.3809336999999999E-2</v>
      </c>
      <c r="AE634" s="212">
        <f t="shared" si="73"/>
        <v>5.3109336999999993E-2</v>
      </c>
      <c r="AF634" s="212">
        <f t="shared" si="73"/>
        <v>5.2409337E-2</v>
      </c>
      <c r="AG634" s="212">
        <f t="shared" si="73"/>
        <v>5.1709336999999994E-2</v>
      </c>
      <c r="AH634" s="212">
        <f t="shared" si="73"/>
        <v>5.1009336999999988E-2</v>
      </c>
      <c r="AI634" s="212">
        <f t="shared" si="73"/>
        <v>5.0309336999999996E-2</v>
      </c>
      <c r="AJ634" s="212">
        <f t="shared" si="73"/>
        <v>4.9609337000000003E-2</v>
      </c>
      <c r="AK634" s="212">
        <f t="shared" si="73"/>
        <v>4.9609337000000003E-2</v>
      </c>
      <c r="AL634" s="212">
        <f t="shared" si="73"/>
        <v>4.9609337000000003E-2</v>
      </c>
      <c r="AM634" s="212">
        <f t="shared" si="73"/>
        <v>4.9609337000000003E-2</v>
      </c>
      <c r="AN634" s="212">
        <f t="shared" si="73"/>
        <v>4.9609337000000003E-2</v>
      </c>
      <c r="AO634" s="212">
        <f t="shared" si="73"/>
        <v>4.9609337000000003E-2</v>
      </c>
      <c r="AP634" s="212">
        <f t="shared" si="73"/>
        <v>4.9609337000000003E-2</v>
      </c>
      <c r="AQ634" s="212">
        <f t="shared" si="73"/>
        <v>4.9609337000000003E-2</v>
      </c>
      <c r="AR634" s="212">
        <f t="shared" si="73"/>
        <v>4.9609337000000003E-2</v>
      </c>
      <c r="AS634" s="212">
        <f t="shared" si="73"/>
        <v>4.9609337000000003E-2</v>
      </c>
      <c r="AT634" s="212">
        <f t="shared" si="73"/>
        <v>4.9609337000000003E-2</v>
      </c>
    </row>
    <row r="635" spans="7:46" ht="13.9" customHeight="1" thickBot="1" x14ac:dyDescent="0.45">
      <c r="G635" s="24"/>
      <c r="H635" s="260"/>
      <c r="I635" s="25"/>
      <c r="J635" s="252"/>
      <c r="K635" s="167" t="s">
        <v>184</v>
      </c>
      <c r="L635" s="213">
        <f t="shared" si="74"/>
        <v>8.0739387999999995E-2</v>
      </c>
      <c r="M635" s="213">
        <f t="shared" si="73"/>
        <v>7.9310816571428577E-2</v>
      </c>
      <c r="N635" s="213">
        <f t="shared" si="73"/>
        <v>7.7882245142857159E-2</v>
      </c>
      <c r="O635" s="213">
        <f t="shared" si="73"/>
        <v>7.6453673714285728E-2</v>
      </c>
      <c r="P635" s="213">
        <f t="shared" si="73"/>
        <v>7.502510228571431E-2</v>
      </c>
      <c r="Q635" s="213">
        <f t="shared" si="73"/>
        <v>7.3596530857142878E-2</v>
      </c>
      <c r="R635" s="213">
        <f t="shared" si="73"/>
        <v>7.216795942857146E-2</v>
      </c>
      <c r="S635" s="213">
        <f t="shared" si="73"/>
        <v>7.0739388000000042E-2</v>
      </c>
      <c r="T635" s="213">
        <f t="shared" si="73"/>
        <v>6.931081657142861E-2</v>
      </c>
      <c r="U635" s="213">
        <f t="shared" si="73"/>
        <v>6.7882245142857192E-2</v>
      </c>
      <c r="V635" s="213">
        <f t="shared" si="73"/>
        <v>6.645367371428576E-2</v>
      </c>
      <c r="W635" s="213">
        <f t="shared" si="73"/>
        <v>6.5025102285714328E-2</v>
      </c>
      <c r="X635" s="213">
        <f t="shared" si="73"/>
        <v>6.3596530857142897E-2</v>
      </c>
      <c r="Y635" s="213">
        <f t="shared" si="73"/>
        <v>6.2167959428571472E-2</v>
      </c>
      <c r="Z635" s="213">
        <f t="shared" si="73"/>
        <v>6.0739388000000005E-2</v>
      </c>
      <c r="AA635" s="213">
        <f t="shared" si="73"/>
        <v>5.9939388000000003E-2</v>
      </c>
      <c r="AB635" s="213">
        <f t="shared" si="73"/>
        <v>5.9139388000000001E-2</v>
      </c>
      <c r="AC635" s="213">
        <f t="shared" si="73"/>
        <v>5.8339388000000006E-2</v>
      </c>
      <c r="AD635" s="213">
        <f t="shared" si="73"/>
        <v>5.7539388000000004E-2</v>
      </c>
      <c r="AE635" s="213">
        <f t="shared" si="73"/>
        <v>5.6739388000000002E-2</v>
      </c>
      <c r="AF635" s="213">
        <f t="shared" si="73"/>
        <v>5.5939388E-2</v>
      </c>
      <c r="AG635" s="213">
        <f t="shared" si="73"/>
        <v>5.5139387999999998E-2</v>
      </c>
      <c r="AH635" s="213">
        <f t="shared" si="73"/>
        <v>5.4339388000000002E-2</v>
      </c>
      <c r="AI635" s="213">
        <f t="shared" si="73"/>
        <v>5.3539388E-2</v>
      </c>
      <c r="AJ635" s="213">
        <f t="shared" si="73"/>
        <v>5.2739388000000005E-2</v>
      </c>
      <c r="AK635" s="213">
        <f t="shared" si="73"/>
        <v>5.2739388000000005E-2</v>
      </c>
      <c r="AL635" s="213">
        <f t="shared" si="73"/>
        <v>5.2739388000000005E-2</v>
      </c>
      <c r="AM635" s="213">
        <f t="shared" si="73"/>
        <v>5.2739388000000005E-2</v>
      </c>
      <c r="AN635" s="213">
        <f t="shared" si="73"/>
        <v>5.2739388000000005E-2</v>
      </c>
      <c r="AO635" s="213">
        <f t="shared" si="73"/>
        <v>5.2739388000000005E-2</v>
      </c>
      <c r="AP635" s="213">
        <f t="shared" si="73"/>
        <v>5.2739388000000005E-2</v>
      </c>
      <c r="AQ635" s="213">
        <f t="shared" si="73"/>
        <v>5.2739388000000005E-2</v>
      </c>
      <c r="AR635" s="213">
        <f t="shared" si="73"/>
        <v>5.2739388000000005E-2</v>
      </c>
      <c r="AS635" s="213">
        <f t="shared" si="73"/>
        <v>5.2739388000000005E-2</v>
      </c>
      <c r="AT635" s="213">
        <f t="shared" si="73"/>
        <v>5.2739388000000005E-2</v>
      </c>
    </row>
    <row r="636" spans="7:46" ht="13.9" customHeight="1" thickTop="1" x14ac:dyDescent="0.4">
      <c r="G636" s="24"/>
      <c r="H636" s="260"/>
      <c r="I636" s="25"/>
      <c r="J636" s="252"/>
      <c r="K636" s="163" t="s">
        <v>185</v>
      </c>
      <c r="L636" s="214">
        <f>L595</f>
        <v>8.0739387999999995E-2</v>
      </c>
      <c r="M636" s="214">
        <f t="shared" ref="M636:AT638" si="75">M595</f>
        <v>7.8389176632653074E-2</v>
      </c>
      <c r="N636" s="214">
        <f t="shared" si="75"/>
        <v>7.6089985673469404E-2</v>
      </c>
      <c r="O636" s="214">
        <f t="shared" si="75"/>
        <v>7.3841815122449E-2</v>
      </c>
      <c r="P636" s="214">
        <f t="shared" si="75"/>
        <v>7.1644664979591877E-2</v>
      </c>
      <c r="Q636" s="214">
        <f t="shared" si="75"/>
        <v>6.9498535244897991E-2</v>
      </c>
      <c r="R636" s="214">
        <f t="shared" si="75"/>
        <v>6.7403425918367385E-2</v>
      </c>
      <c r="S636" s="214">
        <f t="shared" si="75"/>
        <v>6.5359337000000045E-2</v>
      </c>
      <c r="T636" s="214">
        <f t="shared" si="75"/>
        <v>6.3366268489795971E-2</v>
      </c>
      <c r="U636" s="214">
        <f t="shared" si="75"/>
        <v>6.1424220387755163E-2</v>
      </c>
      <c r="V636" s="214">
        <f t="shared" si="75"/>
        <v>5.9533192693877607E-2</v>
      </c>
      <c r="W636" s="214">
        <f t="shared" si="75"/>
        <v>5.7693185408163331E-2</v>
      </c>
      <c r="X636" s="214">
        <f t="shared" si="75"/>
        <v>5.5904198530612306E-2</v>
      </c>
      <c r="Y636" s="214">
        <f t="shared" si="75"/>
        <v>5.4166232061224548E-2</v>
      </c>
      <c r="Z636" s="214">
        <f t="shared" si="75"/>
        <v>5.2479286E-2</v>
      </c>
      <c r="AA636" s="214">
        <f t="shared" si="75"/>
        <v>5.1879285999999997E-2</v>
      </c>
      <c r="AB636" s="214">
        <f t="shared" si="75"/>
        <v>5.1279286000000007E-2</v>
      </c>
      <c r="AC636" s="214">
        <f t="shared" si="75"/>
        <v>5.0679286000000004E-2</v>
      </c>
      <c r="AD636" s="214">
        <f t="shared" si="75"/>
        <v>5.0079286000000001E-2</v>
      </c>
      <c r="AE636" s="214">
        <f t="shared" si="75"/>
        <v>4.9479285999999997E-2</v>
      </c>
      <c r="AF636" s="214">
        <f t="shared" si="75"/>
        <v>4.8879285999999994E-2</v>
      </c>
      <c r="AG636" s="214">
        <f t="shared" si="75"/>
        <v>4.8279285999999998E-2</v>
      </c>
      <c r="AH636" s="214">
        <f t="shared" si="75"/>
        <v>4.7679286000000001E-2</v>
      </c>
      <c r="AI636" s="214">
        <f t="shared" si="75"/>
        <v>4.7079285999999998E-2</v>
      </c>
      <c r="AJ636" s="214">
        <f t="shared" si="75"/>
        <v>4.6479286000000002E-2</v>
      </c>
      <c r="AK636" s="214">
        <f t="shared" si="75"/>
        <v>4.6479286000000002E-2</v>
      </c>
      <c r="AL636" s="214">
        <f t="shared" si="75"/>
        <v>4.6479286000000002E-2</v>
      </c>
      <c r="AM636" s="214">
        <f t="shared" si="75"/>
        <v>4.6479286000000002E-2</v>
      </c>
      <c r="AN636" s="214">
        <f t="shared" si="75"/>
        <v>4.6479286000000002E-2</v>
      </c>
      <c r="AO636" s="214">
        <f t="shared" si="75"/>
        <v>4.6479286000000002E-2</v>
      </c>
      <c r="AP636" s="214">
        <f t="shared" si="75"/>
        <v>4.6479286000000002E-2</v>
      </c>
      <c r="AQ636" s="214">
        <f t="shared" si="75"/>
        <v>4.6479286000000002E-2</v>
      </c>
      <c r="AR636" s="214">
        <f t="shared" si="75"/>
        <v>4.6479286000000002E-2</v>
      </c>
      <c r="AS636" s="214">
        <f t="shared" si="75"/>
        <v>4.6479286000000002E-2</v>
      </c>
      <c r="AT636" s="214">
        <f t="shared" si="75"/>
        <v>4.6479286000000002E-2</v>
      </c>
    </row>
    <row r="637" spans="7:46" ht="13.9" customHeight="1" x14ac:dyDescent="0.4">
      <c r="G637" s="24"/>
      <c r="H637" s="260"/>
      <c r="I637" s="25"/>
      <c r="J637" s="252"/>
      <c r="K637" s="165" t="s">
        <v>186</v>
      </c>
      <c r="L637" s="212">
        <f t="shared" ref="L637:AA638" si="76">L596</f>
        <v>8.0739387999999995E-2</v>
      </c>
      <c r="M637" s="212">
        <f t="shared" si="76"/>
        <v>7.8849996602040825E-2</v>
      </c>
      <c r="N637" s="212">
        <f t="shared" si="76"/>
        <v>7.6986115408163275E-2</v>
      </c>
      <c r="O637" s="212">
        <f t="shared" si="76"/>
        <v>7.5147744418367371E-2</v>
      </c>
      <c r="P637" s="212">
        <f t="shared" si="76"/>
        <v>7.3334883632653086E-2</v>
      </c>
      <c r="Q637" s="212">
        <f t="shared" si="76"/>
        <v>7.1547533051020434E-2</v>
      </c>
      <c r="R637" s="212">
        <f t="shared" si="76"/>
        <v>6.9785692673469429E-2</v>
      </c>
      <c r="S637" s="212">
        <f t="shared" si="76"/>
        <v>6.8049362500000043E-2</v>
      </c>
      <c r="T637" s="212">
        <f t="shared" si="76"/>
        <v>6.6338542530612304E-2</v>
      </c>
      <c r="U637" s="212">
        <f t="shared" si="76"/>
        <v>6.4653232765306171E-2</v>
      </c>
      <c r="V637" s="212">
        <f t="shared" si="76"/>
        <v>6.2993433204081684E-2</v>
      </c>
      <c r="W637" s="212">
        <f t="shared" si="76"/>
        <v>6.135914384693883E-2</v>
      </c>
      <c r="X637" s="212">
        <f t="shared" si="76"/>
        <v>5.9750364693877608E-2</v>
      </c>
      <c r="Y637" s="212">
        <f t="shared" si="76"/>
        <v>5.8167095744898006E-2</v>
      </c>
      <c r="Z637" s="212">
        <f t="shared" si="76"/>
        <v>5.6609336999999996E-2</v>
      </c>
      <c r="AA637" s="212">
        <f t="shared" si="76"/>
        <v>5.5909337000000003E-2</v>
      </c>
      <c r="AB637" s="212">
        <f t="shared" si="75"/>
        <v>5.5209336999999997E-2</v>
      </c>
      <c r="AC637" s="212">
        <f t="shared" si="75"/>
        <v>5.4509336999999991E-2</v>
      </c>
      <c r="AD637" s="212">
        <f t="shared" si="75"/>
        <v>5.3809336999999999E-2</v>
      </c>
      <c r="AE637" s="212">
        <f t="shared" si="75"/>
        <v>5.3109336999999993E-2</v>
      </c>
      <c r="AF637" s="212">
        <f t="shared" si="75"/>
        <v>5.2409337E-2</v>
      </c>
      <c r="AG637" s="212">
        <f t="shared" si="75"/>
        <v>5.1709336999999994E-2</v>
      </c>
      <c r="AH637" s="212">
        <f t="shared" si="75"/>
        <v>5.1009336999999988E-2</v>
      </c>
      <c r="AI637" s="212">
        <f t="shared" si="75"/>
        <v>5.0309336999999996E-2</v>
      </c>
      <c r="AJ637" s="212">
        <f t="shared" si="75"/>
        <v>4.9609337000000003E-2</v>
      </c>
      <c r="AK637" s="212">
        <f t="shared" si="75"/>
        <v>4.9609337000000003E-2</v>
      </c>
      <c r="AL637" s="212">
        <f t="shared" si="75"/>
        <v>4.9609337000000003E-2</v>
      </c>
      <c r="AM637" s="212">
        <f t="shared" si="75"/>
        <v>4.9609337000000003E-2</v>
      </c>
      <c r="AN637" s="212">
        <f t="shared" si="75"/>
        <v>4.9609337000000003E-2</v>
      </c>
      <c r="AO637" s="212">
        <f t="shared" si="75"/>
        <v>4.9609337000000003E-2</v>
      </c>
      <c r="AP637" s="212">
        <f t="shared" si="75"/>
        <v>4.9609337000000003E-2</v>
      </c>
      <c r="AQ637" s="212">
        <f t="shared" si="75"/>
        <v>4.9609337000000003E-2</v>
      </c>
      <c r="AR637" s="212">
        <f t="shared" si="75"/>
        <v>4.9609337000000003E-2</v>
      </c>
      <c r="AS637" s="212">
        <f t="shared" si="75"/>
        <v>4.9609337000000003E-2</v>
      </c>
      <c r="AT637" s="212">
        <f t="shared" si="75"/>
        <v>4.9609337000000003E-2</v>
      </c>
    </row>
    <row r="638" spans="7:46" ht="13.9" customHeight="1" thickBot="1" x14ac:dyDescent="0.45">
      <c r="G638" s="24"/>
      <c r="H638" s="260"/>
      <c r="I638" s="25"/>
      <c r="J638" s="252"/>
      <c r="K638" s="167" t="s">
        <v>187</v>
      </c>
      <c r="L638" s="215">
        <f t="shared" si="76"/>
        <v>8.0739387999999995E-2</v>
      </c>
      <c r="M638" s="215">
        <f t="shared" si="75"/>
        <v>7.9310816571428577E-2</v>
      </c>
      <c r="N638" s="215">
        <f t="shared" si="75"/>
        <v>7.7882245142857159E-2</v>
      </c>
      <c r="O638" s="215">
        <f t="shared" si="75"/>
        <v>7.6453673714285728E-2</v>
      </c>
      <c r="P638" s="215">
        <f t="shared" si="75"/>
        <v>7.502510228571431E-2</v>
      </c>
      <c r="Q638" s="215">
        <f t="shared" si="75"/>
        <v>7.3596530857142878E-2</v>
      </c>
      <c r="R638" s="215">
        <f t="shared" si="75"/>
        <v>7.216795942857146E-2</v>
      </c>
      <c r="S638" s="215">
        <f t="shared" si="75"/>
        <v>7.0739388000000042E-2</v>
      </c>
      <c r="T638" s="215">
        <f t="shared" si="75"/>
        <v>6.931081657142861E-2</v>
      </c>
      <c r="U638" s="215">
        <f t="shared" si="75"/>
        <v>6.7882245142857192E-2</v>
      </c>
      <c r="V638" s="215">
        <f t="shared" si="75"/>
        <v>6.645367371428576E-2</v>
      </c>
      <c r="W638" s="215">
        <f t="shared" si="75"/>
        <v>6.5025102285714328E-2</v>
      </c>
      <c r="X638" s="215">
        <f t="shared" si="75"/>
        <v>6.3596530857142897E-2</v>
      </c>
      <c r="Y638" s="215">
        <f t="shared" si="75"/>
        <v>6.2167959428571472E-2</v>
      </c>
      <c r="Z638" s="215">
        <f t="shared" si="75"/>
        <v>6.0739388000000005E-2</v>
      </c>
      <c r="AA638" s="215">
        <f t="shared" si="75"/>
        <v>5.9939388000000003E-2</v>
      </c>
      <c r="AB638" s="215">
        <f t="shared" si="75"/>
        <v>5.9139388000000001E-2</v>
      </c>
      <c r="AC638" s="215">
        <f t="shared" si="75"/>
        <v>5.8339388000000006E-2</v>
      </c>
      <c r="AD638" s="215">
        <f t="shared" si="75"/>
        <v>5.7539388000000004E-2</v>
      </c>
      <c r="AE638" s="215">
        <f t="shared" si="75"/>
        <v>5.6739388000000002E-2</v>
      </c>
      <c r="AF638" s="215">
        <f t="shared" si="75"/>
        <v>5.5939388E-2</v>
      </c>
      <c r="AG638" s="215">
        <f t="shared" si="75"/>
        <v>5.5139387999999998E-2</v>
      </c>
      <c r="AH638" s="215">
        <f t="shared" si="75"/>
        <v>5.4339388000000002E-2</v>
      </c>
      <c r="AI638" s="215">
        <f t="shared" si="75"/>
        <v>5.3539388E-2</v>
      </c>
      <c r="AJ638" s="215">
        <f t="shared" si="75"/>
        <v>5.2739388000000005E-2</v>
      </c>
      <c r="AK638" s="215">
        <f t="shared" si="75"/>
        <v>5.2739388000000005E-2</v>
      </c>
      <c r="AL638" s="215">
        <f t="shared" si="75"/>
        <v>5.2739388000000005E-2</v>
      </c>
      <c r="AM638" s="215">
        <f t="shared" si="75"/>
        <v>5.2739388000000005E-2</v>
      </c>
      <c r="AN638" s="215">
        <f t="shared" si="75"/>
        <v>5.2739388000000005E-2</v>
      </c>
      <c r="AO638" s="215">
        <f t="shared" si="75"/>
        <v>5.2739388000000005E-2</v>
      </c>
      <c r="AP638" s="215">
        <f t="shared" si="75"/>
        <v>5.2739388000000005E-2</v>
      </c>
      <c r="AQ638" s="215">
        <f t="shared" si="75"/>
        <v>5.2739388000000005E-2</v>
      </c>
      <c r="AR638" s="215">
        <f t="shared" si="75"/>
        <v>5.2739388000000005E-2</v>
      </c>
      <c r="AS638" s="215">
        <f t="shared" si="75"/>
        <v>5.2739388000000005E-2</v>
      </c>
      <c r="AT638" s="215">
        <f t="shared" si="75"/>
        <v>5.2739388000000005E-2</v>
      </c>
    </row>
    <row r="639" spans="7:46" ht="13.9" customHeight="1" thickTop="1" x14ac:dyDescent="0.4">
      <c r="G639" s="24"/>
      <c r="H639" s="145"/>
      <c r="I639" s="25"/>
      <c r="J639" s="253"/>
      <c r="K639" s="163" t="s">
        <v>188</v>
      </c>
      <c r="L639" s="214">
        <f>L595</f>
        <v>8.0739387999999995E-2</v>
      </c>
      <c r="M639" s="214">
        <f t="shared" ref="M639:AT641" si="77">M595</f>
        <v>7.8389176632653074E-2</v>
      </c>
      <c r="N639" s="214">
        <f t="shared" si="77"/>
        <v>7.6089985673469404E-2</v>
      </c>
      <c r="O639" s="214">
        <f t="shared" si="77"/>
        <v>7.3841815122449E-2</v>
      </c>
      <c r="P639" s="214">
        <f t="shared" si="77"/>
        <v>7.1644664979591877E-2</v>
      </c>
      <c r="Q639" s="214">
        <f t="shared" si="77"/>
        <v>6.9498535244897991E-2</v>
      </c>
      <c r="R639" s="214">
        <f t="shared" si="77"/>
        <v>6.7403425918367385E-2</v>
      </c>
      <c r="S639" s="214">
        <f t="shared" si="77"/>
        <v>6.5359337000000045E-2</v>
      </c>
      <c r="T639" s="214">
        <f t="shared" si="77"/>
        <v>6.3366268489795971E-2</v>
      </c>
      <c r="U639" s="214">
        <f t="shared" si="77"/>
        <v>6.1424220387755163E-2</v>
      </c>
      <c r="V639" s="214">
        <f t="shared" si="77"/>
        <v>5.9533192693877607E-2</v>
      </c>
      <c r="W639" s="214">
        <f t="shared" si="77"/>
        <v>5.7693185408163331E-2</v>
      </c>
      <c r="X639" s="214">
        <f t="shared" si="77"/>
        <v>5.5904198530612306E-2</v>
      </c>
      <c r="Y639" s="214">
        <f t="shared" si="77"/>
        <v>5.4166232061224548E-2</v>
      </c>
      <c r="Z639" s="214">
        <f t="shared" si="77"/>
        <v>5.2479286E-2</v>
      </c>
      <c r="AA639" s="214">
        <f t="shared" si="77"/>
        <v>5.1879285999999997E-2</v>
      </c>
      <c r="AB639" s="214">
        <f t="shared" si="77"/>
        <v>5.1279286000000007E-2</v>
      </c>
      <c r="AC639" s="214">
        <f t="shared" si="77"/>
        <v>5.0679286000000004E-2</v>
      </c>
      <c r="AD639" s="214">
        <f t="shared" si="77"/>
        <v>5.0079286000000001E-2</v>
      </c>
      <c r="AE639" s="214">
        <f t="shared" si="77"/>
        <v>4.9479285999999997E-2</v>
      </c>
      <c r="AF639" s="214">
        <f t="shared" si="77"/>
        <v>4.8879285999999994E-2</v>
      </c>
      <c r="AG639" s="214">
        <f t="shared" si="77"/>
        <v>4.8279285999999998E-2</v>
      </c>
      <c r="AH639" s="214">
        <f t="shared" si="77"/>
        <v>4.7679286000000001E-2</v>
      </c>
      <c r="AI639" s="214">
        <f t="shared" si="77"/>
        <v>4.7079285999999998E-2</v>
      </c>
      <c r="AJ639" s="214">
        <f t="shared" si="77"/>
        <v>4.6479286000000002E-2</v>
      </c>
      <c r="AK639" s="214">
        <f t="shared" si="77"/>
        <v>4.6479286000000002E-2</v>
      </c>
      <c r="AL639" s="214">
        <f t="shared" si="77"/>
        <v>4.6479286000000002E-2</v>
      </c>
      <c r="AM639" s="214">
        <f t="shared" si="77"/>
        <v>4.6479286000000002E-2</v>
      </c>
      <c r="AN639" s="214">
        <f t="shared" si="77"/>
        <v>4.6479286000000002E-2</v>
      </c>
      <c r="AO639" s="214">
        <f t="shared" si="77"/>
        <v>4.6479286000000002E-2</v>
      </c>
      <c r="AP639" s="214">
        <f t="shared" si="77"/>
        <v>4.6479286000000002E-2</v>
      </c>
      <c r="AQ639" s="214">
        <f t="shared" si="77"/>
        <v>4.6479286000000002E-2</v>
      </c>
      <c r="AR639" s="214">
        <f t="shared" si="77"/>
        <v>4.6479286000000002E-2</v>
      </c>
      <c r="AS639" s="214">
        <f t="shared" si="77"/>
        <v>4.6479286000000002E-2</v>
      </c>
      <c r="AT639" s="214">
        <f t="shared" si="77"/>
        <v>4.6479286000000002E-2</v>
      </c>
    </row>
    <row r="640" spans="7:46" ht="13.9" customHeight="1" x14ac:dyDescent="0.4">
      <c r="G640" s="24"/>
      <c r="H640" s="145"/>
      <c r="I640" s="25"/>
      <c r="J640" s="253"/>
      <c r="K640" s="165" t="s">
        <v>189</v>
      </c>
      <c r="L640" s="212">
        <f t="shared" ref="L640:AA641" si="78">L596</f>
        <v>8.0739387999999995E-2</v>
      </c>
      <c r="M640" s="212">
        <f t="shared" si="78"/>
        <v>7.8849996602040825E-2</v>
      </c>
      <c r="N640" s="212">
        <f t="shared" si="78"/>
        <v>7.6986115408163275E-2</v>
      </c>
      <c r="O640" s="212">
        <f t="shared" si="78"/>
        <v>7.5147744418367371E-2</v>
      </c>
      <c r="P640" s="212">
        <f t="shared" si="78"/>
        <v>7.3334883632653086E-2</v>
      </c>
      <c r="Q640" s="212">
        <f t="shared" si="78"/>
        <v>7.1547533051020434E-2</v>
      </c>
      <c r="R640" s="212">
        <f t="shared" si="78"/>
        <v>6.9785692673469429E-2</v>
      </c>
      <c r="S640" s="212">
        <f t="shared" si="78"/>
        <v>6.8049362500000043E-2</v>
      </c>
      <c r="T640" s="212">
        <f t="shared" si="78"/>
        <v>6.6338542530612304E-2</v>
      </c>
      <c r="U640" s="212">
        <f t="shared" si="78"/>
        <v>6.4653232765306171E-2</v>
      </c>
      <c r="V640" s="212">
        <f t="shared" si="78"/>
        <v>6.2993433204081684E-2</v>
      </c>
      <c r="W640" s="212">
        <f t="shared" si="78"/>
        <v>6.135914384693883E-2</v>
      </c>
      <c r="X640" s="212">
        <f t="shared" si="78"/>
        <v>5.9750364693877608E-2</v>
      </c>
      <c r="Y640" s="212">
        <f t="shared" si="78"/>
        <v>5.8167095744898006E-2</v>
      </c>
      <c r="Z640" s="212">
        <f t="shared" si="78"/>
        <v>5.6609336999999996E-2</v>
      </c>
      <c r="AA640" s="212">
        <f t="shared" si="78"/>
        <v>5.5909337000000003E-2</v>
      </c>
      <c r="AB640" s="212">
        <f t="shared" si="77"/>
        <v>5.5209336999999997E-2</v>
      </c>
      <c r="AC640" s="212">
        <f t="shared" si="77"/>
        <v>5.4509336999999991E-2</v>
      </c>
      <c r="AD640" s="212">
        <f t="shared" si="77"/>
        <v>5.3809336999999999E-2</v>
      </c>
      <c r="AE640" s="212">
        <f t="shared" si="77"/>
        <v>5.3109336999999993E-2</v>
      </c>
      <c r="AF640" s="212">
        <f t="shared" si="77"/>
        <v>5.2409337E-2</v>
      </c>
      <c r="AG640" s="212">
        <f t="shared" si="77"/>
        <v>5.1709336999999994E-2</v>
      </c>
      <c r="AH640" s="212">
        <f t="shared" si="77"/>
        <v>5.1009336999999988E-2</v>
      </c>
      <c r="AI640" s="212">
        <f t="shared" si="77"/>
        <v>5.0309336999999996E-2</v>
      </c>
      <c r="AJ640" s="212">
        <f t="shared" si="77"/>
        <v>4.9609337000000003E-2</v>
      </c>
      <c r="AK640" s="212">
        <f t="shared" si="77"/>
        <v>4.9609337000000003E-2</v>
      </c>
      <c r="AL640" s="212">
        <f t="shared" si="77"/>
        <v>4.9609337000000003E-2</v>
      </c>
      <c r="AM640" s="212">
        <f t="shared" si="77"/>
        <v>4.9609337000000003E-2</v>
      </c>
      <c r="AN640" s="212">
        <f t="shared" si="77"/>
        <v>4.9609337000000003E-2</v>
      </c>
      <c r="AO640" s="212">
        <f t="shared" si="77"/>
        <v>4.9609337000000003E-2</v>
      </c>
      <c r="AP640" s="212">
        <f t="shared" si="77"/>
        <v>4.9609337000000003E-2</v>
      </c>
      <c r="AQ640" s="212">
        <f t="shared" si="77"/>
        <v>4.9609337000000003E-2</v>
      </c>
      <c r="AR640" s="212">
        <f t="shared" si="77"/>
        <v>4.9609337000000003E-2</v>
      </c>
      <c r="AS640" s="212">
        <f t="shared" si="77"/>
        <v>4.9609337000000003E-2</v>
      </c>
      <c r="AT640" s="212">
        <f t="shared" si="77"/>
        <v>4.9609337000000003E-2</v>
      </c>
    </row>
    <row r="641" spans="7:46" ht="13.9" customHeight="1" thickBot="1" x14ac:dyDescent="0.45">
      <c r="G641" s="24"/>
      <c r="H641" s="145"/>
      <c r="I641" s="25"/>
      <c r="J641" s="253"/>
      <c r="K641" s="167" t="s">
        <v>190</v>
      </c>
      <c r="L641" s="213">
        <f t="shared" si="78"/>
        <v>8.0739387999999995E-2</v>
      </c>
      <c r="M641" s="213">
        <f t="shared" si="77"/>
        <v>7.9310816571428577E-2</v>
      </c>
      <c r="N641" s="213">
        <f t="shared" si="77"/>
        <v>7.7882245142857159E-2</v>
      </c>
      <c r="O641" s="213">
        <f t="shared" si="77"/>
        <v>7.6453673714285728E-2</v>
      </c>
      <c r="P641" s="213">
        <f t="shared" si="77"/>
        <v>7.502510228571431E-2</v>
      </c>
      <c r="Q641" s="213">
        <f t="shared" si="77"/>
        <v>7.3596530857142878E-2</v>
      </c>
      <c r="R641" s="213">
        <f t="shared" si="77"/>
        <v>7.216795942857146E-2</v>
      </c>
      <c r="S641" s="213">
        <f t="shared" si="77"/>
        <v>7.0739388000000042E-2</v>
      </c>
      <c r="T641" s="213">
        <f t="shared" si="77"/>
        <v>6.931081657142861E-2</v>
      </c>
      <c r="U641" s="213">
        <f t="shared" si="77"/>
        <v>6.7882245142857192E-2</v>
      </c>
      <c r="V641" s="213">
        <f t="shared" si="77"/>
        <v>6.645367371428576E-2</v>
      </c>
      <c r="W641" s="213">
        <f t="shared" si="77"/>
        <v>6.5025102285714328E-2</v>
      </c>
      <c r="X641" s="213">
        <f t="shared" si="77"/>
        <v>6.3596530857142897E-2</v>
      </c>
      <c r="Y641" s="213">
        <f t="shared" si="77"/>
        <v>6.2167959428571472E-2</v>
      </c>
      <c r="Z641" s="213">
        <f t="shared" si="77"/>
        <v>6.0739388000000005E-2</v>
      </c>
      <c r="AA641" s="213">
        <f t="shared" si="77"/>
        <v>5.9939388000000003E-2</v>
      </c>
      <c r="AB641" s="213">
        <f t="shared" si="77"/>
        <v>5.9139388000000001E-2</v>
      </c>
      <c r="AC641" s="213">
        <f t="shared" si="77"/>
        <v>5.8339388000000006E-2</v>
      </c>
      <c r="AD641" s="213">
        <f t="shared" si="77"/>
        <v>5.7539388000000004E-2</v>
      </c>
      <c r="AE641" s="213">
        <f t="shared" si="77"/>
        <v>5.6739388000000002E-2</v>
      </c>
      <c r="AF641" s="213">
        <f t="shared" si="77"/>
        <v>5.5939388E-2</v>
      </c>
      <c r="AG641" s="213">
        <f t="shared" si="77"/>
        <v>5.5139387999999998E-2</v>
      </c>
      <c r="AH641" s="213">
        <f t="shared" si="77"/>
        <v>5.4339388000000002E-2</v>
      </c>
      <c r="AI641" s="213">
        <f t="shared" si="77"/>
        <v>5.3539388E-2</v>
      </c>
      <c r="AJ641" s="213">
        <f t="shared" si="77"/>
        <v>5.2739388000000005E-2</v>
      </c>
      <c r="AK641" s="213">
        <f t="shared" si="77"/>
        <v>5.2739388000000005E-2</v>
      </c>
      <c r="AL641" s="213">
        <f t="shared" si="77"/>
        <v>5.2739388000000005E-2</v>
      </c>
      <c r="AM641" s="213">
        <f t="shared" si="77"/>
        <v>5.2739388000000005E-2</v>
      </c>
      <c r="AN641" s="213">
        <f t="shared" si="77"/>
        <v>5.2739388000000005E-2</v>
      </c>
      <c r="AO641" s="213">
        <f t="shared" si="77"/>
        <v>5.2739388000000005E-2</v>
      </c>
      <c r="AP641" s="213">
        <f t="shared" si="77"/>
        <v>5.2739388000000005E-2</v>
      </c>
      <c r="AQ641" s="213">
        <f t="shared" si="77"/>
        <v>5.2739388000000005E-2</v>
      </c>
      <c r="AR641" s="213">
        <f t="shared" si="77"/>
        <v>5.2739388000000005E-2</v>
      </c>
      <c r="AS641" s="213">
        <f t="shared" si="77"/>
        <v>5.2739388000000005E-2</v>
      </c>
      <c r="AT641" s="213">
        <f t="shared" si="77"/>
        <v>5.2739388000000005E-2</v>
      </c>
    </row>
    <row r="642" spans="7:46" ht="13.9" customHeight="1" thickTop="1" thickBot="1" x14ac:dyDescent="0.45">
      <c r="G642" s="24"/>
      <c r="H642" s="145"/>
      <c r="I642" s="25"/>
      <c r="J642" s="253"/>
      <c r="K642" s="163" t="s">
        <v>191</v>
      </c>
      <c r="L642" s="214">
        <f>L595</f>
        <v>8.0739387999999995E-2</v>
      </c>
      <c r="M642" s="214">
        <f t="shared" ref="M642:AT644" si="79">M595</f>
        <v>7.8389176632653074E-2</v>
      </c>
      <c r="N642" s="214">
        <f t="shared" si="79"/>
        <v>7.6089985673469404E-2</v>
      </c>
      <c r="O642" s="214">
        <f t="shared" si="79"/>
        <v>7.3841815122449E-2</v>
      </c>
      <c r="P642" s="214">
        <f t="shared" si="79"/>
        <v>7.1644664979591877E-2</v>
      </c>
      <c r="Q642" s="214">
        <f t="shared" si="79"/>
        <v>6.9498535244897991E-2</v>
      </c>
      <c r="R642" s="214">
        <f t="shared" si="79"/>
        <v>6.7403425918367385E-2</v>
      </c>
      <c r="S642" s="214">
        <f t="shared" si="79"/>
        <v>6.5359337000000045E-2</v>
      </c>
      <c r="T642" s="214">
        <f t="shared" si="79"/>
        <v>6.3366268489795971E-2</v>
      </c>
      <c r="U642" s="214">
        <f t="shared" si="79"/>
        <v>6.1424220387755163E-2</v>
      </c>
      <c r="V642" s="214">
        <f t="shared" si="79"/>
        <v>5.9533192693877607E-2</v>
      </c>
      <c r="W642" s="214">
        <f t="shared" si="79"/>
        <v>5.7693185408163331E-2</v>
      </c>
      <c r="X642" s="214">
        <f t="shared" si="79"/>
        <v>5.5904198530612306E-2</v>
      </c>
      <c r="Y642" s="214">
        <f t="shared" si="79"/>
        <v>5.4166232061224548E-2</v>
      </c>
      <c r="Z642" s="214">
        <f t="shared" si="79"/>
        <v>5.2479286E-2</v>
      </c>
      <c r="AA642" s="214">
        <f t="shared" si="79"/>
        <v>5.1879285999999997E-2</v>
      </c>
      <c r="AB642" s="214">
        <f t="shared" si="79"/>
        <v>5.1279286000000007E-2</v>
      </c>
      <c r="AC642" s="214">
        <f t="shared" si="79"/>
        <v>5.0679286000000004E-2</v>
      </c>
      <c r="AD642" s="214">
        <f t="shared" si="79"/>
        <v>5.0079286000000001E-2</v>
      </c>
      <c r="AE642" s="214">
        <f t="shared" si="79"/>
        <v>4.9479285999999997E-2</v>
      </c>
      <c r="AF642" s="214">
        <f t="shared" si="79"/>
        <v>4.8879285999999994E-2</v>
      </c>
      <c r="AG642" s="214">
        <f t="shared" si="79"/>
        <v>4.8279285999999998E-2</v>
      </c>
      <c r="AH642" s="214">
        <f t="shared" si="79"/>
        <v>4.7679286000000001E-2</v>
      </c>
      <c r="AI642" s="214">
        <f t="shared" si="79"/>
        <v>4.7079285999999998E-2</v>
      </c>
      <c r="AJ642" s="214">
        <f t="shared" si="79"/>
        <v>4.6479286000000002E-2</v>
      </c>
      <c r="AK642" s="214">
        <f t="shared" si="79"/>
        <v>4.6479286000000002E-2</v>
      </c>
      <c r="AL642" s="214">
        <f t="shared" si="79"/>
        <v>4.6479286000000002E-2</v>
      </c>
      <c r="AM642" s="214">
        <f t="shared" si="79"/>
        <v>4.6479286000000002E-2</v>
      </c>
      <c r="AN642" s="214">
        <f t="shared" si="79"/>
        <v>4.6479286000000002E-2</v>
      </c>
      <c r="AO642" s="214">
        <f t="shared" si="79"/>
        <v>4.6479286000000002E-2</v>
      </c>
      <c r="AP642" s="214">
        <f t="shared" si="79"/>
        <v>4.6479286000000002E-2</v>
      </c>
      <c r="AQ642" s="214">
        <f t="shared" si="79"/>
        <v>4.6479286000000002E-2</v>
      </c>
      <c r="AR642" s="214">
        <f t="shared" si="79"/>
        <v>4.6479286000000002E-2</v>
      </c>
      <c r="AS642" s="214">
        <f t="shared" si="79"/>
        <v>4.6479286000000002E-2</v>
      </c>
      <c r="AT642" s="214">
        <f t="shared" si="79"/>
        <v>4.6479286000000002E-2</v>
      </c>
    </row>
    <row r="643" spans="7:46" ht="13.9" customHeight="1" thickTop="1" x14ac:dyDescent="0.4">
      <c r="G643" s="24"/>
      <c r="H643" s="145"/>
      <c r="I643" s="25"/>
      <c r="J643" s="253"/>
      <c r="K643" s="165" t="s">
        <v>192</v>
      </c>
      <c r="L643" s="214">
        <f t="shared" ref="L643:AA644" si="80">L596</f>
        <v>8.0739387999999995E-2</v>
      </c>
      <c r="M643" s="214">
        <f t="shared" si="80"/>
        <v>7.8849996602040825E-2</v>
      </c>
      <c r="N643" s="214">
        <f t="shared" si="80"/>
        <v>7.6986115408163275E-2</v>
      </c>
      <c r="O643" s="214">
        <f t="shared" si="80"/>
        <v>7.5147744418367371E-2</v>
      </c>
      <c r="P643" s="214">
        <f t="shared" si="80"/>
        <v>7.3334883632653086E-2</v>
      </c>
      <c r="Q643" s="214">
        <f t="shared" si="80"/>
        <v>7.1547533051020434E-2</v>
      </c>
      <c r="R643" s="214">
        <f t="shared" si="80"/>
        <v>6.9785692673469429E-2</v>
      </c>
      <c r="S643" s="214">
        <f t="shared" si="80"/>
        <v>6.8049362500000043E-2</v>
      </c>
      <c r="T643" s="214">
        <f t="shared" si="80"/>
        <v>6.6338542530612304E-2</v>
      </c>
      <c r="U643" s="214">
        <f t="shared" si="80"/>
        <v>6.4653232765306171E-2</v>
      </c>
      <c r="V643" s="214">
        <f t="shared" si="80"/>
        <v>6.2993433204081684E-2</v>
      </c>
      <c r="W643" s="214">
        <f t="shared" si="80"/>
        <v>6.135914384693883E-2</v>
      </c>
      <c r="X643" s="214">
        <f t="shared" si="80"/>
        <v>5.9750364693877608E-2</v>
      </c>
      <c r="Y643" s="214">
        <f t="shared" si="80"/>
        <v>5.8167095744898006E-2</v>
      </c>
      <c r="Z643" s="214">
        <f t="shared" si="80"/>
        <v>5.6609336999999996E-2</v>
      </c>
      <c r="AA643" s="214">
        <f t="shared" si="80"/>
        <v>5.5909337000000003E-2</v>
      </c>
      <c r="AB643" s="214">
        <f t="shared" si="79"/>
        <v>5.5209336999999997E-2</v>
      </c>
      <c r="AC643" s="214">
        <f t="shared" si="79"/>
        <v>5.4509336999999991E-2</v>
      </c>
      <c r="AD643" s="214">
        <f t="shared" si="79"/>
        <v>5.3809336999999999E-2</v>
      </c>
      <c r="AE643" s="214">
        <f t="shared" si="79"/>
        <v>5.3109336999999993E-2</v>
      </c>
      <c r="AF643" s="214">
        <f t="shared" si="79"/>
        <v>5.2409337E-2</v>
      </c>
      <c r="AG643" s="214">
        <f t="shared" si="79"/>
        <v>5.1709336999999994E-2</v>
      </c>
      <c r="AH643" s="214">
        <f t="shared" si="79"/>
        <v>5.1009336999999988E-2</v>
      </c>
      <c r="AI643" s="214">
        <f t="shared" si="79"/>
        <v>5.0309336999999996E-2</v>
      </c>
      <c r="AJ643" s="214">
        <f t="shared" si="79"/>
        <v>4.9609337000000003E-2</v>
      </c>
      <c r="AK643" s="214">
        <f t="shared" si="79"/>
        <v>4.9609337000000003E-2</v>
      </c>
      <c r="AL643" s="214">
        <f t="shared" si="79"/>
        <v>4.9609337000000003E-2</v>
      </c>
      <c r="AM643" s="214">
        <f t="shared" si="79"/>
        <v>4.9609337000000003E-2</v>
      </c>
      <c r="AN643" s="214">
        <f t="shared" si="79"/>
        <v>4.9609337000000003E-2</v>
      </c>
      <c r="AO643" s="214">
        <f t="shared" si="79"/>
        <v>4.9609337000000003E-2</v>
      </c>
      <c r="AP643" s="214">
        <f t="shared" si="79"/>
        <v>4.9609337000000003E-2</v>
      </c>
      <c r="AQ643" s="214">
        <f t="shared" si="79"/>
        <v>4.9609337000000003E-2</v>
      </c>
      <c r="AR643" s="214">
        <f t="shared" si="79"/>
        <v>4.9609337000000003E-2</v>
      </c>
      <c r="AS643" s="214">
        <f t="shared" si="79"/>
        <v>4.9609337000000003E-2</v>
      </c>
      <c r="AT643" s="214">
        <f t="shared" si="79"/>
        <v>4.9609337000000003E-2</v>
      </c>
    </row>
    <row r="644" spans="7:46" ht="13.9" customHeight="1" thickBot="1" x14ac:dyDescent="0.45">
      <c r="G644" s="24"/>
      <c r="H644" s="145"/>
      <c r="I644" s="25"/>
      <c r="J644" s="253"/>
      <c r="K644" s="167" t="s">
        <v>193</v>
      </c>
      <c r="L644" s="213">
        <f t="shared" si="80"/>
        <v>8.0739387999999995E-2</v>
      </c>
      <c r="M644" s="213">
        <f t="shared" si="79"/>
        <v>7.9310816571428577E-2</v>
      </c>
      <c r="N644" s="213">
        <f t="shared" si="79"/>
        <v>7.7882245142857159E-2</v>
      </c>
      <c r="O644" s="213">
        <f t="shared" si="79"/>
        <v>7.6453673714285728E-2</v>
      </c>
      <c r="P644" s="213">
        <f t="shared" si="79"/>
        <v>7.502510228571431E-2</v>
      </c>
      <c r="Q644" s="213">
        <f t="shared" si="79"/>
        <v>7.3596530857142878E-2</v>
      </c>
      <c r="R644" s="213">
        <f t="shared" si="79"/>
        <v>7.216795942857146E-2</v>
      </c>
      <c r="S644" s="213">
        <f t="shared" si="79"/>
        <v>7.0739388000000042E-2</v>
      </c>
      <c r="T644" s="213">
        <f t="shared" si="79"/>
        <v>6.931081657142861E-2</v>
      </c>
      <c r="U644" s="213">
        <f t="shared" si="79"/>
        <v>6.7882245142857192E-2</v>
      </c>
      <c r="V644" s="213">
        <f t="shared" si="79"/>
        <v>6.645367371428576E-2</v>
      </c>
      <c r="W644" s="213">
        <f t="shared" si="79"/>
        <v>6.5025102285714328E-2</v>
      </c>
      <c r="X644" s="213">
        <f t="shared" si="79"/>
        <v>6.3596530857142897E-2</v>
      </c>
      <c r="Y644" s="213">
        <f t="shared" si="79"/>
        <v>6.2167959428571472E-2</v>
      </c>
      <c r="Z644" s="213">
        <f t="shared" si="79"/>
        <v>6.0739388000000005E-2</v>
      </c>
      <c r="AA644" s="213">
        <f t="shared" si="79"/>
        <v>5.9939388000000003E-2</v>
      </c>
      <c r="AB644" s="213">
        <f t="shared" si="79"/>
        <v>5.9139388000000001E-2</v>
      </c>
      <c r="AC644" s="213">
        <f t="shared" si="79"/>
        <v>5.8339388000000006E-2</v>
      </c>
      <c r="AD644" s="213">
        <f t="shared" si="79"/>
        <v>5.7539388000000004E-2</v>
      </c>
      <c r="AE644" s="213">
        <f t="shared" si="79"/>
        <v>5.6739388000000002E-2</v>
      </c>
      <c r="AF644" s="213">
        <f t="shared" si="79"/>
        <v>5.5939388E-2</v>
      </c>
      <c r="AG644" s="213">
        <f t="shared" si="79"/>
        <v>5.5139387999999998E-2</v>
      </c>
      <c r="AH644" s="213">
        <f t="shared" si="79"/>
        <v>5.4339388000000002E-2</v>
      </c>
      <c r="AI644" s="213">
        <f t="shared" si="79"/>
        <v>5.3539388E-2</v>
      </c>
      <c r="AJ644" s="213">
        <f t="shared" si="79"/>
        <v>5.2739388000000005E-2</v>
      </c>
      <c r="AK644" s="213">
        <f t="shared" si="79"/>
        <v>5.2739388000000005E-2</v>
      </c>
      <c r="AL644" s="213">
        <f t="shared" si="79"/>
        <v>5.2739388000000005E-2</v>
      </c>
      <c r="AM644" s="213">
        <f t="shared" si="79"/>
        <v>5.2739388000000005E-2</v>
      </c>
      <c r="AN644" s="213">
        <f t="shared" si="79"/>
        <v>5.2739388000000005E-2</v>
      </c>
      <c r="AO644" s="213">
        <f t="shared" si="79"/>
        <v>5.2739388000000005E-2</v>
      </c>
      <c r="AP644" s="213">
        <f t="shared" si="79"/>
        <v>5.2739388000000005E-2</v>
      </c>
      <c r="AQ644" s="213">
        <f t="shared" si="79"/>
        <v>5.2739388000000005E-2</v>
      </c>
      <c r="AR644" s="213">
        <f t="shared" si="79"/>
        <v>5.2739388000000005E-2</v>
      </c>
      <c r="AS644" s="213">
        <f t="shared" si="79"/>
        <v>5.2739388000000005E-2</v>
      </c>
      <c r="AT644" s="213">
        <f t="shared" si="79"/>
        <v>5.2739388000000005E-2</v>
      </c>
    </row>
    <row r="645" spans="7:46" ht="13.9" customHeight="1" thickTop="1" x14ac:dyDescent="0.4">
      <c r="G645" s="24"/>
      <c r="H645" s="145"/>
      <c r="I645" s="25"/>
      <c r="J645" s="253"/>
      <c r="K645" s="163" t="s">
        <v>194</v>
      </c>
      <c r="L645" s="214">
        <f>L595</f>
        <v>8.0739387999999995E-2</v>
      </c>
      <c r="M645" s="214">
        <f t="shared" ref="M645:AT647" si="81">M595</f>
        <v>7.8389176632653074E-2</v>
      </c>
      <c r="N645" s="214">
        <f t="shared" si="81"/>
        <v>7.6089985673469404E-2</v>
      </c>
      <c r="O645" s="214">
        <f t="shared" si="81"/>
        <v>7.3841815122449E-2</v>
      </c>
      <c r="P645" s="214">
        <f t="shared" si="81"/>
        <v>7.1644664979591877E-2</v>
      </c>
      <c r="Q645" s="214">
        <f t="shared" si="81"/>
        <v>6.9498535244897991E-2</v>
      </c>
      <c r="R645" s="214">
        <f t="shared" si="81"/>
        <v>6.7403425918367385E-2</v>
      </c>
      <c r="S645" s="214">
        <f t="shared" si="81"/>
        <v>6.5359337000000045E-2</v>
      </c>
      <c r="T645" s="214">
        <f t="shared" si="81"/>
        <v>6.3366268489795971E-2</v>
      </c>
      <c r="U645" s="214">
        <f t="shared" si="81"/>
        <v>6.1424220387755163E-2</v>
      </c>
      <c r="V645" s="214">
        <f t="shared" si="81"/>
        <v>5.9533192693877607E-2</v>
      </c>
      <c r="W645" s="214">
        <f t="shared" si="81"/>
        <v>5.7693185408163331E-2</v>
      </c>
      <c r="X645" s="214">
        <f t="shared" si="81"/>
        <v>5.5904198530612306E-2</v>
      </c>
      <c r="Y645" s="214">
        <f t="shared" si="81"/>
        <v>5.4166232061224548E-2</v>
      </c>
      <c r="Z645" s="214">
        <f t="shared" si="81"/>
        <v>5.2479286E-2</v>
      </c>
      <c r="AA645" s="214">
        <f t="shared" si="81"/>
        <v>5.1879285999999997E-2</v>
      </c>
      <c r="AB645" s="214">
        <f t="shared" si="81"/>
        <v>5.1279286000000007E-2</v>
      </c>
      <c r="AC645" s="214">
        <f t="shared" si="81"/>
        <v>5.0679286000000004E-2</v>
      </c>
      <c r="AD645" s="214">
        <f t="shared" si="81"/>
        <v>5.0079286000000001E-2</v>
      </c>
      <c r="AE645" s="214">
        <f t="shared" si="81"/>
        <v>4.9479285999999997E-2</v>
      </c>
      <c r="AF645" s="214">
        <f t="shared" si="81"/>
        <v>4.8879285999999994E-2</v>
      </c>
      <c r="AG645" s="214">
        <f t="shared" si="81"/>
        <v>4.8279285999999998E-2</v>
      </c>
      <c r="AH645" s="214">
        <f t="shared" si="81"/>
        <v>4.7679286000000001E-2</v>
      </c>
      <c r="AI645" s="214">
        <f t="shared" si="81"/>
        <v>4.7079285999999998E-2</v>
      </c>
      <c r="AJ645" s="214">
        <f t="shared" si="81"/>
        <v>4.6479286000000002E-2</v>
      </c>
      <c r="AK645" s="214">
        <f t="shared" si="81"/>
        <v>4.6479286000000002E-2</v>
      </c>
      <c r="AL645" s="214">
        <f t="shared" si="81"/>
        <v>4.6479286000000002E-2</v>
      </c>
      <c r="AM645" s="214">
        <f t="shared" si="81"/>
        <v>4.6479286000000002E-2</v>
      </c>
      <c r="AN645" s="214">
        <f t="shared" si="81"/>
        <v>4.6479286000000002E-2</v>
      </c>
      <c r="AO645" s="214">
        <f t="shared" si="81"/>
        <v>4.6479286000000002E-2</v>
      </c>
      <c r="AP645" s="214">
        <f t="shared" si="81"/>
        <v>4.6479286000000002E-2</v>
      </c>
      <c r="AQ645" s="214">
        <f t="shared" si="81"/>
        <v>4.6479286000000002E-2</v>
      </c>
      <c r="AR645" s="214">
        <f t="shared" si="81"/>
        <v>4.6479286000000002E-2</v>
      </c>
      <c r="AS645" s="214">
        <f t="shared" si="81"/>
        <v>4.6479286000000002E-2</v>
      </c>
      <c r="AT645" s="214">
        <f t="shared" si="81"/>
        <v>4.6479286000000002E-2</v>
      </c>
    </row>
    <row r="646" spans="7:46" ht="13.9" customHeight="1" x14ac:dyDescent="0.4">
      <c r="G646" s="24"/>
      <c r="H646" s="145"/>
      <c r="I646" s="25"/>
      <c r="J646" s="253"/>
      <c r="K646" s="165" t="s">
        <v>195</v>
      </c>
      <c r="L646" s="212">
        <f t="shared" ref="L646:AA647" si="82">L596</f>
        <v>8.0739387999999995E-2</v>
      </c>
      <c r="M646" s="212">
        <f t="shared" si="82"/>
        <v>7.8849996602040825E-2</v>
      </c>
      <c r="N646" s="212">
        <f t="shared" si="82"/>
        <v>7.6986115408163275E-2</v>
      </c>
      <c r="O646" s="212">
        <f t="shared" si="82"/>
        <v>7.5147744418367371E-2</v>
      </c>
      <c r="P646" s="212">
        <f t="shared" si="82"/>
        <v>7.3334883632653086E-2</v>
      </c>
      <c r="Q646" s="212">
        <f t="shared" si="82"/>
        <v>7.1547533051020434E-2</v>
      </c>
      <c r="R646" s="212">
        <f t="shared" si="82"/>
        <v>6.9785692673469429E-2</v>
      </c>
      <c r="S646" s="212">
        <f t="shared" si="82"/>
        <v>6.8049362500000043E-2</v>
      </c>
      <c r="T646" s="212">
        <f t="shared" si="82"/>
        <v>6.6338542530612304E-2</v>
      </c>
      <c r="U646" s="212">
        <f t="shared" si="82"/>
        <v>6.4653232765306171E-2</v>
      </c>
      <c r="V646" s="212">
        <f t="shared" si="82"/>
        <v>6.2993433204081684E-2</v>
      </c>
      <c r="W646" s="212">
        <f t="shared" si="82"/>
        <v>6.135914384693883E-2</v>
      </c>
      <c r="X646" s="212">
        <f t="shared" si="82"/>
        <v>5.9750364693877608E-2</v>
      </c>
      <c r="Y646" s="212">
        <f t="shared" si="82"/>
        <v>5.8167095744898006E-2</v>
      </c>
      <c r="Z646" s="212">
        <f t="shared" si="82"/>
        <v>5.6609336999999996E-2</v>
      </c>
      <c r="AA646" s="212">
        <f t="shared" si="82"/>
        <v>5.5909337000000003E-2</v>
      </c>
      <c r="AB646" s="212">
        <f t="shared" si="81"/>
        <v>5.5209336999999997E-2</v>
      </c>
      <c r="AC646" s="212">
        <f t="shared" si="81"/>
        <v>5.4509336999999991E-2</v>
      </c>
      <c r="AD646" s="212">
        <f t="shared" si="81"/>
        <v>5.3809336999999999E-2</v>
      </c>
      <c r="AE646" s="212">
        <f t="shared" si="81"/>
        <v>5.3109336999999993E-2</v>
      </c>
      <c r="AF646" s="212">
        <f t="shared" si="81"/>
        <v>5.2409337E-2</v>
      </c>
      <c r="AG646" s="212">
        <f t="shared" si="81"/>
        <v>5.1709336999999994E-2</v>
      </c>
      <c r="AH646" s="212">
        <f t="shared" si="81"/>
        <v>5.1009336999999988E-2</v>
      </c>
      <c r="AI646" s="212">
        <f t="shared" si="81"/>
        <v>5.0309336999999996E-2</v>
      </c>
      <c r="AJ646" s="212">
        <f t="shared" si="81"/>
        <v>4.9609337000000003E-2</v>
      </c>
      <c r="AK646" s="212">
        <f t="shared" si="81"/>
        <v>4.9609337000000003E-2</v>
      </c>
      <c r="AL646" s="212">
        <f t="shared" si="81"/>
        <v>4.9609337000000003E-2</v>
      </c>
      <c r="AM646" s="212">
        <f t="shared" si="81"/>
        <v>4.9609337000000003E-2</v>
      </c>
      <c r="AN646" s="212">
        <f t="shared" si="81"/>
        <v>4.9609337000000003E-2</v>
      </c>
      <c r="AO646" s="212">
        <f t="shared" si="81"/>
        <v>4.9609337000000003E-2</v>
      </c>
      <c r="AP646" s="212">
        <f t="shared" si="81"/>
        <v>4.9609337000000003E-2</v>
      </c>
      <c r="AQ646" s="212">
        <f t="shared" si="81"/>
        <v>4.9609337000000003E-2</v>
      </c>
      <c r="AR646" s="212">
        <f t="shared" si="81"/>
        <v>4.9609337000000003E-2</v>
      </c>
      <c r="AS646" s="212">
        <f t="shared" si="81"/>
        <v>4.9609337000000003E-2</v>
      </c>
      <c r="AT646" s="212">
        <f t="shared" si="81"/>
        <v>4.9609337000000003E-2</v>
      </c>
    </row>
    <row r="647" spans="7:46" ht="13.9" customHeight="1" thickBot="1" x14ac:dyDescent="0.45">
      <c r="G647" s="24"/>
      <c r="H647" s="145"/>
      <c r="I647" s="25"/>
      <c r="J647" s="253"/>
      <c r="K647" s="167" t="s">
        <v>196</v>
      </c>
      <c r="L647" s="213">
        <f t="shared" si="82"/>
        <v>8.0739387999999995E-2</v>
      </c>
      <c r="M647" s="213">
        <f t="shared" si="81"/>
        <v>7.9310816571428577E-2</v>
      </c>
      <c r="N647" s="213">
        <f t="shared" si="81"/>
        <v>7.7882245142857159E-2</v>
      </c>
      <c r="O647" s="213">
        <f t="shared" si="81"/>
        <v>7.6453673714285728E-2</v>
      </c>
      <c r="P647" s="213">
        <f t="shared" si="81"/>
        <v>7.502510228571431E-2</v>
      </c>
      <c r="Q647" s="213">
        <f t="shared" si="81"/>
        <v>7.3596530857142878E-2</v>
      </c>
      <c r="R647" s="213">
        <f t="shared" si="81"/>
        <v>7.216795942857146E-2</v>
      </c>
      <c r="S647" s="213">
        <f t="shared" si="81"/>
        <v>7.0739388000000042E-2</v>
      </c>
      <c r="T647" s="213">
        <f t="shared" si="81"/>
        <v>6.931081657142861E-2</v>
      </c>
      <c r="U647" s="213">
        <f t="shared" si="81"/>
        <v>6.7882245142857192E-2</v>
      </c>
      <c r="V647" s="213">
        <f t="shared" si="81"/>
        <v>6.645367371428576E-2</v>
      </c>
      <c r="W647" s="213">
        <f t="shared" si="81"/>
        <v>6.5025102285714328E-2</v>
      </c>
      <c r="X647" s="213">
        <f t="shared" si="81"/>
        <v>6.3596530857142897E-2</v>
      </c>
      <c r="Y647" s="213">
        <f t="shared" si="81"/>
        <v>6.2167959428571472E-2</v>
      </c>
      <c r="Z647" s="213">
        <f t="shared" si="81"/>
        <v>6.0739388000000005E-2</v>
      </c>
      <c r="AA647" s="213">
        <f t="shared" si="81"/>
        <v>5.9939388000000003E-2</v>
      </c>
      <c r="AB647" s="213">
        <f t="shared" si="81"/>
        <v>5.9139388000000001E-2</v>
      </c>
      <c r="AC647" s="213">
        <f t="shared" si="81"/>
        <v>5.8339388000000006E-2</v>
      </c>
      <c r="AD647" s="213">
        <f t="shared" si="81"/>
        <v>5.7539388000000004E-2</v>
      </c>
      <c r="AE647" s="213">
        <f t="shared" si="81"/>
        <v>5.6739388000000002E-2</v>
      </c>
      <c r="AF647" s="213">
        <f t="shared" si="81"/>
        <v>5.5939388E-2</v>
      </c>
      <c r="AG647" s="213">
        <f t="shared" si="81"/>
        <v>5.5139387999999998E-2</v>
      </c>
      <c r="AH647" s="213">
        <f t="shared" si="81"/>
        <v>5.4339388000000002E-2</v>
      </c>
      <c r="AI647" s="213">
        <f t="shared" si="81"/>
        <v>5.3539388E-2</v>
      </c>
      <c r="AJ647" s="213">
        <f t="shared" si="81"/>
        <v>5.2739388000000005E-2</v>
      </c>
      <c r="AK647" s="213">
        <f t="shared" si="81"/>
        <v>5.2739388000000005E-2</v>
      </c>
      <c r="AL647" s="213">
        <f t="shared" si="81"/>
        <v>5.2739388000000005E-2</v>
      </c>
      <c r="AM647" s="213">
        <f t="shared" si="81"/>
        <v>5.2739388000000005E-2</v>
      </c>
      <c r="AN647" s="213">
        <f t="shared" si="81"/>
        <v>5.2739388000000005E-2</v>
      </c>
      <c r="AO647" s="213">
        <f t="shared" si="81"/>
        <v>5.2739388000000005E-2</v>
      </c>
      <c r="AP647" s="213">
        <f t="shared" si="81"/>
        <v>5.2739388000000005E-2</v>
      </c>
      <c r="AQ647" s="213">
        <f t="shared" si="81"/>
        <v>5.2739388000000005E-2</v>
      </c>
      <c r="AR647" s="213">
        <f t="shared" si="81"/>
        <v>5.2739388000000005E-2</v>
      </c>
      <c r="AS647" s="213">
        <f t="shared" si="81"/>
        <v>5.2739388000000005E-2</v>
      </c>
      <c r="AT647" s="213">
        <f t="shared" si="81"/>
        <v>5.2739388000000005E-2</v>
      </c>
    </row>
    <row r="648" spans="7:46" ht="13.9" customHeight="1" thickTop="1" x14ac:dyDescent="0.4">
      <c r="G648" s="24"/>
      <c r="H648" s="145"/>
      <c r="I648" s="25"/>
      <c r="J648" s="253"/>
      <c r="K648" s="163" t="s">
        <v>197</v>
      </c>
      <c r="L648" s="214">
        <f>L595</f>
        <v>8.0739387999999995E-2</v>
      </c>
      <c r="M648" s="214">
        <f t="shared" ref="M648:AT650" si="83">M595</f>
        <v>7.8389176632653074E-2</v>
      </c>
      <c r="N648" s="214">
        <f t="shared" si="83"/>
        <v>7.6089985673469404E-2</v>
      </c>
      <c r="O648" s="214">
        <f t="shared" si="83"/>
        <v>7.3841815122449E-2</v>
      </c>
      <c r="P648" s="214">
        <f t="shared" si="83"/>
        <v>7.1644664979591877E-2</v>
      </c>
      <c r="Q648" s="214">
        <f t="shared" si="83"/>
        <v>6.9498535244897991E-2</v>
      </c>
      <c r="R648" s="214">
        <f t="shared" si="83"/>
        <v>6.7403425918367385E-2</v>
      </c>
      <c r="S648" s="214">
        <f t="shared" si="83"/>
        <v>6.5359337000000045E-2</v>
      </c>
      <c r="T648" s="214">
        <f t="shared" si="83"/>
        <v>6.3366268489795971E-2</v>
      </c>
      <c r="U648" s="214">
        <f t="shared" si="83"/>
        <v>6.1424220387755163E-2</v>
      </c>
      <c r="V648" s="214">
        <f t="shared" si="83"/>
        <v>5.9533192693877607E-2</v>
      </c>
      <c r="W648" s="214">
        <f t="shared" si="83"/>
        <v>5.7693185408163331E-2</v>
      </c>
      <c r="X648" s="214">
        <f t="shared" si="83"/>
        <v>5.5904198530612306E-2</v>
      </c>
      <c r="Y648" s="214">
        <f t="shared" si="83"/>
        <v>5.4166232061224548E-2</v>
      </c>
      <c r="Z648" s="214">
        <f t="shared" si="83"/>
        <v>5.2479286E-2</v>
      </c>
      <c r="AA648" s="214">
        <f t="shared" si="83"/>
        <v>5.1879285999999997E-2</v>
      </c>
      <c r="AB648" s="214">
        <f t="shared" si="83"/>
        <v>5.1279286000000007E-2</v>
      </c>
      <c r="AC648" s="214">
        <f t="shared" si="83"/>
        <v>5.0679286000000004E-2</v>
      </c>
      <c r="AD648" s="214">
        <f t="shared" si="83"/>
        <v>5.0079286000000001E-2</v>
      </c>
      <c r="AE648" s="214">
        <f t="shared" si="83"/>
        <v>4.9479285999999997E-2</v>
      </c>
      <c r="AF648" s="214">
        <f t="shared" si="83"/>
        <v>4.8879285999999994E-2</v>
      </c>
      <c r="AG648" s="214">
        <f t="shared" si="83"/>
        <v>4.8279285999999998E-2</v>
      </c>
      <c r="AH648" s="214">
        <f t="shared" si="83"/>
        <v>4.7679286000000001E-2</v>
      </c>
      <c r="AI648" s="214">
        <f t="shared" si="83"/>
        <v>4.7079285999999998E-2</v>
      </c>
      <c r="AJ648" s="214">
        <f t="shared" si="83"/>
        <v>4.6479286000000002E-2</v>
      </c>
      <c r="AK648" s="214">
        <f t="shared" si="83"/>
        <v>4.6479286000000002E-2</v>
      </c>
      <c r="AL648" s="214">
        <f t="shared" si="83"/>
        <v>4.6479286000000002E-2</v>
      </c>
      <c r="AM648" s="214">
        <f t="shared" si="83"/>
        <v>4.6479286000000002E-2</v>
      </c>
      <c r="AN648" s="214">
        <f t="shared" si="83"/>
        <v>4.6479286000000002E-2</v>
      </c>
      <c r="AO648" s="214">
        <f t="shared" si="83"/>
        <v>4.6479286000000002E-2</v>
      </c>
      <c r="AP648" s="214">
        <f t="shared" si="83"/>
        <v>4.6479286000000002E-2</v>
      </c>
      <c r="AQ648" s="214">
        <f t="shared" si="83"/>
        <v>4.6479286000000002E-2</v>
      </c>
      <c r="AR648" s="214">
        <f t="shared" si="83"/>
        <v>4.6479286000000002E-2</v>
      </c>
      <c r="AS648" s="214">
        <f t="shared" si="83"/>
        <v>4.6479286000000002E-2</v>
      </c>
      <c r="AT648" s="214">
        <f t="shared" si="83"/>
        <v>4.6479286000000002E-2</v>
      </c>
    </row>
    <row r="649" spans="7:46" ht="13.9" customHeight="1" x14ac:dyDescent="0.4">
      <c r="G649" s="24"/>
      <c r="H649" s="145"/>
      <c r="I649" s="25"/>
      <c r="J649" s="253"/>
      <c r="K649" s="165" t="s">
        <v>198</v>
      </c>
      <c r="L649" s="212">
        <f t="shared" ref="L649:AA650" si="84">L596</f>
        <v>8.0739387999999995E-2</v>
      </c>
      <c r="M649" s="212">
        <f t="shared" si="84"/>
        <v>7.8849996602040825E-2</v>
      </c>
      <c r="N649" s="212">
        <f t="shared" si="84"/>
        <v>7.6986115408163275E-2</v>
      </c>
      <c r="O649" s="212">
        <f t="shared" si="84"/>
        <v>7.5147744418367371E-2</v>
      </c>
      <c r="P649" s="212">
        <f t="shared" si="84"/>
        <v>7.3334883632653086E-2</v>
      </c>
      <c r="Q649" s="212">
        <f t="shared" si="84"/>
        <v>7.1547533051020434E-2</v>
      </c>
      <c r="R649" s="212">
        <f t="shared" si="84"/>
        <v>6.9785692673469429E-2</v>
      </c>
      <c r="S649" s="212">
        <f t="shared" si="84"/>
        <v>6.8049362500000043E-2</v>
      </c>
      <c r="T649" s="212">
        <f t="shared" si="84"/>
        <v>6.6338542530612304E-2</v>
      </c>
      <c r="U649" s="212">
        <f t="shared" si="84"/>
        <v>6.4653232765306171E-2</v>
      </c>
      <c r="V649" s="212">
        <f t="shared" si="84"/>
        <v>6.2993433204081684E-2</v>
      </c>
      <c r="W649" s="212">
        <f t="shared" si="84"/>
        <v>6.135914384693883E-2</v>
      </c>
      <c r="X649" s="212">
        <f t="shared" si="84"/>
        <v>5.9750364693877608E-2</v>
      </c>
      <c r="Y649" s="212">
        <f t="shared" si="84"/>
        <v>5.8167095744898006E-2</v>
      </c>
      <c r="Z649" s="212">
        <f t="shared" si="84"/>
        <v>5.6609336999999996E-2</v>
      </c>
      <c r="AA649" s="212">
        <f t="shared" si="84"/>
        <v>5.5909337000000003E-2</v>
      </c>
      <c r="AB649" s="212">
        <f t="shared" si="83"/>
        <v>5.5209336999999997E-2</v>
      </c>
      <c r="AC649" s="212">
        <f t="shared" si="83"/>
        <v>5.4509336999999991E-2</v>
      </c>
      <c r="AD649" s="212">
        <f t="shared" si="83"/>
        <v>5.3809336999999999E-2</v>
      </c>
      <c r="AE649" s="212">
        <f t="shared" si="83"/>
        <v>5.3109336999999993E-2</v>
      </c>
      <c r="AF649" s="212">
        <f t="shared" si="83"/>
        <v>5.2409337E-2</v>
      </c>
      <c r="AG649" s="212">
        <f t="shared" si="83"/>
        <v>5.1709336999999994E-2</v>
      </c>
      <c r="AH649" s="212">
        <f t="shared" si="83"/>
        <v>5.1009336999999988E-2</v>
      </c>
      <c r="AI649" s="212">
        <f t="shared" si="83"/>
        <v>5.0309336999999996E-2</v>
      </c>
      <c r="AJ649" s="212">
        <f t="shared" si="83"/>
        <v>4.9609337000000003E-2</v>
      </c>
      <c r="AK649" s="212">
        <f t="shared" si="83"/>
        <v>4.9609337000000003E-2</v>
      </c>
      <c r="AL649" s="212">
        <f t="shared" si="83"/>
        <v>4.9609337000000003E-2</v>
      </c>
      <c r="AM649" s="212">
        <f t="shared" si="83"/>
        <v>4.9609337000000003E-2</v>
      </c>
      <c r="AN649" s="212">
        <f t="shared" si="83"/>
        <v>4.9609337000000003E-2</v>
      </c>
      <c r="AO649" s="212">
        <f t="shared" si="83"/>
        <v>4.9609337000000003E-2</v>
      </c>
      <c r="AP649" s="212">
        <f t="shared" si="83"/>
        <v>4.9609337000000003E-2</v>
      </c>
      <c r="AQ649" s="212">
        <f t="shared" si="83"/>
        <v>4.9609337000000003E-2</v>
      </c>
      <c r="AR649" s="212">
        <f t="shared" si="83"/>
        <v>4.9609337000000003E-2</v>
      </c>
      <c r="AS649" s="212">
        <f t="shared" si="83"/>
        <v>4.9609337000000003E-2</v>
      </c>
      <c r="AT649" s="212">
        <f t="shared" si="83"/>
        <v>4.9609337000000003E-2</v>
      </c>
    </row>
    <row r="650" spans="7:46" ht="13.9" customHeight="1" thickBot="1" x14ac:dyDescent="0.45">
      <c r="G650" s="24"/>
      <c r="H650" s="145"/>
      <c r="I650" s="25"/>
      <c r="J650" s="253"/>
      <c r="K650" s="167" t="s">
        <v>199</v>
      </c>
      <c r="L650" s="213">
        <f t="shared" si="84"/>
        <v>8.0739387999999995E-2</v>
      </c>
      <c r="M650" s="213">
        <f t="shared" si="83"/>
        <v>7.9310816571428577E-2</v>
      </c>
      <c r="N650" s="213">
        <f t="shared" si="83"/>
        <v>7.7882245142857159E-2</v>
      </c>
      <c r="O650" s="213">
        <f t="shared" si="83"/>
        <v>7.6453673714285728E-2</v>
      </c>
      <c r="P650" s="213">
        <f t="shared" si="83"/>
        <v>7.502510228571431E-2</v>
      </c>
      <c r="Q650" s="213">
        <f t="shared" si="83"/>
        <v>7.3596530857142878E-2</v>
      </c>
      <c r="R650" s="213">
        <f t="shared" si="83"/>
        <v>7.216795942857146E-2</v>
      </c>
      <c r="S650" s="213">
        <f t="shared" si="83"/>
        <v>7.0739388000000042E-2</v>
      </c>
      <c r="T650" s="213">
        <f t="shared" si="83"/>
        <v>6.931081657142861E-2</v>
      </c>
      <c r="U650" s="213">
        <f t="shared" si="83"/>
        <v>6.7882245142857192E-2</v>
      </c>
      <c r="V650" s="213">
        <f t="shared" si="83"/>
        <v>6.645367371428576E-2</v>
      </c>
      <c r="W650" s="213">
        <f t="shared" si="83"/>
        <v>6.5025102285714328E-2</v>
      </c>
      <c r="X650" s="213">
        <f t="shared" si="83"/>
        <v>6.3596530857142897E-2</v>
      </c>
      <c r="Y650" s="213">
        <f t="shared" si="83"/>
        <v>6.2167959428571472E-2</v>
      </c>
      <c r="Z650" s="213">
        <f t="shared" si="83"/>
        <v>6.0739388000000005E-2</v>
      </c>
      <c r="AA650" s="213">
        <f t="shared" si="83"/>
        <v>5.9939388000000003E-2</v>
      </c>
      <c r="AB650" s="213">
        <f t="shared" si="83"/>
        <v>5.9139388000000001E-2</v>
      </c>
      <c r="AC650" s="213">
        <f t="shared" si="83"/>
        <v>5.8339388000000006E-2</v>
      </c>
      <c r="AD650" s="213">
        <f t="shared" si="83"/>
        <v>5.7539388000000004E-2</v>
      </c>
      <c r="AE650" s="213">
        <f t="shared" si="83"/>
        <v>5.6739388000000002E-2</v>
      </c>
      <c r="AF650" s="213">
        <f t="shared" si="83"/>
        <v>5.5939388E-2</v>
      </c>
      <c r="AG650" s="213">
        <f t="shared" si="83"/>
        <v>5.5139387999999998E-2</v>
      </c>
      <c r="AH650" s="213">
        <f t="shared" si="83"/>
        <v>5.4339388000000002E-2</v>
      </c>
      <c r="AI650" s="213">
        <f t="shared" si="83"/>
        <v>5.3539388E-2</v>
      </c>
      <c r="AJ650" s="213">
        <f t="shared" si="83"/>
        <v>5.2739388000000005E-2</v>
      </c>
      <c r="AK650" s="213">
        <f t="shared" si="83"/>
        <v>5.2739388000000005E-2</v>
      </c>
      <c r="AL650" s="213">
        <f t="shared" si="83"/>
        <v>5.2739388000000005E-2</v>
      </c>
      <c r="AM650" s="213">
        <f t="shared" si="83"/>
        <v>5.2739388000000005E-2</v>
      </c>
      <c r="AN650" s="213">
        <f t="shared" si="83"/>
        <v>5.2739388000000005E-2</v>
      </c>
      <c r="AO650" s="213">
        <f t="shared" si="83"/>
        <v>5.2739388000000005E-2</v>
      </c>
      <c r="AP650" s="213">
        <f t="shared" si="83"/>
        <v>5.2739388000000005E-2</v>
      </c>
      <c r="AQ650" s="213">
        <f t="shared" si="83"/>
        <v>5.2739388000000005E-2</v>
      </c>
      <c r="AR650" s="213">
        <f t="shared" si="83"/>
        <v>5.2739388000000005E-2</v>
      </c>
      <c r="AS650" s="213">
        <f t="shared" si="83"/>
        <v>5.2739388000000005E-2</v>
      </c>
      <c r="AT650" s="213">
        <f t="shared" si="83"/>
        <v>5.2739388000000005E-2</v>
      </c>
    </row>
    <row r="651" spans="7:46" ht="13.9" customHeight="1" thickTop="1" x14ac:dyDescent="0.4">
      <c r="G651" s="24"/>
      <c r="H651" s="145"/>
      <c r="I651" s="25"/>
      <c r="J651" s="253"/>
      <c r="K651" s="163" t="s">
        <v>200</v>
      </c>
      <c r="L651" s="214">
        <f>L595</f>
        <v>8.0739387999999995E-2</v>
      </c>
      <c r="M651" s="214">
        <f t="shared" ref="M651:AT653" si="85">M595</f>
        <v>7.8389176632653074E-2</v>
      </c>
      <c r="N651" s="214">
        <f t="shared" si="85"/>
        <v>7.6089985673469404E-2</v>
      </c>
      <c r="O651" s="214">
        <f t="shared" si="85"/>
        <v>7.3841815122449E-2</v>
      </c>
      <c r="P651" s="214">
        <f t="shared" si="85"/>
        <v>7.1644664979591877E-2</v>
      </c>
      <c r="Q651" s="214">
        <f t="shared" si="85"/>
        <v>6.9498535244897991E-2</v>
      </c>
      <c r="R651" s="214">
        <f t="shared" si="85"/>
        <v>6.7403425918367385E-2</v>
      </c>
      <c r="S651" s="214">
        <f t="shared" si="85"/>
        <v>6.5359337000000045E-2</v>
      </c>
      <c r="T651" s="214">
        <f t="shared" si="85"/>
        <v>6.3366268489795971E-2</v>
      </c>
      <c r="U651" s="214">
        <f t="shared" si="85"/>
        <v>6.1424220387755163E-2</v>
      </c>
      <c r="V651" s="214">
        <f t="shared" si="85"/>
        <v>5.9533192693877607E-2</v>
      </c>
      <c r="W651" s="214">
        <f t="shared" si="85"/>
        <v>5.7693185408163331E-2</v>
      </c>
      <c r="X651" s="214">
        <f t="shared" si="85"/>
        <v>5.5904198530612306E-2</v>
      </c>
      <c r="Y651" s="214">
        <f t="shared" si="85"/>
        <v>5.4166232061224548E-2</v>
      </c>
      <c r="Z651" s="214">
        <f t="shared" si="85"/>
        <v>5.2479286E-2</v>
      </c>
      <c r="AA651" s="214">
        <f t="shared" si="85"/>
        <v>5.1879285999999997E-2</v>
      </c>
      <c r="AB651" s="214">
        <f t="shared" si="85"/>
        <v>5.1279286000000007E-2</v>
      </c>
      <c r="AC651" s="214">
        <f t="shared" si="85"/>
        <v>5.0679286000000004E-2</v>
      </c>
      <c r="AD651" s="214">
        <f t="shared" si="85"/>
        <v>5.0079286000000001E-2</v>
      </c>
      <c r="AE651" s="214">
        <f t="shared" si="85"/>
        <v>4.9479285999999997E-2</v>
      </c>
      <c r="AF651" s="214">
        <f t="shared" si="85"/>
        <v>4.8879285999999994E-2</v>
      </c>
      <c r="AG651" s="214">
        <f t="shared" si="85"/>
        <v>4.8279285999999998E-2</v>
      </c>
      <c r="AH651" s="214">
        <f t="shared" si="85"/>
        <v>4.7679286000000001E-2</v>
      </c>
      <c r="AI651" s="214">
        <f t="shared" si="85"/>
        <v>4.7079285999999998E-2</v>
      </c>
      <c r="AJ651" s="214">
        <f t="shared" si="85"/>
        <v>4.6479286000000002E-2</v>
      </c>
      <c r="AK651" s="214">
        <f t="shared" si="85"/>
        <v>4.6479286000000002E-2</v>
      </c>
      <c r="AL651" s="214">
        <f t="shared" si="85"/>
        <v>4.6479286000000002E-2</v>
      </c>
      <c r="AM651" s="214">
        <f t="shared" si="85"/>
        <v>4.6479286000000002E-2</v>
      </c>
      <c r="AN651" s="214">
        <f t="shared" si="85"/>
        <v>4.6479286000000002E-2</v>
      </c>
      <c r="AO651" s="214">
        <f t="shared" si="85"/>
        <v>4.6479286000000002E-2</v>
      </c>
      <c r="AP651" s="214">
        <f t="shared" si="85"/>
        <v>4.6479286000000002E-2</v>
      </c>
      <c r="AQ651" s="214">
        <f t="shared" si="85"/>
        <v>4.6479286000000002E-2</v>
      </c>
      <c r="AR651" s="214">
        <f t="shared" si="85"/>
        <v>4.6479286000000002E-2</v>
      </c>
      <c r="AS651" s="214">
        <f t="shared" si="85"/>
        <v>4.6479286000000002E-2</v>
      </c>
      <c r="AT651" s="214">
        <f t="shared" si="85"/>
        <v>4.6479286000000002E-2</v>
      </c>
    </row>
    <row r="652" spans="7:46" ht="13.9" customHeight="1" x14ac:dyDescent="0.4">
      <c r="G652" s="24"/>
      <c r="H652" s="145"/>
      <c r="I652" s="25"/>
      <c r="J652" s="253"/>
      <c r="K652" s="165" t="s">
        <v>201</v>
      </c>
      <c r="L652" s="212">
        <f t="shared" ref="L652:AA653" si="86">L596</f>
        <v>8.0739387999999995E-2</v>
      </c>
      <c r="M652" s="212">
        <f t="shared" si="86"/>
        <v>7.8849996602040825E-2</v>
      </c>
      <c r="N652" s="212">
        <f t="shared" si="86"/>
        <v>7.6986115408163275E-2</v>
      </c>
      <c r="O652" s="212">
        <f t="shared" si="86"/>
        <v>7.5147744418367371E-2</v>
      </c>
      <c r="P652" s="212">
        <f t="shared" si="86"/>
        <v>7.3334883632653086E-2</v>
      </c>
      <c r="Q652" s="212">
        <f t="shared" si="86"/>
        <v>7.1547533051020434E-2</v>
      </c>
      <c r="R652" s="212">
        <f t="shared" si="86"/>
        <v>6.9785692673469429E-2</v>
      </c>
      <c r="S652" s="212">
        <f t="shared" si="86"/>
        <v>6.8049362500000043E-2</v>
      </c>
      <c r="T652" s="212">
        <f t="shared" si="86"/>
        <v>6.6338542530612304E-2</v>
      </c>
      <c r="U652" s="212">
        <f t="shared" si="86"/>
        <v>6.4653232765306171E-2</v>
      </c>
      <c r="V652" s="212">
        <f t="shared" si="86"/>
        <v>6.2993433204081684E-2</v>
      </c>
      <c r="W652" s="212">
        <f t="shared" si="86"/>
        <v>6.135914384693883E-2</v>
      </c>
      <c r="X652" s="212">
        <f t="shared" si="86"/>
        <v>5.9750364693877608E-2</v>
      </c>
      <c r="Y652" s="212">
        <f t="shared" si="86"/>
        <v>5.8167095744898006E-2</v>
      </c>
      <c r="Z652" s="212">
        <f t="shared" si="86"/>
        <v>5.6609336999999996E-2</v>
      </c>
      <c r="AA652" s="212">
        <f t="shared" si="86"/>
        <v>5.5909337000000003E-2</v>
      </c>
      <c r="AB652" s="212">
        <f t="shared" si="85"/>
        <v>5.5209336999999997E-2</v>
      </c>
      <c r="AC652" s="212">
        <f t="shared" si="85"/>
        <v>5.4509336999999991E-2</v>
      </c>
      <c r="AD652" s="212">
        <f t="shared" si="85"/>
        <v>5.3809336999999999E-2</v>
      </c>
      <c r="AE652" s="212">
        <f t="shared" si="85"/>
        <v>5.3109336999999993E-2</v>
      </c>
      <c r="AF652" s="212">
        <f t="shared" si="85"/>
        <v>5.2409337E-2</v>
      </c>
      <c r="AG652" s="212">
        <f t="shared" si="85"/>
        <v>5.1709336999999994E-2</v>
      </c>
      <c r="AH652" s="212">
        <f t="shared" si="85"/>
        <v>5.1009336999999988E-2</v>
      </c>
      <c r="AI652" s="212">
        <f t="shared" si="85"/>
        <v>5.0309336999999996E-2</v>
      </c>
      <c r="AJ652" s="212">
        <f t="shared" si="85"/>
        <v>4.9609337000000003E-2</v>
      </c>
      <c r="AK652" s="212">
        <f t="shared" si="85"/>
        <v>4.9609337000000003E-2</v>
      </c>
      <c r="AL652" s="212">
        <f t="shared" si="85"/>
        <v>4.9609337000000003E-2</v>
      </c>
      <c r="AM652" s="212">
        <f t="shared" si="85"/>
        <v>4.9609337000000003E-2</v>
      </c>
      <c r="AN652" s="212">
        <f t="shared" si="85"/>
        <v>4.9609337000000003E-2</v>
      </c>
      <c r="AO652" s="212">
        <f t="shared" si="85"/>
        <v>4.9609337000000003E-2</v>
      </c>
      <c r="AP652" s="212">
        <f t="shared" si="85"/>
        <v>4.9609337000000003E-2</v>
      </c>
      <c r="AQ652" s="212">
        <f t="shared" si="85"/>
        <v>4.9609337000000003E-2</v>
      </c>
      <c r="AR652" s="212">
        <f t="shared" si="85"/>
        <v>4.9609337000000003E-2</v>
      </c>
      <c r="AS652" s="212">
        <f t="shared" si="85"/>
        <v>4.9609337000000003E-2</v>
      </c>
      <c r="AT652" s="212">
        <f t="shared" si="85"/>
        <v>4.9609337000000003E-2</v>
      </c>
    </row>
    <row r="653" spans="7:46" ht="13.9" customHeight="1" x14ac:dyDescent="0.4">
      <c r="G653" s="24"/>
      <c r="H653" s="145"/>
      <c r="I653" s="25"/>
      <c r="J653" s="253"/>
      <c r="K653" s="167" t="s">
        <v>202</v>
      </c>
      <c r="L653" s="215">
        <f t="shared" si="86"/>
        <v>8.0739387999999995E-2</v>
      </c>
      <c r="M653" s="215">
        <f t="shared" si="85"/>
        <v>7.9310816571428577E-2</v>
      </c>
      <c r="N653" s="215">
        <f t="shared" si="85"/>
        <v>7.7882245142857159E-2</v>
      </c>
      <c r="O653" s="215">
        <f t="shared" si="85"/>
        <v>7.6453673714285728E-2</v>
      </c>
      <c r="P653" s="215">
        <f t="shared" si="85"/>
        <v>7.502510228571431E-2</v>
      </c>
      <c r="Q653" s="215">
        <f t="shared" si="85"/>
        <v>7.3596530857142878E-2</v>
      </c>
      <c r="R653" s="215">
        <f t="shared" si="85"/>
        <v>7.216795942857146E-2</v>
      </c>
      <c r="S653" s="215">
        <f t="shared" si="85"/>
        <v>7.0739388000000042E-2</v>
      </c>
      <c r="T653" s="215">
        <f t="shared" si="85"/>
        <v>6.931081657142861E-2</v>
      </c>
      <c r="U653" s="215">
        <f t="shared" si="85"/>
        <v>6.7882245142857192E-2</v>
      </c>
      <c r="V653" s="215">
        <f t="shared" si="85"/>
        <v>6.645367371428576E-2</v>
      </c>
      <c r="W653" s="215">
        <f t="shared" si="85"/>
        <v>6.5025102285714328E-2</v>
      </c>
      <c r="X653" s="215">
        <f t="shared" si="85"/>
        <v>6.3596530857142897E-2</v>
      </c>
      <c r="Y653" s="215">
        <f t="shared" si="85"/>
        <v>6.2167959428571472E-2</v>
      </c>
      <c r="Z653" s="215">
        <f t="shared" si="85"/>
        <v>6.0739388000000005E-2</v>
      </c>
      <c r="AA653" s="215">
        <f t="shared" si="85"/>
        <v>5.9939388000000003E-2</v>
      </c>
      <c r="AB653" s="215">
        <f t="shared" si="85"/>
        <v>5.9139388000000001E-2</v>
      </c>
      <c r="AC653" s="215">
        <f t="shared" si="85"/>
        <v>5.8339388000000006E-2</v>
      </c>
      <c r="AD653" s="215">
        <f t="shared" si="85"/>
        <v>5.7539388000000004E-2</v>
      </c>
      <c r="AE653" s="215">
        <f t="shared" si="85"/>
        <v>5.6739388000000002E-2</v>
      </c>
      <c r="AF653" s="215">
        <f t="shared" si="85"/>
        <v>5.5939388E-2</v>
      </c>
      <c r="AG653" s="215">
        <f t="shared" si="85"/>
        <v>5.5139387999999998E-2</v>
      </c>
      <c r="AH653" s="215">
        <f t="shared" si="85"/>
        <v>5.4339388000000002E-2</v>
      </c>
      <c r="AI653" s="215">
        <f t="shared" si="85"/>
        <v>5.3539388E-2</v>
      </c>
      <c r="AJ653" s="215">
        <f t="shared" si="85"/>
        <v>5.2739388000000005E-2</v>
      </c>
      <c r="AK653" s="215">
        <f t="shared" si="85"/>
        <v>5.2739388000000005E-2</v>
      </c>
      <c r="AL653" s="215">
        <f t="shared" si="85"/>
        <v>5.2739388000000005E-2</v>
      </c>
      <c r="AM653" s="215">
        <f t="shared" si="85"/>
        <v>5.2739388000000005E-2</v>
      </c>
      <c r="AN653" s="215">
        <f t="shared" si="85"/>
        <v>5.2739388000000005E-2</v>
      </c>
      <c r="AO653" s="215">
        <f t="shared" si="85"/>
        <v>5.2739388000000005E-2</v>
      </c>
      <c r="AP653" s="215">
        <f t="shared" si="85"/>
        <v>5.2739388000000005E-2</v>
      </c>
      <c r="AQ653" s="215">
        <f t="shared" si="85"/>
        <v>5.2739388000000005E-2</v>
      </c>
      <c r="AR653" s="215">
        <f t="shared" si="85"/>
        <v>5.2739388000000005E-2</v>
      </c>
      <c r="AS653" s="215">
        <f t="shared" si="85"/>
        <v>5.2739388000000005E-2</v>
      </c>
      <c r="AT653" s="215">
        <f t="shared" si="85"/>
        <v>5.2739388000000005E-2</v>
      </c>
    </row>
    <row r="654" spans="7:46" ht="13.9" customHeight="1" thickBot="1" x14ac:dyDescent="0.4">
      <c r="G654" s="24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  <c r="AD654" s="138"/>
      <c r="AE654" s="138"/>
      <c r="AF654" s="138"/>
      <c r="AG654" s="138"/>
      <c r="AH654" s="138"/>
      <c r="AI654" s="138"/>
      <c r="AJ654" s="138"/>
      <c r="AK654" s="138"/>
      <c r="AL654" s="138"/>
      <c r="AM654" s="138"/>
      <c r="AN654" s="138"/>
      <c r="AO654" s="138"/>
      <c r="AP654" s="138"/>
      <c r="AQ654" s="138"/>
      <c r="AR654" s="138"/>
      <c r="AS654" s="138"/>
      <c r="AT654" s="138"/>
    </row>
    <row r="655" spans="7:46" ht="13.9" customHeight="1" x14ac:dyDescent="0.35">
      <c r="G655" s="24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  <c r="AA655" s="140"/>
      <c r="AB655" s="140"/>
      <c r="AC655" s="140"/>
      <c r="AD655" s="140"/>
      <c r="AE655" s="140"/>
      <c r="AF655" s="140"/>
      <c r="AG655" s="140"/>
      <c r="AH655" s="140"/>
      <c r="AI655" s="140"/>
      <c r="AJ655" s="140"/>
      <c r="AK655" s="140"/>
      <c r="AL655" s="140"/>
      <c r="AM655" s="140"/>
      <c r="AN655" s="140"/>
      <c r="AO655" s="140"/>
      <c r="AP655" s="140"/>
      <c r="AQ655" s="140"/>
      <c r="AR655" s="140"/>
      <c r="AS655" s="140"/>
      <c r="AT655" s="140"/>
    </row>
    <row r="656" spans="7:46" ht="13.9" customHeight="1" x14ac:dyDescent="0.35">
      <c r="G656" s="24"/>
      <c r="H656" s="25"/>
      <c r="I656" s="25"/>
      <c r="J656" s="25"/>
      <c r="K656" s="25"/>
      <c r="L656" s="162">
        <v>2016</v>
      </c>
      <c r="M656" s="162">
        <v>2017</v>
      </c>
      <c r="N656" s="162">
        <v>2018</v>
      </c>
      <c r="O656" s="162">
        <v>2019</v>
      </c>
      <c r="P656" s="162">
        <v>2020</v>
      </c>
      <c r="Q656" s="162">
        <v>2021</v>
      </c>
      <c r="R656" s="162">
        <v>2022</v>
      </c>
      <c r="S656" s="162">
        <v>2023</v>
      </c>
      <c r="T656" s="162">
        <v>2024</v>
      </c>
      <c r="U656" s="162">
        <v>2025</v>
      </c>
      <c r="V656" s="162">
        <v>2026</v>
      </c>
      <c r="W656" s="162">
        <v>2027</v>
      </c>
      <c r="X656" s="162">
        <v>2028</v>
      </c>
      <c r="Y656" s="162">
        <v>2029</v>
      </c>
      <c r="Z656" s="162">
        <v>2030</v>
      </c>
      <c r="AA656" s="162">
        <v>2031</v>
      </c>
      <c r="AB656" s="162">
        <v>2032</v>
      </c>
      <c r="AC656" s="162">
        <v>2033</v>
      </c>
      <c r="AD656" s="162">
        <v>2034</v>
      </c>
      <c r="AE656" s="162">
        <v>2035</v>
      </c>
      <c r="AF656" s="162">
        <v>2036</v>
      </c>
      <c r="AG656" s="162">
        <v>2037</v>
      </c>
      <c r="AH656" s="162">
        <v>2038</v>
      </c>
      <c r="AI656" s="162">
        <v>2039</v>
      </c>
      <c r="AJ656" s="162">
        <v>2040</v>
      </c>
      <c r="AK656" s="162">
        <v>2041</v>
      </c>
      <c r="AL656" s="162">
        <v>2042</v>
      </c>
      <c r="AM656" s="162">
        <v>2043</v>
      </c>
      <c r="AN656" s="162">
        <v>2044</v>
      </c>
      <c r="AO656" s="162">
        <v>2045</v>
      </c>
      <c r="AP656" s="162">
        <v>2046</v>
      </c>
      <c r="AQ656" s="162">
        <v>2047</v>
      </c>
      <c r="AR656" s="162">
        <v>2048</v>
      </c>
      <c r="AS656" s="162">
        <v>2049</v>
      </c>
      <c r="AT656" s="162">
        <v>2050</v>
      </c>
    </row>
    <row r="657" spans="7:46" ht="13.9" customHeight="1" x14ac:dyDescent="0.4">
      <c r="G657" s="24"/>
      <c r="H657" s="261" t="s">
        <v>146</v>
      </c>
      <c r="I657" s="25"/>
      <c r="J657" s="251" t="s">
        <v>147</v>
      </c>
      <c r="K657" s="163" t="s">
        <v>158</v>
      </c>
      <c r="L657" s="216">
        <f t="shared" ref="L657:AT664" si="87">L704</f>
        <v>227.56235389405401</v>
      </c>
      <c r="M657" s="216">
        <f t="shared" si="87"/>
        <v>227.56235389405401</v>
      </c>
      <c r="N657" s="216">
        <f t="shared" si="87"/>
        <v>227.56235389405401</v>
      </c>
      <c r="O657" s="216">
        <f t="shared" si="87"/>
        <v>227.56235389405401</v>
      </c>
      <c r="P657" s="216">
        <f t="shared" si="87"/>
        <v>227.56235389405401</v>
      </c>
      <c r="Q657" s="216">
        <f t="shared" si="87"/>
        <v>227.56235389405401</v>
      </c>
      <c r="R657" s="216">
        <f t="shared" si="87"/>
        <v>227.56235389405401</v>
      </c>
      <c r="S657" s="216">
        <f t="shared" si="87"/>
        <v>227.56235389405401</v>
      </c>
      <c r="T657" s="216">
        <f t="shared" si="87"/>
        <v>227.56235389405401</v>
      </c>
      <c r="U657" s="216">
        <f t="shared" si="87"/>
        <v>227.56235389405401</v>
      </c>
      <c r="V657" s="216">
        <f t="shared" si="87"/>
        <v>227.56235389405401</v>
      </c>
      <c r="W657" s="216">
        <f t="shared" si="87"/>
        <v>227.56235389405401</v>
      </c>
      <c r="X657" s="216">
        <f t="shared" si="87"/>
        <v>227.56235389405401</v>
      </c>
      <c r="Y657" s="216">
        <f t="shared" si="87"/>
        <v>227.56235389405401</v>
      </c>
      <c r="Z657" s="216">
        <f t="shared" si="87"/>
        <v>227.56235389405401</v>
      </c>
      <c r="AA657" s="216">
        <f t="shared" si="87"/>
        <v>227.56235389405401</v>
      </c>
      <c r="AB657" s="216">
        <f t="shared" si="87"/>
        <v>227.56235389405401</v>
      </c>
      <c r="AC657" s="216">
        <f t="shared" si="87"/>
        <v>227.56235389405401</v>
      </c>
      <c r="AD657" s="216">
        <f t="shared" si="87"/>
        <v>227.56235389405401</v>
      </c>
      <c r="AE657" s="216">
        <f t="shared" si="87"/>
        <v>227.56235389405401</v>
      </c>
      <c r="AF657" s="216">
        <f t="shared" si="87"/>
        <v>227.56235389405401</v>
      </c>
      <c r="AG657" s="216">
        <f t="shared" si="87"/>
        <v>227.56235389405401</v>
      </c>
      <c r="AH657" s="216">
        <f t="shared" si="87"/>
        <v>227.56235389405401</v>
      </c>
      <c r="AI657" s="216">
        <f t="shared" si="87"/>
        <v>227.56235389405401</v>
      </c>
      <c r="AJ657" s="216">
        <f t="shared" si="87"/>
        <v>227.56235389405401</v>
      </c>
      <c r="AK657" s="216">
        <f t="shared" si="87"/>
        <v>227.56235389405401</v>
      </c>
      <c r="AL657" s="216">
        <f t="shared" si="87"/>
        <v>227.56235389405401</v>
      </c>
      <c r="AM657" s="216">
        <f t="shared" si="87"/>
        <v>227.56235389405401</v>
      </c>
      <c r="AN657" s="216">
        <f t="shared" si="87"/>
        <v>227.56235389405401</v>
      </c>
      <c r="AO657" s="216">
        <f t="shared" si="87"/>
        <v>227.56235389405401</v>
      </c>
      <c r="AP657" s="216">
        <f t="shared" si="87"/>
        <v>227.56235389405401</v>
      </c>
      <c r="AQ657" s="216">
        <f t="shared" si="87"/>
        <v>227.56235389405401</v>
      </c>
      <c r="AR657" s="216">
        <f t="shared" si="87"/>
        <v>227.56235389405401</v>
      </c>
      <c r="AS657" s="216">
        <f t="shared" si="87"/>
        <v>227.56235389405401</v>
      </c>
      <c r="AT657" s="216">
        <f t="shared" si="87"/>
        <v>227.56235389405401</v>
      </c>
    </row>
    <row r="658" spans="7:46" ht="13.9" customHeight="1" x14ac:dyDescent="0.4">
      <c r="G658" s="24"/>
      <c r="H658" s="261"/>
      <c r="I658" s="25"/>
      <c r="J658" s="252"/>
      <c r="K658" s="165" t="s">
        <v>159</v>
      </c>
      <c r="L658" s="217">
        <f t="shared" si="87"/>
        <v>227.56235389405401</v>
      </c>
      <c r="M658" s="217">
        <f t="shared" si="87"/>
        <v>227.56235389405401</v>
      </c>
      <c r="N658" s="217">
        <f t="shared" si="87"/>
        <v>227.56235389405401</v>
      </c>
      <c r="O658" s="217">
        <f t="shared" si="87"/>
        <v>227.56235389405401</v>
      </c>
      <c r="P658" s="217">
        <f t="shared" si="87"/>
        <v>227.56235389405401</v>
      </c>
      <c r="Q658" s="217">
        <f t="shared" si="87"/>
        <v>227.56235389405401</v>
      </c>
      <c r="R658" s="217">
        <f t="shared" si="87"/>
        <v>227.56235389405401</v>
      </c>
      <c r="S658" s="217">
        <f t="shared" si="87"/>
        <v>227.56235389405401</v>
      </c>
      <c r="T658" s="217">
        <f t="shared" si="87"/>
        <v>227.56235389405401</v>
      </c>
      <c r="U658" s="217">
        <f t="shared" si="87"/>
        <v>227.56235389405401</v>
      </c>
      <c r="V658" s="217">
        <f t="shared" si="87"/>
        <v>227.56235389405401</v>
      </c>
      <c r="W658" s="217">
        <f t="shared" si="87"/>
        <v>227.56235389405401</v>
      </c>
      <c r="X658" s="217">
        <f t="shared" si="87"/>
        <v>227.56235389405401</v>
      </c>
      <c r="Y658" s="217">
        <f t="shared" si="87"/>
        <v>227.56235389405401</v>
      </c>
      <c r="Z658" s="217">
        <f t="shared" si="87"/>
        <v>227.56235389405401</v>
      </c>
      <c r="AA658" s="217">
        <f t="shared" si="87"/>
        <v>227.56235389405401</v>
      </c>
      <c r="AB658" s="217">
        <f t="shared" si="87"/>
        <v>227.56235389405401</v>
      </c>
      <c r="AC658" s="217">
        <f t="shared" si="87"/>
        <v>227.56235389405401</v>
      </c>
      <c r="AD658" s="217">
        <f t="shared" si="87"/>
        <v>227.56235389405401</v>
      </c>
      <c r="AE658" s="217">
        <f t="shared" si="87"/>
        <v>227.56235389405401</v>
      </c>
      <c r="AF658" s="217">
        <f t="shared" si="87"/>
        <v>227.56235389405401</v>
      </c>
      <c r="AG658" s="217">
        <f t="shared" si="87"/>
        <v>227.56235389405401</v>
      </c>
      <c r="AH658" s="217">
        <f t="shared" si="87"/>
        <v>227.56235389405401</v>
      </c>
      <c r="AI658" s="217">
        <f t="shared" si="87"/>
        <v>227.56235389405401</v>
      </c>
      <c r="AJ658" s="217">
        <f t="shared" si="87"/>
        <v>227.56235389405401</v>
      </c>
      <c r="AK658" s="217">
        <f t="shared" si="87"/>
        <v>227.56235389405401</v>
      </c>
      <c r="AL658" s="217">
        <f t="shared" si="87"/>
        <v>227.56235389405401</v>
      </c>
      <c r="AM658" s="217">
        <f t="shared" si="87"/>
        <v>227.56235389405401</v>
      </c>
      <c r="AN658" s="217">
        <f t="shared" si="87"/>
        <v>227.56235389405401</v>
      </c>
      <c r="AO658" s="217">
        <f t="shared" si="87"/>
        <v>227.56235389405401</v>
      </c>
      <c r="AP658" s="217">
        <f t="shared" si="87"/>
        <v>227.56235389405401</v>
      </c>
      <c r="AQ658" s="217">
        <f t="shared" si="87"/>
        <v>227.56235389405401</v>
      </c>
      <c r="AR658" s="217">
        <f t="shared" si="87"/>
        <v>227.56235389405401</v>
      </c>
      <c r="AS658" s="217">
        <f t="shared" si="87"/>
        <v>227.56235389405401</v>
      </c>
      <c r="AT658" s="217">
        <f t="shared" si="87"/>
        <v>227.56235389405401</v>
      </c>
    </row>
    <row r="659" spans="7:46" ht="13.9" customHeight="1" thickBot="1" x14ac:dyDescent="0.45">
      <c r="G659" s="24"/>
      <c r="H659" s="261"/>
      <c r="I659" s="25"/>
      <c r="J659" s="252"/>
      <c r="K659" s="167" t="s">
        <v>160</v>
      </c>
      <c r="L659" s="218">
        <f t="shared" si="87"/>
        <v>227.56235389405401</v>
      </c>
      <c r="M659" s="218">
        <f t="shared" si="87"/>
        <v>227.56235389405401</v>
      </c>
      <c r="N659" s="218">
        <f t="shared" si="87"/>
        <v>227.56235389405401</v>
      </c>
      <c r="O659" s="218">
        <f t="shared" si="87"/>
        <v>227.56235389405401</v>
      </c>
      <c r="P659" s="218">
        <f t="shared" si="87"/>
        <v>227.56235389405401</v>
      </c>
      <c r="Q659" s="218">
        <f t="shared" si="87"/>
        <v>227.56235389405401</v>
      </c>
      <c r="R659" s="218">
        <f t="shared" si="87"/>
        <v>227.56235389405401</v>
      </c>
      <c r="S659" s="218">
        <f t="shared" si="87"/>
        <v>227.56235389405401</v>
      </c>
      <c r="T659" s="218">
        <f t="shared" si="87"/>
        <v>227.56235389405401</v>
      </c>
      <c r="U659" s="218">
        <f t="shared" si="87"/>
        <v>227.56235389405401</v>
      </c>
      <c r="V659" s="218">
        <f t="shared" si="87"/>
        <v>227.56235389405401</v>
      </c>
      <c r="W659" s="218">
        <f t="shared" si="87"/>
        <v>227.56235389405401</v>
      </c>
      <c r="X659" s="218">
        <f t="shared" si="87"/>
        <v>227.56235389405401</v>
      </c>
      <c r="Y659" s="218">
        <f t="shared" si="87"/>
        <v>227.56235389405401</v>
      </c>
      <c r="Z659" s="218">
        <f t="shared" si="87"/>
        <v>227.56235389405401</v>
      </c>
      <c r="AA659" s="218">
        <f t="shared" si="87"/>
        <v>227.56235389405401</v>
      </c>
      <c r="AB659" s="218">
        <f t="shared" si="87"/>
        <v>227.56235389405401</v>
      </c>
      <c r="AC659" s="218">
        <f t="shared" si="87"/>
        <v>227.56235389405401</v>
      </c>
      <c r="AD659" s="218">
        <f t="shared" si="87"/>
        <v>227.56235389405401</v>
      </c>
      <c r="AE659" s="218">
        <f t="shared" si="87"/>
        <v>227.56235389405401</v>
      </c>
      <c r="AF659" s="218">
        <f t="shared" si="87"/>
        <v>227.56235389405401</v>
      </c>
      <c r="AG659" s="218">
        <f t="shared" si="87"/>
        <v>227.56235389405401</v>
      </c>
      <c r="AH659" s="218">
        <f t="shared" si="87"/>
        <v>227.56235389405401</v>
      </c>
      <c r="AI659" s="218">
        <f t="shared" si="87"/>
        <v>227.56235389405401</v>
      </c>
      <c r="AJ659" s="218">
        <f t="shared" si="87"/>
        <v>227.56235389405401</v>
      </c>
      <c r="AK659" s="218">
        <f t="shared" si="87"/>
        <v>227.56235389405401</v>
      </c>
      <c r="AL659" s="218">
        <f t="shared" si="87"/>
        <v>227.56235389405401</v>
      </c>
      <c r="AM659" s="218">
        <f t="shared" si="87"/>
        <v>227.56235389405401</v>
      </c>
      <c r="AN659" s="218">
        <f t="shared" si="87"/>
        <v>227.56235389405401</v>
      </c>
      <c r="AO659" s="218">
        <f t="shared" si="87"/>
        <v>227.56235389405401</v>
      </c>
      <c r="AP659" s="218">
        <f t="shared" si="87"/>
        <v>227.56235389405401</v>
      </c>
      <c r="AQ659" s="218">
        <f t="shared" si="87"/>
        <v>227.56235389405401</v>
      </c>
      <c r="AR659" s="218">
        <f t="shared" si="87"/>
        <v>227.56235389405401</v>
      </c>
      <c r="AS659" s="218">
        <f t="shared" si="87"/>
        <v>227.56235389405401</v>
      </c>
      <c r="AT659" s="218">
        <f t="shared" si="87"/>
        <v>227.56235389405401</v>
      </c>
    </row>
    <row r="660" spans="7:46" ht="13.9" customHeight="1" thickTop="1" x14ac:dyDescent="0.4">
      <c r="G660" s="24"/>
      <c r="H660" s="261"/>
      <c r="I660" s="25"/>
      <c r="J660" s="252"/>
      <c r="K660" s="163" t="s">
        <v>161</v>
      </c>
      <c r="L660" s="219">
        <f t="shared" si="87"/>
        <v>273.48166647160247</v>
      </c>
      <c r="M660" s="219">
        <f t="shared" si="87"/>
        <v>273.48166647160247</v>
      </c>
      <c r="N660" s="219">
        <f t="shared" si="87"/>
        <v>273.48166647160247</v>
      </c>
      <c r="O660" s="219">
        <f t="shared" si="87"/>
        <v>273.48166647160247</v>
      </c>
      <c r="P660" s="219">
        <f t="shared" si="87"/>
        <v>273.48166647160247</v>
      </c>
      <c r="Q660" s="219">
        <f t="shared" si="87"/>
        <v>273.48166647160247</v>
      </c>
      <c r="R660" s="219">
        <f t="shared" si="87"/>
        <v>273.48166647160247</v>
      </c>
      <c r="S660" s="219">
        <f t="shared" si="87"/>
        <v>273.48166647160247</v>
      </c>
      <c r="T660" s="219">
        <f t="shared" si="87"/>
        <v>273.48166647160247</v>
      </c>
      <c r="U660" s="219">
        <f t="shared" si="87"/>
        <v>273.48166647160247</v>
      </c>
      <c r="V660" s="219">
        <f t="shared" si="87"/>
        <v>273.48166647160247</v>
      </c>
      <c r="W660" s="219">
        <f t="shared" si="87"/>
        <v>273.48166647160247</v>
      </c>
      <c r="X660" s="219">
        <f t="shared" si="87"/>
        <v>273.48166647160247</v>
      </c>
      <c r="Y660" s="219">
        <f t="shared" si="87"/>
        <v>273.48166647160247</v>
      </c>
      <c r="Z660" s="219">
        <f t="shared" si="87"/>
        <v>273.48166647160247</v>
      </c>
      <c r="AA660" s="219">
        <f t="shared" si="87"/>
        <v>273.48166647160247</v>
      </c>
      <c r="AB660" s="219">
        <f t="shared" si="87"/>
        <v>273.48166647160247</v>
      </c>
      <c r="AC660" s="219">
        <f t="shared" si="87"/>
        <v>273.48166647160247</v>
      </c>
      <c r="AD660" s="219">
        <f t="shared" si="87"/>
        <v>273.48166647160247</v>
      </c>
      <c r="AE660" s="219">
        <f t="shared" si="87"/>
        <v>273.48166647160247</v>
      </c>
      <c r="AF660" s="219">
        <f t="shared" si="87"/>
        <v>273.48166647160247</v>
      </c>
      <c r="AG660" s="219">
        <f t="shared" si="87"/>
        <v>273.48166647160247</v>
      </c>
      <c r="AH660" s="219">
        <f t="shared" si="87"/>
        <v>273.48166647160247</v>
      </c>
      <c r="AI660" s="219">
        <f t="shared" si="87"/>
        <v>273.48166647160247</v>
      </c>
      <c r="AJ660" s="219">
        <f t="shared" si="87"/>
        <v>273.48166647160247</v>
      </c>
      <c r="AK660" s="219">
        <f t="shared" si="87"/>
        <v>273.48166647160247</v>
      </c>
      <c r="AL660" s="219">
        <f t="shared" si="87"/>
        <v>273.48166647160247</v>
      </c>
      <c r="AM660" s="219">
        <f t="shared" si="87"/>
        <v>273.48166647160247</v>
      </c>
      <c r="AN660" s="219">
        <f t="shared" si="87"/>
        <v>273.48166647160247</v>
      </c>
      <c r="AO660" s="219">
        <f t="shared" si="87"/>
        <v>273.48166647160247</v>
      </c>
      <c r="AP660" s="219">
        <f t="shared" si="87"/>
        <v>273.48166647160247</v>
      </c>
      <c r="AQ660" s="219">
        <f t="shared" si="87"/>
        <v>273.48166647160247</v>
      </c>
      <c r="AR660" s="219">
        <f t="shared" si="87"/>
        <v>273.48166647160247</v>
      </c>
      <c r="AS660" s="219">
        <f t="shared" si="87"/>
        <v>273.48166647160247</v>
      </c>
      <c r="AT660" s="219">
        <f t="shared" si="87"/>
        <v>273.48166647160247</v>
      </c>
    </row>
    <row r="661" spans="7:46" ht="13.9" customHeight="1" x14ac:dyDescent="0.4">
      <c r="G661" s="24"/>
      <c r="H661" s="261"/>
      <c r="I661" s="25"/>
      <c r="J661" s="252"/>
      <c r="K661" s="165" t="s">
        <v>162</v>
      </c>
      <c r="L661" s="217">
        <f t="shared" si="87"/>
        <v>273.48166647160247</v>
      </c>
      <c r="M661" s="217">
        <f t="shared" si="87"/>
        <v>273.48166647160247</v>
      </c>
      <c r="N661" s="217">
        <f t="shared" si="87"/>
        <v>273.48166647160247</v>
      </c>
      <c r="O661" s="217">
        <f t="shared" si="87"/>
        <v>273.48166647160247</v>
      </c>
      <c r="P661" s="217">
        <f t="shared" si="87"/>
        <v>273.48166647160247</v>
      </c>
      <c r="Q661" s="217">
        <f t="shared" si="87"/>
        <v>273.48166647160247</v>
      </c>
      <c r="R661" s="217">
        <f t="shared" si="87"/>
        <v>273.48166647160247</v>
      </c>
      <c r="S661" s="217">
        <f t="shared" si="87"/>
        <v>273.48166647160247</v>
      </c>
      <c r="T661" s="217">
        <f t="shared" si="87"/>
        <v>273.48166647160247</v>
      </c>
      <c r="U661" s="217">
        <f t="shared" si="87"/>
        <v>273.48166647160247</v>
      </c>
      <c r="V661" s="217">
        <f t="shared" si="87"/>
        <v>273.48166647160247</v>
      </c>
      <c r="W661" s="217">
        <f t="shared" si="87"/>
        <v>273.48166647160247</v>
      </c>
      <c r="X661" s="217">
        <f t="shared" si="87"/>
        <v>273.48166647160247</v>
      </c>
      <c r="Y661" s="217">
        <f t="shared" si="87"/>
        <v>273.48166647160247</v>
      </c>
      <c r="Z661" s="217">
        <f t="shared" si="87"/>
        <v>273.48166647160247</v>
      </c>
      <c r="AA661" s="217">
        <f t="shared" si="87"/>
        <v>273.48166647160247</v>
      </c>
      <c r="AB661" s="217">
        <f t="shared" si="87"/>
        <v>273.48166647160247</v>
      </c>
      <c r="AC661" s="217">
        <f t="shared" si="87"/>
        <v>273.48166647160247</v>
      </c>
      <c r="AD661" s="217">
        <f t="shared" si="87"/>
        <v>273.48166647160247</v>
      </c>
      <c r="AE661" s="217">
        <f t="shared" si="87"/>
        <v>273.48166647160247</v>
      </c>
      <c r="AF661" s="217">
        <f t="shared" si="87"/>
        <v>273.48166647160247</v>
      </c>
      <c r="AG661" s="217">
        <f t="shared" si="87"/>
        <v>273.48166647160247</v>
      </c>
      <c r="AH661" s="217">
        <f t="shared" si="87"/>
        <v>273.48166647160247</v>
      </c>
      <c r="AI661" s="217">
        <f t="shared" si="87"/>
        <v>273.48166647160247</v>
      </c>
      <c r="AJ661" s="217">
        <f t="shared" si="87"/>
        <v>273.48166647160247</v>
      </c>
      <c r="AK661" s="217">
        <f t="shared" si="87"/>
        <v>273.48166647160247</v>
      </c>
      <c r="AL661" s="217">
        <f t="shared" si="87"/>
        <v>273.48166647160247</v>
      </c>
      <c r="AM661" s="217">
        <f t="shared" si="87"/>
        <v>273.48166647160247</v>
      </c>
      <c r="AN661" s="217">
        <f t="shared" si="87"/>
        <v>273.48166647160247</v>
      </c>
      <c r="AO661" s="217">
        <f t="shared" si="87"/>
        <v>273.48166647160247</v>
      </c>
      <c r="AP661" s="217">
        <f t="shared" si="87"/>
        <v>273.48166647160247</v>
      </c>
      <c r="AQ661" s="217">
        <f t="shared" si="87"/>
        <v>273.48166647160247</v>
      </c>
      <c r="AR661" s="217">
        <f t="shared" si="87"/>
        <v>273.48166647160247</v>
      </c>
      <c r="AS661" s="217">
        <f t="shared" si="87"/>
        <v>273.48166647160247</v>
      </c>
      <c r="AT661" s="217">
        <f t="shared" si="87"/>
        <v>273.48166647160247</v>
      </c>
    </row>
    <row r="662" spans="7:46" ht="13.9" customHeight="1" thickBot="1" x14ac:dyDescent="0.45">
      <c r="G662" s="24"/>
      <c r="H662" s="261"/>
      <c r="I662" s="25"/>
      <c r="J662" s="252"/>
      <c r="K662" s="167" t="s">
        <v>163</v>
      </c>
      <c r="L662" s="218">
        <f t="shared" si="87"/>
        <v>273.48166647160247</v>
      </c>
      <c r="M662" s="218">
        <f t="shared" si="87"/>
        <v>273.48166647160247</v>
      </c>
      <c r="N662" s="218">
        <f t="shared" si="87"/>
        <v>273.48166647160247</v>
      </c>
      <c r="O662" s="218">
        <f t="shared" si="87"/>
        <v>273.48166647160247</v>
      </c>
      <c r="P662" s="218">
        <f t="shared" si="87"/>
        <v>273.48166647160247</v>
      </c>
      <c r="Q662" s="218">
        <f t="shared" si="87"/>
        <v>273.48166647160247</v>
      </c>
      <c r="R662" s="218">
        <f t="shared" si="87"/>
        <v>273.48166647160247</v>
      </c>
      <c r="S662" s="218">
        <f t="shared" si="87"/>
        <v>273.48166647160247</v>
      </c>
      <c r="T662" s="218">
        <f t="shared" si="87"/>
        <v>273.48166647160247</v>
      </c>
      <c r="U662" s="218">
        <f t="shared" si="87"/>
        <v>273.48166647160247</v>
      </c>
      <c r="V662" s="218">
        <f t="shared" si="87"/>
        <v>273.48166647160247</v>
      </c>
      <c r="W662" s="218">
        <f t="shared" si="87"/>
        <v>273.48166647160247</v>
      </c>
      <c r="X662" s="218">
        <f t="shared" si="87"/>
        <v>273.48166647160247</v>
      </c>
      <c r="Y662" s="218">
        <f t="shared" si="87"/>
        <v>273.48166647160247</v>
      </c>
      <c r="Z662" s="218">
        <f t="shared" si="87"/>
        <v>273.48166647160247</v>
      </c>
      <c r="AA662" s="218">
        <f t="shared" si="87"/>
        <v>273.48166647160247</v>
      </c>
      <c r="AB662" s="218">
        <f t="shared" si="87"/>
        <v>273.48166647160247</v>
      </c>
      <c r="AC662" s="218">
        <f t="shared" si="87"/>
        <v>273.48166647160247</v>
      </c>
      <c r="AD662" s="218">
        <f t="shared" si="87"/>
        <v>273.48166647160247</v>
      </c>
      <c r="AE662" s="218">
        <f t="shared" si="87"/>
        <v>273.48166647160247</v>
      </c>
      <c r="AF662" s="218">
        <f t="shared" si="87"/>
        <v>273.48166647160247</v>
      </c>
      <c r="AG662" s="218">
        <f t="shared" si="87"/>
        <v>273.48166647160247</v>
      </c>
      <c r="AH662" s="218">
        <f t="shared" si="87"/>
        <v>273.48166647160247</v>
      </c>
      <c r="AI662" s="218">
        <f t="shared" si="87"/>
        <v>273.48166647160247</v>
      </c>
      <c r="AJ662" s="218">
        <f t="shared" si="87"/>
        <v>273.48166647160247</v>
      </c>
      <c r="AK662" s="218">
        <f t="shared" si="87"/>
        <v>273.48166647160247</v>
      </c>
      <c r="AL662" s="218">
        <f t="shared" si="87"/>
        <v>273.48166647160247</v>
      </c>
      <c r="AM662" s="218">
        <f t="shared" si="87"/>
        <v>273.48166647160247</v>
      </c>
      <c r="AN662" s="218">
        <f t="shared" si="87"/>
        <v>273.48166647160247</v>
      </c>
      <c r="AO662" s="218">
        <f t="shared" si="87"/>
        <v>273.48166647160247</v>
      </c>
      <c r="AP662" s="218">
        <f t="shared" si="87"/>
        <v>273.48166647160247</v>
      </c>
      <c r="AQ662" s="218">
        <f t="shared" si="87"/>
        <v>273.48166647160247</v>
      </c>
      <c r="AR662" s="218">
        <f t="shared" si="87"/>
        <v>273.48166647160247</v>
      </c>
      <c r="AS662" s="218">
        <f t="shared" si="87"/>
        <v>273.48166647160247</v>
      </c>
      <c r="AT662" s="218">
        <f t="shared" si="87"/>
        <v>273.48166647160247</v>
      </c>
    </row>
    <row r="663" spans="7:46" ht="13.9" customHeight="1" thickTop="1" x14ac:dyDescent="0.4">
      <c r="G663" s="24"/>
      <c r="H663" s="261"/>
      <c r="I663" s="25"/>
      <c r="J663" s="252"/>
      <c r="K663" s="163" t="s">
        <v>164</v>
      </c>
      <c r="L663" s="219">
        <f t="shared" si="87"/>
        <v>355.68628910137539</v>
      </c>
      <c r="M663" s="219">
        <f t="shared" si="87"/>
        <v>355.68628910137539</v>
      </c>
      <c r="N663" s="219">
        <f t="shared" si="87"/>
        <v>355.68628910137539</v>
      </c>
      <c r="O663" s="219">
        <f t="shared" si="87"/>
        <v>355.68628910137539</v>
      </c>
      <c r="P663" s="219">
        <f t="shared" si="87"/>
        <v>355.68628910137539</v>
      </c>
      <c r="Q663" s="219">
        <f t="shared" si="87"/>
        <v>355.68628910137539</v>
      </c>
      <c r="R663" s="219">
        <f t="shared" si="87"/>
        <v>355.68628910137539</v>
      </c>
      <c r="S663" s="219">
        <f t="shared" si="87"/>
        <v>355.68628910137539</v>
      </c>
      <c r="T663" s="219">
        <f t="shared" si="87"/>
        <v>355.68628910137539</v>
      </c>
      <c r="U663" s="219">
        <f t="shared" si="87"/>
        <v>355.68628910137539</v>
      </c>
      <c r="V663" s="219">
        <f t="shared" si="87"/>
        <v>355.68628910137539</v>
      </c>
      <c r="W663" s="219">
        <f t="shared" si="87"/>
        <v>355.68628910137539</v>
      </c>
      <c r="X663" s="219">
        <f t="shared" si="87"/>
        <v>355.68628910137539</v>
      </c>
      <c r="Y663" s="219">
        <f t="shared" si="87"/>
        <v>355.68628910137539</v>
      </c>
      <c r="Z663" s="219">
        <f t="shared" si="87"/>
        <v>355.68628910137539</v>
      </c>
      <c r="AA663" s="219">
        <f t="shared" si="87"/>
        <v>355.68628910137539</v>
      </c>
      <c r="AB663" s="219">
        <f t="shared" si="87"/>
        <v>355.68628910137539</v>
      </c>
      <c r="AC663" s="219">
        <f t="shared" si="87"/>
        <v>355.68628910137539</v>
      </c>
      <c r="AD663" s="219">
        <f t="shared" si="87"/>
        <v>355.68628910137539</v>
      </c>
      <c r="AE663" s="219">
        <f t="shared" si="87"/>
        <v>355.68628910137539</v>
      </c>
      <c r="AF663" s="219">
        <f t="shared" si="87"/>
        <v>355.68628910137539</v>
      </c>
      <c r="AG663" s="219">
        <f t="shared" si="87"/>
        <v>355.68628910137539</v>
      </c>
      <c r="AH663" s="219">
        <f t="shared" si="87"/>
        <v>355.68628910137539</v>
      </c>
      <c r="AI663" s="219">
        <f t="shared" si="87"/>
        <v>355.68628910137539</v>
      </c>
      <c r="AJ663" s="219">
        <f t="shared" si="87"/>
        <v>355.68628910137539</v>
      </c>
      <c r="AK663" s="219">
        <f t="shared" si="87"/>
        <v>355.68628910137539</v>
      </c>
      <c r="AL663" s="219">
        <f t="shared" si="87"/>
        <v>355.68628910137539</v>
      </c>
      <c r="AM663" s="219">
        <f t="shared" si="87"/>
        <v>355.68628910137539</v>
      </c>
      <c r="AN663" s="219">
        <f t="shared" si="87"/>
        <v>355.68628910137539</v>
      </c>
      <c r="AO663" s="219">
        <f t="shared" si="87"/>
        <v>355.68628910137539</v>
      </c>
      <c r="AP663" s="219">
        <f t="shared" si="87"/>
        <v>355.68628910137539</v>
      </c>
      <c r="AQ663" s="219">
        <f t="shared" si="87"/>
        <v>355.68628910137539</v>
      </c>
      <c r="AR663" s="219">
        <f t="shared" si="87"/>
        <v>355.68628910137539</v>
      </c>
      <c r="AS663" s="219">
        <f t="shared" si="87"/>
        <v>355.68628910137539</v>
      </c>
      <c r="AT663" s="219">
        <f t="shared" si="87"/>
        <v>355.68628910137539</v>
      </c>
    </row>
    <row r="664" spans="7:46" ht="13.9" customHeight="1" x14ac:dyDescent="0.4">
      <c r="G664" s="24"/>
      <c r="H664" s="261"/>
      <c r="I664" s="25"/>
      <c r="J664" s="252"/>
      <c r="K664" s="165" t="s">
        <v>165</v>
      </c>
      <c r="L664" s="217">
        <f t="shared" si="87"/>
        <v>355.68628910137539</v>
      </c>
      <c r="M664" s="217">
        <f t="shared" si="87"/>
        <v>355.68628910137539</v>
      </c>
      <c r="N664" s="217">
        <f t="shared" si="87"/>
        <v>355.68628910137539</v>
      </c>
      <c r="O664" s="217">
        <f t="shared" si="87"/>
        <v>355.68628910137539</v>
      </c>
      <c r="P664" s="217">
        <f t="shared" si="87"/>
        <v>355.68628910137539</v>
      </c>
      <c r="Q664" s="217">
        <f t="shared" si="87"/>
        <v>355.68628910137539</v>
      </c>
      <c r="R664" s="217">
        <f t="shared" si="87"/>
        <v>355.68628910137539</v>
      </c>
      <c r="S664" s="217">
        <f t="shared" si="87"/>
        <v>355.68628910137539</v>
      </c>
      <c r="T664" s="217">
        <f t="shared" si="87"/>
        <v>355.68628910137539</v>
      </c>
      <c r="U664" s="217">
        <f t="shared" si="87"/>
        <v>355.68628910137539</v>
      </c>
      <c r="V664" s="217">
        <f t="shared" ref="V664:AT664" si="88">V711</f>
        <v>355.68628910137539</v>
      </c>
      <c r="W664" s="217">
        <f t="shared" si="88"/>
        <v>355.68628910137539</v>
      </c>
      <c r="X664" s="217">
        <f t="shared" si="88"/>
        <v>355.68628910137539</v>
      </c>
      <c r="Y664" s="217">
        <f t="shared" si="88"/>
        <v>355.68628910137539</v>
      </c>
      <c r="Z664" s="217">
        <f t="shared" si="88"/>
        <v>355.68628910137539</v>
      </c>
      <c r="AA664" s="217">
        <f t="shared" si="88"/>
        <v>355.68628910137539</v>
      </c>
      <c r="AB664" s="217">
        <f t="shared" si="88"/>
        <v>355.68628910137539</v>
      </c>
      <c r="AC664" s="217">
        <f t="shared" si="88"/>
        <v>355.68628910137539</v>
      </c>
      <c r="AD664" s="217">
        <f t="shared" si="88"/>
        <v>355.68628910137539</v>
      </c>
      <c r="AE664" s="217">
        <f t="shared" si="88"/>
        <v>355.68628910137539</v>
      </c>
      <c r="AF664" s="217">
        <f t="shared" si="88"/>
        <v>355.68628910137539</v>
      </c>
      <c r="AG664" s="217">
        <f t="shared" si="88"/>
        <v>355.68628910137539</v>
      </c>
      <c r="AH664" s="217">
        <f t="shared" si="88"/>
        <v>355.68628910137539</v>
      </c>
      <c r="AI664" s="217">
        <f t="shared" si="88"/>
        <v>355.68628910137539</v>
      </c>
      <c r="AJ664" s="217">
        <f t="shared" si="88"/>
        <v>355.68628910137539</v>
      </c>
      <c r="AK664" s="217">
        <f t="shared" si="88"/>
        <v>355.68628910137539</v>
      </c>
      <c r="AL664" s="217">
        <f t="shared" si="88"/>
        <v>355.68628910137539</v>
      </c>
      <c r="AM664" s="217">
        <f t="shared" si="88"/>
        <v>355.68628910137539</v>
      </c>
      <c r="AN664" s="217">
        <f t="shared" si="88"/>
        <v>355.68628910137539</v>
      </c>
      <c r="AO664" s="217">
        <f t="shared" si="88"/>
        <v>355.68628910137539</v>
      </c>
      <c r="AP664" s="217">
        <f t="shared" si="88"/>
        <v>355.68628910137539</v>
      </c>
      <c r="AQ664" s="217">
        <f t="shared" si="88"/>
        <v>355.68628910137539</v>
      </c>
      <c r="AR664" s="217">
        <f t="shared" si="88"/>
        <v>355.68628910137539</v>
      </c>
      <c r="AS664" s="217">
        <f t="shared" si="88"/>
        <v>355.68628910137539</v>
      </c>
      <c r="AT664" s="217">
        <f t="shared" si="88"/>
        <v>355.68628910137539</v>
      </c>
    </row>
    <row r="665" spans="7:46" ht="13.9" customHeight="1" thickBot="1" x14ac:dyDescent="0.45">
      <c r="G665" s="24"/>
      <c r="H665" s="261"/>
      <c r="I665" s="25"/>
      <c r="J665" s="252"/>
      <c r="K665" s="167" t="s">
        <v>166</v>
      </c>
      <c r="L665" s="218">
        <f t="shared" ref="L665:AT672" si="89">L712</f>
        <v>355.68628910137539</v>
      </c>
      <c r="M665" s="218">
        <f t="shared" si="89"/>
        <v>355.68628910137539</v>
      </c>
      <c r="N665" s="218">
        <f t="shared" si="89"/>
        <v>355.68628910137539</v>
      </c>
      <c r="O665" s="218">
        <f t="shared" si="89"/>
        <v>355.68628910137539</v>
      </c>
      <c r="P665" s="218">
        <f t="shared" si="89"/>
        <v>355.68628910137539</v>
      </c>
      <c r="Q665" s="218">
        <f t="shared" si="89"/>
        <v>355.68628910137539</v>
      </c>
      <c r="R665" s="218">
        <f t="shared" si="89"/>
        <v>355.68628910137539</v>
      </c>
      <c r="S665" s="218">
        <f t="shared" si="89"/>
        <v>355.68628910137539</v>
      </c>
      <c r="T665" s="218">
        <f t="shared" si="89"/>
        <v>355.68628910137539</v>
      </c>
      <c r="U665" s="218">
        <f t="shared" si="89"/>
        <v>355.68628910137539</v>
      </c>
      <c r="V665" s="218">
        <f t="shared" si="89"/>
        <v>355.68628910137539</v>
      </c>
      <c r="W665" s="218">
        <f t="shared" si="89"/>
        <v>355.68628910137539</v>
      </c>
      <c r="X665" s="218">
        <f t="shared" si="89"/>
        <v>355.68628910137539</v>
      </c>
      <c r="Y665" s="218">
        <f t="shared" si="89"/>
        <v>355.68628910137539</v>
      </c>
      <c r="Z665" s="218">
        <f t="shared" si="89"/>
        <v>355.68628910137539</v>
      </c>
      <c r="AA665" s="218">
        <f t="shared" si="89"/>
        <v>355.68628910137539</v>
      </c>
      <c r="AB665" s="218">
        <f t="shared" si="89"/>
        <v>355.68628910137539</v>
      </c>
      <c r="AC665" s="218">
        <f t="shared" si="89"/>
        <v>355.68628910137539</v>
      </c>
      <c r="AD665" s="218">
        <f t="shared" si="89"/>
        <v>355.68628910137539</v>
      </c>
      <c r="AE665" s="218">
        <f t="shared" si="89"/>
        <v>355.68628910137539</v>
      </c>
      <c r="AF665" s="218">
        <f t="shared" si="89"/>
        <v>355.68628910137539</v>
      </c>
      <c r="AG665" s="218">
        <f t="shared" si="89"/>
        <v>355.68628910137539</v>
      </c>
      <c r="AH665" s="218">
        <f t="shared" si="89"/>
        <v>355.68628910137539</v>
      </c>
      <c r="AI665" s="218">
        <f t="shared" si="89"/>
        <v>355.68628910137539</v>
      </c>
      <c r="AJ665" s="218">
        <f t="shared" si="89"/>
        <v>355.68628910137539</v>
      </c>
      <c r="AK665" s="218">
        <f t="shared" si="89"/>
        <v>355.68628910137539</v>
      </c>
      <c r="AL665" s="218">
        <f t="shared" si="89"/>
        <v>355.68628910137539</v>
      </c>
      <c r="AM665" s="218">
        <f t="shared" si="89"/>
        <v>355.68628910137539</v>
      </c>
      <c r="AN665" s="218">
        <f t="shared" si="89"/>
        <v>355.68628910137539</v>
      </c>
      <c r="AO665" s="218">
        <f t="shared" si="89"/>
        <v>355.68628910137539</v>
      </c>
      <c r="AP665" s="218">
        <f t="shared" si="89"/>
        <v>355.68628910137539</v>
      </c>
      <c r="AQ665" s="218">
        <f t="shared" si="89"/>
        <v>355.68628910137539</v>
      </c>
      <c r="AR665" s="218">
        <f t="shared" si="89"/>
        <v>355.68628910137539</v>
      </c>
      <c r="AS665" s="218">
        <f t="shared" si="89"/>
        <v>355.68628910137539</v>
      </c>
      <c r="AT665" s="218">
        <f t="shared" si="89"/>
        <v>355.68628910137539</v>
      </c>
    </row>
    <row r="666" spans="7:46" ht="13.9" customHeight="1" thickTop="1" x14ac:dyDescent="0.4">
      <c r="G666" s="24"/>
      <c r="H666" s="261"/>
      <c r="I666" s="25"/>
      <c r="J666" s="252"/>
      <c r="K666" s="163" t="s">
        <v>167</v>
      </c>
      <c r="L666" s="219">
        <f t="shared" si="89"/>
        <v>588.23213555162476</v>
      </c>
      <c r="M666" s="219">
        <f t="shared" si="89"/>
        <v>588.23213555162476</v>
      </c>
      <c r="N666" s="219">
        <f t="shared" si="89"/>
        <v>588.23213555162476</v>
      </c>
      <c r="O666" s="219">
        <f t="shared" si="89"/>
        <v>588.23213555162476</v>
      </c>
      <c r="P666" s="219">
        <f t="shared" si="89"/>
        <v>588.23213555162476</v>
      </c>
      <c r="Q666" s="219">
        <f t="shared" si="89"/>
        <v>588.23213555162476</v>
      </c>
      <c r="R666" s="219">
        <f t="shared" si="89"/>
        <v>588.23213555162476</v>
      </c>
      <c r="S666" s="219">
        <f t="shared" si="89"/>
        <v>588.23213555162476</v>
      </c>
      <c r="T666" s="219">
        <f t="shared" si="89"/>
        <v>588.23213555162476</v>
      </c>
      <c r="U666" s="219">
        <f t="shared" si="89"/>
        <v>588.23213555162476</v>
      </c>
      <c r="V666" s="219">
        <f t="shared" si="89"/>
        <v>588.23213555162476</v>
      </c>
      <c r="W666" s="219">
        <f t="shared" si="89"/>
        <v>588.23213555162476</v>
      </c>
      <c r="X666" s="219">
        <f t="shared" si="89"/>
        <v>588.23213555162476</v>
      </c>
      <c r="Y666" s="219">
        <f t="shared" si="89"/>
        <v>588.23213555162476</v>
      </c>
      <c r="Z666" s="219">
        <f t="shared" si="89"/>
        <v>588.23213555162476</v>
      </c>
      <c r="AA666" s="219">
        <f t="shared" si="89"/>
        <v>588.23213555162476</v>
      </c>
      <c r="AB666" s="219">
        <f t="shared" si="89"/>
        <v>588.23213555162476</v>
      </c>
      <c r="AC666" s="219">
        <f t="shared" si="89"/>
        <v>588.23213555162476</v>
      </c>
      <c r="AD666" s="219">
        <f t="shared" si="89"/>
        <v>588.23213555162476</v>
      </c>
      <c r="AE666" s="219">
        <f t="shared" si="89"/>
        <v>588.23213555162476</v>
      </c>
      <c r="AF666" s="219">
        <f t="shared" si="89"/>
        <v>588.23213555162476</v>
      </c>
      <c r="AG666" s="219">
        <f t="shared" si="89"/>
        <v>588.23213555162476</v>
      </c>
      <c r="AH666" s="219">
        <f t="shared" si="89"/>
        <v>588.23213555162476</v>
      </c>
      <c r="AI666" s="219">
        <f t="shared" si="89"/>
        <v>588.23213555162476</v>
      </c>
      <c r="AJ666" s="219">
        <f t="shared" si="89"/>
        <v>588.23213555162476</v>
      </c>
      <c r="AK666" s="219">
        <f t="shared" si="89"/>
        <v>588.23213555162476</v>
      </c>
      <c r="AL666" s="219">
        <f t="shared" si="89"/>
        <v>588.23213555162476</v>
      </c>
      <c r="AM666" s="219">
        <f t="shared" si="89"/>
        <v>588.23213555162476</v>
      </c>
      <c r="AN666" s="219">
        <f t="shared" si="89"/>
        <v>588.23213555162476</v>
      </c>
      <c r="AO666" s="219">
        <f t="shared" si="89"/>
        <v>588.23213555162476</v>
      </c>
      <c r="AP666" s="219">
        <f t="shared" si="89"/>
        <v>588.23213555162476</v>
      </c>
      <c r="AQ666" s="219">
        <f t="shared" si="89"/>
        <v>588.23213555162476</v>
      </c>
      <c r="AR666" s="219">
        <f t="shared" si="89"/>
        <v>588.23213555162476</v>
      </c>
      <c r="AS666" s="219">
        <f t="shared" si="89"/>
        <v>588.23213555162476</v>
      </c>
      <c r="AT666" s="219">
        <f t="shared" si="89"/>
        <v>588.23213555162476</v>
      </c>
    </row>
    <row r="667" spans="7:46" ht="13.9" customHeight="1" x14ac:dyDescent="0.4">
      <c r="G667" s="24"/>
      <c r="H667" s="261"/>
      <c r="I667" s="25"/>
      <c r="J667" s="252"/>
      <c r="K667" s="165" t="s">
        <v>168</v>
      </c>
      <c r="L667" s="217">
        <f t="shared" si="89"/>
        <v>588.23213555162476</v>
      </c>
      <c r="M667" s="217">
        <f t="shared" si="89"/>
        <v>588.23213555162476</v>
      </c>
      <c r="N667" s="217">
        <f t="shared" si="89"/>
        <v>588.23213555162476</v>
      </c>
      <c r="O667" s="217">
        <f t="shared" si="89"/>
        <v>588.23213555162476</v>
      </c>
      <c r="P667" s="217">
        <f t="shared" si="89"/>
        <v>588.23213555162476</v>
      </c>
      <c r="Q667" s="217">
        <f t="shared" si="89"/>
        <v>588.23213555162476</v>
      </c>
      <c r="R667" s="217">
        <f t="shared" si="89"/>
        <v>588.23213555162476</v>
      </c>
      <c r="S667" s="217">
        <f t="shared" si="89"/>
        <v>588.23213555162476</v>
      </c>
      <c r="T667" s="217">
        <f t="shared" si="89"/>
        <v>588.23213555162476</v>
      </c>
      <c r="U667" s="217">
        <f t="shared" si="89"/>
        <v>588.23213555162476</v>
      </c>
      <c r="V667" s="217">
        <f t="shared" si="89"/>
        <v>588.23213555162476</v>
      </c>
      <c r="W667" s="217">
        <f t="shared" si="89"/>
        <v>588.23213555162476</v>
      </c>
      <c r="X667" s="217">
        <f t="shared" si="89"/>
        <v>588.23213555162476</v>
      </c>
      <c r="Y667" s="217">
        <f t="shared" si="89"/>
        <v>588.23213555162476</v>
      </c>
      <c r="Z667" s="217">
        <f t="shared" si="89"/>
        <v>588.23213555162476</v>
      </c>
      <c r="AA667" s="217">
        <f t="shared" si="89"/>
        <v>588.23213555162476</v>
      </c>
      <c r="AB667" s="217">
        <f t="shared" si="89"/>
        <v>588.23213555162476</v>
      </c>
      <c r="AC667" s="217">
        <f t="shared" si="89"/>
        <v>588.23213555162476</v>
      </c>
      <c r="AD667" s="217">
        <f t="shared" si="89"/>
        <v>588.23213555162476</v>
      </c>
      <c r="AE667" s="217">
        <f t="shared" si="89"/>
        <v>588.23213555162476</v>
      </c>
      <c r="AF667" s="217">
        <f t="shared" si="89"/>
        <v>588.23213555162476</v>
      </c>
      <c r="AG667" s="217">
        <f t="shared" si="89"/>
        <v>588.23213555162476</v>
      </c>
      <c r="AH667" s="217">
        <f t="shared" si="89"/>
        <v>588.23213555162476</v>
      </c>
      <c r="AI667" s="217">
        <f t="shared" si="89"/>
        <v>588.23213555162476</v>
      </c>
      <c r="AJ667" s="217">
        <f t="shared" si="89"/>
        <v>588.23213555162476</v>
      </c>
      <c r="AK667" s="217">
        <f t="shared" si="89"/>
        <v>588.23213555162476</v>
      </c>
      <c r="AL667" s="217">
        <f t="shared" si="89"/>
        <v>588.23213555162476</v>
      </c>
      <c r="AM667" s="217">
        <f t="shared" si="89"/>
        <v>588.23213555162476</v>
      </c>
      <c r="AN667" s="217">
        <f t="shared" si="89"/>
        <v>588.23213555162476</v>
      </c>
      <c r="AO667" s="217">
        <f t="shared" si="89"/>
        <v>588.23213555162476</v>
      </c>
      <c r="AP667" s="217">
        <f t="shared" si="89"/>
        <v>588.23213555162476</v>
      </c>
      <c r="AQ667" s="217">
        <f t="shared" si="89"/>
        <v>588.23213555162476</v>
      </c>
      <c r="AR667" s="217">
        <f t="shared" si="89"/>
        <v>588.23213555162476</v>
      </c>
      <c r="AS667" s="217">
        <f t="shared" si="89"/>
        <v>588.23213555162476</v>
      </c>
      <c r="AT667" s="217">
        <f t="shared" si="89"/>
        <v>588.23213555162476</v>
      </c>
    </row>
    <row r="668" spans="7:46" ht="13.9" customHeight="1" thickBot="1" x14ac:dyDescent="0.45">
      <c r="G668" s="24"/>
      <c r="H668" s="261"/>
      <c r="I668" s="25"/>
      <c r="J668" s="252"/>
      <c r="K668" s="167" t="s">
        <v>169</v>
      </c>
      <c r="L668" s="218">
        <f t="shared" si="89"/>
        <v>588.23213555162476</v>
      </c>
      <c r="M668" s="218">
        <f t="shared" si="89"/>
        <v>588.23213555162476</v>
      </c>
      <c r="N668" s="218">
        <f t="shared" si="89"/>
        <v>588.23213555162476</v>
      </c>
      <c r="O668" s="218">
        <f t="shared" si="89"/>
        <v>588.23213555162476</v>
      </c>
      <c r="P668" s="218">
        <f t="shared" si="89"/>
        <v>588.23213555162476</v>
      </c>
      <c r="Q668" s="218">
        <f t="shared" si="89"/>
        <v>588.23213555162476</v>
      </c>
      <c r="R668" s="218">
        <f t="shared" si="89"/>
        <v>588.23213555162476</v>
      </c>
      <c r="S668" s="218">
        <f t="shared" si="89"/>
        <v>588.23213555162476</v>
      </c>
      <c r="T668" s="218">
        <f t="shared" si="89"/>
        <v>588.23213555162476</v>
      </c>
      <c r="U668" s="218">
        <f t="shared" si="89"/>
        <v>588.23213555162476</v>
      </c>
      <c r="V668" s="218">
        <f t="shared" si="89"/>
        <v>588.23213555162476</v>
      </c>
      <c r="W668" s="218">
        <f t="shared" si="89"/>
        <v>588.23213555162476</v>
      </c>
      <c r="X668" s="218">
        <f t="shared" si="89"/>
        <v>588.23213555162476</v>
      </c>
      <c r="Y668" s="218">
        <f t="shared" si="89"/>
        <v>588.23213555162476</v>
      </c>
      <c r="Z668" s="218">
        <f t="shared" si="89"/>
        <v>588.23213555162476</v>
      </c>
      <c r="AA668" s="218">
        <f t="shared" si="89"/>
        <v>588.23213555162476</v>
      </c>
      <c r="AB668" s="218">
        <f t="shared" si="89"/>
        <v>588.23213555162476</v>
      </c>
      <c r="AC668" s="218">
        <f t="shared" si="89"/>
        <v>588.23213555162476</v>
      </c>
      <c r="AD668" s="218">
        <f t="shared" si="89"/>
        <v>588.23213555162476</v>
      </c>
      <c r="AE668" s="218">
        <f t="shared" si="89"/>
        <v>588.23213555162476</v>
      </c>
      <c r="AF668" s="218">
        <f t="shared" si="89"/>
        <v>588.23213555162476</v>
      </c>
      <c r="AG668" s="218">
        <f t="shared" si="89"/>
        <v>588.23213555162476</v>
      </c>
      <c r="AH668" s="218">
        <f t="shared" si="89"/>
        <v>588.23213555162476</v>
      </c>
      <c r="AI668" s="218">
        <f t="shared" si="89"/>
        <v>588.23213555162476</v>
      </c>
      <c r="AJ668" s="218">
        <f t="shared" si="89"/>
        <v>588.23213555162476</v>
      </c>
      <c r="AK668" s="218">
        <f t="shared" si="89"/>
        <v>588.23213555162476</v>
      </c>
      <c r="AL668" s="218">
        <f t="shared" si="89"/>
        <v>588.23213555162476</v>
      </c>
      <c r="AM668" s="218">
        <f t="shared" si="89"/>
        <v>588.23213555162476</v>
      </c>
      <c r="AN668" s="218">
        <f t="shared" si="89"/>
        <v>588.23213555162476</v>
      </c>
      <c r="AO668" s="218">
        <f t="shared" si="89"/>
        <v>588.23213555162476</v>
      </c>
      <c r="AP668" s="218">
        <f t="shared" si="89"/>
        <v>588.23213555162476</v>
      </c>
      <c r="AQ668" s="218">
        <f t="shared" si="89"/>
        <v>588.23213555162476</v>
      </c>
      <c r="AR668" s="218">
        <f t="shared" si="89"/>
        <v>588.23213555162476</v>
      </c>
      <c r="AS668" s="218">
        <f t="shared" si="89"/>
        <v>588.23213555162476</v>
      </c>
      <c r="AT668" s="218">
        <f t="shared" si="89"/>
        <v>588.23213555162476</v>
      </c>
    </row>
    <row r="669" spans="7:46" ht="13.9" customHeight="1" thickTop="1" x14ac:dyDescent="0.4">
      <c r="G669" s="24"/>
      <c r="H669" s="261"/>
      <c r="I669" s="25"/>
      <c r="J669" s="252"/>
      <c r="K669" s="163" t="s">
        <v>170</v>
      </c>
      <c r="L669" s="219">
        <f t="shared" si="89"/>
        <v>887.02215976794878</v>
      </c>
      <c r="M669" s="219">
        <f t="shared" si="89"/>
        <v>887.02215976794878</v>
      </c>
      <c r="N669" s="219">
        <f t="shared" si="89"/>
        <v>887.02215976794878</v>
      </c>
      <c r="O669" s="219">
        <f t="shared" si="89"/>
        <v>887.02215976794878</v>
      </c>
      <c r="P669" s="219">
        <f t="shared" si="89"/>
        <v>887.02215976794878</v>
      </c>
      <c r="Q669" s="219">
        <f t="shared" si="89"/>
        <v>887.02215976794878</v>
      </c>
      <c r="R669" s="219">
        <f t="shared" si="89"/>
        <v>887.02215976794878</v>
      </c>
      <c r="S669" s="219">
        <f t="shared" si="89"/>
        <v>887.02215976794878</v>
      </c>
      <c r="T669" s="219">
        <f t="shared" si="89"/>
        <v>887.02215976794878</v>
      </c>
      <c r="U669" s="219">
        <f t="shared" si="89"/>
        <v>887.02215976794878</v>
      </c>
      <c r="V669" s="219">
        <f t="shared" si="89"/>
        <v>887.02215976794878</v>
      </c>
      <c r="W669" s="219">
        <f t="shared" si="89"/>
        <v>887.02215976794878</v>
      </c>
      <c r="X669" s="219">
        <f t="shared" si="89"/>
        <v>887.02215976794878</v>
      </c>
      <c r="Y669" s="219">
        <f t="shared" si="89"/>
        <v>887.02215976794878</v>
      </c>
      <c r="Z669" s="219">
        <f t="shared" si="89"/>
        <v>887.02215976794878</v>
      </c>
      <c r="AA669" s="219">
        <f t="shared" si="89"/>
        <v>887.02215976794878</v>
      </c>
      <c r="AB669" s="219">
        <f t="shared" si="89"/>
        <v>887.02215976794878</v>
      </c>
      <c r="AC669" s="219">
        <f t="shared" si="89"/>
        <v>887.02215976794878</v>
      </c>
      <c r="AD669" s="219">
        <f t="shared" si="89"/>
        <v>887.02215976794878</v>
      </c>
      <c r="AE669" s="219">
        <f t="shared" si="89"/>
        <v>887.02215976794878</v>
      </c>
      <c r="AF669" s="219">
        <f t="shared" si="89"/>
        <v>887.02215976794878</v>
      </c>
      <c r="AG669" s="219">
        <f t="shared" si="89"/>
        <v>887.02215976794878</v>
      </c>
      <c r="AH669" s="219">
        <f t="shared" si="89"/>
        <v>887.02215976794878</v>
      </c>
      <c r="AI669" s="219">
        <f t="shared" si="89"/>
        <v>887.02215976794878</v>
      </c>
      <c r="AJ669" s="219">
        <f t="shared" si="89"/>
        <v>887.02215976794878</v>
      </c>
      <c r="AK669" s="219">
        <f t="shared" si="89"/>
        <v>887.02215976794878</v>
      </c>
      <c r="AL669" s="219">
        <f t="shared" si="89"/>
        <v>887.02215976794878</v>
      </c>
      <c r="AM669" s="219">
        <f t="shared" si="89"/>
        <v>887.02215976794878</v>
      </c>
      <c r="AN669" s="219">
        <f t="shared" si="89"/>
        <v>887.02215976794878</v>
      </c>
      <c r="AO669" s="219">
        <f t="shared" si="89"/>
        <v>887.02215976794878</v>
      </c>
      <c r="AP669" s="219">
        <f t="shared" si="89"/>
        <v>887.02215976794878</v>
      </c>
      <c r="AQ669" s="219">
        <f t="shared" si="89"/>
        <v>887.02215976794878</v>
      </c>
      <c r="AR669" s="219">
        <f t="shared" si="89"/>
        <v>887.02215976794878</v>
      </c>
      <c r="AS669" s="219">
        <f t="shared" si="89"/>
        <v>887.02215976794878</v>
      </c>
      <c r="AT669" s="219">
        <f t="shared" si="89"/>
        <v>887.02215976794878</v>
      </c>
    </row>
    <row r="670" spans="7:46" ht="13.9" customHeight="1" x14ac:dyDescent="0.4">
      <c r="G670" s="24"/>
      <c r="H670" s="261"/>
      <c r="I670" s="25"/>
      <c r="J670" s="252"/>
      <c r="K670" s="165" t="s">
        <v>171</v>
      </c>
      <c r="L670" s="217">
        <f t="shared" si="89"/>
        <v>887.02215976794878</v>
      </c>
      <c r="M670" s="217">
        <f t="shared" si="89"/>
        <v>887.02215976794878</v>
      </c>
      <c r="N670" s="217">
        <f t="shared" si="89"/>
        <v>887.02215976794878</v>
      </c>
      <c r="O670" s="217">
        <f t="shared" si="89"/>
        <v>887.02215976794878</v>
      </c>
      <c r="P670" s="217">
        <f t="shared" si="89"/>
        <v>887.02215976794878</v>
      </c>
      <c r="Q670" s="217">
        <f t="shared" si="89"/>
        <v>887.02215976794878</v>
      </c>
      <c r="R670" s="217">
        <f t="shared" si="89"/>
        <v>887.02215976794878</v>
      </c>
      <c r="S670" s="217">
        <f t="shared" si="89"/>
        <v>887.02215976794878</v>
      </c>
      <c r="T670" s="217">
        <f t="shared" si="89"/>
        <v>887.02215976794878</v>
      </c>
      <c r="U670" s="217">
        <f t="shared" si="89"/>
        <v>887.02215976794878</v>
      </c>
      <c r="V670" s="217">
        <f t="shared" si="89"/>
        <v>887.02215976794878</v>
      </c>
      <c r="W670" s="217">
        <f t="shared" si="89"/>
        <v>887.02215976794878</v>
      </c>
      <c r="X670" s="217">
        <f t="shared" si="89"/>
        <v>887.02215976794878</v>
      </c>
      <c r="Y670" s="217">
        <f t="shared" si="89"/>
        <v>887.02215976794878</v>
      </c>
      <c r="Z670" s="217">
        <f t="shared" si="89"/>
        <v>887.02215976794878</v>
      </c>
      <c r="AA670" s="217">
        <f t="shared" si="89"/>
        <v>887.02215976794878</v>
      </c>
      <c r="AB670" s="217">
        <f t="shared" si="89"/>
        <v>887.02215976794878</v>
      </c>
      <c r="AC670" s="217">
        <f t="shared" si="89"/>
        <v>887.02215976794878</v>
      </c>
      <c r="AD670" s="217">
        <f t="shared" si="89"/>
        <v>887.02215976794878</v>
      </c>
      <c r="AE670" s="217">
        <f t="shared" si="89"/>
        <v>887.02215976794878</v>
      </c>
      <c r="AF670" s="217">
        <f t="shared" si="89"/>
        <v>887.02215976794878</v>
      </c>
      <c r="AG670" s="217">
        <f t="shared" si="89"/>
        <v>887.02215976794878</v>
      </c>
      <c r="AH670" s="217">
        <f t="shared" si="89"/>
        <v>887.02215976794878</v>
      </c>
      <c r="AI670" s="217">
        <f t="shared" si="89"/>
        <v>887.02215976794878</v>
      </c>
      <c r="AJ670" s="217">
        <f t="shared" si="89"/>
        <v>887.02215976794878</v>
      </c>
      <c r="AK670" s="217">
        <f t="shared" si="89"/>
        <v>887.02215976794878</v>
      </c>
      <c r="AL670" s="217">
        <f t="shared" si="89"/>
        <v>887.02215976794878</v>
      </c>
      <c r="AM670" s="217">
        <f t="shared" si="89"/>
        <v>887.02215976794878</v>
      </c>
      <c r="AN670" s="217">
        <f t="shared" si="89"/>
        <v>887.02215976794878</v>
      </c>
      <c r="AO670" s="217">
        <f t="shared" si="89"/>
        <v>887.02215976794878</v>
      </c>
      <c r="AP670" s="217">
        <f t="shared" si="89"/>
        <v>887.02215976794878</v>
      </c>
      <c r="AQ670" s="217">
        <f t="shared" si="89"/>
        <v>887.02215976794878</v>
      </c>
      <c r="AR670" s="217">
        <f t="shared" si="89"/>
        <v>887.02215976794878</v>
      </c>
      <c r="AS670" s="217">
        <f t="shared" si="89"/>
        <v>887.02215976794878</v>
      </c>
      <c r="AT670" s="217">
        <f t="shared" si="89"/>
        <v>887.02215976794878</v>
      </c>
    </row>
    <row r="671" spans="7:46" ht="13.9" customHeight="1" thickBot="1" x14ac:dyDescent="0.45">
      <c r="G671" s="24"/>
      <c r="H671" s="261"/>
      <c r="I671" s="25"/>
      <c r="J671" s="252"/>
      <c r="K671" s="167" t="s">
        <v>172</v>
      </c>
      <c r="L671" s="218">
        <f t="shared" si="89"/>
        <v>887.02215976794878</v>
      </c>
      <c r="M671" s="218">
        <f t="shared" si="89"/>
        <v>887.02215976794878</v>
      </c>
      <c r="N671" s="218">
        <f t="shared" si="89"/>
        <v>887.02215976794878</v>
      </c>
      <c r="O671" s="218">
        <f t="shared" si="89"/>
        <v>887.02215976794878</v>
      </c>
      <c r="P671" s="218">
        <f t="shared" si="89"/>
        <v>887.02215976794878</v>
      </c>
      <c r="Q671" s="218">
        <f t="shared" si="89"/>
        <v>887.02215976794878</v>
      </c>
      <c r="R671" s="218">
        <f t="shared" si="89"/>
        <v>887.02215976794878</v>
      </c>
      <c r="S671" s="218">
        <f t="shared" si="89"/>
        <v>887.02215976794878</v>
      </c>
      <c r="T671" s="218">
        <f t="shared" si="89"/>
        <v>887.02215976794878</v>
      </c>
      <c r="U671" s="218">
        <f t="shared" si="89"/>
        <v>887.02215976794878</v>
      </c>
      <c r="V671" s="218">
        <f t="shared" si="89"/>
        <v>887.02215976794878</v>
      </c>
      <c r="W671" s="218">
        <f t="shared" si="89"/>
        <v>887.02215976794878</v>
      </c>
      <c r="X671" s="218">
        <f t="shared" si="89"/>
        <v>887.02215976794878</v>
      </c>
      <c r="Y671" s="218">
        <f t="shared" si="89"/>
        <v>887.02215976794878</v>
      </c>
      <c r="Z671" s="218">
        <f t="shared" si="89"/>
        <v>887.02215976794878</v>
      </c>
      <c r="AA671" s="218">
        <f t="shared" si="89"/>
        <v>887.02215976794878</v>
      </c>
      <c r="AB671" s="218">
        <f t="shared" si="89"/>
        <v>887.02215976794878</v>
      </c>
      <c r="AC671" s="218">
        <f t="shared" si="89"/>
        <v>887.02215976794878</v>
      </c>
      <c r="AD671" s="218">
        <f t="shared" si="89"/>
        <v>887.02215976794878</v>
      </c>
      <c r="AE671" s="218">
        <f t="shared" si="89"/>
        <v>887.02215976794878</v>
      </c>
      <c r="AF671" s="218">
        <f t="shared" si="89"/>
        <v>887.02215976794878</v>
      </c>
      <c r="AG671" s="218">
        <f t="shared" si="89"/>
        <v>887.02215976794878</v>
      </c>
      <c r="AH671" s="218">
        <f t="shared" si="89"/>
        <v>887.02215976794878</v>
      </c>
      <c r="AI671" s="218">
        <f t="shared" si="89"/>
        <v>887.02215976794878</v>
      </c>
      <c r="AJ671" s="218">
        <f t="shared" si="89"/>
        <v>887.02215976794878</v>
      </c>
      <c r="AK671" s="218">
        <f t="shared" si="89"/>
        <v>887.02215976794878</v>
      </c>
      <c r="AL671" s="218">
        <f t="shared" si="89"/>
        <v>887.02215976794878</v>
      </c>
      <c r="AM671" s="218">
        <f t="shared" si="89"/>
        <v>887.02215976794878</v>
      </c>
      <c r="AN671" s="218">
        <f t="shared" si="89"/>
        <v>887.02215976794878</v>
      </c>
      <c r="AO671" s="218">
        <f t="shared" si="89"/>
        <v>887.02215976794878</v>
      </c>
      <c r="AP671" s="218">
        <f t="shared" si="89"/>
        <v>887.02215976794878</v>
      </c>
      <c r="AQ671" s="218">
        <f t="shared" si="89"/>
        <v>887.02215976794878</v>
      </c>
      <c r="AR671" s="218">
        <f t="shared" si="89"/>
        <v>887.02215976794878</v>
      </c>
      <c r="AS671" s="218">
        <f t="shared" si="89"/>
        <v>887.02215976794878</v>
      </c>
      <c r="AT671" s="218">
        <f t="shared" si="89"/>
        <v>887.02215976794878</v>
      </c>
    </row>
    <row r="672" spans="7:46" ht="13.9" customHeight="1" thickTop="1" x14ac:dyDescent="0.4">
      <c r="G672" s="24"/>
      <c r="H672" s="261"/>
      <c r="I672" s="25"/>
      <c r="J672" s="252"/>
      <c r="K672" s="163" t="s">
        <v>173</v>
      </c>
      <c r="L672" s="219">
        <f t="shared" si="89"/>
        <v>478.62244011830478</v>
      </c>
      <c r="M672" s="219">
        <f t="shared" si="89"/>
        <v>478.62244011830478</v>
      </c>
      <c r="N672" s="219">
        <f t="shared" si="89"/>
        <v>478.62244011830478</v>
      </c>
      <c r="O672" s="219">
        <f t="shared" si="89"/>
        <v>478.62244011830478</v>
      </c>
      <c r="P672" s="219">
        <f t="shared" si="89"/>
        <v>478.62244011830478</v>
      </c>
      <c r="Q672" s="219">
        <f t="shared" si="89"/>
        <v>478.62244011830478</v>
      </c>
      <c r="R672" s="219">
        <f t="shared" si="89"/>
        <v>478.62244011830478</v>
      </c>
      <c r="S672" s="219">
        <f t="shared" si="89"/>
        <v>478.62244011830478</v>
      </c>
      <c r="T672" s="219">
        <f t="shared" si="89"/>
        <v>478.62244011830478</v>
      </c>
      <c r="U672" s="219">
        <f t="shared" si="89"/>
        <v>478.62244011830478</v>
      </c>
      <c r="V672" s="219">
        <f t="shared" ref="V672:AT672" si="90">V719</f>
        <v>478.62244011830478</v>
      </c>
      <c r="W672" s="219">
        <f t="shared" si="90"/>
        <v>478.62244011830478</v>
      </c>
      <c r="X672" s="219">
        <f t="shared" si="90"/>
        <v>478.62244011830478</v>
      </c>
      <c r="Y672" s="219">
        <f t="shared" si="90"/>
        <v>478.62244011830478</v>
      </c>
      <c r="Z672" s="219">
        <f t="shared" si="90"/>
        <v>478.62244011830478</v>
      </c>
      <c r="AA672" s="219">
        <f t="shared" si="90"/>
        <v>478.62244011830478</v>
      </c>
      <c r="AB672" s="219">
        <f t="shared" si="90"/>
        <v>478.62244011830478</v>
      </c>
      <c r="AC672" s="219">
        <f t="shared" si="90"/>
        <v>478.62244011830478</v>
      </c>
      <c r="AD672" s="219">
        <f t="shared" si="90"/>
        <v>478.62244011830478</v>
      </c>
      <c r="AE672" s="219">
        <f t="shared" si="90"/>
        <v>478.62244011830478</v>
      </c>
      <c r="AF672" s="219">
        <f t="shared" si="90"/>
        <v>478.62244011830478</v>
      </c>
      <c r="AG672" s="219">
        <f t="shared" si="90"/>
        <v>478.62244011830478</v>
      </c>
      <c r="AH672" s="219">
        <f t="shared" si="90"/>
        <v>478.62244011830478</v>
      </c>
      <c r="AI672" s="219">
        <f t="shared" si="90"/>
        <v>478.62244011830478</v>
      </c>
      <c r="AJ672" s="219">
        <f t="shared" si="90"/>
        <v>478.62244011830478</v>
      </c>
      <c r="AK672" s="219">
        <f t="shared" si="90"/>
        <v>478.62244011830478</v>
      </c>
      <c r="AL672" s="219">
        <f t="shared" si="90"/>
        <v>478.62244011830478</v>
      </c>
      <c r="AM672" s="219">
        <f t="shared" si="90"/>
        <v>478.62244011830478</v>
      </c>
      <c r="AN672" s="219">
        <f t="shared" si="90"/>
        <v>478.62244011830478</v>
      </c>
      <c r="AO672" s="219">
        <f t="shared" si="90"/>
        <v>478.62244011830478</v>
      </c>
      <c r="AP672" s="219">
        <f t="shared" si="90"/>
        <v>478.62244011830478</v>
      </c>
      <c r="AQ672" s="219">
        <f t="shared" si="90"/>
        <v>478.62244011830478</v>
      </c>
      <c r="AR672" s="219">
        <f t="shared" si="90"/>
        <v>478.62244011830478</v>
      </c>
      <c r="AS672" s="219">
        <f t="shared" si="90"/>
        <v>478.62244011830478</v>
      </c>
      <c r="AT672" s="219">
        <f t="shared" si="90"/>
        <v>478.62244011830478</v>
      </c>
    </row>
    <row r="673" spans="7:74" ht="13.9" customHeight="1" x14ac:dyDescent="0.4">
      <c r="G673" s="24"/>
      <c r="H673" s="261"/>
      <c r="I673" s="25"/>
      <c r="J673" s="252"/>
      <c r="K673" s="165" t="s">
        <v>174</v>
      </c>
      <c r="L673" s="217">
        <f t="shared" ref="L673:AT680" si="91">L720</f>
        <v>478.62244011830478</v>
      </c>
      <c r="M673" s="217">
        <f t="shared" si="91"/>
        <v>478.62244011830478</v>
      </c>
      <c r="N673" s="217">
        <f t="shared" si="91"/>
        <v>478.62244011830478</v>
      </c>
      <c r="O673" s="217">
        <f t="shared" si="91"/>
        <v>478.62244011830478</v>
      </c>
      <c r="P673" s="217">
        <f t="shared" si="91"/>
        <v>478.62244011830478</v>
      </c>
      <c r="Q673" s="217">
        <f t="shared" si="91"/>
        <v>478.62244011830478</v>
      </c>
      <c r="R673" s="217">
        <f t="shared" si="91"/>
        <v>478.62244011830478</v>
      </c>
      <c r="S673" s="217">
        <f t="shared" si="91"/>
        <v>478.62244011830478</v>
      </c>
      <c r="T673" s="217">
        <f t="shared" si="91"/>
        <v>478.62244011830478</v>
      </c>
      <c r="U673" s="217">
        <f t="shared" si="91"/>
        <v>478.62244011830478</v>
      </c>
      <c r="V673" s="217">
        <f t="shared" si="91"/>
        <v>478.62244011830478</v>
      </c>
      <c r="W673" s="217">
        <f t="shared" si="91"/>
        <v>478.62244011830478</v>
      </c>
      <c r="X673" s="217">
        <f t="shared" si="91"/>
        <v>478.62244011830478</v>
      </c>
      <c r="Y673" s="217">
        <f t="shared" si="91"/>
        <v>478.62244011830478</v>
      </c>
      <c r="Z673" s="217">
        <f t="shared" si="91"/>
        <v>478.62244011830478</v>
      </c>
      <c r="AA673" s="217">
        <f t="shared" si="91"/>
        <v>478.62244011830478</v>
      </c>
      <c r="AB673" s="217">
        <f t="shared" si="91"/>
        <v>478.62244011830478</v>
      </c>
      <c r="AC673" s="217">
        <f t="shared" si="91"/>
        <v>478.62244011830478</v>
      </c>
      <c r="AD673" s="217">
        <f t="shared" si="91"/>
        <v>478.62244011830478</v>
      </c>
      <c r="AE673" s="217">
        <f t="shared" si="91"/>
        <v>478.62244011830478</v>
      </c>
      <c r="AF673" s="217">
        <f t="shared" si="91"/>
        <v>478.62244011830478</v>
      </c>
      <c r="AG673" s="217">
        <f t="shared" si="91"/>
        <v>478.62244011830478</v>
      </c>
      <c r="AH673" s="217">
        <f t="shared" si="91"/>
        <v>478.62244011830478</v>
      </c>
      <c r="AI673" s="217">
        <f t="shared" si="91"/>
        <v>478.62244011830478</v>
      </c>
      <c r="AJ673" s="217">
        <f t="shared" si="91"/>
        <v>478.62244011830478</v>
      </c>
      <c r="AK673" s="217">
        <f t="shared" si="91"/>
        <v>478.62244011830478</v>
      </c>
      <c r="AL673" s="217">
        <f t="shared" si="91"/>
        <v>478.62244011830478</v>
      </c>
      <c r="AM673" s="217">
        <f t="shared" si="91"/>
        <v>478.62244011830478</v>
      </c>
      <c r="AN673" s="217">
        <f t="shared" si="91"/>
        <v>478.62244011830478</v>
      </c>
      <c r="AO673" s="217">
        <f t="shared" si="91"/>
        <v>478.62244011830478</v>
      </c>
      <c r="AP673" s="217">
        <f t="shared" si="91"/>
        <v>478.62244011830478</v>
      </c>
      <c r="AQ673" s="217">
        <f t="shared" si="91"/>
        <v>478.62244011830478</v>
      </c>
      <c r="AR673" s="217">
        <f t="shared" si="91"/>
        <v>478.62244011830478</v>
      </c>
      <c r="AS673" s="217">
        <f t="shared" si="91"/>
        <v>478.62244011830478</v>
      </c>
      <c r="AT673" s="217">
        <f t="shared" si="91"/>
        <v>478.62244011830478</v>
      </c>
    </row>
    <row r="674" spans="7:74" ht="13.9" customHeight="1" thickBot="1" x14ac:dyDescent="0.45">
      <c r="G674" s="24"/>
      <c r="H674" s="261"/>
      <c r="I674" s="25"/>
      <c r="J674" s="252"/>
      <c r="K674" s="167" t="s">
        <v>175</v>
      </c>
      <c r="L674" s="218">
        <f t="shared" si="91"/>
        <v>478.62244011830478</v>
      </c>
      <c r="M674" s="218">
        <f t="shared" si="91"/>
        <v>478.62244011830478</v>
      </c>
      <c r="N674" s="218">
        <f t="shared" si="91"/>
        <v>478.62244011830478</v>
      </c>
      <c r="O674" s="218">
        <f t="shared" si="91"/>
        <v>478.62244011830478</v>
      </c>
      <c r="P674" s="218">
        <f t="shared" si="91"/>
        <v>478.62244011830478</v>
      </c>
      <c r="Q674" s="218">
        <f t="shared" si="91"/>
        <v>478.62244011830478</v>
      </c>
      <c r="R674" s="218">
        <f t="shared" si="91"/>
        <v>478.62244011830478</v>
      </c>
      <c r="S674" s="218">
        <f t="shared" si="91"/>
        <v>478.62244011830478</v>
      </c>
      <c r="T674" s="218">
        <f t="shared" si="91"/>
        <v>478.62244011830478</v>
      </c>
      <c r="U674" s="218">
        <f t="shared" si="91"/>
        <v>478.62244011830478</v>
      </c>
      <c r="V674" s="218">
        <f t="shared" si="91"/>
        <v>478.62244011830478</v>
      </c>
      <c r="W674" s="218">
        <f t="shared" si="91"/>
        <v>478.62244011830478</v>
      </c>
      <c r="X674" s="218">
        <f t="shared" si="91"/>
        <v>478.62244011830478</v>
      </c>
      <c r="Y674" s="218">
        <f t="shared" si="91"/>
        <v>478.62244011830478</v>
      </c>
      <c r="Z674" s="218">
        <f t="shared" si="91"/>
        <v>478.62244011830478</v>
      </c>
      <c r="AA674" s="218">
        <f t="shared" si="91"/>
        <v>478.62244011830478</v>
      </c>
      <c r="AB674" s="218">
        <f t="shared" si="91"/>
        <v>478.62244011830478</v>
      </c>
      <c r="AC674" s="218">
        <f t="shared" si="91"/>
        <v>478.62244011830478</v>
      </c>
      <c r="AD674" s="218">
        <f t="shared" si="91"/>
        <v>478.62244011830478</v>
      </c>
      <c r="AE674" s="218">
        <f t="shared" si="91"/>
        <v>478.62244011830478</v>
      </c>
      <c r="AF674" s="218">
        <f t="shared" si="91"/>
        <v>478.62244011830478</v>
      </c>
      <c r="AG674" s="218">
        <f t="shared" si="91"/>
        <v>478.62244011830478</v>
      </c>
      <c r="AH674" s="218">
        <f t="shared" si="91"/>
        <v>478.62244011830478</v>
      </c>
      <c r="AI674" s="218">
        <f t="shared" si="91"/>
        <v>478.62244011830478</v>
      </c>
      <c r="AJ674" s="218">
        <f t="shared" si="91"/>
        <v>478.62244011830478</v>
      </c>
      <c r="AK674" s="218">
        <f t="shared" si="91"/>
        <v>478.62244011830478</v>
      </c>
      <c r="AL674" s="218">
        <f t="shared" si="91"/>
        <v>478.62244011830478</v>
      </c>
      <c r="AM674" s="218">
        <f t="shared" si="91"/>
        <v>478.62244011830478</v>
      </c>
      <c r="AN674" s="218">
        <f t="shared" si="91"/>
        <v>478.62244011830478</v>
      </c>
      <c r="AO674" s="218">
        <f t="shared" si="91"/>
        <v>478.62244011830478</v>
      </c>
      <c r="AP674" s="218">
        <f t="shared" si="91"/>
        <v>478.62244011830478</v>
      </c>
      <c r="AQ674" s="218">
        <f t="shared" si="91"/>
        <v>478.62244011830478</v>
      </c>
      <c r="AR674" s="218">
        <f t="shared" si="91"/>
        <v>478.62244011830478</v>
      </c>
      <c r="AS674" s="218">
        <f t="shared" si="91"/>
        <v>478.62244011830478</v>
      </c>
      <c r="AT674" s="218">
        <f t="shared" si="91"/>
        <v>478.62244011830478</v>
      </c>
    </row>
    <row r="675" spans="7:74" ht="13.9" customHeight="1" thickTop="1" x14ac:dyDescent="0.4">
      <c r="G675" s="24"/>
      <c r="H675" s="261"/>
      <c r="I675" s="25"/>
      <c r="J675" s="252"/>
      <c r="K675" s="163" t="s">
        <v>176</v>
      </c>
      <c r="L675" s="219">
        <f t="shared" si="91"/>
        <v>656.80834184628293</v>
      </c>
      <c r="M675" s="219">
        <f t="shared" si="91"/>
        <v>656.80834184628293</v>
      </c>
      <c r="N675" s="219">
        <f t="shared" si="91"/>
        <v>656.80834184628293</v>
      </c>
      <c r="O675" s="219">
        <f t="shared" si="91"/>
        <v>656.80834184628293</v>
      </c>
      <c r="P675" s="219">
        <f t="shared" si="91"/>
        <v>656.80834184628293</v>
      </c>
      <c r="Q675" s="219">
        <f t="shared" si="91"/>
        <v>656.80834184628293</v>
      </c>
      <c r="R675" s="219">
        <f t="shared" si="91"/>
        <v>656.80834184628293</v>
      </c>
      <c r="S675" s="219">
        <f t="shared" si="91"/>
        <v>656.80834184628293</v>
      </c>
      <c r="T675" s="219">
        <f t="shared" si="91"/>
        <v>656.80834184628293</v>
      </c>
      <c r="U675" s="219">
        <f t="shared" si="91"/>
        <v>656.80834184628293</v>
      </c>
      <c r="V675" s="219">
        <f t="shared" si="91"/>
        <v>656.80834184628293</v>
      </c>
      <c r="W675" s="219">
        <f t="shared" si="91"/>
        <v>656.80834184628293</v>
      </c>
      <c r="X675" s="219">
        <f t="shared" si="91"/>
        <v>656.80834184628293</v>
      </c>
      <c r="Y675" s="219">
        <f t="shared" si="91"/>
        <v>656.80834184628293</v>
      </c>
      <c r="Z675" s="219">
        <f t="shared" si="91"/>
        <v>656.80834184628293</v>
      </c>
      <c r="AA675" s="219">
        <f t="shared" si="91"/>
        <v>656.80834184628293</v>
      </c>
      <c r="AB675" s="219">
        <f t="shared" si="91"/>
        <v>656.80834184628293</v>
      </c>
      <c r="AC675" s="219">
        <f t="shared" si="91"/>
        <v>656.80834184628293</v>
      </c>
      <c r="AD675" s="219">
        <f t="shared" si="91"/>
        <v>656.80834184628293</v>
      </c>
      <c r="AE675" s="219">
        <f t="shared" si="91"/>
        <v>656.80834184628293</v>
      </c>
      <c r="AF675" s="219">
        <f t="shared" si="91"/>
        <v>656.80834184628293</v>
      </c>
      <c r="AG675" s="219">
        <f t="shared" si="91"/>
        <v>656.80834184628293</v>
      </c>
      <c r="AH675" s="219">
        <f t="shared" si="91"/>
        <v>656.80834184628293</v>
      </c>
      <c r="AI675" s="219">
        <f t="shared" si="91"/>
        <v>656.80834184628293</v>
      </c>
      <c r="AJ675" s="219">
        <f t="shared" si="91"/>
        <v>656.80834184628293</v>
      </c>
      <c r="AK675" s="219">
        <f t="shared" si="91"/>
        <v>656.80834184628293</v>
      </c>
      <c r="AL675" s="219">
        <f t="shared" si="91"/>
        <v>656.80834184628293</v>
      </c>
      <c r="AM675" s="219">
        <f t="shared" si="91"/>
        <v>656.80834184628293</v>
      </c>
      <c r="AN675" s="219">
        <f t="shared" si="91"/>
        <v>656.80834184628293</v>
      </c>
      <c r="AO675" s="219">
        <f t="shared" si="91"/>
        <v>656.80834184628293</v>
      </c>
      <c r="AP675" s="219">
        <f t="shared" si="91"/>
        <v>656.80834184628293</v>
      </c>
      <c r="AQ675" s="219">
        <f t="shared" si="91"/>
        <v>656.80834184628293</v>
      </c>
      <c r="AR675" s="219">
        <f t="shared" si="91"/>
        <v>656.80834184628293</v>
      </c>
      <c r="AS675" s="219">
        <f t="shared" si="91"/>
        <v>656.80834184628293</v>
      </c>
      <c r="AT675" s="219">
        <f t="shared" si="91"/>
        <v>656.80834184628293</v>
      </c>
    </row>
    <row r="676" spans="7:74" ht="13.9" customHeight="1" x14ac:dyDescent="0.4">
      <c r="G676" s="24"/>
      <c r="H676" s="261"/>
      <c r="I676" s="25"/>
      <c r="J676" s="252"/>
      <c r="K676" s="165" t="s">
        <v>177</v>
      </c>
      <c r="L676" s="217">
        <f t="shared" si="91"/>
        <v>656.80834184628293</v>
      </c>
      <c r="M676" s="217">
        <f t="shared" si="91"/>
        <v>656.80834184628293</v>
      </c>
      <c r="N676" s="217">
        <f t="shared" si="91"/>
        <v>656.80834184628293</v>
      </c>
      <c r="O676" s="217">
        <f t="shared" si="91"/>
        <v>656.80834184628293</v>
      </c>
      <c r="P676" s="217">
        <f t="shared" si="91"/>
        <v>656.80834184628293</v>
      </c>
      <c r="Q676" s="217">
        <f t="shared" si="91"/>
        <v>656.80834184628293</v>
      </c>
      <c r="R676" s="217">
        <f t="shared" si="91"/>
        <v>656.80834184628293</v>
      </c>
      <c r="S676" s="217">
        <f t="shared" si="91"/>
        <v>656.80834184628293</v>
      </c>
      <c r="T676" s="217">
        <f t="shared" si="91"/>
        <v>656.80834184628293</v>
      </c>
      <c r="U676" s="217">
        <f t="shared" si="91"/>
        <v>656.80834184628293</v>
      </c>
      <c r="V676" s="217">
        <f t="shared" si="91"/>
        <v>656.80834184628293</v>
      </c>
      <c r="W676" s="217">
        <f t="shared" si="91"/>
        <v>656.80834184628293</v>
      </c>
      <c r="X676" s="217">
        <f t="shared" si="91"/>
        <v>656.80834184628293</v>
      </c>
      <c r="Y676" s="217">
        <f t="shared" si="91"/>
        <v>656.80834184628293</v>
      </c>
      <c r="Z676" s="217">
        <f t="shared" si="91"/>
        <v>656.80834184628293</v>
      </c>
      <c r="AA676" s="217">
        <f t="shared" si="91"/>
        <v>656.80834184628293</v>
      </c>
      <c r="AB676" s="217">
        <f t="shared" si="91"/>
        <v>656.80834184628293</v>
      </c>
      <c r="AC676" s="217">
        <f t="shared" si="91"/>
        <v>656.80834184628293</v>
      </c>
      <c r="AD676" s="217">
        <f t="shared" si="91"/>
        <v>656.80834184628293</v>
      </c>
      <c r="AE676" s="217">
        <f t="shared" si="91"/>
        <v>656.80834184628293</v>
      </c>
      <c r="AF676" s="217">
        <f t="shared" si="91"/>
        <v>656.80834184628293</v>
      </c>
      <c r="AG676" s="217">
        <f t="shared" si="91"/>
        <v>656.80834184628293</v>
      </c>
      <c r="AH676" s="217">
        <f t="shared" si="91"/>
        <v>656.80834184628293</v>
      </c>
      <c r="AI676" s="217">
        <f t="shared" si="91"/>
        <v>656.80834184628293</v>
      </c>
      <c r="AJ676" s="217">
        <f t="shared" si="91"/>
        <v>656.80834184628293</v>
      </c>
      <c r="AK676" s="217">
        <f t="shared" si="91"/>
        <v>656.80834184628293</v>
      </c>
      <c r="AL676" s="217">
        <f t="shared" si="91"/>
        <v>656.80834184628293</v>
      </c>
      <c r="AM676" s="217">
        <f t="shared" si="91"/>
        <v>656.80834184628293</v>
      </c>
      <c r="AN676" s="217">
        <f t="shared" si="91"/>
        <v>656.80834184628293</v>
      </c>
      <c r="AO676" s="217">
        <f t="shared" si="91"/>
        <v>656.80834184628293</v>
      </c>
      <c r="AP676" s="217">
        <f t="shared" si="91"/>
        <v>656.80834184628293</v>
      </c>
      <c r="AQ676" s="217">
        <f t="shared" si="91"/>
        <v>656.80834184628293</v>
      </c>
      <c r="AR676" s="217">
        <f t="shared" si="91"/>
        <v>656.80834184628293</v>
      </c>
      <c r="AS676" s="217">
        <f t="shared" si="91"/>
        <v>656.80834184628293</v>
      </c>
      <c r="AT676" s="217">
        <f t="shared" si="91"/>
        <v>656.80834184628293</v>
      </c>
      <c r="BE676" s="25"/>
      <c r="BF676" s="25"/>
      <c r="BG676" s="25"/>
      <c r="BH676" s="25"/>
      <c r="BI676" s="25"/>
      <c r="BJ676" s="25"/>
      <c r="BK676" s="25"/>
      <c r="BL676" s="25"/>
      <c r="BM676" s="25"/>
      <c r="BN676" s="25"/>
      <c r="BO676" s="25"/>
      <c r="BP676" s="25"/>
      <c r="BQ676" s="25"/>
      <c r="BR676" s="25"/>
      <c r="BS676" s="25"/>
      <c r="BT676" s="25"/>
      <c r="BU676" s="25"/>
      <c r="BV676" s="25"/>
    </row>
    <row r="677" spans="7:74" ht="13.9" customHeight="1" thickBot="1" x14ac:dyDescent="0.45">
      <c r="G677" s="24"/>
      <c r="H677" s="261"/>
      <c r="I677" s="25"/>
      <c r="J677" s="252"/>
      <c r="K677" s="167" t="s">
        <v>178</v>
      </c>
      <c r="L677" s="218">
        <f t="shared" si="91"/>
        <v>656.80834184628293</v>
      </c>
      <c r="M677" s="218">
        <f t="shared" si="91"/>
        <v>656.80834184628293</v>
      </c>
      <c r="N677" s="218">
        <f t="shared" si="91"/>
        <v>656.80834184628293</v>
      </c>
      <c r="O677" s="218">
        <f t="shared" si="91"/>
        <v>656.80834184628293</v>
      </c>
      <c r="P677" s="218">
        <f t="shared" si="91"/>
        <v>656.80834184628293</v>
      </c>
      <c r="Q677" s="218">
        <f t="shared" si="91"/>
        <v>656.80834184628293</v>
      </c>
      <c r="R677" s="218">
        <f t="shared" si="91"/>
        <v>656.80834184628293</v>
      </c>
      <c r="S677" s="218">
        <f t="shared" si="91"/>
        <v>656.80834184628293</v>
      </c>
      <c r="T677" s="218">
        <f t="shared" si="91"/>
        <v>656.80834184628293</v>
      </c>
      <c r="U677" s="218">
        <f t="shared" si="91"/>
        <v>656.80834184628293</v>
      </c>
      <c r="V677" s="218">
        <f t="shared" si="91"/>
        <v>656.80834184628293</v>
      </c>
      <c r="W677" s="218">
        <f t="shared" si="91"/>
        <v>656.80834184628293</v>
      </c>
      <c r="X677" s="218">
        <f t="shared" si="91"/>
        <v>656.80834184628293</v>
      </c>
      <c r="Y677" s="218">
        <f t="shared" si="91"/>
        <v>656.80834184628293</v>
      </c>
      <c r="Z677" s="218">
        <f t="shared" si="91"/>
        <v>656.80834184628293</v>
      </c>
      <c r="AA677" s="218">
        <f t="shared" si="91"/>
        <v>656.80834184628293</v>
      </c>
      <c r="AB677" s="218">
        <f t="shared" si="91"/>
        <v>656.80834184628293</v>
      </c>
      <c r="AC677" s="218">
        <f t="shared" si="91"/>
        <v>656.80834184628293</v>
      </c>
      <c r="AD677" s="218">
        <f t="shared" si="91"/>
        <v>656.80834184628293</v>
      </c>
      <c r="AE677" s="218">
        <f t="shared" si="91"/>
        <v>656.80834184628293</v>
      </c>
      <c r="AF677" s="218">
        <f t="shared" si="91"/>
        <v>656.80834184628293</v>
      </c>
      <c r="AG677" s="218">
        <f t="shared" si="91"/>
        <v>656.80834184628293</v>
      </c>
      <c r="AH677" s="218">
        <f t="shared" si="91"/>
        <v>656.80834184628293</v>
      </c>
      <c r="AI677" s="218">
        <f t="shared" si="91"/>
        <v>656.80834184628293</v>
      </c>
      <c r="AJ677" s="218">
        <f t="shared" si="91"/>
        <v>656.80834184628293</v>
      </c>
      <c r="AK677" s="218">
        <f t="shared" si="91"/>
        <v>656.80834184628293</v>
      </c>
      <c r="AL677" s="218">
        <f t="shared" si="91"/>
        <v>656.80834184628293</v>
      </c>
      <c r="AM677" s="218">
        <f t="shared" si="91"/>
        <v>656.80834184628293</v>
      </c>
      <c r="AN677" s="218">
        <f t="shared" si="91"/>
        <v>656.80834184628293</v>
      </c>
      <c r="AO677" s="218">
        <f t="shared" si="91"/>
        <v>656.80834184628293</v>
      </c>
      <c r="AP677" s="218">
        <f t="shared" si="91"/>
        <v>656.80834184628293</v>
      </c>
      <c r="AQ677" s="218">
        <f t="shared" si="91"/>
        <v>656.80834184628293</v>
      </c>
      <c r="AR677" s="218">
        <f t="shared" si="91"/>
        <v>656.80834184628293</v>
      </c>
      <c r="AS677" s="218">
        <f t="shared" si="91"/>
        <v>656.80834184628293</v>
      </c>
      <c r="AT677" s="218">
        <f t="shared" si="91"/>
        <v>656.80834184628293</v>
      </c>
    </row>
    <row r="678" spans="7:74" ht="13.9" customHeight="1" thickTop="1" x14ac:dyDescent="0.4">
      <c r="G678" s="24"/>
      <c r="H678" s="261"/>
      <c r="I678" s="25"/>
      <c r="J678" s="252"/>
      <c r="K678" s="163" t="s">
        <v>179</v>
      </c>
      <c r="L678" s="219">
        <f t="shared" si="91"/>
        <v>729.52724497939516</v>
      </c>
      <c r="M678" s="219">
        <f t="shared" si="91"/>
        <v>729.52724497939516</v>
      </c>
      <c r="N678" s="219">
        <f t="shared" si="91"/>
        <v>729.52724497939516</v>
      </c>
      <c r="O678" s="219">
        <f t="shared" si="91"/>
        <v>729.52724497939516</v>
      </c>
      <c r="P678" s="219">
        <f t="shared" si="91"/>
        <v>729.52724497939516</v>
      </c>
      <c r="Q678" s="219">
        <f t="shared" si="91"/>
        <v>729.52724497939516</v>
      </c>
      <c r="R678" s="219">
        <f t="shared" si="91"/>
        <v>729.52724497939516</v>
      </c>
      <c r="S678" s="219">
        <f t="shared" si="91"/>
        <v>729.52724497939516</v>
      </c>
      <c r="T678" s="219">
        <f t="shared" si="91"/>
        <v>729.52724497939516</v>
      </c>
      <c r="U678" s="219">
        <f t="shared" si="91"/>
        <v>729.52724497939516</v>
      </c>
      <c r="V678" s="219">
        <f t="shared" si="91"/>
        <v>729.52724497939516</v>
      </c>
      <c r="W678" s="219">
        <f t="shared" si="91"/>
        <v>729.52724497939516</v>
      </c>
      <c r="X678" s="219">
        <f t="shared" si="91"/>
        <v>729.52724497939516</v>
      </c>
      <c r="Y678" s="219">
        <f t="shared" si="91"/>
        <v>729.52724497939516</v>
      </c>
      <c r="Z678" s="219">
        <f t="shared" si="91"/>
        <v>729.52724497939516</v>
      </c>
      <c r="AA678" s="219">
        <f t="shared" si="91"/>
        <v>729.52724497939516</v>
      </c>
      <c r="AB678" s="219">
        <f t="shared" si="91"/>
        <v>729.52724497939516</v>
      </c>
      <c r="AC678" s="219">
        <f t="shared" si="91"/>
        <v>729.52724497939516</v>
      </c>
      <c r="AD678" s="219">
        <f t="shared" si="91"/>
        <v>729.52724497939516</v>
      </c>
      <c r="AE678" s="219">
        <f t="shared" si="91"/>
        <v>729.52724497939516</v>
      </c>
      <c r="AF678" s="219">
        <f t="shared" si="91"/>
        <v>729.52724497939516</v>
      </c>
      <c r="AG678" s="219">
        <f t="shared" si="91"/>
        <v>729.52724497939516</v>
      </c>
      <c r="AH678" s="219">
        <f t="shared" si="91"/>
        <v>729.52724497939516</v>
      </c>
      <c r="AI678" s="219">
        <f t="shared" si="91"/>
        <v>729.52724497939516</v>
      </c>
      <c r="AJ678" s="219">
        <f t="shared" si="91"/>
        <v>729.52724497939516</v>
      </c>
      <c r="AK678" s="219">
        <f t="shared" si="91"/>
        <v>729.52724497939516</v>
      </c>
      <c r="AL678" s="219">
        <f t="shared" si="91"/>
        <v>729.52724497939516</v>
      </c>
      <c r="AM678" s="219">
        <f t="shared" si="91"/>
        <v>729.52724497939516</v>
      </c>
      <c r="AN678" s="219">
        <f t="shared" si="91"/>
        <v>729.52724497939516</v>
      </c>
      <c r="AO678" s="219">
        <f t="shared" si="91"/>
        <v>729.52724497939516</v>
      </c>
      <c r="AP678" s="219">
        <f t="shared" si="91"/>
        <v>729.52724497939516</v>
      </c>
      <c r="AQ678" s="219">
        <f t="shared" si="91"/>
        <v>729.52724497939516</v>
      </c>
      <c r="AR678" s="219">
        <f t="shared" si="91"/>
        <v>729.52724497939516</v>
      </c>
      <c r="AS678" s="219">
        <f t="shared" si="91"/>
        <v>729.52724497939516</v>
      </c>
      <c r="AT678" s="219">
        <f t="shared" si="91"/>
        <v>729.52724497939516</v>
      </c>
    </row>
    <row r="679" spans="7:74" ht="13.9" customHeight="1" x14ac:dyDescent="0.4">
      <c r="G679" s="24"/>
      <c r="H679" s="261"/>
      <c r="I679" s="25"/>
      <c r="J679" s="252"/>
      <c r="K679" s="165" t="s">
        <v>180</v>
      </c>
      <c r="L679" s="217">
        <f t="shared" si="91"/>
        <v>729.52724497939516</v>
      </c>
      <c r="M679" s="217">
        <f t="shared" si="91"/>
        <v>729.52724497939516</v>
      </c>
      <c r="N679" s="217">
        <f t="shared" si="91"/>
        <v>729.52724497939516</v>
      </c>
      <c r="O679" s="217">
        <f t="shared" si="91"/>
        <v>729.52724497939516</v>
      </c>
      <c r="P679" s="217">
        <f t="shared" si="91"/>
        <v>729.52724497939516</v>
      </c>
      <c r="Q679" s="217">
        <f t="shared" si="91"/>
        <v>729.52724497939516</v>
      </c>
      <c r="R679" s="217">
        <f t="shared" si="91"/>
        <v>729.52724497939516</v>
      </c>
      <c r="S679" s="217">
        <f t="shared" si="91"/>
        <v>729.52724497939516</v>
      </c>
      <c r="T679" s="217">
        <f t="shared" si="91"/>
        <v>729.52724497939516</v>
      </c>
      <c r="U679" s="217">
        <f t="shared" si="91"/>
        <v>729.52724497939516</v>
      </c>
      <c r="V679" s="217">
        <f t="shared" si="91"/>
        <v>729.52724497939516</v>
      </c>
      <c r="W679" s="217">
        <f t="shared" si="91"/>
        <v>729.52724497939516</v>
      </c>
      <c r="X679" s="217">
        <f t="shared" si="91"/>
        <v>729.52724497939516</v>
      </c>
      <c r="Y679" s="217">
        <f t="shared" si="91"/>
        <v>729.52724497939516</v>
      </c>
      <c r="Z679" s="217">
        <f t="shared" si="91"/>
        <v>729.52724497939516</v>
      </c>
      <c r="AA679" s="217">
        <f t="shared" si="91"/>
        <v>729.52724497939516</v>
      </c>
      <c r="AB679" s="217">
        <f t="shared" si="91"/>
        <v>729.52724497939516</v>
      </c>
      <c r="AC679" s="217">
        <f t="shared" si="91"/>
        <v>729.52724497939516</v>
      </c>
      <c r="AD679" s="217">
        <f t="shared" si="91"/>
        <v>729.52724497939516</v>
      </c>
      <c r="AE679" s="217">
        <f t="shared" si="91"/>
        <v>729.52724497939516</v>
      </c>
      <c r="AF679" s="217">
        <f t="shared" si="91"/>
        <v>729.52724497939516</v>
      </c>
      <c r="AG679" s="217">
        <f t="shared" si="91"/>
        <v>729.52724497939516</v>
      </c>
      <c r="AH679" s="217">
        <f t="shared" si="91"/>
        <v>729.52724497939516</v>
      </c>
      <c r="AI679" s="217">
        <f t="shared" si="91"/>
        <v>729.52724497939516</v>
      </c>
      <c r="AJ679" s="217">
        <f t="shared" si="91"/>
        <v>729.52724497939516</v>
      </c>
      <c r="AK679" s="217">
        <f t="shared" si="91"/>
        <v>729.52724497939516</v>
      </c>
      <c r="AL679" s="217">
        <f t="shared" si="91"/>
        <v>729.52724497939516</v>
      </c>
      <c r="AM679" s="217">
        <f t="shared" si="91"/>
        <v>729.52724497939516</v>
      </c>
      <c r="AN679" s="217">
        <f t="shared" si="91"/>
        <v>729.52724497939516</v>
      </c>
      <c r="AO679" s="217">
        <f t="shared" si="91"/>
        <v>729.52724497939516</v>
      </c>
      <c r="AP679" s="217">
        <f t="shared" si="91"/>
        <v>729.52724497939516</v>
      </c>
      <c r="AQ679" s="217">
        <f t="shared" si="91"/>
        <v>729.52724497939516</v>
      </c>
      <c r="AR679" s="217">
        <f t="shared" si="91"/>
        <v>729.52724497939516</v>
      </c>
      <c r="AS679" s="217">
        <f t="shared" si="91"/>
        <v>729.52724497939516</v>
      </c>
      <c r="AT679" s="217">
        <f t="shared" si="91"/>
        <v>729.52724497939516</v>
      </c>
    </row>
    <row r="680" spans="7:74" ht="13.9" customHeight="1" thickBot="1" x14ac:dyDescent="0.45">
      <c r="G680" s="24"/>
      <c r="H680" s="261"/>
      <c r="I680" s="25"/>
      <c r="J680" s="252"/>
      <c r="K680" s="167" t="s">
        <v>181</v>
      </c>
      <c r="L680" s="218">
        <f t="shared" si="91"/>
        <v>729.52724497939516</v>
      </c>
      <c r="M680" s="218">
        <f t="shared" si="91"/>
        <v>729.52724497939516</v>
      </c>
      <c r="N680" s="218">
        <f t="shared" si="91"/>
        <v>729.52724497939516</v>
      </c>
      <c r="O680" s="218">
        <f t="shared" si="91"/>
        <v>729.52724497939516</v>
      </c>
      <c r="P680" s="218">
        <f t="shared" si="91"/>
        <v>729.52724497939516</v>
      </c>
      <c r="Q680" s="218">
        <f t="shared" si="91"/>
        <v>729.52724497939516</v>
      </c>
      <c r="R680" s="218">
        <f t="shared" si="91"/>
        <v>729.52724497939516</v>
      </c>
      <c r="S680" s="218">
        <f t="shared" si="91"/>
        <v>729.52724497939516</v>
      </c>
      <c r="T680" s="218">
        <f t="shared" si="91"/>
        <v>729.52724497939516</v>
      </c>
      <c r="U680" s="218">
        <f t="shared" si="91"/>
        <v>729.52724497939516</v>
      </c>
      <c r="V680" s="218">
        <f t="shared" ref="V680:AT680" si="92">V727</f>
        <v>729.52724497939516</v>
      </c>
      <c r="W680" s="218">
        <f t="shared" si="92"/>
        <v>729.52724497939516</v>
      </c>
      <c r="X680" s="218">
        <f t="shared" si="92"/>
        <v>729.52724497939516</v>
      </c>
      <c r="Y680" s="218">
        <f t="shared" si="92"/>
        <v>729.52724497939516</v>
      </c>
      <c r="Z680" s="218">
        <f t="shared" si="92"/>
        <v>729.52724497939516</v>
      </c>
      <c r="AA680" s="218">
        <f t="shared" si="92"/>
        <v>729.52724497939516</v>
      </c>
      <c r="AB680" s="218">
        <f t="shared" si="92"/>
        <v>729.52724497939516</v>
      </c>
      <c r="AC680" s="218">
        <f t="shared" si="92"/>
        <v>729.52724497939516</v>
      </c>
      <c r="AD680" s="218">
        <f t="shared" si="92"/>
        <v>729.52724497939516</v>
      </c>
      <c r="AE680" s="218">
        <f t="shared" si="92"/>
        <v>729.52724497939516</v>
      </c>
      <c r="AF680" s="218">
        <f t="shared" si="92"/>
        <v>729.52724497939516</v>
      </c>
      <c r="AG680" s="218">
        <f t="shared" si="92"/>
        <v>729.52724497939516</v>
      </c>
      <c r="AH680" s="218">
        <f t="shared" si="92"/>
        <v>729.52724497939516</v>
      </c>
      <c r="AI680" s="218">
        <f t="shared" si="92"/>
        <v>729.52724497939516</v>
      </c>
      <c r="AJ680" s="218">
        <f t="shared" si="92"/>
        <v>729.52724497939516</v>
      </c>
      <c r="AK680" s="218">
        <f t="shared" si="92"/>
        <v>729.52724497939516</v>
      </c>
      <c r="AL680" s="218">
        <f t="shared" si="92"/>
        <v>729.52724497939516</v>
      </c>
      <c r="AM680" s="218">
        <f t="shared" si="92"/>
        <v>729.52724497939516</v>
      </c>
      <c r="AN680" s="218">
        <f t="shared" si="92"/>
        <v>729.52724497939516</v>
      </c>
      <c r="AO680" s="218">
        <f t="shared" si="92"/>
        <v>729.52724497939516</v>
      </c>
      <c r="AP680" s="218">
        <f t="shared" si="92"/>
        <v>729.52724497939516</v>
      </c>
      <c r="AQ680" s="218">
        <f t="shared" si="92"/>
        <v>729.52724497939516</v>
      </c>
      <c r="AR680" s="218">
        <f t="shared" si="92"/>
        <v>729.52724497939516</v>
      </c>
      <c r="AS680" s="218">
        <f t="shared" si="92"/>
        <v>729.52724497939516</v>
      </c>
      <c r="AT680" s="218">
        <f t="shared" si="92"/>
        <v>729.52724497939516</v>
      </c>
    </row>
    <row r="681" spans="7:74" ht="13.9" customHeight="1" thickTop="1" x14ac:dyDescent="0.4">
      <c r="G681" s="24"/>
      <c r="H681" s="261"/>
      <c r="I681" s="25"/>
      <c r="J681" s="252"/>
      <c r="K681" s="163" t="s">
        <v>182</v>
      </c>
      <c r="L681" s="219">
        <f t="shared" ref="L681:AT688" si="93">L728</f>
        <v>891.72446554967632</v>
      </c>
      <c r="M681" s="219">
        <f t="shared" si="93"/>
        <v>891.72446554967632</v>
      </c>
      <c r="N681" s="219">
        <f t="shared" si="93"/>
        <v>891.72446554967632</v>
      </c>
      <c r="O681" s="219">
        <f t="shared" si="93"/>
        <v>891.72446554967632</v>
      </c>
      <c r="P681" s="219">
        <f t="shared" si="93"/>
        <v>891.72446554967632</v>
      </c>
      <c r="Q681" s="219">
        <f t="shared" si="93"/>
        <v>891.72446554967632</v>
      </c>
      <c r="R681" s="219">
        <f t="shared" si="93"/>
        <v>891.72446554967632</v>
      </c>
      <c r="S681" s="219">
        <f t="shared" si="93"/>
        <v>891.72446554967632</v>
      </c>
      <c r="T681" s="219">
        <f t="shared" si="93"/>
        <v>891.72446554967632</v>
      </c>
      <c r="U681" s="219">
        <f t="shared" si="93"/>
        <v>891.72446554967632</v>
      </c>
      <c r="V681" s="219">
        <f t="shared" si="93"/>
        <v>891.72446554967632</v>
      </c>
      <c r="W681" s="219">
        <f t="shared" si="93"/>
        <v>891.72446554967632</v>
      </c>
      <c r="X681" s="219">
        <f t="shared" si="93"/>
        <v>891.72446554967632</v>
      </c>
      <c r="Y681" s="219">
        <f t="shared" si="93"/>
        <v>891.72446554967632</v>
      </c>
      <c r="Z681" s="219">
        <f t="shared" si="93"/>
        <v>891.72446554967632</v>
      </c>
      <c r="AA681" s="219">
        <f t="shared" si="93"/>
        <v>891.72446554967632</v>
      </c>
      <c r="AB681" s="219">
        <f t="shared" si="93"/>
        <v>891.72446554967632</v>
      </c>
      <c r="AC681" s="219">
        <f t="shared" si="93"/>
        <v>891.72446554967632</v>
      </c>
      <c r="AD681" s="219">
        <f t="shared" si="93"/>
        <v>891.72446554967632</v>
      </c>
      <c r="AE681" s="219">
        <f t="shared" si="93"/>
        <v>891.72446554967632</v>
      </c>
      <c r="AF681" s="219">
        <f t="shared" si="93"/>
        <v>891.72446554967632</v>
      </c>
      <c r="AG681" s="219">
        <f t="shared" si="93"/>
        <v>891.72446554967632</v>
      </c>
      <c r="AH681" s="219">
        <f t="shared" si="93"/>
        <v>891.72446554967632</v>
      </c>
      <c r="AI681" s="219">
        <f t="shared" si="93"/>
        <v>891.72446554967632</v>
      </c>
      <c r="AJ681" s="219">
        <f t="shared" si="93"/>
        <v>891.72446554967632</v>
      </c>
      <c r="AK681" s="219">
        <f t="shared" si="93"/>
        <v>891.72446554967632</v>
      </c>
      <c r="AL681" s="219">
        <f t="shared" si="93"/>
        <v>891.72446554967632</v>
      </c>
      <c r="AM681" s="219">
        <f t="shared" si="93"/>
        <v>891.72446554967632</v>
      </c>
      <c r="AN681" s="219">
        <f t="shared" si="93"/>
        <v>891.72446554967632</v>
      </c>
      <c r="AO681" s="219">
        <f t="shared" si="93"/>
        <v>891.72446554967632</v>
      </c>
      <c r="AP681" s="219">
        <f t="shared" si="93"/>
        <v>891.72446554967632</v>
      </c>
      <c r="AQ681" s="219">
        <f t="shared" si="93"/>
        <v>891.72446554967632</v>
      </c>
      <c r="AR681" s="219">
        <f t="shared" si="93"/>
        <v>891.72446554967632</v>
      </c>
      <c r="AS681" s="219">
        <f t="shared" si="93"/>
        <v>891.72446554967632</v>
      </c>
      <c r="AT681" s="219">
        <f t="shared" si="93"/>
        <v>891.72446554967632</v>
      </c>
    </row>
    <row r="682" spans="7:74" ht="13.9" customHeight="1" x14ac:dyDescent="0.4">
      <c r="G682" s="24"/>
      <c r="H682" s="261"/>
      <c r="I682" s="25"/>
      <c r="J682" s="252"/>
      <c r="K682" s="165" t="s">
        <v>183</v>
      </c>
      <c r="L682" s="217">
        <f t="shared" si="93"/>
        <v>891.72446554967632</v>
      </c>
      <c r="M682" s="217">
        <f t="shared" si="93"/>
        <v>891.72446554967632</v>
      </c>
      <c r="N682" s="217">
        <f t="shared" si="93"/>
        <v>891.72446554967632</v>
      </c>
      <c r="O682" s="217">
        <f t="shared" si="93"/>
        <v>891.72446554967632</v>
      </c>
      <c r="P682" s="217">
        <f t="shared" si="93"/>
        <v>891.72446554967632</v>
      </c>
      <c r="Q682" s="217">
        <f t="shared" si="93"/>
        <v>891.72446554967632</v>
      </c>
      <c r="R682" s="217">
        <f t="shared" si="93"/>
        <v>891.72446554967632</v>
      </c>
      <c r="S682" s="217">
        <f t="shared" si="93"/>
        <v>891.72446554967632</v>
      </c>
      <c r="T682" s="217">
        <f t="shared" si="93"/>
        <v>891.72446554967632</v>
      </c>
      <c r="U682" s="217">
        <f t="shared" si="93"/>
        <v>891.72446554967632</v>
      </c>
      <c r="V682" s="217">
        <f t="shared" si="93"/>
        <v>891.72446554967632</v>
      </c>
      <c r="W682" s="217">
        <f t="shared" si="93"/>
        <v>891.72446554967632</v>
      </c>
      <c r="X682" s="217">
        <f t="shared" si="93"/>
        <v>891.72446554967632</v>
      </c>
      <c r="Y682" s="217">
        <f t="shared" si="93"/>
        <v>891.72446554967632</v>
      </c>
      <c r="Z682" s="217">
        <f t="shared" si="93"/>
        <v>891.72446554967632</v>
      </c>
      <c r="AA682" s="217">
        <f t="shared" si="93"/>
        <v>891.72446554967632</v>
      </c>
      <c r="AB682" s="217">
        <f t="shared" si="93"/>
        <v>891.72446554967632</v>
      </c>
      <c r="AC682" s="217">
        <f t="shared" si="93"/>
        <v>891.72446554967632</v>
      </c>
      <c r="AD682" s="217">
        <f t="shared" si="93"/>
        <v>891.72446554967632</v>
      </c>
      <c r="AE682" s="217">
        <f t="shared" si="93"/>
        <v>891.72446554967632</v>
      </c>
      <c r="AF682" s="217">
        <f t="shared" si="93"/>
        <v>891.72446554967632</v>
      </c>
      <c r="AG682" s="217">
        <f t="shared" si="93"/>
        <v>891.72446554967632</v>
      </c>
      <c r="AH682" s="217">
        <f t="shared" si="93"/>
        <v>891.72446554967632</v>
      </c>
      <c r="AI682" s="217">
        <f t="shared" si="93"/>
        <v>891.72446554967632</v>
      </c>
      <c r="AJ682" s="217">
        <f t="shared" si="93"/>
        <v>891.72446554967632</v>
      </c>
      <c r="AK682" s="217">
        <f t="shared" si="93"/>
        <v>891.72446554967632</v>
      </c>
      <c r="AL682" s="217">
        <f t="shared" si="93"/>
        <v>891.72446554967632</v>
      </c>
      <c r="AM682" s="217">
        <f t="shared" si="93"/>
        <v>891.72446554967632</v>
      </c>
      <c r="AN682" s="217">
        <f t="shared" si="93"/>
        <v>891.72446554967632</v>
      </c>
      <c r="AO682" s="217">
        <f t="shared" si="93"/>
        <v>891.72446554967632</v>
      </c>
      <c r="AP682" s="217">
        <f t="shared" si="93"/>
        <v>891.72446554967632</v>
      </c>
      <c r="AQ682" s="217">
        <f t="shared" si="93"/>
        <v>891.72446554967632</v>
      </c>
      <c r="AR682" s="217">
        <f t="shared" si="93"/>
        <v>891.72446554967632</v>
      </c>
      <c r="AS682" s="217">
        <f t="shared" si="93"/>
        <v>891.72446554967632</v>
      </c>
      <c r="AT682" s="217">
        <f t="shared" si="93"/>
        <v>891.72446554967632</v>
      </c>
    </row>
    <row r="683" spans="7:74" ht="13.9" customHeight="1" thickBot="1" x14ac:dyDescent="0.45">
      <c r="G683" s="24"/>
      <c r="H683" s="261"/>
      <c r="I683" s="25"/>
      <c r="J683" s="252"/>
      <c r="K683" s="167" t="s">
        <v>184</v>
      </c>
      <c r="L683" s="218">
        <f t="shared" si="93"/>
        <v>891.72446554967632</v>
      </c>
      <c r="M683" s="218">
        <f t="shared" si="93"/>
        <v>891.72446554967632</v>
      </c>
      <c r="N683" s="218">
        <f t="shared" si="93"/>
        <v>891.72446554967632</v>
      </c>
      <c r="O683" s="218">
        <f t="shared" si="93"/>
        <v>891.72446554967632</v>
      </c>
      <c r="P683" s="218">
        <f t="shared" si="93"/>
        <v>891.72446554967632</v>
      </c>
      <c r="Q683" s="218">
        <f t="shared" si="93"/>
        <v>891.72446554967632</v>
      </c>
      <c r="R683" s="218">
        <f t="shared" si="93"/>
        <v>891.72446554967632</v>
      </c>
      <c r="S683" s="218">
        <f t="shared" si="93"/>
        <v>891.72446554967632</v>
      </c>
      <c r="T683" s="218">
        <f t="shared" si="93"/>
        <v>891.72446554967632</v>
      </c>
      <c r="U683" s="218">
        <f t="shared" si="93"/>
        <v>891.72446554967632</v>
      </c>
      <c r="V683" s="218">
        <f t="shared" si="93"/>
        <v>891.72446554967632</v>
      </c>
      <c r="W683" s="218">
        <f t="shared" si="93"/>
        <v>891.72446554967632</v>
      </c>
      <c r="X683" s="218">
        <f t="shared" si="93"/>
        <v>891.72446554967632</v>
      </c>
      <c r="Y683" s="218">
        <f t="shared" si="93"/>
        <v>891.72446554967632</v>
      </c>
      <c r="Z683" s="218">
        <f t="shared" si="93"/>
        <v>891.72446554967632</v>
      </c>
      <c r="AA683" s="218">
        <f t="shared" si="93"/>
        <v>891.72446554967632</v>
      </c>
      <c r="AB683" s="218">
        <f t="shared" si="93"/>
        <v>891.72446554967632</v>
      </c>
      <c r="AC683" s="218">
        <f t="shared" si="93"/>
        <v>891.72446554967632</v>
      </c>
      <c r="AD683" s="218">
        <f t="shared" si="93"/>
        <v>891.72446554967632</v>
      </c>
      <c r="AE683" s="218">
        <f t="shared" si="93"/>
        <v>891.72446554967632</v>
      </c>
      <c r="AF683" s="218">
        <f t="shared" si="93"/>
        <v>891.72446554967632</v>
      </c>
      <c r="AG683" s="218">
        <f t="shared" si="93"/>
        <v>891.72446554967632</v>
      </c>
      <c r="AH683" s="218">
        <f t="shared" si="93"/>
        <v>891.72446554967632</v>
      </c>
      <c r="AI683" s="218">
        <f t="shared" si="93"/>
        <v>891.72446554967632</v>
      </c>
      <c r="AJ683" s="218">
        <f t="shared" si="93"/>
        <v>891.72446554967632</v>
      </c>
      <c r="AK683" s="218">
        <f t="shared" si="93"/>
        <v>891.72446554967632</v>
      </c>
      <c r="AL683" s="218">
        <f t="shared" si="93"/>
        <v>891.72446554967632</v>
      </c>
      <c r="AM683" s="218">
        <f t="shared" si="93"/>
        <v>891.72446554967632</v>
      </c>
      <c r="AN683" s="218">
        <f t="shared" si="93"/>
        <v>891.72446554967632</v>
      </c>
      <c r="AO683" s="218">
        <f t="shared" si="93"/>
        <v>891.72446554967632</v>
      </c>
      <c r="AP683" s="218">
        <f t="shared" si="93"/>
        <v>891.72446554967632</v>
      </c>
      <c r="AQ683" s="218">
        <f t="shared" si="93"/>
        <v>891.72446554967632</v>
      </c>
      <c r="AR683" s="218">
        <f t="shared" si="93"/>
        <v>891.72446554967632</v>
      </c>
      <c r="AS683" s="218">
        <f t="shared" si="93"/>
        <v>891.72446554967632</v>
      </c>
      <c r="AT683" s="218">
        <f t="shared" si="93"/>
        <v>891.72446554967632</v>
      </c>
    </row>
    <row r="684" spans="7:74" ht="13.9" customHeight="1" thickTop="1" x14ac:dyDescent="0.4">
      <c r="G684" s="24"/>
      <c r="H684" s="261"/>
      <c r="I684" s="25"/>
      <c r="J684" s="252"/>
      <c r="K684" s="163" t="s">
        <v>185</v>
      </c>
      <c r="L684" s="219">
        <f t="shared" si="93"/>
        <v>1038.1927682620815</v>
      </c>
      <c r="M684" s="219">
        <f t="shared" si="93"/>
        <v>1038.1927682620815</v>
      </c>
      <c r="N684" s="219">
        <f t="shared" si="93"/>
        <v>1038.1927682620815</v>
      </c>
      <c r="O684" s="219">
        <f t="shared" si="93"/>
        <v>1038.1927682620815</v>
      </c>
      <c r="P684" s="219">
        <f t="shared" si="93"/>
        <v>1038.1927682620815</v>
      </c>
      <c r="Q684" s="219">
        <f t="shared" si="93"/>
        <v>1038.1927682620815</v>
      </c>
      <c r="R684" s="219">
        <f t="shared" si="93"/>
        <v>1038.1927682620815</v>
      </c>
      <c r="S684" s="219">
        <f t="shared" si="93"/>
        <v>1038.1927682620815</v>
      </c>
      <c r="T684" s="219">
        <f t="shared" si="93"/>
        <v>1038.1927682620815</v>
      </c>
      <c r="U684" s="219">
        <f t="shared" si="93"/>
        <v>1038.1927682620815</v>
      </c>
      <c r="V684" s="219">
        <f t="shared" si="93"/>
        <v>1038.1927682620815</v>
      </c>
      <c r="W684" s="219">
        <f t="shared" si="93"/>
        <v>1038.1927682620815</v>
      </c>
      <c r="X684" s="219">
        <f t="shared" si="93"/>
        <v>1038.1927682620815</v>
      </c>
      <c r="Y684" s="219">
        <f t="shared" si="93"/>
        <v>1038.1927682620815</v>
      </c>
      <c r="Z684" s="219">
        <f t="shared" si="93"/>
        <v>1038.1927682620815</v>
      </c>
      <c r="AA684" s="219">
        <f t="shared" si="93"/>
        <v>1038.1927682620815</v>
      </c>
      <c r="AB684" s="219">
        <f t="shared" si="93"/>
        <v>1038.1927682620815</v>
      </c>
      <c r="AC684" s="219">
        <f t="shared" si="93"/>
        <v>1038.1927682620815</v>
      </c>
      <c r="AD684" s="219">
        <f t="shared" si="93"/>
        <v>1038.1927682620815</v>
      </c>
      <c r="AE684" s="219">
        <f t="shared" si="93"/>
        <v>1038.1927682620815</v>
      </c>
      <c r="AF684" s="219">
        <f t="shared" si="93"/>
        <v>1038.1927682620815</v>
      </c>
      <c r="AG684" s="219">
        <f t="shared" si="93"/>
        <v>1038.1927682620815</v>
      </c>
      <c r="AH684" s="219">
        <f t="shared" si="93"/>
        <v>1038.1927682620815</v>
      </c>
      <c r="AI684" s="219">
        <f t="shared" si="93"/>
        <v>1038.1927682620815</v>
      </c>
      <c r="AJ684" s="219">
        <f t="shared" si="93"/>
        <v>1038.1927682620815</v>
      </c>
      <c r="AK684" s="219">
        <f t="shared" si="93"/>
        <v>1038.1927682620815</v>
      </c>
      <c r="AL684" s="219">
        <f t="shared" si="93"/>
        <v>1038.1927682620815</v>
      </c>
      <c r="AM684" s="219">
        <f t="shared" si="93"/>
        <v>1038.1927682620815</v>
      </c>
      <c r="AN684" s="219">
        <f t="shared" si="93"/>
        <v>1038.1927682620815</v>
      </c>
      <c r="AO684" s="219">
        <f t="shared" si="93"/>
        <v>1038.1927682620815</v>
      </c>
      <c r="AP684" s="219">
        <f t="shared" si="93"/>
        <v>1038.1927682620815</v>
      </c>
      <c r="AQ684" s="219">
        <f t="shared" si="93"/>
        <v>1038.1927682620815</v>
      </c>
      <c r="AR684" s="219">
        <f t="shared" si="93"/>
        <v>1038.1927682620815</v>
      </c>
      <c r="AS684" s="219">
        <f t="shared" si="93"/>
        <v>1038.1927682620815</v>
      </c>
      <c r="AT684" s="219">
        <f t="shared" si="93"/>
        <v>1038.1927682620815</v>
      </c>
    </row>
    <row r="685" spans="7:74" ht="13.9" customHeight="1" x14ac:dyDescent="0.4">
      <c r="G685" s="24"/>
      <c r="H685" s="261"/>
      <c r="I685" s="25"/>
      <c r="J685" s="252"/>
      <c r="K685" s="165" t="s">
        <v>186</v>
      </c>
      <c r="L685" s="217">
        <f t="shared" si="93"/>
        <v>1038.1927682620815</v>
      </c>
      <c r="M685" s="217">
        <f t="shared" si="93"/>
        <v>1038.1927682620815</v>
      </c>
      <c r="N685" s="217">
        <f t="shared" si="93"/>
        <v>1038.1927682620815</v>
      </c>
      <c r="O685" s="217">
        <f t="shared" si="93"/>
        <v>1038.1927682620815</v>
      </c>
      <c r="P685" s="217">
        <f t="shared" si="93"/>
        <v>1038.1927682620815</v>
      </c>
      <c r="Q685" s="217">
        <f t="shared" si="93"/>
        <v>1038.1927682620815</v>
      </c>
      <c r="R685" s="217">
        <f t="shared" si="93"/>
        <v>1038.1927682620815</v>
      </c>
      <c r="S685" s="217">
        <f t="shared" si="93"/>
        <v>1038.1927682620815</v>
      </c>
      <c r="T685" s="217">
        <f t="shared" si="93"/>
        <v>1038.1927682620815</v>
      </c>
      <c r="U685" s="217">
        <f t="shared" si="93"/>
        <v>1038.1927682620815</v>
      </c>
      <c r="V685" s="217">
        <f t="shared" si="93"/>
        <v>1038.1927682620815</v>
      </c>
      <c r="W685" s="217">
        <f t="shared" si="93"/>
        <v>1038.1927682620815</v>
      </c>
      <c r="X685" s="217">
        <f t="shared" si="93"/>
        <v>1038.1927682620815</v>
      </c>
      <c r="Y685" s="217">
        <f t="shared" si="93"/>
        <v>1038.1927682620815</v>
      </c>
      <c r="Z685" s="217">
        <f t="shared" si="93"/>
        <v>1038.1927682620815</v>
      </c>
      <c r="AA685" s="217">
        <f t="shared" si="93"/>
        <v>1038.1927682620815</v>
      </c>
      <c r="AB685" s="217">
        <f t="shared" si="93"/>
        <v>1038.1927682620815</v>
      </c>
      <c r="AC685" s="217">
        <f t="shared" si="93"/>
        <v>1038.1927682620815</v>
      </c>
      <c r="AD685" s="217">
        <f t="shared" si="93"/>
        <v>1038.1927682620815</v>
      </c>
      <c r="AE685" s="217">
        <f t="shared" si="93"/>
        <v>1038.1927682620815</v>
      </c>
      <c r="AF685" s="217">
        <f t="shared" si="93"/>
        <v>1038.1927682620815</v>
      </c>
      <c r="AG685" s="217">
        <f t="shared" si="93"/>
        <v>1038.1927682620815</v>
      </c>
      <c r="AH685" s="217">
        <f t="shared" si="93"/>
        <v>1038.1927682620815</v>
      </c>
      <c r="AI685" s="217">
        <f t="shared" si="93"/>
        <v>1038.1927682620815</v>
      </c>
      <c r="AJ685" s="217">
        <f t="shared" si="93"/>
        <v>1038.1927682620815</v>
      </c>
      <c r="AK685" s="217">
        <f t="shared" si="93"/>
        <v>1038.1927682620815</v>
      </c>
      <c r="AL685" s="217">
        <f t="shared" si="93"/>
        <v>1038.1927682620815</v>
      </c>
      <c r="AM685" s="217">
        <f t="shared" si="93"/>
        <v>1038.1927682620815</v>
      </c>
      <c r="AN685" s="217">
        <f t="shared" si="93"/>
        <v>1038.1927682620815</v>
      </c>
      <c r="AO685" s="217">
        <f t="shared" si="93"/>
        <v>1038.1927682620815</v>
      </c>
      <c r="AP685" s="217">
        <f t="shared" si="93"/>
        <v>1038.1927682620815</v>
      </c>
      <c r="AQ685" s="217">
        <f t="shared" si="93"/>
        <v>1038.1927682620815</v>
      </c>
      <c r="AR685" s="217">
        <f t="shared" si="93"/>
        <v>1038.1927682620815</v>
      </c>
      <c r="AS685" s="217">
        <f t="shared" si="93"/>
        <v>1038.1927682620815</v>
      </c>
      <c r="AT685" s="217">
        <f t="shared" si="93"/>
        <v>1038.1927682620815</v>
      </c>
    </row>
    <row r="686" spans="7:74" ht="13.9" customHeight="1" thickBot="1" x14ac:dyDescent="0.45">
      <c r="G686" s="24"/>
      <c r="H686" s="261"/>
      <c r="I686" s="25"/>
      <c r="J686" s="252"/>
      <c r="K686" s="167" t="s">
        <v>187</v>
      </c>
      <c r="L686" s="220">
        <f t="shared" si="93"/>
        <v>1038.1927682620815</v>
      </c>
      <c r="M686" s="220">
        <f t="shared" si="93"/>
        <v>1038.1927682620815</v>
      </c>
      <c r="N686" s="220">
        <f t="shared" si="93"/>
        <v>1038.1927682620815</v>
      </c>
      <c r="O686" s="220">
        <f t="shared" si="93"/>
        <v>1038.1927682620815</v>
      </c>
      <c r="P686" s="220">
        <f t="shared" si="93"/>
        <v>1038.1927682620815</v>
      </c>
      <c r="Q686" s="220">
        <f t="shared" si="93"/>
        <v>1038.1927682620815</v>
      </c>
      <c r="R686" s="220">
        <f t="shared" si="93"/>
        <v>1038.1927682620815</v>
      </c>
      <c r="S686" s="220">
        <f t="shared" si="93"/>
        <v>1038.1927682620815</v>
      </c>
      <c r="T686" s="220">
        <f t="shared" si="93"/>
        <v>1038.1927682620815</v>
      </c>
      <c r="U686" s="220">
        <f t="shared" si="93"/>
        <v>1038.1927682620815</v>
      </c>
      <c r="V686" s="220">
        <f t="shared" si="93"/>
        <v>1038.1927682620815</v>
      </c>
      <c r="W686" s="220">
        <f t="shared" si="93"/>
        <v>1038.1927682620815</v>
      </c>
      <c r="X686" s="220">
        <f t="shared" si="93"/>
        <v>1038.1927682620815</v>
      </c>
      <c r="Y686" s="220">
        <f t="shared" si="93"/>
        <v>1038.1927682620815</v>
      </c>
      <c r="Z686" s="220">
        <f t="shared" si="93"/>
        <v>1038.1927682620815</v>
      </c>
      <c r="AA686" s="220">
        <f t="shared" si="93"/>
        <v>1038.1927682620815</v>
      </c>
      <c r="AB686" s="220">
        <f t="shared" si="93"/>
        <v>1038.1927682620815</v>
      </c>
      <c r="AC686" s="220">
        <f t="shared" si="93"/>
        <v>1038.1927682620815</v>
      </c>
      <c r="AD686" s="220">
        <f t="shared" si="93"/>
        <v>1038.1927682620815</v>
      </c>
      <c r="AE686" s="220">
        <f t="shared" si="93"/>
        <v>1038.1927682620815</v>
      </c>
      <c r="AF686" s="220">
        <f t="shared" si="93"/>
        <v>1038.1927682620815</v>
      </c>
      <c r="AG686" s="220">
        <f t="shared" si="93"/>
        <v>1038.1927682620815</v>
      </c>
      <c r="AH686" s="220">
        <f t="shared" si="93"/>
        <v>1038.1927682620815</v>
      </c>
      <c r="AI686" s="220">
        <f t="shared" si="93"/>
        <v>1038.1927682620815</v>
      </c>
      <c r="AJ686" s="220">
        <f t="shared" si="93"/>
        <v>1038.1927682620815</v>
      </c>
      <c r="AK686" s="220">
        <f t="shared" si="93"/>
        <v>1038.1927682620815</v>
      </c>
      <c r="AL686" s="220">
        <f t="shared" si="93"/>
        <v>1038.1927682620815</v>
      </c>
      <c r="AM686" s="220">
        <f t="shared" si="93"/>
        <v>1038.1927682620815</v>
      </c>
      <c r="AN686" s="220">
        <f t="shared" si="93"/>
        <v>1038.1927682620815</v>
      </c>
      <c r="AO686" s="220">
        <f t="shared" si="93"/>
        <v>1038.1927682620815</v>
      </c>
      <c r="AP686" s="220">
        <f t="shared" si="93"/>
        <v>1038.1927682620815</v>
      </c>
      <c r="AQ686" s="220">
        <f t="shared" si="93"/>
        <v>1038.1927682620815</v>
      </c>
      <c r="AR686" s="220">
        <f t="shared" si="93"/>
        <v>1038.1927682620815</v>
      </c>
      <c r="AS686" s="220">
        <f t="shared" si="93"/>
        <v>1038.1927682620815</v>
      </c>
      <c r="AT686" s="220">
        <f t="shared" si="93"/>
        <v>1038.1927682620815</v>
      </c>
    </row>
    <row r="687" spans="7:74" ht="13.9" customHeight="1" thickTop="1" x14ac:dyDescent="0.4">
      <c r="G687" s="25"/>
      <c r="H687" s="261"/>
      <c r="I687" s="25"/>
      <c r="J687" s="253"/>
      <c r="K687" s="163" t="s">
        <v>188</v>
      </c>
      <c r="L687" s="219">
        <f t="shared" si="93"/>
        <v>1148.6628750633126</v>
      </c>
      <c r="M687" s="219">
        <f t="shared" si="93"/>
        <v>1148.6628750633126</v>
      </c>
      <c r="N687" s="219">
        <f t="shared" si="93"/>
        <v>1148.6628750633126</v>
      </c>
      <c r="O687" s="219">
        <f t="shared" si="93"/>
        <v>1148.6628750633126</v>
      </c>
      <c r="P687" s="219">
        <f t="shared" si="93"/>
        <v>1148.6628750633126</v>
      </c>
      <c r="Q687" s="219">
        <f t="shared" si="93"/>
        <v>1148.6628750633126</v>
      </c>
      <c r="R687" s="219">
        <f t="shared" si="93"/>
        <v>1148.6628750633126</v>
      </c>
      <c r="S687" s="219">
        <f t="shared" si="93"/>
        <v>1148.6628750633126</v>
      </c>
      <c r="T687" s="219">
        <f t="shared" si="93"/>
        <v>1148.6628750633126</v>
      </c>
      <c r="U687" s="219">
        <f t="shared" si="93"/>
        <v>1148.6628750633126</v>
      </c>
      <c r="V687" s="219">
        <f t="shared" si="93"/>
        <v>1148.6628750633126</v>
      </c>
      <c r="W687" s="219">
        <f t="shared" si="93"/>
        <v>1148.6628750633126</v>
      </c>
      <c r="X687" s="219">
        <f t="shared" si="93"/>
        <v>1148.6628750633126</v>
      </c>
      <c r="Y687" s="219">
        <f t="shared" si="93"/>
        <v>1148.6628750633126</v>
      </c>
      <c r="Z687" s="219">
        <f t="shared" si="93"/>
        <v>1148.6628750633126</v>
      </c>
      <c r="AA687" s="219">
        <f t="shared" si="93"/>
        <v>1148.6628750633126</v>
      </c>
      <c r="AB687" s="219">
        <f t="shared" si="93"/>
        <v>1148.6628750633126</v>
      </c>
      <c r="AC687" s="219">
        <f t="shared" si="93"/>
        <v>1148.6628750633126</v>
      </c>
      <c r="AD687" s="219">
        <f t="shared" si="93"/>
        <v>1148.6628750633126</v>
      </c>
      <c r="AE687" s="219">
        <f t="shared" si="93"/>
        <v>1148.6628750633126</v>
      </c>
      <c r="AF687" s="219">
        <f t="shared" si="93"/>
        <v>1148.6628750633126</v>
      </c>
      <c r="AG687" s="219">
        <f t="shared" si="93"/>
        <v>1148.6628750633126</v>
      </c>
      <c r="AH687" s="219">
        <f t="shared" si="93"/>
        <v>1148.6628750633126</v>
      </c>
      <c r="AI687" s="219">
        <f t="shared" si="93"/>
        <v>1148.6628750633126</v>
      </c>
      <c r="AJ687" s="219">
        <f t="shared" si="93"/>
        <v>1148.6628750633126</v>
      </c>
      <c r="AK687" s="219">
        <f t="shared" si="93"/>
        <v>1148.6628750633126</v>
      </c>
      <c r="AL687" s="219">
        <f t="shared" si="93"/>
        <v>1148.6628750633126</v>
      </c>
      <c r="AM687" s="219">
        <f t="shared" si="93"/>
        <v>1148.6628750633126</v>
      </c>
      <c r="AN687" s="219">
        <f t="shared" si="93"/>
        <v>1148.6628750633126</v>
      </c>
      <c r="AO687" s="219">
        <f t="shared" si="93"/>
        <v>1148.6628750633126</v>
      </c>
      <c r="AP687" s="219">
        <f t="shared" si="93"/>
        <v>1148.6628750633126</v>
      </c>
      <c r="AQ687" s="219">
        <f t="shared" si="93"/>
        <v>1148.6628750633126</v>
      </c>
      <c r="AR687" s="219">
        <f t="shared" si="93"/>
        <v>1148.6628750633126</v>
      </c>
      <c r="AS687" s="219">
        <f t="shared" si="93"/>
        <v>1148.6628750633126</v>
      </c>
      <c r="AT687" s="219">
        <f t="shared" si="93"/>
        <v>1148.6628750633126</v>
      </c>
    </row>
    <row r="688" spans="7:74" ht="13.9" customHeight="1" x14ac:dyDescent="0.4">
      <c r="G688" s="25"/>
      <c r="H688" s="261"/>
      <c r="I688" s="25"/>
      <c r="J688" s="253"/>
      <c r="K688" s="165" t="s">
        <v>189</v>
      </c>
      <c r="L688" s="217">
        <f t="shared" si="93"/>
        <v>1148.6628750633126</v>
      </c>
      <c r="M688" s="217">
        <f t="shared" si="93"/>
        <v>1148.6628750633126</v>
      </c>
      <c r="N688" s="217">
        <f t="shared" si="93"/>
        <v>1148.6628750633126</v>
      </c>
      <c r="O688" s="217">
        <f t="shared" si="93"/>
        <v>1148.6628750633126</v>
      </c>
      <c r="P688" s="217">
        <f t="shared" si="93"/>
        <v>1148.6628750633126</v>
      </c>
      <c r="Q688" s="217">
        <f t="shared" si="93"/>
        <v>1148.6628750633126</v>
      </c>
      <c r="R688" s="217">
        <f t="shared" si="93"/>
        <v>1148.6628750633126</v>
      </c>
      <c r="S688" s="217">
        <f t="shared" si="93"/>
        <v>1148.6628750633126</v>
      </c>
      <c r="T688" s="217">
        <f t="shared" si="93"/>
        <v>1148.6628750633126</v>
      </c>
      <c r="U688" s="217">
        <f t="shared" si="93"/>
        <v>1148.6628750633126</v>
      </c>
      <c r="V688" s="217">
        <f t="shared" ref="V688:AT688" si="94">V735</f>
        <v>1148.6628750633126</v>
      </c>
      <c r="W688" s="217">
        <f t="shared" si="94"/>
        <v>1148.6628750633126</v>
      </c>
      <c r="X688" s="217">
        <f t="shared" si="94"/>
        <v>1148.6628750633126</v>
      </c>
      <c r="Y688" s="217">
        <f t="shared" si="94"/>
        <v>1148.6628750633126</v>
      </c>
      <c r="Z688" s="217">
        <f t="shared" si="94"/>
        <v>1148.6628750633126</v>
      </c>
      <c r="AA688" s="217">
        <f t="shared" si="94"/>
        <v>1148.6628750633126</v>
      </c>
      <c r="AB688" s="217">
        <f t="shared" si="94"/>
        <v>1148.6628750633126</v>
      </c>
      <c r="AC688" s="217">
        <f t="shared" si="94"/>
        <v>1148.6628750633126</v>
      </c>
      <c r="AD688" s="217">
        <f t="shared" si="94"/>
        <v>1148.6628750633126</v>
      </c>
      <c r="AE688" s="217">
        <f t="shared" si="94"/>
        <v>1148.6628750633126</v>
      </c>
      <c r="AF688" s="217">
        <f t="shared" si="94"/>
        <v>1148.6628750633126</v>
      </c>
      <c r="AG688" s="217">
        <f t="shared" si="94"/>
        <v>1148.6628750633126</v>
      </c>
      <c r="AH688" s="217">
        <f t="shared" si="94"/>
        <v>1148.6628750633126</v>
      </c>
      <c r="AI688" s="217">
        <f t="shared" si="94"/>
        <v>1148.6628750633126</v>
      </c>
      <c r="AJ688" s="217">
        <f t="shared" si="94"/>
        <v>1148.6628750633126</v>
      </c>
      <c r="AK688" s="217">
        <f t="shared" si="94"/>
        <v>1148.6628750633126</v>
      </c>
      <c r="AL688" s="217">
        <f t="shared" si="94"/>
        <v>1148.6628750633126</v>
      </c>
      <c r="AM688" s="217">
        <f t="shared" si="94"/>
        <v>1148.6628750633126</v>
      </c>
      <c r="AN688" s="217">
        <f t="shared" si="94"/>
        <v>1148.6628750633126</v>
      </c>
      <c r="AO688" s="217">
        <f t="shared" si="94"/>
        <v>1148.6628750633126</v>
      </c>
      <c r="AP688" s="217">
        <f t="shared" si="94"/>
        <v>1148.6628750633126</v>
      </c>
      <c r="AQ688" s="217">
        <f t="shared" si="94"/>
        <v>1148.6628750633126</v>
      </c>
      <c r="AR688" s="217">
        <f t="shared" si="94"/>
        <v>1148.6628750633126</v>
      </c>
      <c r="AS688" s="217">
        <f t="shared" si="94"/>
        <v>1148.6628750633126</v>
      </c>
      <c r="AT688" s="217">
        <f t="shared" si="94"/>
        <v>1148.6628750633126</v>
      </c>
    </row>
    <row r="689" spans="1:82" ht="13.9" customHeight="1" thickBot="1" x14ac:dyDescent="0.45">
      <c r="G689" s="25"/>
      <c r="H689" s="261"/>
      <c r="I689" s="25"/>
      <c r="J689" s="253"/>
      <c r="K689" s="167" t="s">
        <v>190</v>
      </c>
      <c r="L689" s="218">
        <f t="shared" ref="L689:AT696" si="95">L736</f>
        <v>1148.6628750633126</v>
      </c>
      <c r="M689" s="218">
        <f t="shared" si="95"/>
        <v>1148.6628750633126</v>
      </c>
      <c r="N689" s="218">
        <f t="shared" si="95"/>
        <v>1148.6628750633126</v>
      </c>
      <c r="O689" s="218">
        <f t="shared" si="95"/>
        <v>1148.6628750633126</v>
      </c>
      <c r="P689" s="218">
        <f t="shared" si="95"/>
        <v>1148.6628750633126</v>
      </c>
      <c r="Q689" s="218">
        <f t="shared" si="95"/>
        <v>1148.6628750633126</v>
      </c>
      <c r="R689" s="218">
        <f t="shared" si="95"/>
        <v>1148.6628750633126</v>
      </c>
      <c r="S689" s="218">
        <f t="shared" si="95"/>
        <v>1148.6628750633126</v>
      </c>
      <c r="T689" s="218">
        <f t="shared" si="95"/>
        <v>1148.6628750633126</v>
      </c>
      <c r="U689" s="218">
        <f t="shared" si="95"/>
        <v>1148.6628750633126</v>
      </c>
      <c r="V689" s="218">
        <f t="shared" si="95"/>
        <v>1148.6628750633126</v>
      </c>
      <c r="W689" s="218">
        <f t="shared" si="95"/>
        <v>1148.6628750633126</v>
      </c>
      <c r="X689" s="218">
        <f t="shared" si="95"/>
        <v>1148.6628750633126</v>
      </c>
      <c r="Y689" s="218">
        <f t="shared" si="95"/>
        <v>1148.6628750633126</v>
      </c>
      <c r="Z689" s="218">
        <f t="shared" si="95"/>
        <v>1148.6628750633126</v>
      </c>
      <c r="AA689" s="218">
        <f t="shared" si="95"/>
        <v>1148.6628750633126</v>
      </c>
      <c r="AB689" s="218">
        <f t="shared" si="95"/>
        <v>1148.6628750633126</v>
      </c>
      <c r="AC689" s="218">
        <f t="shared" si="95"/>
        <v>1148.6628750633126</v>
      </c>
      <c r="AD689" s="218">
        <f t="shared" si="95"/>
        <v>1148.6628750633126</v>
      </c>
      <c r="AE689" s="218">
        <f t="shared" si="95"/>
        <v>1148.6628750633126</v>
      </c>
      <c r="AF689" s="218">
        <f t="shared" si="95"/>
        <v>1148.6628750633126</v>
      </c>
      <c r="AG689" s="218">
        <f t="shared" si="95"/>
        <v>1148.6628750633126</v>
      </c>
      <c r="AH689" s="218">
        <f t="shared" si="95"/>
        <v>1148.6628750633126</v>
      </c>
      <c r="AI689" s="218">
        <f t="shared" si="95"/>
        <v>1148.6628750633126</v>
      </c>
      <c r="AJ689" s="218">
        <f t="shared" si="95"/>
        <v>1148.6628750633126</v>
      </c>
      <c r="AK689" s="218">
        <f t="shared" si="95"/>
        <v>1148.6628750633126</v>
      </c>
      <c r="AL689" s="218">
        <f t="shared" si="95"/>
        <v>1148.6628750633126</v>
      </c>
      <c r="AM689" s="218">
        <f t="shared" si="95"/>
        <v>1148.6628750633126</v>
      </c>
      <c r="AN689" s="218">
        <f t="shared" si="95"/>
        <v>1148.6628750633126</v>
      </c>
      <c r="AO689" s="218">
        <f t="shared" si="95"/>
        <v>1148.6628750633126</v>
      </c>
      <c r="AP689" s="218">
        <f t="shared" si="95"/>
        <v>1148.6628750633126</v>
      </c>
      <c r="AQ689" s="218">
        <f t="shared" si="95"/>
        <v>1148.6628750633126</v>
      </c>
      <c r="AR689" s="218">
        <f t="shared" si="95"/>
        <v>1148.6628750633126</v>
      </c>
      <c r="AS689" s="218">
        <f t="shared" si="95"/>
        <v>1148.6628750633126</v>
      </c>
      <c r="AT689" s="218">
        <f t="shared" si="95"/>
        <v>1148.6628750633126</v>
      </c>
    </row>
    <row r="690" spans="1:82" ht="13.9" customHeight="1" thickTop="1" x14ac:dyDescent="0.4">
      <c r="G690" s="25"/>
      <c r="H690" s="261"/>
      <c r="I690" s="25"/>
      <c r="J690" s="253"/>
      <c r="K690" s="163" t="s">
        <v>191</v>
      </c>
      <c r="L690" s="219">
        <f t="shared" si="95"/>
        <v>1129.9176179495403</v>
      </c>
      <c r="M690" s="219">
        <f t="shared" si="95"/>
        <v>1129.9176179495403</v>
      </c>
      <c r="N690" s="219">
        <f t="shared" si="95"/>
        <v>1129.9176179495403</v>
      </c>
      <c r="O690" s="219">
        <f t="shared" si="95"/>
        <v>1129.9176179495403</v>
      </c>
      <c r="P690" s="219">
        <f t="shared" si="95"/>
        <v>1129.9176179495403</v>
      </c>
      <c r="Q690" s="219">
        <f t="shared" si="95"/>
        <v>1129.9176179495403</v>
      </c>
      <c r="R690" s="219">
        <f t="shared" si="95"/>
        <v>1129.9176179495403</v>
      </c>
      <c r="S690" s="219">
        <f t="shared" si="95"/>
        <v>1129.9176179495403</v>
      </c>
      <c r="T690" s="219">
        <f t="shared" si="95"/>
        <v>1129.9176179495403</v>
      </c>
      <c r="U690" s="219">
        <f t="shared" si="95"/>
        <v>1129.9176179495403</v>
      </c>
      <c r="V690" s="219">
        <f t="shared" si="95"/>
        <v>1129.9176179495403</v>
      </c>
      <c r="W690" s="219">
        <f t="shared" si="95"/>
        <v>1129.9176179495403</v>
      </c>
      <c r="X690" s="219">
        <f t="shared" si="95"/>
        <v>1129.9176179495403</v>
      </c>
      <c r="Y690" s="219">
        <f t="shared" si="95"/>
        <v>1129.9176179495403</v>
      </c>
      <c r="Z690" s="219">
        <f t="shared" si="95"/>
        <v>1129.9176179495403</v>
      </c>
      <c r="AA690" s="219">
        <f t="shared" si="95"/>
        <v>1129.9176179495403</v>
      </c>
      <c r="AB690" s="219">
        <f t="shared" si="95"/>
        <v>1129.9176179495403</v>
      </c>
      <c r="AC690" s="219">
        <f t="shared" si="95"/>
        <v>1129.9176179495403</v>
      </c>
      <c r="AD690" s="219">
        <f t="shared" si="95"/>
        <v>1129.9176179495403</v>
      </c>
      <c r="AE690" s="219">
        <f t="shared" si="95"/>
        <v>1129.9176179495403</v>
      </c>
      <c r="AF690" s="219">
        <f t="shared" si="95"/>
        <v>1129.9176179495403</v>
      </c>
      <c r="AG690" s="219">
        <f t="shared" si="95"/>
        <v>1129.9176179495403</v>
      </c>
      <c r="AH690" s="219">
        <f t="shared" si="95"/>
        <v>1129.9176179495403</v>
      </c>
      <c r="AI690" s="219">
        <f t="shared" si="95"/>
        <v>1129.9176179495403</v>
      </c>
      <c r="AJ690" s="219">
        <f t="shared" si="95"/>
        <v>1129.9176179495403</v>
      </c>
      <c r="AK690" s="219">
        <f t="shared" si="95"/>
        <v>1129.9176179495403</v>
      </c>
      <c r="AL690" s="219">
        <f t="shared" si="95"/>
        <v>1129.9176179495403</v>
      </c>
      <c r="AM690" s="219">
        <f t="shared" si="95"/>
        <v>1129.9176179495403</v>
      </c>
      <c r="AN690" s="219">
        <f t="shared" si="95"/>
        <v>1129.9176179495403</v>
      </c>
      <c r="AO690" s="219">
        <f t="shared" si="95"/>
        <v>1129.9176179495403</v>
      </c>
      <c r="AP690" s="219">
        <f t="shared" si="95"/>
        <v>1129.9176179495403</v>
      </c>
      <c r="AQ690" s="219">
        <f t="shared" si="95"/>
        <v>1129.9176179495403</v>
      </c>
      <c r="AR690" s="219">
        <f t="shared" si="95"/>
        <v>1129.9176179495403</v>
      </c>
      <c r="AS690" s="219">
        <f t="shared" si="95"/>
        <v>1129.9176179495403</v>
      </c>
      <c r="AT690" s="219">
        <f t="shared" si="95"/>
        <v>1129.9176179495403</v>
      </c>
    </row>
    <row r="691" spans="1:82" ht="13.9" customHeight="1" x14ac:dyDescent="0.4">
      <c r="G691" s="25"/>
      <c r="H691" s="261"/>
      <c r="I691" s="25"/>
      <c r="J691" s="253"/>
      <c r="K691" s="165" t="s">
        <v>192</v>
      </c>
      <c r="L691" s="217">
        <f t="shared" si="95"/>
        <v>1129.9176179495403</v>
      </c>
      <c r="M691" s="217">
        <f t="shared" si="95"/>
        <v>1129.9176179495403</v>
      </c>
      <c r="N691" s="217">
        <f t="shared" si="95"/>
        <v>1129.9176179495403</v>
      </c>
      <c r="O691" s="217">
        <f t="shared" si="95"/>
        <v>1129.9176179495403</v>
      </c>
      <c r="P691" s="217">
        <f t="shared" si="95"/>
        <v>1129.9176179495403</v>
      </c>
      <c r="Q691" s="217">
        <f t="shared" si="95"/>
        <v>1129.9176179495403</v>
      </c>
      <c r="R691" s="217">
        <f t="shared" si="95"/>
        <v>1129.9176179495403</v>
      </c>
      <c r="S691" s="217">
        <f t="shared" si="95"/>
        <v>1129.9176179495403</v>
      </c>
      <c r="T691" s="217">
        <f t="shared" si="95"/>
        <v>1129.9176179495403</v>
      </c>
      <c r="U691" s="217">
        <f t="shared" si="95"/>
        <v>1129.9176179495403</v>
      </c>
      <c r="V691" s="217">
        <f t="shared" si="95"/>
        <v>1129.9176179495403</v>
      </c>
      <c r="W691" s="217">
        <f t="shared" si="95"/>
        <v>1129.9176179495403</v>
      </c>
      <c r="X691" s="217">
        <f t="shared" si="95"/>
        <v>1129.9176179495403</v>
      </c>
      <c r="Y691" s="217">
        <f t="shared" si="95"/>
        <v>1129.9176179495403</v>
      </c>
      <c r="Z691" s="217">
        <f t="shared" si="95"/>
        <v>1129.9176179495403</v>
      </c>
      <c r="AA691" s="217">
        <f t="shared" si="95"/>
        <v>1129.9176179495403</v>
      </c>
      <c r="AB691" s="217">
        <f t="shared" si="95"/>
        <v>1129.9176179495403</v>
      </c>
      <c r="AC691" s="217">
        <f t="shared" si="95"/>
        <v>1129.9176179495403</v>
      </c>
      <c r="AD691" s="217">
        <f t="shared" si="95"/>
        <v>1129.9176179495403</v>
      </c>
      <c r="AE691" s="217">
        <f t="shared" si="95"/>
        <v>1129.9176179495403</v>
      </c>
      <c r="AF691" s="217">
        <f t="shared" si="95"/>
        <v>1129.9176179495403</v>
      </c>
      <c r="AG691" s="217">
        <f t="shared" si="95"/>
        <v>1129.9176179495403</v>
      </c>
      <c r="AH691" s="217">
        <f t="shared" si="95"/>
        <v>1129.9176179495403</v>
      </c>
      <c r="AI691" s="217">
        <f t="shared" si="95"/>
        <v>1129.9176179495403</v>
      </c>
      <c r="AJ691" s="217">
        <f t="shared" si="95"/>
        <v>1129.9176179495403</v>
      </c>
      <c r="AK691" s="217">
        <f t="shared" si="95"/>
        <v>1129.9176179495403</v>
      </c>
      <c r="AL691" s="217">
        <f t="shared" si="95"/>
        <v>1129.9176179495403</v>
      </c>
      <c r="AM691" s="217">
        <f t="shared" si="95"/>
        <v>1129.9176179495403</v>
      </c>
      <c r="AN691" s="217">
        <f t="shared" si="95"/>
        <v>1129.9176179495403</v>
      </c>
      <c r="AO691" s="217">
        <f t="shared" si="95"/>
        <v>1129.9176179495403</v>
      </c>
      <c r="AP691" s="217">
        <f t="shared" si="95"/>
        <v>1129.9176179495403</v>
      </c>
      <c r="AQ691" s="217">
        <f t="shared" si="95"/>
        <v>1129.9176179495403</v>
      </c>
      <c r="AR691" s="217">
        <f t="shared" si="95"/>
        <v>1129.9176179495403</v>
      </c>
      <c r="AS691" s="217">
        <f t="shared" si="95"/>
        <v>1129.9176179495403</v>
      </c>
      <c r="AT691" s="217">
        <f t="shared" si="95"/>
        <v>1129.9176179495403</v>
      </c>
    </row>
    <row r="692" spans="1:82" ht="13.9" customHeight="1" thickBot="1" x14ac:dyDescent="0.45">
      <c r="G692" s="25"/>
      <c r="H692" s="261"/>
      <c r="I692" s="25"/>
      <c r="J692" s="253"/>
      <c r="K692" s="167" t="s">
        <v>193</v>
      </c>
      <c r="L692" s="218">
        <f t="shared" si="95"/>
        <v>1129.9176179495403</v>
      </c>
      <c r="M692" s="218">
        <f t="shared" si="95"/>
        <v>1129.9176179495403</v>
      </c>
      <c r="N692" s="218">
        <f t="shared" si="95"/>
        <v>1129.9176179495403</v>
      </c>
      <c r="O692" s="218">
        <f t="shared" si="95"/>
        <v>1129.9176179495403</v>
      </c>
      <c r="P692" s="218">
        <f t="shared" si="95"/>
        <v>1129.9176179495403</v>
      </c>
      <c r="Q692" s="218">
        <f t="shared" si="95"/>
        <v>1129.9176179495403</v>
      </c>
      <c r="R692" s="218">
        <f t="shared" si="95"/>
        <v>1129.9176179495403</v>
      </c>
      <c r="S692" s="218">
        <f t="shared" si="95"/>
        <v>1129.9176179495403</v>
      </c>
      <c r="T692" s="218">
        <f t="shared" si="95"/>
        <v>1129.9176179495403</v>
      </c>
      <c r="U692" s="218">
        <f t="shared" si="95"/>
        <v>1129.9176179495403</v>
      </c>
      <c r="V692" s="218">
        <f t="shared" si="95"/>
        <v>1129.9176179495403</v>
      </c>
      <c r="W692" s="218">
        <f t="shared" si="95"/>
        <v>1129.9176179495403</v>
      </c>
      <c r="X692" s="218">
        <f t="shared" si="95"/>
        <v>1129.9176179495403</v>
      </c>
      <c r="Y692" s="218">
        <f t="shared" si="95"/>
        <v>1129.9176179495403</v>
      </c>
      <c r="Z692" s="218">
        <f t="shared" si="95"/>
        <v>1129.9176179495403</v>
      </c>
      <c r="AA692" s="218">
        <f t="shared" si="95"/>
        <v>1129.9176179495403</v>
      </c>
      <c r="AB692" s="218">
        <f t="shared" si="95"/>
        <v>1129.9176179495403</v>
      </c>
      <c r="AC692" s="218">
        <f t="shared" si="95"/>
        <v>1129.9176179495403</v>
      </c>
      <c r="AD692" s="218">
        <f t="shared" si="95"/>
        <v>1129.9176179495403</v>
      </c>
      <c r="AE692" s="218">
        <f t="shared" si="95"/>
        <v>1129.9176179495403</v>
      </c>
      <c r="AF692" s="218">
        <f t="shared" si="95"/>
        <v>1129.9176179495403</v>
      </c>
      <c r="AG692" s="218">
        <f t="shared" si="95"/>
        <v>1129.9176179495403</v>
      </c>
      <c r="AH692" s="218">
        <f t="shared" si="95"/>
        <v>1129.9176179495403</v>
      </c>
      <c r="AI692" s="218">
        <f t="shared" si="95"/>
        <v>1129.9176179495403</v>
      </c>
      <c r="AJ692" s="218">
        <f t="shared" si="95"/>
        <v>1129.9176179495403</v>
      </c>
      <c r="AK692" s="218">
        <f t="shared" si="95"/>
        <v>1129.9176179495403</v>
      </c>
      <c r="AL692" s="218">
        <f t="shared" si="95"/>
        <v>1129.9176179495403</v>
      </c>
      <c r="AM692" s="218">
        <f t="shared" si="95"/>
        <v>1129.9176179495403</v>
      </c>
      <c r="AN692" s="218">
        <f t="shared" si="95"/>
        <v>1129.9176179495403</v>
      </c>
      <c r="AO692" s="218">
        <f t="shared" si="95"/>
        <v>1129.9176179495403</v>
      </c>
      <c r="AP692" s="218">
        <f t="shared" si="95"/>
        <v>1129.9176179495403</v>
      </c>
      <c r="AQ692" s="218">
        <f t="shared" si="95"/>
        <v>1129.9176179495403</v>
      </c>
      <c r="AR692" s="218">
        <f t="shared" si="95"/>
        <v>1129.9176179495403</v>
      </c>
      <c r="AS692" s="218">
        <f t="shared" si="95"/>
        <v>1129.9176179495403</v>
      </c>
      <c r="AT692" s="218">
        <f t="shared" si="95"/>
        <v>1129.9176179495403</v>
      </c>
    </row>
    <row r="693" spans="1:82" ht="13.9" customHeight="1" thickTop="1" x14ac:dyDescent="0.4">
      <c r="G693" s="25"/>
      <c r="H693" s="261"/>
      <c r="I693" s="25"/>
      <c r="J693" s="253"/>
      <c r="K693" s="163" t="s">
        <v>194</v>
      </c>
      <c r="L693" s="219">
        <f t="shared" si="95"/>
        <v>1189.8380315377783</v>
      </c>
      <c r="M693" s="219">
        <f t="shared" si="95"/>
        <v>1189.8380315377783</v>
      </c>
      <c r="N693" s="219">
        <f t="shared" si="95"/>
        <v>1189.8380315377783</v>
      </c>
      <c r="O693" s="219">
        <f t="shared" si="95"/>
        <v>1189.8380315377783</v>
      </c>
      <c r="P693" s="219">
        <f t="shared" si="95"/>
        <v>1189.8380315377783</v>
      </c>
      <c r="Q693" s="219">
        <f t="shared" si="95"/>
        <v>1189.8380315377783</v>
      </c>
      <c r="R693" s="219">
        <f t="shared" si="95"/>
        <v>1189.8380315377783</v>
      </c>
      <c r="S693" s="219">
        <f t="shared" si="95"/>
        <v>1189.8380315377783</v>
      </c>
      <c r="T693" s="219">
        <f t="shared" si="95"/>
        <v>1189.8380315377783</v>
      </c>
      <c r="U693" s="219">
        <f t="shared" si="95"/>
        <v>1189.8380315377783</v>
      </c>
      <c r="V693" s="219">
        <f t="shared" si="95"/>
        <v>1189.8380315377783</v>
      </c>
      <c r="W693" s="219">
        <f t="shared" si="95"/>
        <v>1189.8380315377783</v>
      </c>
      <c r="X693" s="219">
        <f t="shared" si="95"/>
        <v>1189.8380315377783</v>
      </c>
      <c r="Y693" s="219">
        <f t="shared" si="95"/>
        <v>1189.8380315377783</v>
      </c>
      <c r="Z693" s="219">
        <f t="shared" si="95"/>
        <v>1189.8380315377783</v>
      </c>
      <c r="AA693" s="219">
        <f t="shared" si="95"/>
        <v>1189.8380315377783</v>
      </c>
      <c r="AB693" s="219">
        <f t="shared" si="95"/>
        <v>1189.8380315377783</v>
      </c>
      <c r="AC693" s="219">
        <f t="shared" si="95"/>
        <v>1189.8380315377783</v>
      </c>
      <c r="AD693" s="219">
        <f t="shared" si="95"/>
        <v>1189.8380315377783</v>
      </c>
      <c r="AE693" s="219">
        <f t="shared" si="95"/>
        <v>1189.8380315377783</v>
      </c>
      <c r="AF693" s="219">
        <f t="shared" si="95"/>
        <v>1189.8380315377783</v>
      </c>
      <c r="AG693" s="219">
        <f t="shared" si="95"/>
        <v>1189.8380315377783</v>
      </c>
      <c r="AH693" s="219">
        <f t="shared" si="95"/>
        <v>1189.8380315377783</v>
      </c>
      <c r="AI693" s="219">
        <f t="shared" si="95"/>
        <v>1189.8380315377783</v>
      </c>
      <c r="AJ693" s="219">
        <f t="shared" si="95"/>
        <v>1189.8380315377783</v>
      </c>
      <c r="AK693" s="219">
        <f t="shared" si="95"/>
        <v>1189.8380315377783</v>
      </c>
      <c r="AL693" s="219">
        <f t="shared" si="95"/>
        <v>1189.8380315377783</v>
      </c>
      <c r="AM693" s="219">
        <f t="shared" si="95"/>
        <v>1189.8380315377783</v>
      </c>
      <c r="AN693" s="219">
        <f t="shared" si="95"/>
        <v>1189.8380315377783</v>
      </c>
      <c r="AO693" s="219">
        <f t="shared" si="95"/>
        <v>1189.8380315377783</v>
      </c>
      <c r="AP693" s="219">
        <f t="shared" si="95"/>
        <v>1189.8380315377783</v>
      </c>
      <c r="AQ693" s="219">
        <f t="shared" si="95"/>
        <v>1189.8380315377783</v>
      </c>
      <c r="AR693" s="219">
        <f t="shared" si="95"/>
        <v>1189.8380315377783</v>
      </c>
      <c r="AS693" s="219">
        <f t="shared" si="95"/>
        <v>1189.8380315377783</v>
      </c>
      <c r="AT693" s="219">
        <f t="shared" si="95"/>
        <v>1189.8380315377783</v>
      </c>
    </row>
    <row r="694" spans="1:82" ht="13.9" customHeight="1" x14ac:dyDescent="0.4">
      <c r="G694" s="25"/>
      <c r="H694" s="261"/>
      <c r="I694" s="25"/>
      <c r="J694" s="253"/>
      <c r="K694" s="165" t="s">
        <v>195</v>
      </c>
      <c r="L694" s="217">
        <f t="shared" si="95"/>
        <v>1189.8380315377783</v>
      </c>
      <c r="M694" s="217">
        <f t="shared" si="95"/>
        <v>1189.8380315377783</v>
      </c>
      <c r="N694" s="217">
        <f t="shared" si="95"/>
        <v>1189.8380315377783</v>
      </c>
      <c r="O694" s="217">
        <f t="shared" si="95"/>
        <v>1189.8380315377783</v>
      </c>
      <c r="P694" s="217">
        <f t="shared" si="95"/>
        <v>1189.8380315377783</v>
      </c>
      <c r="Q694" s="217">
        <f t="shared" si="95"/>
        <v>1189.8380315377783</v>
      </c>
      <c r="R694" s="217">
        <f t="shared" si="95"/>
        <v>1189.8380315377783</v>
      </c>
      <c r="S694" s="217">
        <f t="shared" si="95"/>
        <v>1189.8380315377783</v>
      </c>
      <c r="T694" s="217">
        <f t="shared" si="95"/>
        <v>1189.8380315377783</v>
      </c>
      <c r="U694" s="217">
        <f t="shared" si="95"/>
        <v>1189.8380315377783</v>
      </c>
      <c r="V694" s="217">
        <f t="shared" si="95"/>
        <v>1189.8380315377783</v>
      </c>
      <c r="W694" s="217">
        <f t="shared" si="95"/>
        <v>1189.8380315377783</v>
      </c>
      <c r="X694" s="217">
        <f t="shared" si="95"/>
        <v>1189.8380315377783</v>
      </c>
      <c r="Y694" s="217">
        <f t="shared" si="95"/>
        <v>1189.8380315377783</v>
      </c>
      <c r="Z694" s="217">
        <f t="shared" si="95"/>
        <v>1189.8380315377783</v>
      </c>
      <c r="AA694" s="217">
        <f t="shared" si="95"/>
        <v>1189.8380315377783</v>
      </c>
      <c r="AB694" s="217">
        <f t="shared" si="95"/>
        <v>1189.8380315377783</v>
      </c>
      <c r="AC694" s="217">
        <f t="shared" si="95"/>
        <v>1189.8380315377783</v>
      </c>
      <c r="AD694" s="217">
        <f t="shared" si="95"/>
        <v>1189.8380315377783</v>
      </c>
      <c r="AE694" s="217">
        <f t="shared" si="95"/>
        <v>1189.8380315377783</v>
      </c>
      <c r="AF694" s="217">
        <f t="shared" si="95"/>
        <v>1189.8380315377783</v>
      </c>
      <c r="AG694" s="217">
        <f t="shared" si="95"/>
        <v>1189.8380315377783</v>
      </c>
      <c r="AH694" s="217">
        <f t="shared" si="95"/>
        <v>1189.8380315377783</v>
      </c>
      <c r="AI694" s="217">
        <f t="shared" si="95"/>
        <v>1189.8380315377783</v>
      </c>
      <c r="AJ694" s="217">
        <f t="shared" si="95"/>
        <v>1189.8380315377783</v>
      </c>
      <c r="AK694" s="217">
        <f t="shared" si="95"/>
        <v>1189.8380315377783</v>
      </c>
      <c r="AL694" s="217">
        <f t="shared" si="95"/>
        <v>1189.8380315377783</v>
      </c>
      <c r="AM694" s="217">
        <f t="shared" si="95"/>
        <v>1189.8380315377783</v>
      </c>
      <c r="AN694" s="217">
        <f t="shared" si="95"/>
        <v>1189.8380315377783</v>
      </c>
      <c r="AO694" s="217">
        <f t="shared" si="95"/>
        <v>1189.8380315377783</v>
      </c>
      <c r="AP694" s="217">
        <f t="shared" si="95"/>
        <v>1189.8380315377783</v>
      </c>
      <c r="AQ694" s="217">
        <f t="shared" si="95"/>
        <v>1189.8380315377783</v>
      </c>
      <c r="AR694" s="217">
        <f t="shared" si="95"/>
        <v>1189.8380315377783</v>
      </c>
      <c r="AS694" s="217">
        <f t="shared" si="95"/>
        <v>1189.8380315377783</v>
      </c>
      <c r="AT694" s="217">
        <f t="shared" si="95"/>
        <v>1189.8380315377783</v>
      </c>
    </row>
    <row r="695" spans="1:82" ht="13.9" customHeight="1" thickBot="1" x14ac:dyDescent="0.45">
      <c r="G695" s="25"/>
      <c r="H695" s="261"/>
      <c r="I695" s="25"/>
      <c r="J695" s="253"/>
      <c r="K695" s="167" t="s">
        <v>196</v>
      </c>
      <c r="L695" s="218">
        <f t="shared" si="95"/>
        <v>1189.8380315377783</v>
      </c>
      <c r="M695" s="218">
        <f t="shared" si="95"/>
        <v>1189.8380315377783</v>
      </c>
      <c r="N695" s="218">
        <f t="shared" si="95"/>
        <v>1189.8380315377783</v>
      </c>
      <c r="O695" s="218">
        <f t="shared" si="95"/>
        <v>1189.8380315377783</v>
      </c>
      <c r="P695" s="218">
        <f t="shared" si="95"/>
        <v>1189.8380315377783</v>
      </c>
      <c r="Q695" s="218">
        <f t="shared" si="95"/>
        <v>1189.8380315377783</v>
      </c>
      <c r="R695" s="218">
        <f t="shared" si="95"/>
        <v>1189.8380315377783</v>
      </c>
      <c r="S695" s="218">
        <f t="shared" si="95"/>
        <v>1189.8380315377783</v>
      </c>
      <c r="T695" s="218">
        <f t="shared" si="95"/>
        <v>1189.8380315377783</v>
      </c>
      <c r="U695" s="218">
        <f t="shared" si="95"/>
        <v>1189.8380315377783</v>
      </c>
      <c r="V695" s="218">
        <f t="shared" si="95"/>
        <v>1189.8380315377783</v>
      </c>
      <c r="W695" s="218">
        <f t="shared" si="95"/>
        <v>1189.8380315377783</v>
      </c>
      <c r="X695" s="218">
        <f t="shared" si="95"/>
        <v>1189.8380315377783</v>
      </c>
      <c r="Y695" s="218">
        <f t="shared" si="95"/>
        <v>1189.8380315377783</v>
      </c>
      <c r="Z695" s="218">
        <f t="shared" si="95"/>
        <v>1189.8380315377783</v>
      </c>
      <c r="AA695" s="218">
        <f t="shared" si="95"/>
        <v>1189.8380315377783</v>
      </c>
      <c r="AB695" s="218">
        <f t="shared" si="95"/>
        <v>1189.8380315377783</v>
      </c>
      <c r="AC695" s="218">
        <f t="shared" si="95"/>
        <v>1189.8380315377783</v>
      </c>
      <c r="AD695" s="218">
        <f t="shared" si="95"/>
        <v>1189.8380315377783</v>
      </c>
      <c r="AE695" s="218">
        <f t="shared" si="95"/>
        <v>1189.8380315377783</v>
      </c>
      <c r="AF695" s="218">
        <f t="shared" si="95"/>
        <v>1189.8380315377783</v>
      </c>
      <c r="AG695" s="218">
        <f t="shared" si="95"/>
        <v>1189.8380315377783</v>
      </c>
      <c r="AH695" s="218">
        <f t="shared" si="95"/>
        <v>1189.8380315377783</v>
      </c>
      <c r="AI695" s="218">
        <f t="shared" si="95"/>
        <v>1189.8380315377783</v>
      </c>
      <c r="AJ695" s="218">
        <f t="shared" si="95"/>
        <v>1189.8380315377783</v>
      </c>
      <c r="AK695" s="218">
        <f t="shared" si="95"/>
        <v>1189.8380315377783</v>
      </c>
      <c r="AL695" s="218">
        <f t="shared" si="95"/>
        <v>1189.8380315377783</v>
      </c>
      <c r="AM695" s="218">
        <f t="shared" si="95"/>
        <v>1189.8380315377783</v>
      </c>
      <c r="AN695" s="218">
        <f t="shared" si="95"/>
        <v>1189.8380315377783</v>
      </c>
      <c r="AO695" s="218">
        <f t="shared" si="95"/>
        <v>1189.8380315377783</v>
      </c>
      <c r="AP695" s="218">
        <f t="shared" si="95"/>
        <v>1189.8380315377783</v>
      </c>
      <c r="AQ695" s="218">
        <f t="shared" si="95"/>
        <v>1189.8380315377783</v>
      </c>
      <c r="AR695" s="218">
        <f t="shared" si="95"/>
        <v>1189.8380315377783</v>
      </c>
      <c r="AS695" s="218">
        <f t="shared" si="95"/>
        <v>1189.8380315377783</v>
      </c>
      <c r="AT695" s="218">
        <f t="shared" si="95"/>
        <v>1189.8380315377783</v>
      </c>
    </row>
    <row r="696" spans="1:82" ht="13.9" customHeight="1" thickTop="1" x14ac:dyDescent="0.4">
      <c r="G696" s="25"/>
      <c r="H696" s="261"/>
      <c r="I696" s="25"/>
      <c r="J696" s="253"/>
      <c r="K696" s="163" t="s">
        <v>197</v>
      </c>
      <c r="L696" s="219">
        <f t="shared" si="95"/>
        <v>1203.3379324216564</v>
      </c>
      <c r="M696" s="219">
        <f t="shared" si="95"/>
        <v>1203.3379324216564</v>
      </c>
      <c r="N696" s="219">
        <f t="shared" si="95"/>
        <v>1203.3379324216564</v>
      </c>
      <c r="O696" s="219">
        <f t="shared" si="95"/>
        <v>1203.3379324216564</v>
      </c>
      <c r="P696" s="219">
        <f t="shared" si="95"/>
        <v>1203.3379324216564</v>
      </c>
      <c r="Q696" s="219">
        <f t="shared" si="95"/>
        <v>1203.3379324216564</v>
      </c>
      <c r="R696" s="219">
        <f t="shared" si="95"/>
        <v>1203.3379324216564</v>
      </c>
      <c r="S696" s="219">
        <f t="shared" si="95"/>
        <v>1203.3379324216564</v>
      </c>
      <c r="T696" s="219">
        <f t="shared" si="95"/>
        <v>1203.3379324216564</v>
      </c>
      <c r="U696" s="219">
        <f t="shared" si="95"/>
        <v>1203.3379324216564</v>
      </c>
      <c r="V696" s="219">
        <f t="shared" ref="V696:AT696" si="96">V743</f>
        <v>1203.3379324216564</v>
      </c>
      <c r="W696" s="219">
        <f t="shared" si="96"/>
        <v>1203.3379324216564</v>
      </c>
      <c r="X696" s="219">
        <f t="shared" si="96"/>
        <v>1203.3379324216564</v>
      </c>
      <c r="Y696" s="219">
        <f t="shared" si="96"/>
        <v>1203.3379324216564</v>
      </c>
      <c r="Z696" s="219">
        <f t="shared" si="96"/>
        <v>1203.3379324216564</v>
      </c>
      <c r="AA696" s="219">
        <f t="shared" si="96"/>
        <v>1203.3379324216564</v>
      </c>
      <c r="AB696" s="219">
        <f t="shared" si="96"/>
        <v>1203.3379324216564</v>
      </c>
      <c r="AC696" s="219">
        <f t="shared" si="96"/>
        <v>1203.3379324216564</v>
      </c>
      <c r="AD696" s="219">
        <f t="shared" si="96"/>
        <v>1203.3379324216564</v>
      </c>
      <c r="AE696" s="219">
        <f t="shared" si="96"/>
        <v>1203.3379324216564</v>
      </c>
      <c r="AF696" s="219">
        <f t="shared" si="96"/>
        <v>1203.3379324216564</v>
      </c>
      <c r="AG696" s="219">
        <f t="shared" si="96"/>
        <v>1203.3379324216564</v>
      </c>
      <c r="AH696" s="219">
        <f t="shared" si="96"/>
        <v>1203.3379324216564</v>
      </c>
      <c r="AI696" s="219">
        <f t="shared" si="96"/>
        <v>1203.3379324216564</v>
      </c>
      <c r="AJ696" s="219">
        <f t="shared" si="96"/>
        <v>1203.3379324216564</v>
      </c>
      <c r="AK696" s="219">
        <f t="shared" si="96"/>
        <v>1203.3379324216564</v>
      </c>
      <c r="AL696" s="219">
        <f t="shared" si="96"/>
        <v>1203.3379324216564</v>
      </c>
      <c r="AM696" s="219">
        <f t="shared" si="96"/>
        <v>1203.3379324216564</v>
      </c>
      <c r="AN696" s="219">
        <f t="shared" si="96"/>
        <v>1203.3379324216564</v>
      </c>
      <c r="AO696" s="219">
        <f t="shared" si="96"/>
        <v>1203.3379324216564</v>
      </c>
      <c r="AP696" s="219">
        <f t="shared" si="96"/>
        <v>1203.3379324216564</v>
      </c>
      <c r="AQ696" s="219">
        <f t="shared" si="96"/>
        <v>1203.3379324216564</v>
      </c>
      <c r="AR696" s="219">
        <f t="shared" si="96"/>
        <v>1203.3379324216564</v>
      </c>
      <c r="AS696" s="219">
        <f t="shared" si="96"/>
        <v>1203.3379324216564</v>
      </c>
      <c r="AT696" s="219">
        <f t="shared" si="96"/>
        <v>1203.3379324216564</v>
      </c>
    </row>
    <row r="697" spans="1:82" ht="13.9" customHeight="1" x14ac:dyDescent="0.4">
      <c r="G697" s="25"/>
      <c r="H697" s="261"/>
      <c r="I697" s="25"/>
      <c r="J697" s="253"/>
      <c r="K697" s="165" t="s">
        <v>198</v>
      </c>
      <c r="L697" s="217">
        <f>L744</f>
        <v>1203.3379324216564</v>
      </c>
      <c r="M697" s="217">
        <f t="shared" ref="M697:AT701" si="97">M744</f>
        <v>1203.3379324216564</v>
      </c>
      <c r="N697" s="217">
        <f t="shared" si="97"/>
        <v>1203.3379324216564</v>
      </c>
      <c r="O697" s="217">
        <f t="shared" si="97"/>
        <v>1203.3379324216564</v>
      </c>
      <c r="P697" s="217">
        <f t="shared" si="97"/>
        <v>1203.3379324216564</v>
      </c>
      <c r="Q697" s="217">
        <f t="shared" si="97"/>
        <v>1203.3379324216564</v>
      </c>
      <c r="R697" s="217">
        <f t="shared" si="97"/>
        <v>1203.3379324216564</v>
      </c>
      <c r="S697" s="217">
        <f t="shared" si="97"/>
        <v>1203.3379324216564</v>
      </c>
      <c r="T697" s="217">
        <f t="shared" si="97"/>
        <v>1203.3379324216564</v>
      </c>
      <c r="U697" s="217">
        <f t="shared" si="97"/>
        <v>1203.3379324216564</v>
      </c>
      <c r="V697" s="217">
        <f t="shared" si="97"/>
        <v>1203.3379324216564</v>
      </c>
      <c r="W697" s="217">
        <f t="shared" si="97"/>
        <v>1203.3379324216564</v>
      </c>
      <c r="X697" s="217">
        <f t="shared" si="97"/>
        <v>1203.3379324216564</v>
      </c>
      <c r="Y697" s="217">
        <f t="shared" si="97"/>
        <v>1203.3379324216564</v>
      </c>
      <c r="Z697" s="217">
        <f t="shared" si="97"/>
        <v>1203.3379324216564</v>
      </c>
      <c r="AA697" s="217">
        <f t="shared" si="97"/>
        <v>1203.3379324216564</v>
      </c>
      <c r="AB697" s="217">
        <f t="shared" si="97"/>
        <v>1203.3379324216564</v>
      </c>
      <c r="AC697" s="217">
        <f t="shared" si="97"/>
        <v>1203.3379324216564</v>
      </c>
      <c r="AD697" s="217">
        <f t="shared" si="97"/>
        <v>1203.3379324216564</v>
      </c>
      <c r="AE697" s="217">
        <f t="shared" si="97"/>
        <v>1203.3379324216564</v>
      </c>
      <c r="AF697" s="217">
        <f t="shared" si="97"/>
        <v>1203.3379324216564</v>
      </c>
      <c r="AG697" s="217">
        <f t="shared" si="97"/>
        <v>1203.3379324216564</v>
      </c>
      <c r="AH697" s="217">
        <f t="shared" si="97"/>
        <v>1203.3379324216564</v>
      </c>
      <c r="AI697" s="217">
        <f t="shared" si="97"/>
        <v>1203.3379324216564</v>
      </c>
      <c r="AJ697" s="217">
        <f t="shared" si="97"/>
        <v>1203.3379324216564</v>
      </c>
      <c r="AK697" s="217">
        <f t="shared" si="97"/>
        <v>1203.3379324216564</v>
      </c>
      <c r="AL697" s="217">
        <f t="shared" si="97"/>
        <v>1203.3379324216564</v>
      </c>
      <c r="AM697" s="217">
        <f t="shared" si="97"/>
        <v>1203.3379324216564</v>
      </c>
      <c r="AN697" s="217">
        <f t="shared" si="97"/>
        <v>1203.3379324216564</v>
      </c>
      <c r="AO697" s="217">
        <f t="shared" si="97"/>
        <v>1203.3379324216564</v>
      </c>
      <c r="AP697" s="217">
        <f t="shared" si="97"/>
        <v>1203.3379324216564</v>
      </c>
      <c r="AQ697" s="217">
        <f t="shared" si="97"/>
        <v>1203.3379324216564</v>
      </c>
      <c r="AR697" s="217">
        <f t="shared" si="97"/>
        <v>1203.3379324216564</v>
      </c>
      <c r="AS697" s="217">
        <f t="shared" si="97"/>
        <v>1203.3379324216564</v>
      </c>
      <c r="AT697" s="217">
        <f t="shared" si="97"/>
        <v>1203.3379324216564</v>
      </c>
    </row>
    <row r="698" spans="1:82" ht="13.9" customHeight="1" thickBot="1" x14ac:dyDescent="0.45">
      <c r="G698" s="25"/>
      <c r="H698" s="261"/>
      <c r="I698" s="25"/>
      <c r="J698" s="253"/>
      <c r="K698" s="167" t="s">
        <v>199</v>
      </c>
      <c r="L698" s="218">
        <f>L745</f>
        <v>1203.3379324216564</v>
      </c>
      <c r="M698" s="218">
        <f t="shared" si="97"/>
        <v>1203.3379324216564</v>
      </c>
      <c r="N698" s="218">
        <f t="shared" si="97"/>
        <v>1203.3379324216564</v>
      </c>
      <c r="O698" s="218">
        <f t="shared" si="97"/>
        <v>1203.3379324216564</v>
      </c>
      <c r="P698" s="218">
        <f t="shared" si="97"/>
        <v>1203.3379324216564</v>
      </c>
      <c r="Q698" s="218">
        <f t="shared" si="97"/>
        <v>1203.3379324216564</v>
      </c>
      <c r="R698" s="218">
        <f t="shared" si="97"/>
        <v>1203.3379324216564</v>
      </c>
      <c r="S698" s="218">
        <f t="shared" si="97"/>
        <v>1203.3379324216564</v>
      </c>
      <c r="T698" s="218">
        <f t="shared" si="97"/>
        <v>1203.3379324216564</v>
      </c>
      <c r="U698" s="218">
        <f t="shared" si="97"/>
        <v>1203.3379324216564</v>
      </c>
      <c r="V698" s="218">
        <f t="shared" si="97"/>
        <v>1203.3379324216564</v>
      </c>
      <c r="W698" s="218">
        <f t="shared" si="97"/>
        <v>1203.3379324216564</v>
      </c>
      <c r="X698" s="218">
        <f t="shared" si="97"/>
        <v>1203.3379324216564</v>
      </c>
      <c r="Y698" s="218">
        <f t="shared" si="97"/>
        <v>1203.3379324216564</v>
      </c>
      <c r="Z698" s="218">
        <f t="shared" si="97"/>
        <v>1203.3379324216564</v>
      </c>
      <c r="AA698" s="218">
        <f t="shared" si="97"/>
        <v>1203.3379324216564</v>
      </c>
      <c r="AB698" s="218">
        <f t="shared" si="97"/>
        <v>1203.3379324216564</v>
      </c>
      <c r="AC698" s="218">
        <f t="shared" si="97"/>
        <v>1203.3379324216564</v>
      </c>
      <c r="AD698" s="218">
        <f t="shared" si="97"/>
        <v>1203.3379324216564</v>
      </c>
      <c r="AE698" s="218">
        <f t="shared" si="97"/>
        <v>1203.3379324216564</v>
      </c>
      <c r="AF698" s="218">
        <f t="shared" si="97"/>
        <v>1203.3379324216564</v>
      </c>
      <c r="AG698" s="218">
        <f t="shared" si="97"/>
        <v>1203.3379324216564</v>
      </c>
      <c r="AH698" s="218">
        <f t="shared" si="97"/>
        <v>1203.3379324216564</v>
      </c>
      <c r="AI698" s="218">
        <f t="shared" si="97"/>
        <v>1203.3379324216564</v>
      </c>
      <c r="AJ698" s="218">
        <f t="shared" si="97"/>
        <v>1203.3379324216564</v>
      </c>
      <c r="AK698" s="218">
        <f t="shared" si="97"/>
        <v>1203.3379324216564</v>
      </c>
      <c r="AL698" s="218">
        <f t="shared" si="97"/>
        <v>1203.3379324216564</v>
      </c>
      <c r="AM698" s="218">
        <f t="shared" si="97"/>
        <v>1203.3379324216564</v>
      </c>
      <c r="AN698" s="218">
        <f t="shared" si="97"/>
        <v>1203.3379324216564</v>
      </c>
      <c r="AO698" s="218">
        <f t="shared" si="97"/>
        <v>1203.3379324216564</v>
      </c>
      <c r="AP698" s="218">
        <f t="shared" si="97"/>
        <v>1203.3379324216564</v>
      </c>
      <c r="AQ698" s="218">
        <f t="shared" si="97"/>
        <v>1203.3379324216564</v>
      </c>
      <c r="AR698" s="218">
        <f t="shared" si="97"/>
        <v>1203.3379324216564</v>
      </c>
      <c r="AS698" s="218">
        <f t="shared" si="97"/>
        <v>1203.3379324216564</v>
      </c>
      <c r="AT698" s="218">
        <f t="shared" si="97"/>
        <v>1203.3379324216564</v>
      </c>
    </row>
    <row r="699" spans="1:82" ht="13.9" customHeight="1" thickTop="1" x14ac:dyDescent="0.4">
      <c r="G699" s="25"/>
      <c r="H699" s="261"/>
      <c r="I699" s="25"/>
      <c r="J699" s="253"/>
      <c r="K699" s="163" t="s">
        <v>200</v>
      </c>
      <c r="L699" s="219">
        <f>L746</f>
        <v>1456.3586364326936</v>
      </c>
      <c r="M699" s="219">
        <f t="shared" si="97"/>
        <v>1456.3586364326936</v>
      </c>
      <c r="N699" s="219">
        <f t="shared" si="97"/>
        <v>1456.3586364326936</v>
      </c>
      <c r="O699" s="219">
        <f t="shared" si="97"/>
        <v>1456.3586364326936</v>
      </c>
      <c r="P699" s="219">
        <f t="shared" si="97"/>
        <v>1456.3586364326936</v>
      </c>
      <c r="Q699" s="219">
        <f t="shared" si="97"/>
        <v>1456.3586364326936</v>
      </c>
      <c r="R699" s="219">
        <f t="shared" si="97"/>
        <v>1456.3586364326936</v>
      </c>
      <c r="S699" s="219">
        <f t="shared" si="97"/>
        <v>1456.3586364326936</v>
      </c>
      <c r="T699" s="219">
        <f t="shared" si="97"/>
        <v>1456.3586364326936</v>
      </c>
      <c r="U699" s="219">
        <f t="shared" si="97"/>
        <v>1456.3586364326936</v>
      </c>
      <c r="V699" s="219">
        <f t="shared" si="97"/>
        <v>1456.3586364326936</v>
      </c>
      <c r="W699" s="219">
        <f t="shared" si="97"/>
        <v>1456.3586364326936</v>
      </c>
      <c r="X699" s="219">
        <f t="shared" si="97"/>
        <v>1456.3586364326936</v>
      </c>
      <c r="Y699" s="219">
        <f t="shared" si="97"/>
        <v>1456.3586364326936</v>
      </c>
      <c r="Z699" s="219">
        <f t="shared" si="97"/>
        <v>1456.3586364326936</v>
      </c>
      <c r="AA699" s="219">
        <f t="shared" si="97"/>
        <v>1456.3586364326936</v>
      </c>
      <c r="AB699" s="219">
        <f t="shared" si="97"/>
        <v>1456.3586364326936</v>
      </c>
      <c r="AC699" s="219">
        <f t="shared" si="97"/>
        <v>1456.3586364326936</v>
      </c>
      <c r="AD699" s="219">
        <f t="shared" si="97"/>
        <v>1456.3586364326936</v>
      </c>
      <c r="AE699" s="219">
        <f t="shared" si="97"/>
        <v>1456.3586364326936</v>
      </c>
      <c r="AF699" s="219">
        <f t="shared" si="97"/>
        <v>1456.3586364326936</v>
      </c>
      <c r="AG699" s="219">
        <f t="shared" si="97"/>
        <v>1456.3586364326936</v>
      </c>
      <c r="AH699" s="219">
        <f t="shared" si="97"/>
        <v>1456.3586364326936</v>
      </c>
      <c r="AI699" s="219">
        <f t="shared" si="97"/>
        <v>1456.3586364326936</v>
      </c>
      <c r="AJ699" s="219">
        <f t="shared" si="97"/>
        <v>1456.3586364326936</v>
      </c>
      <c r="AK699" s="219">
        <f t="shared" si="97"/>
        <v>1456.3586364326936</v>
      </c>
      <c r="AL699" s="219">
        <f t="shared" si="97"/>
        <v>1456.3586364326936</v>
      </c>
      <c r="AM699" s="219">
        <f t="shared" si="97"/>
        <v>1456.3586364326936</v>
      </c>
      <c r="AN699" s="219">
        <f t="shared" si="97"/>
        <v>1456.3586364326936</v>
      </c>
      <c r="AO699" s="219">
        <f t="shared" si="97"/>
        <v>1456.3586364326936</v>
      </c>
      <c r="AP699" s="219">
        <f t="shared" si="97"/>
        <v>1456.3586364326936</v>
      </c>
      <c r="AQ699" s="219">
        <f t="shared" si="97"/>
        <v>1456.3586364326936</v>
      </c>
      <c r="AR699" s="219">
        <f t="shared" si="97"/>
        <v>1456.3586364326936</v>
      </c>
      <c r="AS699" s="219">
        <f t="shared" si="97"/>
        <v>1456.3586364326936</v>
      </c>
      <c r="AT699" s="219">
        <f t="shared" si="97"/>
        <v>1456.3586364326936</v>
      </c>
    </row>
    <row r="700" spans="1:82" ht="13.9" customHeight="1" x14ac:dyDescent="0.4">
      <c r="G700" s="25"/>
      <c r="H700" s="261"/>
      <c r="I700" s="25"/>
      <c r="J700" s="253"/>
      <c r="K700" s="165" t="s">
        <v>201</v>
      </c>
      <c r="L700" s="217">
        <f>L747</f>
        <v>1456.3586364326936</v>
      </c>
      <c r="M700" s="217">
        <f t="shared" si="97"/>
        <v>1456.3586364326936</v>
      </c>
      <c r="N700" s="217">
        <f t="shared" si="97"/>
        <v>1456.3586364326936</v>
      </c>
      <c r="O700" s="217">
        <f t="shared" si="97"/>
        <v>1456.3586364326936</v>
      </c>
      <c r="P700" s="217">
        <f t="shared" si="97"/>
        <v>1456.3586364326936</v>
      </c>
      <c r="Q700" s="217">
        <f t="shared" si="97"/>
        <v>1456.3586364326936</v>
      </c>
      <c r="R700" s="217">
        <f t="shared" si="97"/>
        <v>1456.3586364326936</v>
      </c>
      <c r="S700" s="217">
        <f t="shared" si="97"/>
        <v>1456.3586364326936</v>
      </c>
      <c r="T700" s="217">
        <f t="shared" si="97"/>
        <v>1456.3586364326936</v>
      </c>
      <c r="U700" s="217">
        <f t="shared" si="97"/>
        <v>1456.3586364326936</v>
      </c>
      <c r="V700" s="217">
        <f t="shared" si="97"/>
        <v>1456.3586364326936</v>
      </c>
      <c r="W700" s="217">
        <f t="shared" si="97"/>
        <v>1456.3586364326936</v>
      </c>
      <c r="X700" s="217">
        <f t="shared" si="97"/>
        <v>1456.3586364326936</v>
      </c>
      <c r="Y700" s="217">
        <f t="shared" si="97"/>
        <v>1456.3586364326936</v>
      </c>
      <c r="Z700" s="217">
        <f t="shared" si="97"/>
        <v>1456.3586364326936</v>
      </c>
      <c r="AA700" s="217">
        <f t="shared" si="97"/>
        <v>1456.3586364326936</v>
      </c>
      <c r="AB700" s="217">
        <f t="shared" si="97"/>
        <v>1456.3586364326936</v>
      </c>
      <c r="AC700" s="217">
        <f t="shared" si="97"/>
        <v>1456.3586364326936</v>
      </c>
      <c r="AD700" s="217">
        <f t="shared" si="97"/>
        <v>1456.3586364326936</v>
      </c>
      <c r="AE700" s="217">
        <f t="shared" si="97"/>
        <v>1456.3586364326936</v>
      </c>
      <c r="AF700" s="217">
        <f t="shared" si="97"/>
        <v>1456.3586364326936</v>
      </c>
      <c r="AG700" s="217">
        <f t="shared" si="97"/>
        <v>1456.3586364326936</v>
      </c>
      <c r="AH700" s="217">
        <f t="shared" si="97"/>
        <v>1456.3586364326936</v>
      </c>
      <c r="AI700" s="217">
        <f t="shared" si="97"/>
        <v>1456.3586364326936</v>
      </c>
      <c r="AJ700" s="217">
        <f t="shared" si="97"/>
        <v>1456.3586364326936</v>
      </c>
      <c r="AK700" s="217">
        <f t="shared" si="97"/>
        <v>1456.3586364326936</v>
      </c>
      <c r="AL700" s="217">
        <f t="shared" si="97"/>
        <v>1456.3586364326936</v>
      </c>
      <c r="AM700" s="217">
        <f t="shared" si="97"/>
        <v>1456.3586364326936</v>
      </c>
      <c r="AN700" s="217">
        <f t="shared" si="97"/>
        <v>1456.3586364326936</v>
      </c>
      <c r="AO700" s="217">
        <f t="shared" si="97"/>
        <v>1456.3586364326936</v>
      </c>
      <c r="AP700" s="217">
        <f t="shared" si="97"/>
        <v>1456.3586364326936</v>
      </c>
      <c r="AQ700" s="217">
        <f t="shared" si="97"/>
        <v>1456.3586364326936</v>
      </c>
      <c r="AR700" s="217">
        <f t="shared" si="97"/>
        <v>1456.3586364326936</v>
      </c>
      <c r="AS700" s="217">
        <f t="shared" si="97"/>
        <v>1456.3586364326936</v>
      </c>
      <c r="AT700" s="217">
        <f t="shared" si="97"/>
        <v>1456.3586364326936</v>
      </c>
    </row>
    <row r="701" spans="1:82" ht="13.9" customHeight="1" x14ac:dyDescent="0.4">
      <c r="G701" s="25"/>
      <c r="H701" s="261"/>
      <c r="I701" s="25"/>
      <c r="J701" s="253"/>
      <c r="K701" s="167" t="s">
        <v>202</v>
      </c>
      <c r="L701" s="220">
        <f>L748</f>
        <v>1456.3586364326936</v>
      </c>
      <c r="M701" s="220">
        <f t="shared" si="97"/>
        <v>1456.3586364326936</v>
      </c>
      <c r="N701" s="220">
        <f t="shared" si="97"/>
        <v>1456.3586364326936</v>
      </c>
      <c r="O701" s="220">
        <f t="shared" si="97"/>
        <v>1456.3586364326936</v>
      </c>
      <c r="P701" s="220">
        <f t="shared" si="97"/>
        <v>1456.3586364326936</v>
      </c>
      <c r="Q701" s="220">
        <f t="shared" si="97"/>
        <v>1456.3586364326936</v>
      </c>
      <c r="R701" s="220">
        <f t="shared" si="97"/>
        <v>1456.3586364326936</v>
      </c>
      <c r="S701" s="220">
        <f t="shared" si="97"/>
        <v>1456.3586364326936</v>
      </c>
      <c r="T701" s="220">
        <f t="shared" si="97"/>
        <v>1456.3586364326936</v>
      </c>
      <c r="U701" s="220">
        <f t="shared" si="97"/>
        <v>1456.3586364326936</v>
      </c>
      <c r="V701" s="220">
        <f t="shared" si="97"/>
        <v>1456.3586364326936</v>
      </c>
      <c r="W701" s="220">
        <f t="shared" si="97"/>
        <v>1456.3586364326936</v>
      </c>
      <c r="X701" s="220">
        <f t="shared" si="97"/>
        <v>1456.3586364326936</v>
      </c>
      <c r="Y701" s="220">
        <f t="shared" si="97"/>
        <v>1456.3586364326936</v>
      </c>
      <c r="Z701" s="220">
        <f t="shared" si="97"/>
        <v>1456.3586364326936</v>
      </c>
      <c r="AA701" s="220">
        <f t="shared" si="97"/>
        <v>1456.3586364326936</v>
      </c>
      <c r="AB701" s="220">
        <f t="shared" si="97"/>
        <v>1456.3586364326936</v>
      </c>
      <c r="AC701" s="220">
        <f t="shared" si="97"/>
        <v>1456.3586364326936</v>
      </c>
      <c r="AD701" s="220">
        <f t="shared" si="97"/>
        <v>1456.3586364326936</v>
      </c>
      <c r="AE701" s="220">
        <f t="shared" si="97"/>
        <v>1456.3586364326936</v>
      </c>
      <c r="AF701" s="220">
        <f t="shared" si="97"/>
        <v>1456.3586364326936</v>
      </c>
      <c r="AG701" s="220">
        <f t="shared" si="97"/>
        <v>1456.3586364326936</v>
      </c>
      <c r="AH701" s="220">
        <f t="shared" si="97"/>
        <v>1456.3586364326936</v>
      </c>
      <c r="AI701" s="220">
        <f t="shared" si="97"/>
        <v>1456.3586364326936</v>
      </c>
      <c r="AJ701" s="220">
        <f t="shared" si="97"/>
        <v>1456.3586364326936</v>
      </c>
      <c r="AK701" s="220">
        <f t="shared" si="97"/>
        <v>1456.3586364326936</v>
      </c>
      <c r="AL701" s="220">
        <f t="shared" si="97"/>
        <v>1456.3586364326936</v>
      </c>
      <c r="AM701" s="220">
        <f t="shared" si="97"/>
        <v>1456.3586364326936</v>
      </c>
      <c r="AN701" s="220">
        <f t="shared" si="97"/>
        <v>1456.3586364326936</v>
      </c>
      <c r="AO701" s="220">
        <f t="shared" si="97"/>
        <v>1456.3586364326936</v>
      </c>
      <c r="AP701" s="220">
        <f t="shared" si="97"/>
        <v>1456.3586364326936</v>
      </c>
      <c r="AQ701" s="220">
        <f t="shared" si="97"/>
        <v>1456.3586364326936</v>
      </c>
      <c r="AR701" s="220">
        <f t="shared" si="97"/>
        <v>1456.3586364326936</v>
      </c>
      <c r="AS701" s="220">
        <f t="shared" si="97"/>
        <v>1456.3586364326936</v>
      </c>
      <c r="AT701" s="220">
        <f t="shared" si="97"/>
        <v>1456.3586364326936</v>
      </c>
    </row>
    <row r="702" spans="1:82" s="14" customFormat="1" ht="13.9" customHeight="1" x14ac:dyDescent="0.45">
      <c r="G702" s="27"/>
      <c r="H702" s="261"/>
      <c r="I702" s="27"/>
      <c r="J702" s="173"/>
      <c r="K702" s="174"/>
      <c r="L702"/>
      <c r="M702" s="201"/>
      <c r="N702" s="201"/>
      <c r="O702" s="201"/>
      <c r="P702" s="201"/>
      <c r="Q702" s="201"/>
      <c r="R702" s="201"/>
      <c r="S702" s="201"/>
      <c r="T702" s="201"/>
      <c r="U702" s="201"/>
      <c r="V702" s="201"/>
      <c r="W702" s="201"/>
      <c r="X702" s="201"/>
      <c r="Y702" s="201"/>
      <c r="Z702" s="201"/>
      <c r="AA702" s="201"/>
      <c r="AB702" s="201"/>
      <c r="AC702" s="201"/>
      <c r="AD702" s="201"/>
      <c r="AE702" s="201"/>
      <c r="AF702" s="201"/>
      <c r="AG702" s="201"/>
      <c r="AH702" s="201"/>
      <c r="AI702" s="201"/>
      <c r="AJ702" s="201"/>
      <c r="AK702" s="201"/>
      <c r="AL702" s="201"/>
      <c r="AM702" s="201"/>
      <c r="AN702" s="201"/>
      <c r="AO702" s="201"/>
      <c r="AP702" s="201"/>
      <c r="AQ702" s="201"/>
      <c r="AR702" s="201"/>
      <c r="AS702" s="201"/>
      <c r="AT702" s="201"/>
    </row>
    <row r="703" spans="1:82" s="14" customFormat="1" ht="13.9" customHeight="1" thickBot="1" x14ac:dyDescent="0.45">
      <c r="G703" s="27"/>
      <c r="H703" s="261"/>
      <c r="I703" s="27"/>
      <c r="J703" s="173"/>
      <c r="K703" s="174"/>
      <c r="L703" s="162">
        <v>2016</v>
      </c>
      <c r="M703" s="162">
        <v>2017</v>
      </c>
      <c r="N703" s="162">
        <v>2018</v>
      </c>
      <c r="O703" s="162">
        <v>2019</v>
      </c>
      <c r="P703" s="162">
        <v>2020</v>
      </c>
      <c r="Q703" s="162">
        <v>2021</v>
      </c>
      <c r="R703" s="162">
        <v>2022</v>
      </c>
      <c r="S703" s="162">
        <v>2023</v>
      </c>
      <c r="T703" s="162">
        <v>2024</v>
      </c>
      <c r="U703" s="162">
        <v>2025</v>
      </c>
      <c r="V703" s="162">
        <v>2026</v>
      </c>
      <c r="W703" s="162">
        <v>2027</v>
      </c>
      <c r="X703" s="162">
        <v>2028</v>
      </c>
      <c r="Y703" s="162">
        <v>2029</v>
      </c>
      <c r="Z703" s="162">
        <v>2030</v>
      </c>
      <c r="AA703" s="162">
        <v>2031</v>
      </c>
      <c r="AB703" s="162">
        <v>2032</v>
      </c>
      <c r="AC703" s="162">
        <v>2033</v>
      </c>
      <c r="AD703" s="162">
        <v>2034</v>
      </c>
      <c r="AE703" s="162">
        <v>2035</v>
      </c>
      <c r="AF703" s="162">
        <v>2036</v>
      </c>
      <c r="AG703" s="162">
        <v>2037</v>
      </c>
      <c r="AH703" s="162">
        <v>2038</v>
      </c>
      <c r="AI703" s="162">
        <v>2039</v>
      </c>
      <c r="AJ703" s="162">
        <v>2040</v>
      </c>
      <c r="AK703" s="162">
        <v>2041</v>
      </c>
      <c r="AL703" s="162">
        <v>2042</v>
      </c>
      <c r="AM703" s="162">
        <v>2043</v>
      </c>
      <c r="AN703" s="162">
        <v>2044</v>
      </c>
      <c r="AO703" s="162">
        <v>2045</v>
      </c>
      <c r="AP703" s="162">
        <v>2046</v>
      </c>
      <c r="AQ703" s="162">
        <v>2047</v>
      </c>
      <c r="AR703" s="162">
        <v>2048</v>
      </c>
      <c r="AS703" s="162">
        <v>2049</v>
      </c>
      <c r="AT703" s="162">
        <v>2050</v>
      </c>
      <c r="AV703" s="162"/>
      <c r="AW703" s="162"/>
      <c r="AX703" s="162"/>
      <c r="AY703" s="162"/>
      <c r="AZ703" s="162"/>
      <c r="BA703" s="162"/>
      <c r="BB703" s="162"/>
      <c r="BC703" s="162"/>
      <c r="BD703" s="162"/>
      <c r="BE703" s="162"/>
      <c r="BF703" s="162"/>
      <c r="BG703" s="162"/>
      <c r="BH703" s="162"/>
      <c r="BI703" s="162"/>
      <c r="BJ703" s="162"/>
      <c r="BK703" s="162"/>
      <c r="BL703" s="162"/>
      <c r="BM703" s="162"/>
      <c r="BN703" s="162"/>
      <c r="BO703" s="162"/>
      <c r="BP703" s="162"/>
      <c r="BQ703" s="162"/>
      <c r="BR703" s="162"/>
      <c r="BS703" s="162"/>
      <c r="BT703" s="162"/>
      <c r="BU703" s="162"/>
      <c r="BV703" s="162"/>
      <c r="BW703" s="162"/>
      <c r="BX703" s="162"/>
      <c r="BY703" s="162"/>
      <c r="BZ703" s="162"/>
      <c r="CA703" s="162"/>
      <c r="CB703" s="162"/>
      <c r="CC703" s="162"/>
      <c r="CD703" s="162"/>
    </row>
    <row r="704" spans="1:82" ht="13.9" customHeight="1" thickTop="1" x14ac:dyDescent="0.4">
      <c r="A704" s="14"/>
      <c r="G704" s="24"/>
      <c r="H704" s="261"/>
      <c r="I704" s="25"/>
      <c r="J704" s="251" t="s">
        <v>150</v>
      </c>
      <c r="K704" s="165" t="s">
        <v>158</v>
      </c>
      <c r="L704" s="199">
        <v>227.56235389405401</v>
      </c>
      <c r="M704" s="199">
        <v>227.56235389405401</v>
      </c>
      <c r="N704" s="199">
        <v>227.56235389405401</v>
      </c>
      <c r="O704" s="199">
        <v>227.56235389405401</v>
      </c>
      <c r="P704" s="199">
        <v>227.56235389405401</v>
      </c>
      <c r="Q704" s="199">
        <v>227.56235389405401</v>
      </c>
      <c r="R704" s="199">
        <v>227.56235389405401</v>
      </c>
      <c r="S704" s="199">
        <v>227.56235389405401</v>
      </c>
      <c r="T704" s="199">
        <v>227.56235389405401</v>
      </c>
      <c r="U704" s="199">
        <v>227.56235389405401</v>
      </c>
      <c r="V704" s="199">
        <v>227.56235389405401</v>
      </c>
      <c r="W704" s="199">
        <v>227.56235389405401</v>
      </c>
      <c r="X704" s="199">
        <v>227.56235389405401</v>
      </c>
      <c r="Y704" s="199">
        <v>227.56235389405401</v>
      </c>
      <c r="Z704" s="199">
        <v>227.56235389405401</v>
      </c>
      <c r="AA704" s="199">
        <v>227.56235389405401</v>
      </c>
      <c r="AB704" s="199">
        <v>227.56235389405401</v>
      </c>
      <c r="AC704" s="199">
        <v>227.56235389405401</v>
      </c>
      <c r="AD704" s="199">
        <v>227.56235389405401</v>
      </c>
      <c r="AE704" s="199">
        <v>227.56235389405401</v>
      </c>
      <c r="AF704" s="199">
        <v>227.56235389405401</v>
      </c>
      <c r="AG704" s="199">
        <v>227.56235389405401</v>
      </c>
      <c r="AH704" s="199">
        <v>227.56235389405401</v>
      </c>
      <c r="AI704" s="199">
        <v>227.56235389405401</v>
      </c>
      <c r="AJ704" s="199">
        <v>227.56235389405401</v>
      </c>
      <c r="AK704" s="199">
        <v>227.56235389405401</v>
      </c>
      <c r="AL704" s="199">
        <v>227.56235389405401</v>
      </c>
      <c r="AM704" s="199">
        <v>227.56235389405401</v>
      </c>
      <c r="AN704" s="199">
        <v>227.56235389405401</v>
      </c>
      <c r="AO704" s="199">
        <v>227.56235389405401</v>
      </c>
      <c r="AP704" s="199">
        <v>227.56235389405401</v>
      </c>
      <c r="AQ704" s="199">
        <v>227.56235389405401</v>
      </c>
      <c r="AR704" s="199">
        <v>227.56235389405401</v>
      </c>
      <c r="AS704" s="199">
        <v>227.56235389405401</v>
      </c>
      <c r="AT704" s="199">
        <v>227.56235389405401</v>
      </c>
      <c r="AV704" s="194"/>
      <c r="AW704" s="194"/>
      <c r="AX704" s="194"/>
      <c r="AY704" s="194"/>
      <c r="AZ704" s="194"/>
      <c r="BA704" s="194"/>
      <c r="BB704" s="194"/>
      <c r="BC704" s="194"/>
      <c r="BD704" s="194"/>
      <c r="BE704" s="194"/>
      <c r="BF704" s="194"/>
      <c r="BG704" s="194"/>
      <c r="BH704" s="194"/>
      <c r="BI704" s="194"/>
      <c r="BJ704" s="194"/>
      <c r="BK704" s="194"/>
      <c r="BL704" s="194"/>
      <c r="BM704" s="194"/>
      <c r="BN704" s="194"/>
      <c r="BO704" s="194"/>
      <c r="BP704" s="194"/>
      <c r="BQ704" s="194"/>
      <c r="BR704" s="194"/>
      <c r="BS704" s="194"/>
      <c r="BT704" s="194"/>
      <c r="BU704" s="194"/>
      <c r="BV704" s="194"/>
      <c r="BW704" s="194"/>
      <c r="BX704" s="194"/>
      <c r="BY704" s="194"/>
      <c r="BZ704" s="194"/>
      <c r="CA704" s="194"/>
      <c r="CB704" s="194"/>
      <c r="CC704" s="194"/>
      <c r="CD704" s="194"/>
    </row>
    <row r="705" spans="1:82" ht="13.9" customHeight="1" x14ac:dyDescent="0.4">
      <c r="G705" s="24"/>
      <c r="H705" s="261"/>
      <c r="I705" s="25"/>
      <c r="J705" s="252"/>
      <c r="K705" s="165" t="s">
        <v>159</v>
      </c>
      <c r="L705" s="195">
        <v>227.56235389405401</v>
      </c>
      <c r="M705" s="195">
        <v>227.56235389405401</v>
      </c>
      <c r="N705" s="195">
        <v>227.56235389405401</v>
      </c>
      <c r="O705" s="195">
        <v>227.56235389405401</v>
      </c>
      <c r="P705" s="195">
        <v>227.56235389405401</v>
      </c>
      <c r="Q705" s="195">
        <v>227.56235389405401</v>
      </c>
      <c r="R705" s="195">
        <v>227.56235389405401</v>
      </c>
      <c r="S705" s="195">
        <v>227.56235389405401</v>
      </c>
      <c r="T705" s="195">
        <v>227.56235389405401</v>
      </c>
      <c r="U705" s="195">
        <v>227.56235389405401</v>
      </c>
      <c r="V705" s="195">
        <v>227.56235389405401</v>
      </c>
      <c r="W705" s="195">
        <v>227.56235389405401</v>
      </c>
      <c r="X705" s="195">
        <v>227.56235389405401</v>
      </c>
      <c r="Y705" s="195">
        <v>227.56235389405401</v>
      </c>
      <c r="Z705" s="195">
        <v>227.56235389405401</v>
      </c>
      <c r="AA705" s="195">
        <v>227.56235389405401</v>
      </c>
      <c r="AB705" s="195">
        <v>227.56235389405401</v>
      </c>
      <c r="AC705" s="195">
        <v>227.56235389405401</v>
      </c>
      <c r="AD705" s="195">
        <v>227.56235389405401</v>
      </c>
      <c r="AE705" s="195">
        <v>227.56235389405401</v>
      </c>
      <c r="AF705" s="195">
        <v>227.56235389405401</v>
      </c>
      <c r="AG705" s="195">
        <v>227.56235389405401</v>
      </c>
      <c r="AH705" s="195">
        <v>227.56235389405401</v>
      </c>
      <c r="AI705" s="195">
        <v>227.56235389405401</v>
      </c>
      <c r="AJ705" s="195">
        <v>227.56235389405401</v>
      </c>
      <c r="AK705" s="195">
        <v>227.56235389405401</v>
      </c>
      <c r="AL705" s="195">
        <v>227.56235389405401</v>
      </c>
      <c r="AM705" s="195">
        <v>227.56235389405401</v>
      </c>
      <c r="AN705" s="195">
        <v>227.56235389405401</v>
      </c>
      <c r="AO705" s="195">
        <v>227.56235389405401</v>
      </c>
      <c r="AP705" s="195">
        <v>227.56235389405401</v>
      </c>
      <c r="AQ705" s="195">
        <v>227.56235389405401</v>
      </c>
      <c r="AR705" s="195">
        <v>227.56235389405401</v>
      </c>
      <c r="AS705" s="195">
        <v>227.56235389405401</v>
      </c>
      <c r="AT705" s="195">
        <v>227.56235389405401</v>
      </c>
      <c r="AV705" s="194"/>
      <c r="AW705" s="194"/>
      <c r="AX705" s="194"/>
      <c r="AY705" s="194"/>
      <c r="AZ705" s="194"/>
      <c r="BA705" s="194"/>
      <c r="BB705" s="194"/>
      <c r="BC705" s="194"/>
      <c r="BD705" s="194"/>
      <c r="BE705" s="194"/>
      <c r="BF705" s="194"/>
      <c r="BG705" s="194"/>
      <c r="BH705" s="194"/>
      <c r="BI705" s="194"/>
      <c r="BJ705" s="194"/>
      <c r="BK705" s="194"/>
      <c r="BL705" s="194"/>
      <c r="BM705" s="194"/>
      <c r="BN705" s="194"/>
      <c r="BO705" s="194"/>
      <c r="BP705" s="194"/>
      <c r="BQ705" s="194"/>
      <c r="BR705" s="194"/>
      <c r="BS705" s="194"/>
      <c r="BT705" s="194"/>
      <c r="BU705" s="194"/>
      <c r="BV705" s="194"/>
      <c r="BW705" s="194"/>
      <c r="BX705" s="194"/>
      <c r="BY705" s="194"/>
      <c r="BZ705" s="194"/>
      <c r="CA705" s="194"/>
      <c r="CB705" s="194"/>
      <c r="CC705" s="194"/>
      <c r="CD705" s="194"/>
    </row>
    <row r="706" spans="1:82" ht="13.9" customHeight="1" thickBot="1" x14ac:dyDescent="0.45">
      <c r="G706" s="24"/>
      <c r="H706" s="261"/>
      <c r="I706" s="25"/>
      <c r="J706" s="252"/>
      <c r="K706" s="167" t="s">
        <v>160</v>
      </c>
      <c r="L706" s="197">
        <v>227.56235389405401</v>
      </c>
      <c r="M706" s="197">
        <v>227.56235389405401</v>
      </c>
      <c r="N706" s="197">
        <v>227.56235389405401</v>
      </c>
      <c r="O706" s="197">
        <v>227.56235389405401</v>
      </c>
      <c r="P706" s="197">
        <v>227.56235389405401</v>
      </c>
      <c r="Q706" s="197">
        <v>227.56235389405401</v>
      </c>
      <c r="R706" s="197">
        <v>227.56235389405401</v>
      </c>
      <c r="S706" s="197">
        <v>227.56235389405401</v>
      </c>
      <c r="T706" s="197">
        <v>227.56235389405401</v>
      </c>
      <c r="U706" s="197">
        <v>227.56235389405401</v>
      </c>
      <c r="V706" s="197">
        <v>227.56235389405401</v>
      </c>
      <c r="W706" s="197">
        <v>227.56235389405401</v>
      </c>
      <c r="X706" s="197">
        <v>227.56235389405401</v>
      </c>
      <c r="Y706" s="197">
        <v>227.56235389405401</v>
      </c>
      <c r="Z706" s="197">
        <v>227.56235389405401</v>
      </c>
      <c r="AA706" s="197">
        <v>227.56235389405401</v>
      </c>
      <c r="AB706" s="197">
        <v>227.56235389405401</v>
      </c>
      <c r="AC706" s="197">
        <v>227.56235389405401</v>
      </c>
      <c r="AD706" s="197">
        <v>227.56235389405401</v>
      </c>
      <c r="AE706" s="197">
        <v>227.56235389405401</v>
      </c>
      <c r="AF706" s="197">
        <v>227.56235389405401</v>
      </c>
      <c r="AG706" s="197">
        <v>227.56235389405401</v>
      </c>
      <c r="AH706" s="197">
        <v>227.56235389405401</v>
      </c>
      <c r="AI706" s="197">
        <v>227.56235389405401</v>
      </c>
      <c r="AJ706" s="197">
        <v>227.56235389405401</v>
      </c>
      <c r="AK706" s="197">
        <v>227.56235389405401</v>
      </c>
      <c r="AL706" s="197">
        <v>227.56235389405401</v>
      </c>
      <c r="AM706" s="197">
        <v>227.56235389405401</v>
      </c>
      <c r="AN706" s="197">
        <v>227.56235389405401</v>
      </c>
      <c r="AO706" s="197">
        <v>227.56235389405401</v>
      </c>
      <c r="AP706" s="197">
        <v>227.56235389405401</v>
      </c>
      <c r="AQ706" s="197">
        <v>227.56235389405401</v>
      </c>
      <c r="AR706" s="197">
        <v>227.56235389405401</v>
      </c>
      <c r="AS706" s="197">
        <v>227.56235389405401</v>
      </c>
      <c r="AT706" s="197">
        <v>227.56235389405401</v>
      </c>
      <c r="AV706" s="194"/>
      <c r="AW706" s="194"/>
      <c r="AX706" s="194"/>
      <c r="AY706" s="194"/>
      <c r="AZ706" s="194"/>
      <c r="BA706" s="194"/>
      <c r="BB706" s="194"/>
      <c r="BC706" s="194"/>
      <c r="BD706" s="194"/>
      <c r="BE706" s="194"/>
      <c r="BF706" s="194"/>
      <c r="BG706" s="194"/>
      <c r="BH706" s="194"/>
      <c r="BI706" s="194"/>
      <c r="BJ706" s="194"/>
      <c r="BK706" s="194"/>
      <c r="BL706" s="194"/>
      <c r="BM706" s="194"/>
      <c r="BN706" s="194"/>
      <c r="BO706" s="194"/>
      <c r="BP706" s="194"/>
      <c r="BQ706" s="194"/>
      <c r="BR706" s="194"/>
      <c r="BS706" s="194"/>
      <c r="BT706" s="194"/>
      <c r="BU706" s="194"/>
      <c r="BV706" s="194"/>
      <c r="BW706" s="194"/>
      <c r="BX706" s="194"/>
      <c r="BY706" s="194"/>
      <c r="BZ706" s="194"/>
      <c r="CA706" s="194"/>
      <c r="CB706" s="194"/>
      <c r="CC706" s="194"/>
      <c r="CD706" s="194"/>
    </row>
    <row r="707" spans="1:82" ht="13.9" customHeight="1" thickTop="1" x14ac:dyDescent="0.4">
      <c r="G707" s="24"/>
      <c r="H707" s="261"/>
      <c r="I707" s="25"/>
      <c r="J707" s="252"/>
      <c r="K707" s="163" t="s">
        <v>161</v>
      </c>
      <c r="L707" s="199">
        <v>273.48166647160247</v>
      </c>
      <c r="M707" s="199">
        <v>273.48166647160247</v>
      </c>
      <c r="N707" s="199">
        <v>273.48166647160247</v>
      </c>
      <c r="O707" s="199">
        <v>273.48166647160247</v>
      </c>
      <c r="P707" s="199">
        <v>273.48166647160247</v>
      </c>
      <c r="Q707" s="199">
        <v>273.48166647160247</v>
      </c>
      <c r="R707" s="199">
        <v>273.48166647160247</v>
      </c>
      <c r="S707" s="199">
        <v>273.48166647160247</v>
      </c>
      <c r="T707" s="199">
        <v>273.48166647160247</v>
      </c>
      <c r="U707" s="199">
        <v>273.48166647160247</v>
      </c>
      <c r="V707" s="199">
        <v>273.48166647160247</v>
      </c>
      <c r="W707" s="199">
        <v>273.48166647160247</v>
      </c>
      <c r="X707" s="199">
        <v>273.48166647160247</v>
      </c>
      <c r="Y707" s="199">
        <v>273.48166647160247</v>
      </c>
      <c r="Z707" s="199">
        <v>273.48166647160247</v>
      </c>
      <c r="AA707" s="199">
        <v>273.48166647160247</v>
      </c>
      <c r="AB707" s="199">
        <v>273.48166647160247</v>
      </c>
      <c r="AC707" s="199">
        <v>273.48166647160247</v>
      </c>
      <c r="AD707" s="199">
        <v>273.48166647160247</v>
      </c>
      <c r="AE707" s="199">
        <v>273.48166647160247</v>
      </c>
      <c r="AF707" s="199">
        <v>273.48166647160247</v>
      </c>
      <c r="AG707" s="199">
        <v>273.48166647160247</v>
      </c>
      <c r="AH707" s="199">
        <v>273.48166647160247</v>
      </c>
      <c r="AI707" s="199">
        <v>273.48166647160247</v>
      </c>
      <c r="AJ707" s="199">
        <v>273.48166647160247</v>
      </c>
      <c r="AK707" s="199">
        <v>273.48166647160247</v>
      </c>
      <c r="AL707" s="199">
        <v>273.48166647160247</v>
      </c>
      <c r="AM707" s="199">
        <v>273.48166647160247</v>
      </c>
      <c r="AN707" s="199">
        <v>273.48166647160247</v>
      </c>
      <c r="AO707" s="199">
        <v>273.48166647160247</v>
      </c>
      <c r="AP707" s="199">
        <v>273.48166647160247</v>
      </c>
      <c r="AQ707" s="199">
        <v>273.48166647160247</v>
      </c>
      <c r="AR707" s="199">
        <v>273.48166647160247</v>
      </c>
      <c r="AS707" s="199">
        <v>273.48166647160247</v>
      </c>
      <c r="AT707" s="199">
        <v>273.48166647160247</v>
      </c>
      <c r="AV707" s="194"/>
      <c r="AW707" s="194"/>
      <c r="AX707" s="194"/>
      <c r="AY707" s="194"/>
      <c r="AZ707" s="194"/>
      <c r="BA707" s="194"/>
      <c r="BB707" s="194"/>
      <c r="BC707" s="194"/>
      <c r="BD707" s="194"/>
      <c r="BE707" s="194"/>
      <c r="BF707" s="194"/>
      <c r="BG707" s="194"/>
      <c r="BH707" s="194"/>
      <c r="BI707" s="194"/>
      <c r="BJ707" s="194"/>
      <c r="BK707" s="194"/>
      <c r="BL707" s="194"/>
      <c r="BM707" s="194"/>
      <c r="BN707" s="194"/>
      <c r="BO707" s="194"/>
      <c r="BP707" s="194"/>
      <c r="BQ707" s="194"/>
      <c r="BR707" s="194"/>
      <c r="BS707" s="194"/>
      <c r="BT707" s="194"/>
      <c r="BU707" s="194"/>
      <c r="BV707" s="194"/>
      <c r="BW707" s="194"/>
      <c r="BX707" s="194"/>
      <c r="BY707" s="194"/>
      <c r="BZ707" s="194"/>
      <c r="CA707" s="194"/>
      <c r="CB707" s="194"/>
      <c r="CC707" s="194"/>
      <c r="CD707" s="194"/>
    </row>
    <row r="708" spans="1:82" ht="13.9" customHeight="1" x14ac:dyDescent="0.4">
      <c r="G708" s="24"/>
      <c r="H708" s="261"/>
      <c r="I708" s="25"/>
      <c r="J708" s="252"/>
      <c r="K708" s="165" t="s">
        <v>162</v>
      </c>
      <c r="L708" s="195">
        <v>273.48166647160247</v>
      </c>
      <c r="M708" s="195">
        <v>273.48166647160247</v>
      </c>
      <c r="N708" s="195">
        <v>273.48166647160247</v>
      </c>
      <c r="O708" s="195">
        <v>273.48166647160247</v>
      </c>
      <c r="P708" s="195">
        <v>273.48166647160247</v>
      </c>
      <c r="Q708" s="195">
        <v>273.48166647160247</v>
      </c>
      <c r="R708" s="195">
        <v>273.48166647160247</v>
      </c>
      <c r="S708" s="195">
        <v>273.48166647160247</v>
      </c>
      <c r="T708" s="195">
        <v>273.48166647160247</v>
      </c>
      <c r="U708" s="195">
        <v>273.48166647160247</v>
      </c>
      <c r="V708" s="195">
        <v>273.48166647160247</v>
      </c>
      <c r="W708" s="195">
        <v>273.48166647160247</v>
      </c>
      <c r="X708" s="195">
        <v>273.48166647160247</v>
      </c>
      <c r="Y708" s="195">
        <v>273.48166647160247</v>
      </c>
      <c r="Z708" s="195">
        <v>273.48166647160247</v>
      </c>
      <c r="AA708" s="195">
        <v>273.48166647160247</v>
      </c>
      <c r="AB708" s="195">
        <v>273.48166647160247</v>
      </c>
      <c r="AC708" s="195">
        <v>273.48166647160247</v>
      </c>
      <c r="AD708" s="195">
        <v>273.48166647160247</v>
      </c>
      <c r="AE708" s="195">
        <v>273.48166647160247</v>
      </c>
      <c r="AF708" s="195">
        <v>273.48166647160247</v>
      </c>
      <c r="AG708" s="195">
        <v>273.48166647160247</v>
      </c>
      <c r="AH708" s="195">
        <v>273.48166647160247</v>
      </c>
      <c r="AI708" s="195">
        <v>273.48166647160247</v>
      </c>
      <c r="AJ708" s="195">
        <v>273.48166647160247</v>
      </c>
      <c r="AK708" s="195">
        <v>273.48166647160247</v>
      </c>
      <c r="AL708" s="195">
        <v>273.48166647160247</v>
      </c>
      <c r="AM708" s="195">
        <v>273.48166647160247</v>
      </c>
      <c r="AN708" s="195">
        <v>273.48166647160247</v>
      </c>
      <c r="AO708" s="195">
        <v>273.48166647160247</v>
      </c>
      <c r="AP708" s="195">
        <v>273.48166647160247</v>
      </c>
      <c r="AQ708" s="195">
        <v>273.48166647160247</v>
      </c>
      <c r="AR708" s="195">
        <v>273.48166647160247</v>
      </c>
      <c r="AS708" s="195">
        <v>273.48166647160247</v>
      </c>
      <c r="AT708" s="195">
        <v>273.48166647160247</v>
      </c>
      <c r="AV708" s="194"/>
      <c r="AW708" s="194"/>
      <c r="AX708" s="194"/>
      <c r="AY708" s="194"/>
      <c r="AZ708" s="194"/>
      <c r="BA708" s="194"/>
      <c r="BB708" s="194"/>
      <c r="BC708" s="194"/>
      <c r="BD708" s="194"/>
      <c r="BE708" s="194"/>
      <c r="BF708" s="194"/>
      <c r="BG708" s="194"/>
      <c r="BH708" s="194"/>
      <c r="BI708" s="194"/>
      <c r="BJ708" s="194"/>
      <c r="BK708" s="194"/>
      <c r="BL708" s="194"/>
      <c r="BM708" s="194"/>
      <c r="BN708" s="194"/>
      <c r="BO708" s="194"/>
      <c r="BP708" s="194"/>
      <c r="BQ708" s="194"/>
      <c r="BR708" s="194"/>
      <c r="BS708" s="194"/>
      <c r="BT708" s="194"/>
      <c r="BU708" s="194"/>
      <c r="BV708" s="194"/>
      <c r="BW708" s="194"/>
      <c r="BX708" s="194"/>
      <c r="BY708" s="194"/>
      <c r="BZ708" s="194"/>
      <c r="CA708" s="194"/>
      <c r="CB708" s="194"/>
      <c r="CC708" s="194"/>
      <c r="CD708" s="194"/>
    </row>
    <row r="709" spans="1:82" ht="13.9" customHeight="1" thickBot="1" x14ac:dyDescent="0.45">
      <c r="G709" s="24"/>
      <c r="H709" s="261"/>
      <c r="I709" s="25"/>
      <c r="J709" s="252"/>
      <c r="K709" s="167" t="s">
        <v>163</v>
      </c>
      <c r="L709" s="197">
        <v>273.48166647160247</v>
      </c>
      <c r="M709" s="197">
        <v>273.48166647160247</v>
      </c>
      <c r="N709" s="197">
        <v>273.48166647160247</v>
      </c>
      <c r="O709" s="197">
        <v>273.48166647160247</v>
      </c>
      <c r="P709" s="197">
        <v>273.48166647160247</v>
      </c>
      <c r="Q709" s="197">
        <v>273.48166647160247</v>
      </c>
      <c r="R709" s="197">
        <v>273.48166647160247</v>
      </c>
      <c r="S709" s="197">
        <v>273.48166647160247</v>
      </c>
      <c r="T709" s="197">
        <v>273.48166647160247</v>
      </c>
      <c r="U709" s="197">
        <v>273.48166647160247</v>
      </c>
      <c r="V709" s="197">
        <v>273.48166647160247</v>
      </c>
      <c r="W709" s="197">
        <v>273.48166647160247</v>
      </c>
      <c r="X709" s="197">
        <v>273.48166647160247</v>
      </c>
      <c r="Y709" s="197">
        <v>273.48166647160247</v>
      </c>
      <c r="Z709" s="197">
        <v>273.48166647160247</v>
      </c>
      <c r="AA709" s="197">
        <v>273.48166647160247</v>
      </c>
      <c r="AB709" s="197">
        <v>273.48166647160247</v>
      </c>
      <c r="AC709" s="197">
        <v>273.48166647160247</v>
      </c>
      <c r="AD709" s="197">
        <v>273.48166647160247</v>
      </c>
      <c r="AE709" s="197">
        <v>273.48166647160247</v>
      </c>
      <c r="AF709" s="197">
        <v>273.48166647160247</v>
      </c>
      <c r="AG709" s="197">
        <v>273.48166647160247</v>
      </c>
      <c r="AH709" s="197">
        <v>273.48166647160247</v>
      </c>
      <c r="AI709" s="197">
        <v>273.48166647160247</v>
      </c>
      <c r="AJ709" s="197">
        <v>273.48166647160247</v>
      </c>
      <c r="AK709" s="197">
        <v>273.48166647160247</v>
      </c>
      <c r="AL709" s="197">
        <v>273.48166647160247</v>
      </c>
      <c r="AM709" s="197">
        <v>273.48166647160247</v>
      </c>
      <c r="AN709" s="197">
        <v>273.48166647160247</v>
      </c>
      <c r="AO709" s="197">
        <v>273.48166647160247</v>
      </c>
      <c r="AP709" s="197">
        <v>273.48166647160247</v>
      </c>
      <c r="AQ709" s="197">
        <v>273.48166647160247</v>
      </c>
      <c r="AR709" s="197">
        <v>273.48166647160247</v>
      </c>
      <c r="AS709" s="197">
        <v>273.48166647160247</v>
      </c>
      <c r="AT709" s="197">
        <v>273.48166647160247</v>
      </c>
      <c r="AV709" s="194"/>
      <c r="AW709" s="194"/>
      <c r="AX709" s="194"/>
      <c r="AY709" s="194"/>
      <c r="AZ709" s="194"/>
      <c r="BA709" s="194"/>
      <c r="BB709" s="194"/>
      <c r="BC709" s="194"/>
      <c r="BD709" s="194"/>
      <c r="BE709" s="194"/>
      <c r="BF709" s="194"/>
      <c r="BG709" s="194"/>
      <c r="BH709" s="194"/>
      <c r="BI709" s="194"/>
      <c r="BJ709" s="194"/>
      <c r="BK709" s="194"/>
      <c r="BL709" s="194"/>
      <c r="BM709" s="194"/>
      <c r="BN709" s="194"/>
      <c r="BO709" s="194"/>
      <c r="BP709" s="194"/>
      <c r="BQ709" s="194"/>
      <c r="BR709" s="194"/>
      <c r="BS709" s="194"/>
      <c r="BT709" s="194"/>
      <c r="BU709" s="194"/>
      <c r="BV709" s="194"/>
      <c r="BW709" s="194"/>
      <c r="BX709" s="194"/>
      <c r="BY709" s="194"/>
      <c r="BZ709" s="194"/>
      <c r="CA709" s="194"/>
      <c r="CB709" s="194"/>
      <c r="CC709" s="194"/>
      <c r="CD709" s="194"/>
    </row>
    <row r="710" spans="1:82" ht="13.9" customHeight="1" thickTop="1" x14ac:dyDescent="0.4">
      <c r="G710" s="24"/>
      <c r="H710" s="261"/>
      <c r="I710" s="25"/>
      <c r="J710" s="252"/>
      <c r="K710" s="163" t="s">
        <v>164</v>
      </c>
      <c r="L710" s="199">
        <v>355.68628910137539</v>
      </c>
      <c r="M710" s="199">
        <v>355.68628910137539</v>
      </c>
      <c r="N710" s="199">
        <v>355.68628910137539</v>
      </c>
      <c r="O710" s="199">
        <v>355.68628910137539</v>
      </c>
      <c r="P710" s="199">
        <v>355.68628910137539</v>
      </c>
      <c r="Q710" s="199">
        <v>355.68628910137539</v>
      </c>
      <c r="R710" s="199">
        <v>355.68628910137539</v>
      </c>
      <c r="S710" s="199">
        <v>355.68628910137539</v>
      </c>
      <c r="T710" s="199">
        <v>355.68628910137539</v>
      </c>
      <c r="U710" s="199">
        <v>355.68628910137539</v>
      </c>
      <c r="V710" s="199">
        <v>355.68628910137539</v>
      </c>
      <c r="W710" s="199">
        <v>355.68628910137539</v>
      </c>
      <c r="X710" s="199">
        <v>355.68628910137539</v>
      </c>
      <c r="Y710" s="199">
        <v>355.68628910137539</v>
      </c>
      <c r="Z710" s="199">
        <v>355.68628910137539</v>
      </c>
      <c r="AA710" s="199">
        <v>355.68628910137539</v>
      </c>
      <c r="AB710" s="199">
        <v>355.68628910137539</v>
      </c>
      <c r="AC710" s="199">
        <v>355.68628910137539</v>
      </c>
      <c r="AD710" s="199">
        <v>355.68628910137539</v>
      </c>
      <c r="AE710" s="199">
        <v>355.68628910137539</v>
      </c>
      <c r="AF710" s="199">
        <v>355.68628910137539</v>
      </c>
      <c r="AG710" s="199">
        <v>355.68628910137539</v>
      </c>
      <c r="AH710" s="199">
        <v>355.68628910137539</v>
      </c>
      <c r="AI710" s="199">
        <v>355.68628910137539</v>
      </c>
      <c r="AJ710" s="199">
        <v>355.68628910137539</v>
      </c>
      <c r="AK710" s="199">
        <v>355.68628910137539</v>
      </c>
      <c r="AL710" s="199">
        <v>355.68628910137539</v>
      </c>
      <c r="AM710" s="199">
        <v>355.68628910137539</v>
      </c>
      <c r="AN710" s="199">
        <v>355.68628910137539</v>
      </c>
      <c r="AO710" s="199">
        <v>355.68628910137539</v>
      </c>
      <c r="AP710" s="199">
        <v>355.68628910137539</v>
      </c>
      <c r="AQ710" s="199">
        <v>355.68628910137539</v>
      </c>
      <c r="AR710" s="199">
        <v>355.68628910137539</v>
      </c>
      <c r="AS710" s="199">
        <v>355.68628910137539</v>
      </c>
      <c r="AT710" s="199">
        <v>355.68628910137539</v>
      </c>
      <c r="AV710" s="194"/>
      <c r="AW710" s="194"/>
      <c r="AX710" s="194"/>
      <c r="AY710" s="194"/>
      <c r="AZ710" s="194"/>
      <c r="BA710" s="194"/>
      <c r="BB710" s="194"/>
      <c r="BC710" s="194"/>
      <c r="BD710" s="194"/>
      <c r="BE710" s="194"/>
      <c r="BF710" s="194"/>
      <c r="BG710" s="194"/>
      <c r="BH710" s="194"/>
      <c r="BI710" s="194"/>
      <c r="BJ710" s="194"/>
      <c r="BK710" s="194"/>
      <c r="BL710" s="194"/>
      <c r="BM710" s="194"/>
      <c r="BN710" s="194"/>
      <c r="BO710" s="194"/>
      <c r="BP710" s="194"/>
      <c r="BQ710" s="194"/>
      <c r="BR710" s="194"/>
      <c r="BS710" s="194"/>
      <c r="BT710" s="194"/>
      <c r="BU710" s="194"/>
      <c r="BV710" s="194"/>
      <c r="BW710" s="194"/>
      <c r="BX710" s="194"/>
      <c r="BY710" s="194"/>
      <c r="BZ710" s="194"/>
      <c r="CA710" s="194"/>
      <c r="CB710" s="194"/>
      <c r="CC710" s="194"/>
      <c r="CD710" s="194"/>
    </row>
    <row r="711" spans="1:82" ht="13.9" customHeight="1" x14ac:dyDescent="0.4">
      <c r="G711" s="24"/>
      <c r="H711" s="261"/>
      <c r="I711" s="25"/>
      <c r="J711" s="252"/>
      <c r="K711" s="165" t="s">
        <v>165</v>
      </c>
      <c r="L711" s="195">
        <v>355.68628910137539</v>
      </c>
      <c r="M711" s="195">
        <v>355.68628910137539</v>
      </c>
      <c r="N711" s="195">
        <v>355.68628910137539</v>
      </c>
      <c r="O711" s="195">
        <v>355.68628910137539</v>
      </c>
      <c r="P711" s="195">
        <v>355.68628910137539</v>
      </c>
      <c r="Q711" s="195">
        <v>355.68628910137539</v>
      </c>
      <c r="R711" s="195">
        <v>355.68628910137539</v>
      </c>
      <c r="S711" s="195">
        <v>355.68628910137539</v>
      </c>
      <c r="T711" s="195">
        <v>355.68628910137539</v>
      </c>
      <c r="U711" s="195">
        <v>355.68628910137539</v>
      </c>
      <c r="V711" s="195">
        <v>355.68628910137539</v>
      </c>
      <c r="W711" s="195">
        <v>355.68628910137539</v>
      </c>
      <c r="X711" s="195">
        <v>355.68628910137539</v>
      </c>
      <c r="Y711" s="195">
        <v>355.68628910137539</v>
      </c>
      <c r="Z711" s="195">
        <v>355.68628910137539</v>
      </c>
      <c r="AA711" s="195">
        <v>355.68628910137539</v>
      </c>
      <c r="AB711" s="195">
        <v>355.68628910137539</v>
      </c>
      <c r="AC711" s="195">
        <v>355.68628910137539</v>
      </c>
      <c r="AD711" s="195">
        <v>355.68628910137539</v>
      </c>
      <c r="AE711" s="195">
        <v>355.68628910137539</v>
      </c>
      <c r="AF711" s="195">
        <v>355.68628910137539</v>
      </c>
      <c r="AG711" s="195">
        <v>355.68628910137539</v>
      </c>
      <c r="AH711" s="195">
        <v>355.68628910137539</v>
      </c>
      <c r="AI711" s="195">
        <v>355.68628910137539</v>
      </c>
      <c r="AJ711" s="195">
        <v>355.68628910137539</v>
      </c>
      <c r="AK711" s="195">
        <v>355.68628910137539</v>
      </c>
      <c r="AL711" s="195">
        <v>355.68628910137539</v>
      </c>
      <c r="AM711" s="195">
        <v>355.68628910137539</v>
      </c>
      <c r="AN711" s="195">
        <v>355.68628910137539</v>
      </c>
      <c r="AO711" s="195">
        <v>355.68628910137539</v>
      </c>
      <c r="AP711" s="195">
        <v>355.68628910137539</v>
      </c>
      <c r="AQ711" s="195">
        <v>355.68628910137539</v>
      </c>
      <c r="AR711" s="195">
        <v>355.68628910137539</v>
      </c>
      <c r="AS711" s="195">
        <v>355.68628910137539</v>
      </c>
      <c r="AT711" s="195">
        <v>355.68628910137539</v>
      </c>
      <c r="AV711" s="194"/>
      <c r="AW711" s="194"/>
      <c r="AX711" s="194"/>
      <c r="AY711" s="194"/>
      <c r="AZ711" s="194"/>
      <c r="BA711" s="194"/>
      <c r="BB711" s="194"/>
      <c r="BC711" s="194"/>
      <c r="BD711" s="194"/>
      <c r="BE711" s="194"/>
      <c r="BF711" s="194"/>
      <c r="BG711" s="194"/>
      <c r="BH711" s="194"/>
      <c r="BI711" s="194"/>
      <c r="BJ711" s="194"/>
      <c r="BK711" s="194"/>
      <c r="BL711" s="194"/>
      <c r="BM711" s="194"/>
      <c r="BN711" s="194"/>
      <c r="BO711" s="194"/>
      <c r="BP711" s="194"/>
      <c r="BQ711" s="194"/>
      <c r="BR711" s="194"/>
      <c r="BS711" s="194"/>
      <c r="BT711" s="194"/>
      <c r="BU711" s="194"/>
      <c r="BV711" s="194"/>
      <c r="BW711" s="194"/>
      <c r="BX711" s="194"/>
      <c r="BY711" s="194"/>
      <c r="BZ711" s="194"/>
      <c r="CA711" s="194"/>
      <c r="CB711" s="194"/>
      <c r="CC711" s="194"/>
      <c r="CD711" s="194"/>
    </row>
    <row r="712" spans="1:82" ht="13.9" customHeight="1" thickBot="1" x14ac:dyDescent="0.45">
      <c r="G712" s="24"/>
      <c r="H712" s="261"/>
      <c r="I712" s="25"/>
      <c r="J712" s="252"/>
      <c r="K712" s="167" t="s">
        <v>166</v>
      </c>
      <c r="L712" s="197">
        <v>355.68628910137539</v>
      </c>
      <c r="M712" s="197">
        <v>355.68628910137539</v>
      </c>
      <c r="N712" s="197">
        <v>355.68628910137539</v>
      </c>
      <c r="O712" s="197">
        <v>355.68628910137539</v>
      </c>
      <c r="P712" s="197">
        <v>355.68628910137539</v>
      </c>
      <c r="Q712" s="197">
        <v>355.68628910137539</v>
      </c>
      <c r="R712" s="197">
        <v>355.68628910137539</v>
      </c>
      <c r="S712" s="197">
        <v>355.68628910137539</v>
      </c>
      <c r="T712" s="197">
        <v>355.68628910137539</v>
      </c>
      <c r="U712" s="197">
        <v>355.68628910137539</v>
      </c>
      <c r="V712" s="197">
        <v>355.68628910137539</v>
      </c>
      <c r="W712" s="197">
        <v>355.68628910137539</v>
      </c>
      <c r="X712" s="197">
        <v>355.68628910137539</v>
      </c>
      <c r="Y712" s="197">
        <v>355.68628910137539</v>
      </c>
      <c r="Z712" s="197">
        <v>355.68628910137539</v>
      </c>
      <c r="AA712" s="197">
        <v>355.68628910137539</v>
      </c>
      <c r="AB712" s="197">
        <v>355.68628910137539</v>
      </c>
      <c r="AC712" s="197">
        <v>355.68628910137539</v>
      </c>
      <c r="AD712" s="197">
        <v>355.68628910137539</v>
      </c>
      <c r="AE712" s="197">
        <v>355.68628910137539</v>
      </c>
      <c r="AF712" s="197">
        <v>355.68628910137539</v>
      </c>
      <c r="AG712" s="197">
        <v>355.68628910137539</v>
      </c>
      <c r="AH712" s="197">
        <v>355.68628910137539</v>
      </c>
      <c r="AI712" s="197">
        <v>355.68628910137539</v>
      </c>
      <c r="AJ712" s="197">
        <v>355.68628910137539</v>
      </c>
      <c r="AK712" s="197">
        <v>355.68628910137539</v>
      </c>
      <c r="AL712" s="197">
        <v>355.68628910137539</v>
      </c>
      <c r="AM712" s="197">
        <v>355.68628910137539</v>
      </c>
      <c r="AN712" s="197">
        <v>355.68628910137539</v>
      </c>
      <c r="AO712" s="197">
        <v>355.68628910137539</v>
      </c>
      <c r="AP712" s="197">
        <v>355.68628910137539</v>
      </c>
      <c r="AQ712" s="197">
        <v>355.68628910137539</v>
      </c>
      <c r="AR712" s="197">
        <v>355.68628910137539</v>
      </c>
      <c r="AS712" s="197">
        <v>355.68628910137539</v>
      </c>
      <c r="AT712" s="197">
        <v>355.68628910137539</v>
      </c>
      <c r="AV712" s="194"/>
      <c r="AW712" s="194"/>
      <c r="AX712" s="194"/>
      <c r="AY712" s="194"/>
      <c r="AZ712" s="194"/>
      <c r="BA712" s="194"/>
      <c r="BB712" s="194"/>
      <c r="BC712" s="194"/>
      <c r="BD712" s="194"/>
      <c r="BE712" s="194"/>
      <c r="BF712" s="194"/>
      <c r="BG712" s="194"/>
      <c r="BH712" s="194"/>
      <c r="BI712" s="194"/>
      <c r="BJ712" s="194"/>
      <c r="BK712" s="194"/>
      <c r="BL712" s="194"/>
      <c r="BM712" s="194"/>
      <c r="BN712" s="194"/>
      <c r="BO712" s="194"/>
      <c r="BP712" s="194"/>
      <c r="BQ712" s="194"/>
      <c r="BR712" s="194"/>
      <c r="BS712" s="194"/>
      <c r="BT712" s="194"/>
      <c r="BU712" s="194"/>
      <c r="BV712" s="194"/>
      <c r="BW712" s="194"/>
      <c r="BX712" s="194"/>
      <c r="BY712" s="194"/>
      <c r="BZ712" s="194"/>
      <c r="CA712" s="194"/>
      <c r="CB712" s="194"/>
      <c r="CC712" s="194"/>
      <c r="CD712" s="194"/>
    </row>
    <row r="713" spans="1:82" ht="13.9" customHeight="1" thickTop="1" x14ac:dyDescent="0.4">
      <c r="G713" s="24"/>
      <c r="H713" s="261"/>
      <c r="I713" s="25"/>
      <c r="J713" s="252"/>
      <c r="K713" s="163" t="s">
        <v>167</v>
      </c>
      <c r="L713" s="199">
        <v>588.23213555162476</v>
      </c>
      <c r="M713" s="199">
        <v>588.23213555162476</v>
      </c>
      <c r="N713" s="199">
        <v>588.23213555162476</v>
      </c>
      <c r="O713" s="199">
        <v>588.23213555162476</v>
      </c>
      <c r="P713" s="199">
        <v>588.23213555162476</v>
      </c>
      <c r="Q713" s="199">
        <v>588.23213555162476</v>
      </c>
      <c r="R713" s="199">
        <v>588.23213555162476</v>
      </c>
      <c r="S713" s="199">
        <v>588.23213555162476</v>
      </c>
      <c r="T713" s="199">
        <v>588.23213555162476</v>
      </c>
      <c r="U713" s="199">
        <v>588.23213555162476</v>
      </c>
      <c r="V713" s="199">
        <v>588.23213555162476</v>
      </c>
      <c r="W713" s="199">
        <v>588.23213555162476</v>
      </c>
      <c r="X713" s="199">
        <v>588.23213555162476</v>
      </c>
      <c r="Y713" s="199">
        <v>588.23213555162476</v>
      </c>
      <c r="Z713" s="199">
        <v>588.23213555162476</v>
      </c>
      <c r="AA713" s="199">
        <v>588.23213555162476</v>
      </c>
      <c r="AB713" s="199">
        <v>588.23213555162476</v>
      </c>
      <c r="AC713" s="199">
        <v>588.23213555162476</v>
      </c>
      <c r="AD713" s="199">
        <v>588.23213555162476</v>
      </c>
      <c r="AE713" s="199">
        <v>588.23213555162476</v>
      </c>
      <c r="AF713" s="199">
        <v>588.23213555162476</v>
      </c>
      <c r="AG713" s="199">
        <v>588.23213555162476</v>
      </c>
      <c r="AH713" s="199">
        <v>588.23213555162476</v>
      </c>
      <c r="AI713" s="199">
        <v>588.23213555162476</v>
      </c>
      <c r="AJ713" s="199">
        <v>588.23213555162476</v>
      </c>
      <c r="AK713" s="199">
        <v>588.23213555162476</v>
      </c>
      <c r="AL713" s="199">
        <v>588.23213555162476</v>
      </c>
      <c r="AM713" s="199">
        <v>588.23213555162476</v>
      </c>
      <c r="AN713" s="199">
        <v>588.23213555162476</v>
      </c>
      <c r="AO713" s="199">
        <v>588.23213555162476</v>
      </c>
      <c r="AP713" s="199">
        <v>588.23213555162476</v>
      </c>
      <c r="AQ713" s="199">
        <v>588.23213555162476</v>
      </c>
      <c r="AR713" s="199">
        <v>588.23213555162476</v>
      </c>
      <c r="AS713" s="199">
        <v>588.23213555162476</v>
      </c>
      <c r="AT713" s="199">
        <v>588.23213555162476</v>
      </c>
      <c r="AV713" s="194"/>
      <c r="AW713" s="194"/>
      <c r="AX713" s="194"/>
      <c r="AY713" s="194"/>
      <c r="AZ713" s="194"/>
      <c r="BA713" s="194"/>
      <c r="BB713" s="194"/>
      <c r="BC713" s="194"/>
      <c r="BD713" s="194"/>
      <c r="BE713" s="194"/>
      <c r="BF713" s="194"/>
      <c r="BG713" s="194"/>
      <c r="BH713" s="194"/>
      <c r="BI713" s="194"/>
      <c r="BJ713" s="194"/>
      <c r="BK713" s="194"/>
      <c r="BL713" s="194"/>
      <c r="BM713" s="194"/>
      <c r="BN713" s="194"/>
      <c r="BO713" s="194"/>
      <c r="BP713" s="194"/>
      <c r="BQ713" s="194"/>
      <c r="BR713" s="194"/>
      <c r="BS713" s="194"/>
      <c r="BT713" s="194"/>
      <c r="BU713" s="194"/>
      <c r="BV713" s="194"/>
      <c r="BW713" s="194"/>
      <c r="BX713" s="194"/>
      <c r="BY713" s="194"/>
      <c r="BZ713" s="194"/>
      <c r="CA713" s="194"/>
      <c r="CB713" s="194"/>
      <c r="CC713" s="194"/>
      <c r="CD713" s="194"/>
    </row>
    <row r="714" spans="1:82" s="25" customFormat="1" ht="13.9" customHeight="1" x14ac:dyDescent="0.4">
      <c r="A714" s="8"/>
      <c r="B714" s="8"/>
      <c r="C714" s="8"/>
      <c r="D714" s="8"/>
      <c r="E714" s="8"/>
      <c r="F714" s="8"/>
      <c r="G714" s="24"/>
      <c r="H714" s="261"/>
      <c r="J714" s="252"/>
      <c r="K714" s="165" t="s">
        <v>168</v>
      </c>
      <c r="L714" s="195">
        <v>588.23213555162476</v>
      </c>
      <c r="M714" s="195">
        <v>588.23213555162476</v>
      </c>
      <c r="N714" s="195">
        <v>588.23213555162476</v>
      </c>
      <c r="O714" s="195">
        <v>588.23213555162476</v>
      </c>
      <c r="P714" s="195">
        <v>588.23213555162476</v>
      </c>
      <c r="Q714" s="195">
        <v>588.23213555162476</v>
      </c>
      <c r="R714" s="195">
        <v>588.23213555162476</v>
      </c>
      <c r="S714" s="195">
        <v>588.23213555162476</v>
      </c>
      <c r="T714" s="195">
        <v>588.23213555162476</v>
      </c>
      <c r="U714" s="195">
        <v>588.23213555162476</v>
      </c>
      <c r="V714" s="195">
        <v>588.23213555162476</v>
      </c>
      <c r="W714" s="195">
        <v>588.23213555162476</v>
      </c>
      <c r="X714" s="195">
        <v>588.23213555162476</v>
      </c>
      <c r="Y714" s="195">
        <v>588.23213555162476</v>
      </c>
      <c r="Z714" s="195">
        <v>588.23213555162476</v>
      </c>
      <c r="AA714" s="195">
        <v>588.23213555162476</v>
      </c>
      <c r="AB714" s="195">
        <v>588.23213555162476</v>
      </c>
      <c r="AC714" s="195">
        <v>588.23213555162476</v>
      </c>
      <c r="AD714" s="195">
        <v>588.23213555162476</v>
      </c>
      <c r="AE714" s="195">
        <v>588.23213555162476</v>
      </c>
      <c r="AF714" s="195">
        <v>588.23213555162476</v>
      </c>
      <c r="AG714" s="195">
        <v>588.23213555162476</v>
      </c>
      <c r="AH714" s="195">
        <v>588.23213555162476</v>
      </c>
      <c r="AI714" s="195">
        <v>588.23213555162476</v>
      </c>
      <c r="AJ714" s="195">
        <v>588.23213555162476</v>
      </c>
      <c r="AK714" s="195">
        <v>588.23213555162476</v>
      </c>
      <c r="AL714" s="195">
        <v>588.23213555162476</v>
      </c>
      <c r="AM714" s="195">
        <v>588.23213555162476</v>
      </c>
      <c r="AN714" s="195">
        <v>588.23213555162476</v>
      </c>
      <c r="AO714" s="195">
        <v>588.23213555162476</v>
      </c>
      <c r="AP714" s="195">
        <v>588.23213555162476</v>
      </c>
      <c r="AQ714" s="195">
        <v>588.23213555162476</v>
      </c>
      <c r="AR714" s="195">
        <v>588.23213555162476</v>
      </c>
      <c r="AS714" s="195">
        <v>588.23213555162476</v>
      </c>
      <c r="AT714" s="195">
        <v>588.23213555162476</v>
      </c>
      <c r="AU714" s="8"/>
      <c r="AV714" s="194"/>
      <c r="AW714" s="194"/>
      <c r="AX714" s="194"/>
      <c r="AY714" s="194"/>
      <c r="AZ714" s="194"/>
      <c r="BA714" s="194"/>
      <c r="BB714" s="194"/>
      <c r="BC714" s="194"/>
      <c r="BD714" s="194"/>
      <c r="BE714" s="194"/>
      <c r="BF714" s="194"/>
      <c r="BG714" s="194"/>
      <c r="BH714" s="194"/>
      <c r="BI714" s="194"/>
      <c r="BJ714" s="194"/>
      <c r="BK714" s="194"/>
      <c r="BL714" s="194"/>
      <c r="BM714" s="194"/>
      <c r="BN714" s="194"/>
      <c r="BO714" s="194"/>
      <c r="BP714" s="194"/>
      <c r="BQ714" s="194"/>
      <c r="BR714" s="194"/>
      <c r="BS714" s="194"/>
      <c r="BT714" s="194"/>
      <c r="BU714" s="194"/>
      <c r="BV714" s="194"/>
      <c r="BW714" s="194"/>
      <c r="BX714" s="194"/>
      <c r="BY714" s="194"/>
      <c r="BZ714" s="194"/>
      <c r="CA714" s="194"/>
      <c r="CB714" s="194"/>
      <c r="CC714" s="194"/>
      <c r="CD714" s="194"/>
    </row>
    <row r="715" spans="1:82" ht="13.9" customHeight="1" thickBot="1" x14ac:dyDescent="0.45">
      <c r="G715" s="24"/>
      <c r="H715" s="261"/>
      <c r="I715" s="25"/>
      <c r="J715" s="252"/>
      <c r="K715" s="167" t="s">
        <v>169</v>
      </c>
      <c r="L715" s="197">
        <v>588.23213555162476</v>
      </c>
      <c r="M715" s="197">
        <v>588.23213555162476</v>
      </c>
      <c r="N715" s="197">
        <v>588.23213555162476</v>
      </c>
      <c r="O715" s="197">
        <v>588.23213555162476</v>
      </c>
      <c r="P715" s="197">
        <v>588.23213555162476</v>
      </c>
      <c r="Q715" s="197">
        <v>588.23213555162476</v>
      </c>
      <c r="R715" s="197">
        <v>588.23213555162476</v>
      </c>
      <c r="S715" s="197">
        <v>588.23213555162476</v>
      </c>
      <c r="T715" s="197">
        <v>588.23213555162476</v>
      </c>
      <c r="U715" s="197">
        <v>588.23213555162476</v>
      </c>
      <c r="V715" s="197">
        <v>588.23213555162476</v>
      </c>
      <c r="W715" s="197">
        <v>588.23213555162476</v>
      </c>
      <c r="X715" s="197">
        <v>588.23213555162476</v>
      </c>
      <c r="Y715" s="197">
        <v>588.23213555162476</v>
      </c>
      <c r="Z715" s="197">
        <v>588.23213555162476</v>
      </c>
      <c r="AA715" s="197">
        <v>588.23213555162476</v>
      </c>
      <c r="AB715" s="197">
        <v>588.23213555162476</v>
      </c>
      <c r="AC715" s="197">
        <v>588.23213555162476</v>
      </c>
      <c r="AD715" s="197">
        <v>588.23213555162476</v>
      </c>
      <c r="AE715" s="197">
        <v>588.23213555162476</v>
      </c>
      <c r="AF715" s="197">
        <v>588.23213555162476</v>
      </c>
      <c r="AG715" s="197">
        <v>588.23213555162476</v>
      </c>
      <c r="AH715" s="197">
        <v>588.23213555162476</v>
      </c>
      <c r="AI715" s="197">
        <v>588.23213555162476</v>
      </c>
      <c r="AJ715" s="197">
        <v>588.23213555162476</v>
      </c>
      <c r="AK715" s="197">
        <v>588.23213555162476</v>
      </c>
      <c r="AL715" s="197">
        <v>588.23213555162476</v>
      </c>
      <c r="AM715" s="197">
        <v>588.23213555162476</v>
      </c>
      <c r="AN715" s="197">
        <v>588.23213555162476</v>
      </c>
      <c r="AO715" s="197">
        <v>588.23213555162476</v>
      </c>
      <c r="AP715" s="197">
        <v>588.23213555162476</v>
      </c>
      <c r="AQ715" s="197">
        <v>588.23213555162476</v>
      </c>
      <c r="AR715" s="197">
        <v>588.23213555162476</v>
      </c>
      <c r="AS715" s="197">
        <v>588.23213555162476</v>
      </c>
      <c r="AT715" s="197">
        <v>588.23213555162476</v>
      </c>
      <c r="AV715" s="194"/>
      <c r="AW715" s="194"/>
      <c r="AX715" s="194"/>
      <c r="AY715" s="194"/>
      <c r="AZ715" s="194"/>
      <c r="BA715" s="194"/>
      <c r="BB715" s="194"/>
      <c r="BC715" s="194"/>
      <c r="BD715" s="194"/>
      <c r="BE715" s="194"/>
      <c r="BF715" s="194"/>
      <c r="BG715" s="194"/>
      <c r="BH715" s="194"/>
      <c r="BI715" s="194"/>
      <c r="BJ715" s="194"/>
      <c r="BK715" s="194"/>
      <c r="BL715" s="194"/>
      <c r="BM715" s="194"/>
      <c r="BN715" s="194"/>
      <c r="BO715" s="194"/>
      <c r="BP715" s="194"/>
      <c r="BQ715" s="194"/>
      <c r="BR715" s="194"/>
      <c r="BS715" s="194"/>
      <c r="BT715" s="194"/>
      <c r="BU715" s="194"/>
      <c r="BV715" s="194"/>
      <c r="BW715" s="194"/>
      <c r="BX715" s="194"/>
      <c r="BY715" s="194"/>
      <c r="BZ715" s="194"/>
      <c r="CA715" s="194"/>
      <c r="CB715" s="194"/>
      <c r="CC715" s="194"/>
      <c r="CD715" s="194"/>
    </row>
    <row r="716" spans="1:82" ht="13.9" customHeight="1" thickTop="1" x14ac:dyDescent="0.4">
      <c r="G716" s="24"/>
      <c r="H716" s="261"/>
      <c r="I716" s="25"/>
      <c r="J716" s="252"/>
      <c r="K716" s="163" t="s">
        <v>170</v>
      </c>
      <c r="L716" s="199">
        <v>887.02215976794878</v>
      </c>
      <c r="M716" s="199">
        <v>887.02215976794878</v>
      </c>
      <c r="N716" s="199">
        <v>887.02215976794878</v>
      </c>
      <c r="O716" s="199">
        <v>887.02215976794878</v>
      </c>
      <c r="P716" s="199">
        <v>887.02215976794878</v>
      </c>
      <c r="Q716" s="199">
        <v>887.02215976794878</v>
      </c>
      <c r="R716" s="199">
        <v>887.02215976794878</v>
      </c>
      <c r="S716" s="199">
        <v>887.02215976794878</v>
      </c>
      <c r="T716" s="199">
        <v>887.02215976794878</v>
      </c>
      <c r="U716" s="199">
        <v>887.02215976794878</v>
      </c>
      <c r="V716" s="199">
        <v>887.02215976794878</v>
      </c>
      <c r="W716" s="199">
        <v>887.02215976794878</v>
      </c>
      <c r="X716" s="199">
        <v>887.02215976794878</v>
      </c>
      <c r="Y716" s="199">
        <v>887.02215976794878</v>
      </c>
      <c r="Z716" s="199">
        <v>887.02215976794878</v>
      </c>
      <c r="AA716" s="199">
        <v>887.02215976794878</v>
      </c>
      <c r="AB716" s="199">
        <v>887.02215976794878</v>
      </c>
      <c r="AC716" s="199">
        <v>887.02215976794878</v>
      </c>
      <c r="AD716" s="199">
        <v>887.02215976794878</v>
      </c>
      <c r="AE716" s="199">
        <v>887.02215976794878</v>
      </c>
      <c r="AF716" s="199">
        <v>887.02215976794878</v>
      </c>
      <c r="AG716" s="199">
        <v>887.02215976794878</v>
      </c>
      <c r="AH716" s="199">
        <v>887.02215976794878</v>
      </c>
      <c r="AI716" s="199">
        <v>887.02215976794878</v>
      </c>
      <c r="AJ716" s="199">
        <v>887.02215976794878</v>
      </c>
      <c r="AK716" s="199">
        <v>887.02215976794878</v>
      </c>
      <c r="AL716" s="199">
        <v>887.02215976794878</v>
      </c>
      <c r="AM716" s="199">
        <v>887.02215976794878</v>
      </c>
      <c r="AN716" s="199">
        <v>887.02215976794878</v>
      </c>
      <c r="AO716" s="199">
        <v>887.02215976794878</v>
      </c>
      <c r="AP716" s="199">
        <v>887.02215976794878</v>
      </c>
      <c r="AQ716" s="199">
        <v>887.02215976794878</v>
      </c>
      <c r="AR716" s="199">
        <v>887.02215976794878</v>
      </c>
      <c r="AS716" s="199">
        <v>887.02215976794878</v>
      </c>
      <c r="AT716" s="199">
        <v>887.02215976794878</v>
      </c>
      <c r="AV716" s="194"/>
      <c r="AW716" s="194"/>
      <c r="AX716" s="194"/>
      <c r="AY716" s="194"/>
      <c r="AZ716" s="194"/>
      <c r="BA716" s="194"/>
      <c r="BB716" s="194"/>
      <c r="BC716" s="194"/>
      <c r="BD716" s="194"/>
      <c r="BE716" s="194"/>
      <c r="BF716" s="194"/>
      <c r="BG716" s="194"/>
      <c r="BH716" s="194"/>
      <c r="BI716" s="194"/>
      <c r="BJ716" s="194"/>
      <c r="BK716" s="194"/>
      <c r="BL716" s="194"/>
      <c r="BM716" s="194"/>
      <c r="BN716" s="194"/>
      <c r="BO716" s="194"/>
      <c r="BP716" s="194"/>
      <c r="BQ716" s="194"/>
      <c r="BR716" s="194"/>
      <c r="BS716" s="194"/>
      <c r="BT716" s="194"/>
      <c r="BU716" s="194"/>
      <c r="BV716" s="194"/>
      <c r="BW716" s="194"/>
      <c r="BX716" s="194"/>
      <c r="BY716" s="194"/>
      <c r="BZ716" s="194"/>
      <c r="CA716" s="194"/>
      <c r="CB716" s="194"/>
      <c r="CC716" s="194"/>
      <c r="CD716" s="194"/>
    </row>
    <row r="717" spans="1:82" ht="13.9" customHeight="1" x14ac:dyDescent="0.4">
      <c r="G717" s="24"/>
      <c r="H717" s="261"/>
      <c r="I717" s="25"/>
      <c r="J717" s="252"/>
      <c r="K717" s="165" t="s">
        <v>171</v>
      </c>
      <c r="L717" s="195">
        <v>887.02215976794878</v>
      </c>
      <c r="M717" s="195">
        <v>887.02215976794878</v>
      </c>
      <c r="N717" s="195">
        <v>887.02215976794878</v>
      </c>
      <c r="O717" s="195">
        <v>887.02215976794878</v>
      </c>
      <c r="P717" s="195">
        <v>887.02215976794878</v>
      </c>
      <c r="Q717" s="195">
        <v>887.02215976794878</v>
      </c>
      <c r="R717" s="195">
        <v>887.02215976794878</v>
      </c>
      <c r="S717" s="195">
        <v>887.02215976794878</v>
      </c>
      <c r="T717" s="195">
        <v>887.02215976794878</v>
      </c>
      <c r="U717" s="195">
        <v>887.02215976794878</v>
      </c>
      <c r="V717" s="195">
        <v>887.02215976794878</v>
      </c>
      <c r="W717" s="195">
        <v>887.02215976794878</v>
      </c>
      <c r="X717" s="195">
        <v>887.02215976794878</v>
      </c>
      <c r="Y717" s="195">
        <v>887.02215976794878</v>
      </c>
      <c r="Z717" s="195">
        <v>887.02215976794878</v>
      </c>
      <c r="AA717" s="195">
        <v>887.02215976794878</v>
      </c>
      <c r="AB717" s="195">
        <v>887.02215976794878</v>
      </c>
      <c r="AC717" s="195">
        <v>887.02215976794878</v>
      </c>
      <c r="AD717" s="195">
        <v>887.02215976794878</v>
      </c>
      <c r="AE717" s="195">
        <v>887.02215976794878</v>
      </c>
      <c r="AF717" s="195">
        <v>887.02215976794878</v>
      </c>
      <c r="AG717" s="195">
        <v>887.02215976794878</v>
      </c>
      <c r="AH717" s="195">
        <v>887.02215976794878</v>
      </c>
      <c r="AI717" s="195">
        <v>887.02215976794878</v>
      </c>
      <c r="AJ717" s="195">
        <v>887.02215976794878</v>
      </c>
      <c r="AK717" s="195">
        <v>887.02215976794878</v>
      </c>
      <c r="AL717" s="195">
        <v>887.02215976794878</v>
      </c>
      <c r="AM717" s="195">
        <v>887.02215976794878</v>
      </c>
      <c r="AN717" s="195">
        <v>887.02215976794878</v>
      </c>
      <c r="AO717" s="195">
        <v>887.02215976794878</v>
      </c>
      <c r="AP717" s="195">
        <v>887.02215976794878</v>
      </c>
      <c r="AQ717" s="195">
        <v>887.02215976794878</v>
      </c>
      <c r="AR717" s="195">
        <v>887.02215976794878</v>
      </c>
      <c r="AS717" s="195">
        <v>887.02215976794878</v>
      </c>
      <c r="AT717" s="195">
        <v>887.02215976794878</v>
      </c>
      <c r="AV717" s="194"/>
      <c r="AW717" s="194"/>
      <c r="AX717" s="194"/>
      <c r="AY717" s="194"/>
      <c r="AZ717" s="194"/>
      <c r="BA717" s="194"/>
      <c r="BB717" s="194"/>
      <c r="BC717" s="194"/>
      <c r="BD717" s="194"/>
      <c r="BE717" s="194"/>
      <c r="BF717" s="194"/>
      <c r="BG717" s="194"/>
      <c r="BH717" s="194"/>
      <c r="BI717" s="194"/>
      <c r="BJ717" s="194"/>
      <c r="BK717" s="194"/>
      <c r="BL717" s="194"/>
      <c r="BM717" s="194"/>
      <c r="BN717" s="194"/>
      <c r="BO717" s="194"/>
      <c r="BP717" s="194"/>
      <c r="BQ717" s="194"/>
      <c r="BR717" s="194"/>
      <c r="BS717" s="194"/>
      <c r="BT717" s="194"/>
      <c r="BU717" s="194"/>
      <c r="BV717" s="194"/>
      <c r="BW717" s="194"/>
      <c r="BX717" s="194"/>
      <c r="BY717" s="194"/>
      <c r="BZ717" s="194"/>
      <c r="CA717" s="194"/>
      <c r="CB717" s="194"/>
      <c r="CC717" s="194"/>
      <c r="CD717" s="194"/>
    </row>
    <row r="718" spans="1:82" ht="13.9" customHeight="1" thickBot="1" x14ac:dyDescent="0.45">
      <c r="G718" s="24"/>
      <c r="H718" s="261"/>
      <c r="I718" s="25"/>
      <c r="J718" s="252"/>
      <c r="K718" s="167" t="s">
        <v>172</v>
      </c>
      <c r="L718" s="197">
        <v>887.02215976794878</v>
      </c>
      <c r="M718" s="197">
        <v>887.02215976794878</v>
      </c>
      <c r="N718" s="197">
        <v>887.02215976794878</v>
      </c>
      <c r="O718" s="197">
        <v>887.02215976794878</v>
      </c>
      <c r="P718" s="197">
        <v>887.02215976794878</v>
      </c>
      <c r="Q718" s="197">
        <v>887.02215976794878</v>
      </c>
      <c r="R718" s="197">
        <v>887.02215976794878</v>
      </c>
      <c r="S718" s="197">
        <v>887.02215976794878</v>
      </c>
      <c r="T718" s="197">
        <v>887.02215976794878</v>
      </c>
      <c r="U718" s="197">
        <v>887.02215976794878</v>
      </c>
      <c r="V718" s="197">
        <v>887.02215976794878</v>
      </c>
      <c r="W718" s="197">
        <v>887.02215976794878</v>
      </c>
      <c r="X718" s="197">
        <v>887.02215976794878</v>
      </c>
      <c r="Y718" s="197">
        <v>887.02215976794878</v>
      </c>
      <c r="Z718" s="197">
        <v>887.02215976794878</v>
      </c>
      <c r="AA718" s="197">
        <v>887.02215976794878</v>
      </c>
      <c r="AB718" s="197">
        <v>887.02215976794878</v>
      </c>
      <c r="AC718" s="197">
        <v>887.02215976794878</v>
      </c>
      <c r="AD718" s="197">
        <v>887.02215976794878</v>
      </c>
      <c r="AE718" s="197">
        <v>887.02215976794878</v>
      </c>
      <c r="AF718" s="197">
        <v>887.02215976794878</v>
      </c>
      <c r="AG718" s="197">
        <v>887.02215976794878</v>
      </c>
      <c r="AH718" s="197">
        <v>887.02215976794878</v>
      </c>
      <c r="AI718" s="197">
        <v>887.02215976794878</v>
      </c>
      <c r="AJ718" s="197">
        <v>887.02215976794878</v>
      </c>
      <c r="AK718" s="197">
        <v>887.02215976794878</v>
      </c>
      <c r="AL718" s="197">
        <v>887.02215976794878</v>
      </c>
      <c r="AM718" s="197">
        <v>887.02215976794878</v>
      </c>
      <c r="AN718" s="197">
        <v>887.02215976794878</v>
      </c>
      <c r="AO718" s="197">
        <v>887.02215976794878</v>
      </c>
      <c r="AP718" s="197">
        <v>887.02215976794878</v>
      </c>
      <c r="AQ718" s="197">
        <v>887.02215976794878</v>
      </c>
      <c r="AR718" s="197">
        <v>887.02215976794878</v>
      </c>
      <c r="AS718" s="197">
        <v>887.02215976794878</v>
      </c>
      <c r="AT718" s="197">
        <v>887.02215976794878</v>
      </c>
      <c r="AV718" s="194"/>
      <c r="AW718" s="194"/>
      <c r="AX718" s="194"/>
      <c r="AY718" s="194"/>
      <c r="AZ718" s="194"/>
      <c r="BA718" s="194"/>
      <c r="BB718" s="194"/>
      <c r="BC718" s="194"/>
      <c r="BD718" s="194"/>
      <c r="BE718" s="194"/>
      <c r="BF718" s="194"/>
      <c r="BG718" s="194"/>
      <c r="BH718" s="194"/>
      <c r="BI718" s="194"/>
      <c r="BJ718" s="194"/>
      <c r="BK718" s="194"/>
      <c r="BL718" s="194"/>
      <c r="BM718" s="194"/>
      <c r="BN718" s="194"/>
      <c r="BO718" s="194"/>
      <c r="BP718" s="194"/>
      <c r="BQ718" s="194"/>
      <c r="BR718" s="194"/>
      <c r="BS718" s="194"/>
      <c r="BT718" s="194"/>
      <c r="BU718" s="194"/>
      <c r="BV718" s="194"/>
      <c r="BW718" s="194"/>
      <c r="BX718" s="194"/>
      <c r="BY718" s="194"/>
      <c r="BZ718" s="194"/>
      <c r="CA718" s="194"/>
      <c r="CB718" s="194"/>
      <c r="CC718" s="194"/>
      <c r="CD718" s="194"/>
    </row>
    <row r="719" spans="1:82" ht="13.9" customHeight="1" thickTop="1" x14ac:dyDescent="0.4">
      <c r="G719" s="24"/>
      <c r="H719" s="261"/>
      <c r="I719" s="25"/>
      <c r="J719" s="252"/>
      <c r="K719" s="163" t="s">
        <v>173</v>
      </c>
      <c r="L719" s="199">
        <v>478.62244011830478</v>
      </c>
      <c r="M719" s="199">
        <v>478.62244011830478</v>
      </c>
      <c r="N719" s="199">
        <v>478.62244011830478</v>
      </c>
      <c r="O719" s="199">
        <v>478.62244011830478</v>
      </c>
      <c r="P719" s="199">
        <v>478.62244011830478</v>
      </c>
      <c r="Q719" s="199">
        <v>478.62244011830478</v>
      </c>
      <c r="R719" s="199">
        <v>478.62244011830478</v>
      </c>
      <c r="S719" s="199">
        <v>478.62244011830478</v>
      </c>
      <c r="T719" s="199">
        <v>478.62244011830478</v>
      </c>
      <c r="U719" s="199">
        <v>478.62244011830478</v>
      </c>
      <c r="V719" s="199">
        <v>478.62244011830478</v>
      </c>
      <c r="W719" s="199">
        <v>478.62244011830478</v>
      </c>
      <c r="X719" s="199">
        <v>478.62244011830478</v>
      </c>
      <c r="Y719" s="199">
        <v>478.62244011830478</v>
      </c>
      <c r="Z719" s="199">
        <v>478.62244011830478</v>
      </c>
      <c r="AA719" s="199">
        <v>478.62244011830478</v>
      </c>
      <c r="AB719" s="199">
        <v>478.62244011830478</v>
      </c>
      <c r="AC719" s="199">
        <v>478.62244011830478</v>
      </c>
      <c r="AD719" s="199">
        <v>478.62244011830478</v>
      </c>
      <c r="AE719" s="199">
        <v>478.62244011830478</v>
      </c>
      <c r="AF719" s="199">
        <v>478.62244011830478</v>
      </c>
      <c r="AG719" s="199">
        <v>478.62244011830478</v>
      </c>
      <c r="AH719" s="199">
        <v>478.62244011830478</v>
      </c>
      <c r="AI719" s="199">
        <v>478.62244011830478</v>
      </c>
      <c r="AJ719" s="199">
        <v>478.62244011830478</v>
      </c>
      <c r="AK719" s="199">
        <v>478.62244011830478</v>
      </c>
      <c r="AL719" s="199">
        <v>478.62244011830478</v>
      </c>
      <c r="AM719" s="199">
        <v>478.62244011830478</v>
      </c>
      <c r="AN719" s="199">
        <v>478.62244011830478</v>
      </c>
      <c r="AO719" s="199">
        <v>478.62244011830478</v>
      </c>
      <c r="AP719" s="199">
        <v>478.62244011830478</v>
      </c>
      <c r="AQ719" s="199">
        <v>478.62244011830478</v>
      </c>
      <c r="AR719" s="199">
        <v>478.62244011830478</v>
      </c>
      <c r="AS719" s="199">
        <v>478.62244011830478</v>
      </c>
      <c r="AT719" s="199">
        <v>478.62244011830478</v>
      </c>
      <c r="AV719" s="194"/>
      <c r="AW719" s="194"/>
      <c r="AX719" s="194"/>
      <c r="AY719" s="194"/>
      <c r="AZ719" s="194"/>
      <c r="BA719" s="194"/>
      <c r="BB719" s="194"/>
      <c r="BC719" s="194"/>
      <c r="BD719" s="194"/>
      <c r="BE719" s="194"/>
      <c r="BF719" s="194"/>
      <c r="BG719" s="194"/>
      <c r="BH719" s="194"/>
      <c r="BI719" s="194"/>
      <c r="BJ719" s="194"/>
      <c r="BK719" s="194"/>
      <c r="BL719" s="194"/>
      <c r="BM719" s="194"/>
      <c r="BN719" s="194"/>
      <c r="BO719" s="194"/>
      <c r="BP719" s="194"/>
      <c r="BQ719" s="194"/>
      <c r="BR719" s="194"/>
      <c r="BS719" s="194"/>
      <c r="BT719" s="194"/>
      <c r="BU719" s="194"/>
      <c r="BV719" s="194"/>
      <c r="BW719" s="194"/>
      <c r="BX719" s="194"/>
      <c r="BY719" s="194"/>
      <c r="BZ719" s="194"/>
      <c r="CA719" s="194"/>
      <c r="CB719" s="194"/>
      <c r="CC719" s="194"/>
      <c r="CD719" s="194"/>
    </row>
    <row r="720" spans="1:82" ht="13.9" customHeight="1" x14ac:dyDescent="0.4">
      <c r="G720" s="24"/>
      <c r="H720" s="261"/>
      <c r="I720" s="25"/>
      <c r="J720" s="252"/>
      <c r="K720" s="165" t="s">
        <v>174</v>
      </c>
      <c r="L720" s="195">
        <v>478.62244011830478</v>
      </c>
      <c r="M720" s="195">
        <v>478.62244011830478</v>
      </c>
      <c r="N720" s="195">
        <v>478.62244011830478</v>
      </c>
      <c r="O720" s="195">
        <v>478.62244011830478</v>
      </c>
      <c r="P720" s="195">
        <v>478.62244011830478</v>
      </c>
      <c r="Q720" s="195">
        <v>478.62244011830478</v>
      </c>
      <c r="R720" s="195">
        <v>478.62244011830478</v>
      </c>
      <c r="S720" s="195">
        <v>478.62244011830478</v>
      </c>
      <c r="T720" s="195">
        <v>478.62244011830478</v>
      </c>
      <c r="U720" s="195">
        <v>478.62244011830478</v>
      </c>
      <c r="V720" s="195">
        <v>478.62244011830478</v>
      </c>
      <c r="W720" s="195">
        <v>478.62244011830478</v>
      </c>
      <c r="X720" s="195">
        <v>478.62244011830478</v>
      </c>
      <c r="Y720" s="195">
        <v>478.62244011830478</v>
      </c>
      <c r="Z720" s="195">
        <v>478.62244011830478</v>
      </c>
      <c r="AA720" s="195">
        <v>478.62244011830478</v>
      </c>
      <c r="AB720" s="195">
        <v>478.62244011830478</v>
      </c>
      <c r="AC720" s="195">
        <v>478.62244011830478</v>
      </c>
      <c r="AD720" s="195">
        <v>478.62244011830478</v>
      </c>
      <c r="AE720" s="195">
        <v>478.62244011830478</v>
      </c>
      <c r="AF720" s="195">
        <v>478.62244011830478</v>
      </c>
      <c r="AG720" s="195">
        <v>478.62244011830478</v>
      </c>
      <c r="AH720" s="195">
        <v>478.62244011830478</v>
      </c>
      <c r="AI720" s="195">
        <v>478.62244011830478</v>
      </c>
      <c r="AJ720" s="195">
        <v>478.62244011830478</v>
      </c>
      <c r="AK720" s="195">
        <v>478.62244011830478</v>
      </c>
      <c r="AL720" s="195">
        <v>478.62244011830478</v>
      </c>
      <c r="AM720" s="195">
        <v>478.62244011830478</v>
      </c>
      <c r="AN720" s="195">
        <v>478.62244011830478</v>
      </c>
      <c r="AO720" s="195">
        <v>478.62244011830478</v>
      </c>
      <c r="AP720" s="195">
        <v>478.62244011830478</v>
      </c>
      <c r="AQ720" s="195">
        <v>478.62244011830478</v>
      </c>
      <c r="AR720" s="195">
        <v>478.62244011830478</v>
      </c>
      <c r="AS720" s="195">
        <v>478.62244011830478</v>
      </c>
      <c r="AT720" s="195">
        <v>478.62244011830478</v>
      </c>
      <c r="AV720" s="194"/>
      <c r="AW720" s="194"/>
      <c r="AX720" s="194"/>
      <c r="AY720" s="194"/>
      <c r="AZ720" s="194"/>
      <c r="BA720" s="194"/>
      <c r="BB720" s="194"/>
      <c r="BC720" s="194"/>
      <c r="BD720" s="194"/>
      <c r="BE720" s="194"/>
      <c r="BF720" s="194"/>
      <c r="BG720" s="194"/>
      <c r="BH720" s="194"/>
      <c r="BI720" s="194"/>
      <c r="BJ720" s="194"/>
      <c r="BK720" s="194"/>
      <c r="BL720" s="194"/>
      <c r="BM720" s="194"/>
      <c r="BN720" s="194"/>
      <c r="BO720" s="194"/>
      <c r="BP720" s="194"/>
      <c r="BQ720" s="194"/>
      <c r="BR720" s="194"/>
      <c r="BS720" s="194"/>
      <c r="BT720" s="194"/>
      <c r="BU720" s="194"/>
      <c r="BV720" s="194"/>
      <c r="BW720" s="194"/>
      <c r="BX720" s="194"/>
      <c r="BY720" s="194"/>
      <c r="BZ720" s="194"/>
      <c r="CA720" s="194"/>
      <c r="CB720" s="194"/>
      <c r="CC720" s="194"/>
      <c r="CD720" s="194"/>
    </row>
    <row r="721" spans="7:82" ht="13.9" customHeight="1" thickBot="1" x14ac:dyDescent="0.45">
      <c r="G721" s="24"/>
      <c r="H721" s="261"/>
      <c r="I721" s="25"/>
      <c r="J721" s="252"/>
      <c r="K721" s="167" t="s">
        <v>175</v>
      </c>
      <c r="L721" s="197">
        <v>478.62244011830478</v>
      </c>
      <c r="M721" s="197">
        <v>478.62244011830478</v>
      </c>
      <c r="N721" s="197">
        <v>478.62244011830478</v>
      </c>
      <c r="O721" s="197">
        <v>478.62244011830478</v>
      </c>
      <c r="P721" s="197">
        <v>478.62244011830478</v>
      </c>
      <c r="Q721" s="197">
        <v>478.62244011830478</v>
      </c>
      <c r="R721" s="197">
        <v>478.62244011830478</v>
      </c>
      <c r="S721" s="197">
        <v>478.62244011830478</v>
      </c>
      <c r="T721" s="197">
        <v>478.62244011830478</v>
      </c>
      <c r="U721" s="197">
        <v>478.62244011830478</v>
      </c>
      <c r="V721" s="197">
        <v>478.62244011830478</v>
      </c>
      <c r="W721" s="197">
        <v>478.62244011830478</v>
      </c>
      <c r="X721" s="197">
        <v>478.62244011830478</v>
      </c>
      <c r="Y721" s="197">
        <v>478.62244011830478</v>
      </c>
      <c r="Z721" s="197">
        <v>478.62244011830478</v>
      </c>
      <c r="AA721" s="197">
        <v>478.62244011830478</v>
      </c>
      <c r="AB721" s="197">
        <v>478.62244011830478</v>
      </c>
      <c r="AC721" s="197">
        <v>478.62244011830478</v>
      </c>
      <c r="AD721" s="197">
        <v>478.62244011830478</v>
      </c>
      <c r="AE721" s="197">
        <v>478.62244011830478</v>
      </c>
      <c r="AF721" s="197">
        <v>478.62244011830478</v>
      </c>
      <c r="AG721" s="197">
        <v>478.62244011830478</v>
      </c>
      <c r="AH721" s="197">
        <v>478.62244011830478</v>
      </c>
      <c r="AI721" s="197">
        <v>478.62244011830478</v>
      </c>
      <c r="AJ721" s="197">
        <v>478.62244011830478</v>
      </c>
      <c r="AK721" s="197">
        <v>478.62244011830478</v>
      </c>
      <c r="AL721" s="197">
        <v>478.62244011830478</v>
      </c>
      <c r="AM721" s="197">
        <v>478.62244011830478</v>
      </c>
      <c r="AN721" s="197">
        <v>478.62244011830478</v>
      </c>
      <c r="AO721" s="197">
        <v>478.62244011830478</v>
      </c>
      <c r="AP721" s="197">
        <v>478.62244011830478</v>
      </c>
      <c r="AQ721" s="197">
        <v>478.62244011830478</v>
      </c>
      <c r="AR721" s="197">
        <v>478.62244011830478</v>
      </c>
      <c r="AS721" s="197">
        <v>478.62244011830478</v>
      </c>
      <c r="AT721" s="197">
        <v>478.62244011830478</v>
      </c>
      <c r="AV721" s="194"/>
      <c r="AW721" s="194"/>
      <c r="AX721" s="194"/>
      <c r="AY721" s="194"/>
      <c r="AZ721" s="194"/>
      <c r="BA721" s="194"/>
      <c r="BB721" s="194"/>
      <c r="BC721" s="194"/>
      <c r="BD721" s="194"/>
      <c r="BE721" s="194"/>
      <c r="BF721" s="194"/>
      <c r="BG721" s="194"/>
      <c r="BH721" s="194"/>
      <c r="BI721" s="194"/>
      <c r="BJ721" s="194"/>
      <c r="BK721" s="194"/>
      <c r="BL721" s="194"/>
      <c r="BM721" s="194"/>
      <c r="BN721" s="194"/>
      <c r="BO721" s="194"/>
      <c r="BP721" s="194"/>
      <c r="BQ721" s="194"/>
      <c r="BR721" s="194"/>
      <c r="BS721" s="194"/>
      <c r="BT721" s="194"/>
      <c r="BU721" s="194"/>
      <c r="BV721" s="194"/>
      <c r="BW721" s="194"/>
      <c r="BX721" s="194"/>
      <c r="BY721" s="194"/>
      <c r="BZ721" s="194"/>
      <c r="CA721" s="194"/>
      <c r="CB721" s="194"/>
      <c r="CC721" s="194"/>
      <c r="CD721" s="194"/>
    </row>
    <row r="722" spans="7:82" ht="13.9" customHeight="1" thickTop="1" x14ac:dyDescent="0.4">
      <c r="G722" s="24"/>
      <c r="H722" s="261"/>
      <c r="I722" s="25"/>
      <c r="J722" s="252"/>
      <c r="K722" s="163" t="s">
        <v>176</v>
      </c>
      <c r="L722" s="199">
        <v>656.80834184628293</v>
      </c>
      <c r="M722" s="199">
        <v>656.80834184628293</v>
      </c>
      <c r="N722" s="199">
        <v>656.80834184628293</v>
      </c>
      <c r="O722" s="199">
        <v>656.80834184628293</v>
      </c>
      <c r="P722" s="199">
        <v>656.80834184628293</v>
      </c>
      <c r="Q722" s="199">
        <v>656.80834184628293</v>
      </c>
      <c r="R722" s="199">
        <v>656.80834184628293</v>
      </c>
      <c r="S722" s="199">
        <v>656.80834184628293</v>
      </c>
      <c r="T722" s="199">
        <v>656.80834184628293</v>
      </c>
      <c r="U722" s="199">
        <v>656.80834184628293</v>
      </c>
      <c r="V722" s="199">
        <v>656.80834184628293</v>
      </c>
      <c r="W722" s="199">
        <v>656.80834184628293</v>
      </c>
      <c r="X722" s="199">
        <v>656.80834184628293</v>
      </c>
      <c r="Y722" s="199">
        <v>656.80834184628293</v>
      </c>
      <c r="Z722" s="199">
        <v>656.80834184628293</v>
      </c>
      <c r="AA722" s="199">
        <v>656.80834184628293</v>
      </c>
      <c r="AB722" s="199">
        <v>656.80834184628293</v>
      </c>
      <c r="AC722" s="199">
        <v>656.80834184628293</v>
      </c>
      <c r="AD722" s="199">
        <v>656.80834184628293</v>
      </c>
      <c r="AE722" s="199">
        <v>656.80834184628293</v>
      </c>
      <c r="AF722" s="199">
        <v>656.80834184628293</v>
      </c>
      <c r="AG722" s="199">
        <v>656.80834184628293</v>
      </c>
      <c r="AH722" s="199">
        <v>656.80834184628293</v>
      </c>
      <c r="AI722" s="199">
        <v>656.80834184628293</v>
      </c>
      <c r="AJ722" s="199">
        <v>656.80834184628293</v>
      </c>
      <c r="AK722" s="199">
        <v>656.80834184628293</v>
      </c>
      <c r="AL722" s="199">
        <v>656.80834184628293</v>
      </c>
      <c r="AM722" s="199">
        <v>656.80834184628293</v>
      </c>
      <c r="AN722" s="199">
        <v>656.80834184628293</v>
      </c>
      <c r="AO722" s="199">
        <v>656.80834184628293</v>
      </c>
      <c r="AP722" s="199">
        <v>656.80834184628293</v>
      </c>
      <c r="AQ722" s="199">
        <v>656.80834184628293</v>
      </c>
      <c r="AR722" s="199">
        <v>656.80834184628293</v>
      </c>
      <c r="AS722" s="199">
        <v>656.80834184628293</v>
      </c>
      <c r="AT722" s="199">
        <v>656.80834184628293</v>
      </c>
      <c r="AV722" s="194"/>
      <c r="AW722" s="194"/>
      <c r="AX722" s="194"/>
      <c r="AY722" s="194"/>
      <c r="AZ722" s="194"/>
      <c r="BA722" s="194"/>
      <c r="BB722" s="194"/>
      <c r="BC722" s="194"/>
      <c r="BD722" s="194"/>
      <c r="BE722" s="194"/>
      <c r="BF722" s="194"/>
      <c r="BG722" s="194"/>
      <c r="BH722" s="194"/>
      <c r="BI722" s="194"/>
      <c r="BJ722" s="194"/>
      <c r="BK722" s="194"/>
      <c r="BL722" s="194"/>
      <c r="BM722" s="194"/>
      <c r="BN722" s="194"/>
      <c r="BO722" s="194"/>
      <c r="BP722" s="194"/>
      <c r="BQ722" s="194"/>
      <c r="BR722" s="194"/>
      <c r="BS722" s="194"/>
      <c r="BT722" s="194"/>
      <c r="BU722" s="194"/>
      <c r="BV722" s="194"/>
      <c r="BW722" s="194"/>
      <c r="BX722" s="194"/>
      <c r="BY722" s="194"/>
      <c r="BZ722" s="194"/>
      <c r="CA722" s="194"/>
      <c r="CB722" s="194"/>
      <c r="CC722" s="194"/>
      <c r="CD722" s="194"/>
    </row>
    <row r="723" spans="7:82" ht="13.9" customHeight="1" x14ac:dyDescent="0.4">
      <c r="G723" s="24"/>
      <c r="H723" s="261"/>
      <c r="I723" s="25"/>
      <c r="J723" s="252"/>
      <c r="K723" s="165" t="s">
        <v>177</v>
      </c>
      <c r="L723" s="195">
        <v>656.80834184628293</v>
      </c>
      <c r="M723" s="195">
        <v>656.80834184628293</v>
      </c>
      <c r="N723" s="195">
        <v>656.80834184628293</v>
      </c>
      <c r="O723" s="195">
        <v>656.80834184628293</v>
      </c>
      <c r="P723" s="195">
        <v>656.80834184628293</v>
      </c>
      <c r="Q723" s="195">
        <v>656.80834184628293</v>
      </c>
      <c r="R723" s="195">
        <v>656.80834184628293</v>
      </c>
      <c r="S723" s="195">
        <v>656.80834184628293</v>
      </c>
      <c r="T723" s="195">
        <v>656.80834184628293</v>
      </c>
      <c r="U723" s="195">
        <v>656.80834184628293</v>
      </c>
      <c r="V723" s="195">
        <v>656.80834184628293</v>
      </c>
      <c r="W723" s="195">
        <v>656.80834184628293</v>
      </c>
      <c r="X723" s="195">
        <v>656.80834184628293</v>
      </c>
      <c r="Y723" s="195">
        <v>656.80834184628293</v>
      </c>
      <c r="Z723" s="195">
        <v>656.80834184628293</v>
      </c>
      <c r="AA723" s="195">
        <v>656.80834184628293</v>
      </c>
      <c r="AB723" s="195">
        <v>656.80834184628293</v>
      </c>
      <c r="AC723" s="195">
        <v>656.80834184628293</v>
      </c>
      <c r="AD723" s="195">
        <v>656.80834184628293</v>
      </c>
      <c r="AE723" s="195">
        <v>656.80834184628293</v>
      </c>
      <c r="AF723" s="195">
        <v>656.80834184628293</v>
      </c>
      <c r="AG723" s="195">
        <v>656.80834184628293</v>
      </c>
      <c r="AH723" s="195">
        <v>656.80834184628293</v>
      </c>
      <c r="AI723" s="195">
        <v>656.80834184628293</v>
      </c>
      <c r="AJ723" s="195">
        <v>656.80834184628293</v>
      </c>
      <c r="AK723" s="195">
        <v>656.80834184628293</v>
      </c>
      <c r="AL723" s="195">
        <v>656.80834184628293</v>
      </c>
      <c r="AM723" s="195">
        <v>656.80834184628293</v>
      </c>
      <c r="AN723" s="195">
        <v>656.80834184628293</v>
      </c>
      <c r="AO723" s="195">
        <v>656.80834184628293</v>
      </c>
      <c r="AP723" s="195">
        <v>656.80834184628293</v>
      </c>
      <c r="AQ723" s="195">
        <v>656.80834184628293</v>
      </c>
      <c r="AR723" s="195">
        <v>656.80834184628293</v>
      </c>
      <c r="AS723" s="195">
        <v>656.80834184628293</v>
      </c>
      <c r="AT723" s="195">
        <v>656.80834184628293</v>
      </c>
      <c r="AV723" s="194"/>
      <c r="AW723" s="194"/>
      <c r="AX723" s="194"/>
      <c r="AY723" s="194"/>
      <c r="AZ723" s="194"/>
      <c r="BA723" s="194"/>
      <c r="BB723" s="194"/>
      <c r="BC723" s="194"/>
      <c r="BD723" s="194"/>
      <c r="BE723" s="194"/>
      <c r="BF723" s="194"/>
      <c r="BG723" s="194"/>
      <c r="BH723" s="194"/>
      <c r="BI723" s="194"/>
      <c r="BJ723" s="194"/>
      <c r="BK723" s="194"/>
      <c r="BL723" s="194"/>
      <c r="BM723" s="194"/>
      <c r="BN723" s="194"/>
      <c r="BO723" s="194"/>
      <c r="BP723" s="194"/>
      <c r="BQ723" s="194"/>
      <c r="BR723" s="194"/>
      <c r="BS723" s="194"/>
      <c r="BT723" s="194"/>
      <c r="BU723" s="194"/>
      <c r="BV723" s="194"/>
      <c r="BW723" s="194"/>
      <c r="BX723" s="194"/>
      <c r="BY723" s="194"/>
      <c r="BZ723" s="194"/>
      <c r="CA723" s="194"/>
      <c r="CB723" s="194"/>
      <c r="CC723" s="194"/>
      <c r="CD723" s="194"/>
    </row>
    <row r="724" spans="7:82" ht="13.9" customHeight="1" thickBot="1" x14ac:dyDescent="0.45">
      <c r="G724" s="24"/>
      <c r="H724" s="261"/>
      <c r="I724" s="25"/>
      <c r="J724" s="252"/>
      <c r="K724" s="167" t="s">
        <v>178</v>
      </c>
      <c r="L724" s="197">
        <v>656.80834184628293</v>
      </c>
      <c r="M724" s="197">
        <v>656.80834184628293</v>
      </c>
      <c r="N724" s="197">
        <v>656.80834184628293</v>
      </c>
      <c r="O724" s="197">
        <v>656.80834184628293</v>
      </c>
      <c r="P724" s="197">
        <v>656.80834184628293</v>
      </c>
      <c r="Q724" s="197">
        <v>656.80834184628293</v>
      </c>
      <c r="R724" s="197">
        <v>656.80834184628293</v>
      </c>
      <c r="S724" s="197">
        <v>656.80834184628293</v>
      </c>
      <c r="T724" s="197">
        <v>656.80834184628293</v>
      </c>
      <c r="U724" s="197">
        <v>656.80834184628293</v>
      </c>
      <c r="V724" s="197">
        <v>656.80834184628293</v>
      </c>
      <c r="W724" s="197">
        <v>656.80834184628293</v>
      </c>
      <c r="X724" s="197">
        <v>656.80834184628293</v>
      </c>
      <c r="Y724" s="197">
        <v>656.80834184628293</v>
      </c>
      <c r="Z724" s="197">
        <v>656.80834184628293</v>
      </c>
      <c r="AA724" s="197">
        <v>656.80834184628293</v>
      </c>
      <c r="AB724" s="197">
        <v>656.80834184628293</v>
      </c>
      <c r="AC724" s="197">
        <v>656.80834184628293</v>
      </c>
      <c r="AD724" s="197">
        <v>656.80834184628293</v>
      </c>
      <c r="AE724" s="197">
        <v>656.80834184628293</v>
      </c>
      <c r="AF724" s="197">
        <v>656.80834184628293</v>
      </c>
      <c r="AG724" s="197">
        <v>656.80834184628293</v>
      </c>
      <c r="AH724" s="197">
        <v>656.80834184628293</v>
      </c>
      <c r="AI724" s="197">
        <v>656.80834184628293</v>
      </c>
      <c r="AJ724" s="197">
        <v>656.80834184628293</v>
      </c>
      <c r="AK724" s="197">
        <v>656.80834184628293</v>
      </c>
      <c r="AL724" s="197">
        <v>656.80834184628293</v>
      </c>
      <c r="AM724" s="197">
        <v>656.80834184628293</v>
      </c>
      <c r="AN724" s="197">
        <v>656.80834184628293</v>
      </c>
      <c r="AO724" s="197">
        <v>656.80834184628293</v>
      </c>
      <c r="AP724" s="197">
        <v>656.80834184628293</v>
      </c>
      <c r="AQ724" s="197">
        <v>656.80834184628293</v>
      </c>
      <c r="AR724" s="197">
        <v>656.80834184628293</v>
      </c>
      <c r="AS724" s="197">
        <v>656.80834184628293</v>
      </c>
      <c r="AT724" s="197">
        <v>656.80834184628293</v>
      </c>
      <c r="AV724" s="194"/>
      <c r="AW724" s="194"/>
      <c r="AX724" s="194"/>
      <c r="AY724" s="194"/>
      <c r="AZ724" s="194"/>
      <c r="BA724" s="194"/>
      <c r="BB724" s="194"/>
      <c r="BC724" s="194"/>
      <c r="BD724" s="194"/>
      <c r="BE724" s="194"/>
      <c r="BF724" s="194"/>
      <c r="BG724" s="194"/>
      <c r="BH724" s="194"/>
      <c r="BI724" s="194"/>
      <c r="BJ724" s="194"/>
      <c r="BK724" s="194"/>
      <c r="BL724" s="194"/>
      <c r="BM724" s="194"/>
      <c r="BN724" s="194"/>
      <c r="BO724" s="194"/>
      <c r="BP724" s="194"/>
      <c r="BQ724" s="194"/>
      <c r="BR724" s="194"/>
      <c r="BS724" s="194"/>
      <c r="BT724" s="194"/>
      <c r="BU724" s="194"/>
      <c r="BV724" s="194"/>
      <c r="BW724" s="194"/>
      <c r="BX724" s="194"/>
      <c r="BY724" s="194"/>
      <c r="BZ724" s="194"/>
      <c r="CA724" s="194"/>
      <c r="CB724" s="194"/>
      <c r="CC724" s="194"/>
      <c r="CD724" s="194"/>
    </row>
    <row r="725" spans="7:82" ht="13.9" customHeight="1" thickTop="1" x14ac:dyDescent="0.4">
      <c r="G725" s="24"/>
      <c r="H725" s="261"/>
      <c r="I725" s="25"/>
      <c r="J725" s="252"/>
      <c r="K725" s="163" t="s">
        <v>179</v>
      </c>
      <c r="L725" s="199">
        <v>729.52724497939516</v>
      </c>
      <c r="M725" s="199">
        <v>729.52724497939516</v>
      </c>
      <c r="N725" s="199">
        <v>729.52724497939516</v>
      </c>
      <c r="O725" s="199">
        <v>729.52724497939516</v>
      </c>
      <c r="P725" s="199">
        <v>729.52724497939516</v>
      </c>
      <c r="Q725" s="199">
        <v>729.52724497939516</v>
      </c>
      <c r="R725" s="199">
        <v>729.52724497939516</v>
      </c>
      <c r="S725" s="199">
        <v>729.52724497939516</v>
      </c>
      <c r="T725" s="199">
        <v>729.52724497939516</v>
      </c>
      <c r="U725" s="199">
        <v>729.52724497939516</v>
      </c>
      <c r="V725" s="199">
        <v>729.52724497939516</v>
      </c>
      <c r="W725" s="199">
        <v>729.52724497939516</v>
      </c>
      <c r="X725" s="199">
        <v>729.52724497939516</v>
      </c>
      <c r="Y725" s="199">
        <v>729.52724497939516</v>
      </c>
      <c r="Z725" s="199">
        <v>729.52724497939516</v>
      </c>
      <c r="AA725" s="199">
        <v>729.52724497939516</v>
      </c>
      <c r="AB725" s="199">
        <v>729.52724497939516</v>
      </c>
      <c r="AC725" s="199">
        <v>729.52724497939516</v>
      </c>
      <c r="AD725" s="199">
        <v>729.52724497939516</v>
      </c>
      <c r="AE725" s="199">
        <v>729.52724497939516</v>
      </c>
      <c r="AF725" s="199">
        <v>729.52724497939516</v>
      </c>
      <c r="AG725" s="199">
        <v>729.52724497939516</v>
      </c>
      <c r="AH725" s="199">
        <v>729.52724497939516</v>
      </c>
      <c r="AI725" s="199">
        <v>729.52724497939516</v>
      </c>
      <c r="AJ725" s="199">
        <v>729.52724497939516</v>
      </c>
      <c r="AK725" s="199">
        <v>729.52724497939516</v>
      </c>
      <c r="AL725" s="199">
        <v>729.52724497939516</v>
      </c>
      <c r="AM725" s="199">
        <v>729.52724497939516</v>
      </c>
      <c r="AN725" s="199">
        <v>729.52724497939516</v>
      </c>
      <c r="AO725" s="199">
        <v>729.52724497939516</v>
      </c>
      <c r="AP725" s="199">
        <v>729.52724497939516</v>
      </c>
      <c r="AQ725" s="199">
        <v>729.52724497939516</v>
      </c>
      <c r="AR725" s="199">
        <v>729.52724497939516</v>
      </c>
      <c r="AS725" s="199">
        <v>729.52724497939516</v>
      </c>
      <c r="AT725" s="199">
        <v>729.52724497939516</v>
      </c>
      <c r="AV725" s="194"/>
      <c r="AW725" s="194"/>
      <c r="AX725" s="194"/>
      <c r="AY725" s="194"/>
      <c r="AZ725" s="194"/>
      <c r="BA725" s="194"/>
      <c r="BB725" s="194"/>
      <c r="BC725" s="194"/>
      <c r="BD725" s="194"/>
      <c r="BE725" s="194"/>
      <c r="BF725" s="194"/>
      <c r="BG725" s="194"/>
      <c r="BH725" s="194"/>
      <c r="BI725" s="194"/>
      <c r="BJ725" s="194"/>
      <c r="BK725" s="194"/>
      <c r="BL725" s="194"/>
      <c r="BM725" s="194"/>
      <c r="BN725" s="194"/>
      <c r="BO725" s="194"/>
      <c r="BP725" s="194"/>
      <c r="BQ725" s="194"/>
      <c r="BR725" s="194"/>
      <c r="BS725" s="194"/>
      <c r="BT725" s="194"/>
      <c r="BU725" s="194"/>
      <c r="BV725" s="194"/>
      <c r="BW725" s="194"/>
      <c r="BX725" s="194"/>
      <c r="BY725" s="194"/>
      <c r="BZ725" s="194"/>
      <c r="CA725" s="194"/>
      <c r="CB725" s="194"/>
      <c r="CC725" s="194"/>
      <c r="CD725" s="194"/>
    </row>
    <row r="726" spans="7:82" ht="13.9" customHeight="1" x14ac:dyDescent="0.4">
      <c r="G726" s="24"/>
      <c r="H726" s="261"/>
      <c r="I726" s="25"/>
      <c r="J726" s="252"/>
      <c r="K726" s="165" t="s">
        <v>180</v>
      </c>
      <c r="L726" s="195">
        <v>729.52724497939516</v>
      </c>
      <c r="M726" s="195">
        <v>729.52724497939516</v>
      </c>
      <c r="N726" s="195">
        <v>729.52724497939516</v>
      </c>
      <c r="O726" s="195">
        <v>729.52724497939516</v>
      </c>
      <c r="P726" s="195">
        <v>729.52724497939516</v>
      </c>
      <c r="Q726" s="195">
        <v>729.52724497939516</v>
      </c>
      <c r="R726" s="195">
        <v>729.52724497939516</v>
      </c>
      <c r="S726" s="195">
        <v>729.52724497939516</v>
      </c>
      <c r="T726" s="195">
        <v>729.52724497939516</v>
      </c>
      <c r="U726" s="195">
        <v>729.52724497939516</v>
      </c>
      <c r="V726" s="195">
        <v>729.52724497939516</v>
      </c>
      <c r="W726" s="195">
        <v>729.52724497939516</v>
      </c>
      <c r="X726" s="195">
        <v>729.52724497939516</v>
      </c>
      <c r="Y726" s="195">
        <v>729.52724497939516</v>
      </c>
      <c r="Z726" s="195">
        <v>729.52724497939516</v>
      </c>
      <c r="AA726" s="195">
        <v>729.52724497939516</v>
      </c>
      <c r="AB726" s="195">
        <v>729.52724497939516</v>
      </c>
      <c r="AC726" s="195">
        <v>729.52724497939516</v>
      </c>
      <c r="AD726" s="195">
        <v>729.52724497939516</v>
      </c>
      <c r="AE726" s="195">
        <v>729.52724497939516</v>
      </c>
      <c r="AF726" s="195">
        <v>729.52724497939516</v>
      </c>
      <c r="AG726" s="195">
        <v>729.52724497939516</v>
      </c>
      <c r="AH726" s="195">
        <v>729.52724497939516</v>
      </c>
      <c r="AI726" s="195">
        <v>729.52724497939516</v>
      </c>
      <c r="AJ726" s="195">
        <v>729.52724497939516</v>
      </c>
      <c r="AK726" s="195">
        <v>729.52724497939516</v>
      </c>
      <c r="AL726" s="195">
        <v>729.52724497939516</v>
      </c>
      <c r="AM726" s="195">
        <v>729.52724497939516</v>
      </c>
      <c r="AN726" s="195">
        <v>729.52724497939516</v>
      </c>
      <c r="AO726" s="195">
        <v>729.52724497939516</v>
      </c>
      <c r="AP726" s="195">
        <v>729.52724497939516</v>
      </c>
      <c r="AQ726" s="195">
        <v>729.52724497939516</v>
      </c>
      <c r="AR726" s="195">
        <v>729.52724497939516</v>
      </c>
      <c r="AS726" s="195">
        <v>729.52724497939516</v>
      </c>
      <c r="AT726" s="195">
        <v>729.52724497939516</v>
      </c>
      <c r="AV726" s="194"/>
      <c r="AW726" s="194"/>
      <c r="AX726" s="194"/>
      <c r="AY726" s="194"/>
      <c r="AZ726" s="194"/>
      <c r="BA726" s="194"/>
      <c r="BB726" s="194"/>
      <c r="BC726" s="194"/>
      <c r="BD726" s="194"/>
      <c r="BE726" s="194"/>
      <c r="BF726" s="194"/>
      <c r="BG726" s="194"/>
      <c r="BH726" s="194"/>
      <c r="BI726" s="194"/>
      <c r="BJ726" s="194"/>
      <c r="BK726" s="194"/>
      <c r="BL726" s="194"/>
      <c r="BM726" s="194"/>
      <c r="BN726" s="194"/>
      <c r="BO726" s="194"/>
      <c r="BP726" s="194"/>
      <c r="BQ726" s="194"/>
      <c r="BR726" s="194"/>
      <c r="BS726" s="194"/>
      <c r="BT726" s="194"/>
      <c r="BU726" s="194"/>
      <c r="BV726" s="194"/>
      <c r="BW726" s="194"/>
      <c r="BX726" s="194"/>
      <c r="BY726" s="194"/>
      <c r="BZ726" s="194"/>
      <c r="CA726" s="194"/>
      <c r="CB726" s="194"/>
      <c r="CC726" s="194"/>
      <c r="CD726" s="194"/>
    </row>
    <row r="727" spans="7:82" ht="13.9" customHeight="1" thickBot="1" x14ac:dyDescent="0.45">
      <c r="G727" s="24"/>
      <c r="H727" s="261"/>
      <c r="I727" s="25"/>
      <c r="J727" s="252"/>
      <c r="K727" s="167" t="s">
        <v>181</v>
      </c>
      <c r="L727" s="197">
        <v>729.52724497939516</v>
      </c>
      <c r="M727" s="197">
        <v>729.52724497939516</v>
      </c>
      <c r="N727" s="197">
        <v>729.52724497939516</v>
      </c>
      <c r="O727" s="197">
        <v>729.52724497939516</v>
      </c>
      <c r="P727" s="197">
        <v>729.52724497939516</v>
      </c>
      <c r="Q727" s="197">
        <v>729.52724497939516</v>
      </c>
      <c r="R727" s="197">
        <v>729.52724497939516</v>
      </c>
      <c r="S727" s="197">
        <v>729.52724497939516</v>
      </c>
      <c r="T727" s="197">
        <v>729.52724497939516</v>
      </c>
      <c r="U727" s="197">
        <v>729.52724497939516</v>
      </c>
      <c r="V727" s="197">
        <v>729.52724497939516</v>
      </c>
      <c r="W727" s="197">
        <v>729.52724497939516</v>
      </c>
      <c r="X727" s="197">
        <v>729.52724497939516</v>
      </c>
      <c r="Y727" s="197">
        <v>729.52724497939516</v>
      </c>
      <c r="Z727" s="197">
        <v>729.52724497939516</v>
      </c>
      <c r="AA727" s="197">
        <v>729.52724497939516</v>
      </c>
      <c r="AB727" s="197">
        <v>729.52724497939516</v>
      </c>
      <c r="AC727" s="197">
        <v>729.52724497939516</v>
      </c>
      <c r="AD727" s="197">
        <v>729.52724497939516</v>
      </c>
      <c r="AE727" s="197">
        <v>729.52724497939516</v>
      </c>
      <c r="AF727" s="197">
        <v>729.52724497939516</v>
      </c>
      <c r="AG727" s="197">
        <v>729.52724497939516</v>
      </c>
      <c r="AH727" s="197">
        <v>729.52724497939516</v>
      </c>
      <c r="AI727" s="197">
        <v>729.52724497939516</v>
      </c>
      <c r="AJ727" s="197">
        <v>729.52724497939516</v>
      </c>
      <c r="AK727" s="197">
        <v>729.52724497939516</v>
      </c>
      <c r="AL727" s="197">
        <v>729.52724497939516</v>
      </c>
      <c r="AM727" s="197">
        <v>729.52724497939516</v>
      </c>
      <c r="AN727" s="197">
        <v>729.52724497939516</v>
      </c>
      <c r="AO727" s="197">
        <v>729.52724497939516</v>
      </c>
      <c r="AP727" s="197">
        <v>729.52724497939516</v>
      </c>
      <c r="AQ727" s="197">
        <v>729.52724497939516</v>
      </c>
      <c r="AR727" s="197">
        <v>729.52724497939516</v>
      </c>
      <c r="AS727" s="197">
        <v>729.52724497939516</v>
      </c>
      <c r="AT727" s="197">
        <v>729.52724497939516</v>
      </c>
      <c r="AV727" s="194"/>
      <c r="AW727" s="194"/>
      <c r="AX727" s="194"/>
      <c r="AY727" s="194"/>
      <c r="AZ727" s="194"/>
      <c r="BA727" s="194"/>
      <c r="BB727" s="194"/>
      <c r="BC727" s="194"/>
      <c r="BD727" s="194"/>
      <c r="BE727" s="194"/>
      <c r="BF727" s="194"/>
      <c r="BG727" s="194"/>
      <c r="BH727" s="194"/>
      <c r="BI727" s="194"/>
      <c r="BJ727" s="194"/>
      <c r="BK727" s="194"/>
      <c r="BL727" s="194"/>
      <c r="BM727" s="194"/>
      <c r="BN727" s="194"/>
      <c r="BO727" s="194"/>
      <c r="BP727" s="194"/>
      <c r="BQ727" s="194"/>
      <c r="BR727" s="194"/>
      <c r="BS727" s="194"/>
      <c r="BT727" s="194"/>
      <c r="BU727" s="194"/>
      <c r="BV727" s="194"/>
      <c r="BW727" s="194"/>
      <c r="BX727" s="194"/>
      <c r="BY727" s="194"/>
      <c r="BZ727" s="194"/>
      <c r="CA727" s="194"/>
      <c r="CB727" s="194"/>
      <c r="CC727" s="194"/>
      <c r="CD727" s="194"/>
    </row>
    <row r="728" spans="7:82" ht="13.9" customHeight="1" thickTop="1" x14ac:dyDescent="0.4">
      <c r="G728" s="24"/>
      <c r="H728" s="261"/>
      <c r="I728" s="25"/>
      <c r="J728" s="252"/>
      <c r="K728" s="163" t="s">
        <v>182</v>
      </c>
      <c r="L728" s="199">
        <v>891.72446554967632</v>
      </c>
      <c r="M728" s="199">
        <v>891.72446554967632</v>
      </c>
      <c r="N728" s="199">
        <v>891.72446554967632</v>
      </c>
      <c r="O728" s="199">
        <v>891.72446554967632</v>
      </c>
      <c r="P728" s="199">
        <v>891.72446554967632</v>
      </c>
      <c r="Q728" s="199">
        <v>891.72446554967632</v>
      </c>
      <c r="R728" s="199">
        <v>891.72446554967632</v>
      </c>
      <c r="S728" s="199">
        <v>891.72446554967632</v>
      </c>
      <c r="T728" s="199">
        <v>891.72446554967632</v>
      </c>
      <c r="U728" s="199">
        <v>891.72446554967632</v>
      </c>
      <c r="V728" s="199">
        <v>891.72446554967632</v>
      </c>
      <c r="W728" s="199">
        <v>891.72446554967632</v>
      </c>
      <c r="X728" s="199">
        <v>891.72446554967632</v>
      </c>
      <c r="Y728" s="199">
        <v>891.72446554967632</v>
      </c>
      <c r="Z728" s="199">
        <v>891.72446554967632</v>
      </c>
      <c r="AA728" s="199">
        <v>891.72446554967632</v>
      </c>
      <c r="AB728" s="199">
        <v>891.72446554967632</v>
      </c>
      <c r="AC728" s="199">
        <v>891.72446554967632</v>
      </c>
      <c r="AD728" s="199">
        <v>891.72446554967632</v>
      </c>
      <c r="AE728" s="199">
        <v>891.72446554967632</v>
      </c>
      <c r="AF728" s="199">
        <v>891.72446554967632</v>
      </c>
      <c r="AG728" s="199">
        <v>891.72446554967632</v>
      </c>
      <c r="AH728" s="199">
        <v>891.72446554967632</v>
      </c>
      <c r="AI728" s="199">
        <v>891.72446554967632</v>
      </c>
      <c r="AJ728" s="199">
        <v>891.72446554967632</v>
      </c>
      <c r="AK728" s="199">
        <v>891.72446554967632</v>
      </c>
      <c r="AL728" s="199">
        <v>891.72446554967632</v>
      </c>
      <c r="AM728" s="199">
        <v>891.72446554967632</v>
      </c>
      <c r="AN728" s="199">
        <v>891.72446554967632</v>
      </c>
      <c r="AO728" s="199">
        <v>891.72446554967632</v>
      </c>
      <c r="AP728" s="199">
        <v>891.72446554967632</v>
      </c>
      <c r="AQ728" s="199">
        <v>891.72446554967632</v>
      </c>
      <c r="AR728" s="199">
        <v>891.72446554967632</v>
      </c>
      <c r="AS728" s="199">
        <v>891.72446554967632</v>
      </c>
      <c r="AT728" s="199">
        <v>891.72446554967632</v>
      </c>
      <c r="AV728" s="194"/>
      <c r="AW728" s="194"/>
      <c r="AX728" s="194"/>
      <c r="AY728" s="194"/>
      <c r="AZ728" s="194"/>
      <c r="BA728" s="194"/>
      <c r="BB728" s="194"/>
      <c r="BC728" s="194"/>
      <c r="BD728" s="194"/>
      <c r="BE728" s="194"/>
      <c r="BF728" s="194"/>
      <c r="BG728" s="194"/>
      <c r="BH728" s="194"/>
      <c r="BI728" s="194"/>
      <c r="BJ728" s="194"/>
      <c r="BK728" s="194"/>
      <c r="BL728" s="194"/>
      <c r="BM728" s="194"/>
      <c r="BN728" s="194"/>
      <c r="BO728" s="194"/>
      <c r="BP728" s="194"/>
      <c r="BQ728" s="194"/>
      <c r="BR728" s="194"/>
      <c r="BS728" s="194"/>
      <c r="BT728" s="194"/>
      <c r="BU728" s="194"/>
      <c r="BV728" s="194"/>
      <c r="BW728" s="194"/>
      <c r="BX728" s="194"/>
      <c r="BY728" s="194"/>
      <c r="BZ728" s="194"/>
      <c r="CA728" s="194"/>
      <c r="CB728" s="194"/>
      <c r="CC728" s="194"/>
      <c r="CD728" s="194"/>
    </row>
    <row r="729" spans="7:82" ht="13.9" customHeight="1" x14ac:dyDescent="0.4">
      <c r="G729" s="24"/>
      <c r="H729" s="261"/>
      <c r="I729" s="25"/>
      <c r="J729" s="252"/>
      <c r="K729" s="165" t="s">
        <v>183</v>
      </c>
      <c r="L729" s="195">
        <v>891.72446554967632</v>
      </c>
      <c r="M729" s="195">
        <v>891.72446554967632</v>
      </c>
      <c r="N729" s="195">
        <v>891.72446554967632</v>
      </c>
      <c r="O729" s="195">
        <v>891.72446554967632</v>
      </c>
      <c r="P729" s="195">
        <v>891.72446554967632</v>
      </c>
      <c r="Q729" s="195">
        <v>891.72446554967632</v>
      </c>
      <c r="R729" s="195">
        <v>891.72446554967632</v>
      </c>
      <c r="S729" s="195">
        <v>891.72446554967632</v>
      </c>
      <c r="T729" s="195">
        <v>891.72446554967632</v>
      </c>
      <c r="U729" s="195">
        <v>891.72446554967632</v>
      </c>
      <c r="V729" s="195">
        <v>891.72446554967632</v>
      </c>
      <c r="W729" s="195">
        <v>891.72446554967632</v>
      </c>
      <c r="X729" s="195">
        <v>891.72446554967632</v>
      </c>
      <c r="Y729" s="195">
        <v>891.72446554967632</v>
      </c>
      <c r="Z729" s="195">
        <v>891.72446554967632</v>
      </c>
      <c r="AA729" s="195">
        <v>891.72446554967632</v>
      </c>
      <c r="AB729" s="195">
        <v>891.72446554967632</v>
      </c>
      <c r="AC729" s="195">
        <v>891.72446554967632</v>
      </c>
      <c r="AD729" s="195">
        <v>891.72446554967632</v>
      </c>
      <c r="AE729" s="195">
        <v>891.72446554967632</v>
      </c>
      <c r="AF729" s="195">
        <v>891.72446554967632</v>
      </c>
      <c r="AG729" s="195">
        <v>891.72446554967632</v>
      </c>
      <c r="AH729" s="195">
        <v>891.72446554967632</v>
      </c>
      <c r="AI729" s="195">
        <v>891.72446554967632</v>
      </c>
      <c r="AJ729" s="195">
        <v>891.72446554967632</v>
      </c>
      <c r="AK729" s="195">
        <v>891.72446554967632</v>
      </c>
      <c r="AL729" s="195">
        <v>891.72446554967632</v>
      </c>
      <c r="AM729" s="195">
        <v>891.72446554967632</v>
      </c>
      <c r="AN729" s="195">
        <v>891.72446554967632</v>
      </c>
      <c r="AO729" s="195">
        <v>891.72446554967632</v>
      </c>
      <c r="AP729" s="195">
        <v>891.72446554967632</v>
      </c>
      <c r="AQ729" s="195">
        <v>891.72446554967632</v>
      </c>
      <c r="AR729" s="195">
        <v>891.72446554967632</v>
      </c>
      <c r="AS729" s="195">
        <v>891.72446554967632</v>
      </c>
      <c r="AT729" s="195">
        <v>891.72446554967632</v>
      </c>
      <c r="AV729" s="194"/>
      <c r="AW729" s="194"/>
      <c r="AX729" s="194"/>
      <c r="AY729" s="194"/>
      <c r="AZ729" s="194"/>
      <c r="BA729" s="194"/>
      <c r="BB729" s="194"/>
      <c r="BC729" s="194"/>
      <c r="BD729" s="194"/>
      <c r="BE729" s="194"/>
      <c r="BF729" s="194"/>
      <c r="BG729" s="194"/>
      <c r="BH729" s="194"/>
      <c r="BI729" s="194"/>
      <c r="BJ729" s="194"/>
      <c r="BK729" s="194"/>
      <c r="BL729" s="194"/>
      <c r="BM729" s="194"/>
      <c r="BN729" s="194"/>
      <c r="BO729" s="194"/>
      <c r="BP729" s="194"/>
      <c r="BQ729" s="194"/>
      <c r="BR729" s="194"/>
      <c r="BS729" s="194"/>
      <c r="BT729" s="194"/>
      <c r="BU729" s="194"/>
      <c r="BV729" s="194"/>
      <c r="BW729" s="194"/>
      <c r="BX729" s="194"/>
      <c r="BY729" s="194"/>
      <c r="BZ729" s="194"/>
      <c r="CA729" s="194"/>
      <c r="CB729" s="194"/>
      <c r="CC729" s="194"/>
      <c r="CD729" s="194"/>
    </row>
    <row r="730" spans="7:82" ht="13.9" customHeight="1" thickBot="1" x14ac:dyDescent="0.45">
      <c r="G730" s="24"/>
      <c r="H730" s="261"/>
      <c r="I730" s="25"/>
      <c r="J730" s="252"/>
      <c r="K730" s="167" t="s">
        <v>184</v>
      </c>
      <c r="L730" s="197">
        <v>891.72446554967632</v>
      </c>
      <c r="M730" s="197">
        <v>891.72446554967632</v>
      </c>
      <c r="N730" s="197">
        <v>891.72446554967632</v>
      </c>
      <c r="O730" s="197">
        <v>891.72446554967632</v>
      </c>
      <c r="P730" s="197">
        <v>891.72446554967632</v>
      </c>
      <c r="Q730" s="197">
        <v>891.72446554967632</v>
      </c>
      <c r="R730" s="197">
        <v>891.72446554967632</v>
      </c>
      <c r="S730" s="197">
        <v>891.72446554967632</v>
      </c>
      <c r="T730" s="197">
        <v>891.72446554967632</v>
      </c>
      <c r="U730" s="197">
        <v>891.72446554967632</v>
      </c>
      <c r="V730" s="197">
        <v>891.72446554967632</v>
      </c>
      <c r="W730" s="197">
        <v>891.72446554967632</v>
      </c>
      <c r="X730" s="197">
        <v>891.72446554967632</v>
      </c>
      <c r="Y730" s="197">
        <v>891.72446554967632</v>
      </c>
      <c r="Z730" s="197">
        <v>891.72446554967632</v>
      </c>
      <c r="AA730" s="197">
        <v>891.72446554967632</v>
      </c>
      <c r="AB730" s="197">
        <v>891.72446554967632</v>
      </c>
      <c r="AC730" s="197">
        <v>891.72446554967632</v>
      </c>
      <c r="AD730" s="197">
        <v>891.72446554967632</v>
      </c>
      <c r="AE730" s="197">
        <v>891.72446554967632</v>
      </c>
      <c r="AF730" s="197">
        <v>891.72446554967632</v>
      </c>
      <c r="AG730" s="197">
        <v>891.72446554967632</v>
      </c>
      <c r="AH730" s="197">
        <v>891.72446554967632</v>
      </c>
      <c r="AI730" s="197">
        <v>891.72446554967632</v>
      </c>
      <c r="AJ730" s="197">
        <v>891.72446554967632</v>
      </c>
      <c r="AK730" s="197">
        <v>891.72446554967632</v>
      </c>
      <c r="AL730" s="197">
        <v>891.72446554967632</v>
      </c>
      <c r="AM730" s="197">
        <v>891.72446554967632</v>
      </c>
      <c r="AN730" s="197">
        <v>891.72446554967632</v>
      </c>
      <c r="AO730" s="197">
        <v>891.72446554967632</v>
      </c>
      <c r="AP730" s="197">
        <v>891.72446554967632</v>
      </c>
      <c r="AQ730" s="197">
        <v>891.72446554967632</v>
      </c>
      <c r="AR730" s="197">
        <v>891.72446554967632</v>
      </c>
      <c r="AS730" s="197">
        <v>891.72446554967632</v>
      </c>
      <c r="AT730" s="197">
        <v>891.72446554967632</v>
      </c>
      <c r="AV730" s="194"/>
      <c r="AW730" s="194"/>
      <c r="AX730" s="194"/>
      <c r="AY730" s="194"/>
      <c r="AZ730" s="194"/>
      <c r="BA730" s="194"/>
      <c r="BB730" s="194"/>
      <c r="BC730" s="194"/>
      <c r="BD730" s="194"/>
      <c r="BE730" s="194"/>
      <c r="BF730" s="194"/>
      <c r="BG730" s="194"/>
      <c r="BH730" s="194"/>
      <c r="BI730" s="194"/>
      <c r="BJ730" s="194"/>
      <c r="BK730" s="194"/>
      <c r="BL730" s="194"/>
      <c r="BM730" s="194"/>
      <c r="BN730" s="194"/>
      <c r="BO730" s="194"/>
      <c r="BP730" s="194"/>
      <c r="BQ730" s="194"/>
      <c r="BR730" s="194"/>
      <c r="BS730" s="194"/>
      <c r="BT730" s="194"/>
      <c r="BU730" s="194"/>
      <c r="BV730" s="194"/>
      <c r="BW730" s="194"/>
      <c r="BX730" s="194"/>
      <c r="BY730" s="194"/>
      <c r="BZ730" s="194"/>
      <c r="CA730" s="194"/>
      <c r="CB730" s="194"/>
      <c r="CC730" s="194"/>
      <c r="CD730" s="194"/>
    </row>
    <row r="731" spans="7:82" ht="13.9" customHeight="1" thickTop="1" x14ac:dyDescent="0.4">
      <c r="G731" s="24"/>
      <c r="H731" s="261"/>
      <c r="I731" s="25"/>
      <c r="J731" s="252"/>
      <c r="K731" s="163" t="s">
        <v>185</v>
      </c>
      <c r="L731" s="199">
        <v>1038.1927682620815</v>
      </c>
      <c r="M731" s="199">
        <v>1038.1927682620815</v>
      </c>
      <c r="N731" s="199">
        <v>1038.1927682620815</v>
      </c>
      <c r="O731" s="199">
        <v>1038.1927682620815</v>
      </c>
      <c r="P731" s="199">
        <v>1038.1927682620815</v>
      </c>
      <c r="Q731" s="199">
        <v>1038.1927682620815</v>
      </c>
      <c r="R731" s="199">
        <v>1038.1927682620815</v>
      </c>
      <c r="S731" s="199">
        <v>1038.1927682620815</v>
      </c>
      <c r="T731" s="199">
        <v>1038.1927682620815</v>
      </c>
      <c r="U731" s="199">
        <v>1038.1927682620815</v>
      </c>
      <c r="V731" s="199">
        <v>1038.1927682620815</v>
      </c>
      <c r="W731" s="199">
        <v>1038.1927682620815</v>
      </c>
      <c r="X731" s="199">
        <v>1038.1927682620815</v>
      </c>
      <c r="Y731" s="199">
        <v>1038.1927682620815</v>
      </c>
      <c r="Z731" s="199">
        <v>1038.1927682620815</v>
      </c>
      <c r="AA731" s="199">
        <v>1038.1927682620815</v>
      </c>
      <c r="AB731" s="199">
        <v>1038.1927682620815</v>
      </c>
      <c r="AC731" s="199">
        <v>1038.1927682620815</v>
      </c>
      <c r="AD731" s="199">
        <v>1038.1927682620815</v>
      </c>
      <c r="AE731" s="199">
        <v>1038.1927682620815</v>
      </c>
      <c r="AF731" s="199">
        <v>1038.1927682620815</v>
      </c>
      <c r="AG731" s="199">
        <v>1038.1927682620815</v>
      </c>
      <c r="AH731" s="199">
        <v>1038.1927682620815</v>
      </c>
      <c r="AI731" s="199">
        <v>1038.1927682620815</v>
      </c>
      <c r="AJ731" s="199">
        <v>1038.1927682620815</v>
      </c>
      <c r="AK731" s="199">
        <v>1038.1927682620815</v>
      </c>
      <c r="AL731" s="199">
        <v>1038.1927682620815</v>
      </c>
      <c r="AM731" s="199">
        <v>1038.1927682620815</v>
      </c>
      <c r="AN731" s="199">
        <v>1038.1927682620815</v>
      </c>
      <c r="AO731" s="199">
        <v>1038.1927682620815</v>
      </c>
      <c r="AP731" s="199">
        <v>1038.1927682620815</v>
      </c>
      <c r="AQ731" s="199">
        <v>1038.1927682620815</v>
      </c>
      <c r="AR731" s="199">
        <v>1038.1927682620815</v>
      </c>
      <c r="AS731" s="199">
        <v>1038.1927682620815</v>
      </c>
      <c r="AT731" s="199">
        <v>1038.1927682620815</v>
      </c>
      <c r="AV731" s="194"/>
      <c r="AW731" s="194"/>
      <c r="AX731" s="194"/>
      <c r="AY731" s="194"/>
      <c r="AZ731" s="194"/>
      <c r="BA731" s="194"/>
      <c r="BB731" s="194"/>
      <c r="BC731" s="194"/>
      <c r="BD731" s="194"/>
      <c r="BE731" s="194"/>
      <c r="BF731" s="194"/>
      <c r="BG731" s="194"/>
      <c r="BH731" s="194"/>
      <c r="BI731" s="194"/>
      <c r="BJ731" s="194"/>
      <c r="BK731" s="194"/>
      <c r="BL731" s="194"/>
      <c r="BM731" s="194"/>
      <c r="BN731" s="194"/>
      <c r="BO731" s="194"/>
      <c r="BP731" s="194"/>
      <c r="BQ731" s="194"/>
      <c r="BR731" s="194"/>
      <c r="BS731" s="194"/>
      <c r="BT731" s="194"/>
      <c r="BU731" s="194"/>
      <c r="BV731" s="194"/>
      <c r="BW731" s="194"/>
      <c r="BX731" s="194"/>
      <c r="BY731" s="194"/>
      <c r="BZ731" s="194"/>
      <c r="CA731" s="194"/>
      <c r="CB731" s="194"/>
      <c r="CC731" s="194"/>
      <c r="CD731" s="194"/>
    </row>
    <row r="732" spans="7:82" ht="13.9" customHeight="1" x14ac:dyDescent="0.4">
      <c r="G732" s="24"/>
      <c r="H732" s="261"/>
      <c r="I732" s="25"/>
      <c r="J732" s="252"/>
      <c r="K732" s="165" t="s">
        <v>186</v>
      </c>
      <c r="L732" s="195">
        <v>1038.1927682620815</v>
      </c>
      <c r="M732" s="195">
        <v>1038.1927682620815</v>
      </c>
      <c r="N732" s="195">
        <v>1038.1927682620815</v>
      </c>
      <c r="O732" s="195">
        <v>1038.1927682620815</v>
      </c>
      <c r="P732" s="195">
        <v>1038.1927682620815</v>
      </c>
      <c r="Q732" s="195">
        <v>1038.1927682620815</v>
      </c>
      <c r="R732" s="195">
        <v>1038.1927682620815</v>
      </c>
      <c r="S732" s="195">
        <v>1038.1927682620815</v>
      </c>
      <c r="T732" s="195">
        <v>1038.1927682620815</v>
      </c>
      <c r="U732" s="195">
        <v>1038.1927682620815</v>
      </c>
      <c r="V732" s="195">
        <v>1038.1927682620815</v>
      </c>
      <c r="W732" s="195">
        <v>1038.1927682620815</v>
      </c>
      <c r="X732" s="195">
        <v>1038.1927682620815</v>
      </c>
      <c r="Y732" s="195">
        <v>1038.1927682620815</v>
      </c>
      <c r="Z732" s="195">
        <v>1038.1927682620815</v>
      </c>
      <c r="AA732" s="195">
        <v>1038.1927682620815</v>
      </c>
      <c r="AB732" s="195">
        <v>1038.1927682620815</v>
      </c>
      <c r="AC732" s="195">
        <v>1038.1927682620815</v>
      </c>
      <c r="AD732" s="195">
        <v>1038.1927682620815</v>
      </c>
      <c r="AE732" s="195">
        <v>1038.1927682620815</v>
      </c>
      <c r="AF732" s="195">
        <v>1038.1927682620815</v>
      </c>
      <c r="AG732" s="195">
        <v>1038.1927682620815</v>
      </c>
      <c r="AH732" s="195">
        <v>1038.1927682620815</v>
      </c>
      <c r="AI732" s="195">
        <v>1038.1927682620815</v>
      </c>
      <c r="AJ732" s="195">
        <v>1038.1927682620815</v>
      </c>
      <c r="AK732" s="195">
        <v>1038.1927682620815</v>
      </c>
      <c r="AL732" s="195">
        <v>1038.1927682620815</v>
      </c>
      <c r="AM732" s="195">
        <v>1038.1927682620815</v>
      </c>
      <c r="AN732" s="195">
        <v>1038.1927682620815</v>
      </c>
      <c r="AO732" s="195">
        <v>1038.1927682620815</v>
      </c>
      <c r="AP732" s="195">
        <v>1038.1927682620815</v>
      </c>
      <c r="AQ732" s="195">
        <v>1038.1927682620815</v>
      </c>
      <c r="AR732" s="195">
        <v>1038.1927682620815</v>
      </c>
      <c r="AS732" s="195">
        <v>1038.1927682620815</v>
      </c>
      <c r="AT732" s="195">
        <v>1038.1927682620815</v>
      </c>
      <c r="AV732" s="194"/>
      <c r="AW732" s="194"/>
      <c r="AX732" s="194"/>
      <c r="AY732" s="194"/>
      <c r="AZ732" s="194"/>
      <c r="BA732" s="194"/>
      <c r="BB732" s="194"/>
      <c r="BC732" s="194"/>
      <c r="BD732" s="194"/>
      <c r="BE732" s="194"/>
      <c r="BF732" s="194"/>
      <c r="BG732" s="194"/>
      <c r="BH732" s="194"/>
      <c r="BI732" s="194"/>
      <c r="BJ732" s="194"/>
      <c r="BK732" s="194"/>
      <c r="BL732" s="194"/>
      <c r="BM732" s="194"/>
      <c r="BN732" s="194"/>
      <c r="BO732" s="194"/>
      <c r="BP732" s="194"/>
      <c r="BQ732" s="194"/>
      <c r="BR732" s="194"/>
      <c r="BS732" s="194"/>
      <c r="BT732" s="194"/>
      <c r="BU732" s="194"/>
      <c r="BV732" s="194"/>
      <c r="BW732" s="194"/>
      <c r="BX732" s="194"/>
      <c r="BY732" s="194"/>
      <c r="BZ732" s="194"/>
      <c r="CA732" s="194"/>
      <c r="CB732" s="194"/>
      <c r="CC732" s="194"/>
      <c r="CD732" s="194"/>
    </row>
    <row r="733" spans="7:82" ht="13.9" customHeight="1" thickBot="1" x14ac:dyDescent="0.45">
      <c r="G733" s="24"/>
      <c r="H733" s="261"/>
      <c r="I733" s="25"/>
      <c r="J733" s="252"/>
      <c r="K733" s="167" t="s">
        <v>187</v>
      </c>
      <c r="L733" s="197">
        <v>1038.1927682620815</v>
      </c>
      <c r="M733" s="197">
        <v>1038.1927682620815</v>
      </c>
      <c r="N733" s="197">
        <v>1038.1927682620815</v>
      </c>
      <c r="O733" s="197">
        <v>1038.1927682620815</v>
      </c>
      <c r="P733" s="197">
        <v>1038.1927682620815</v>
      </c>
      <c r="Q733" s="197">
        <v>1038.1927682620815</v>
      </c>
      <c r="R733" s="197">
        <v>1038.1927682620815</v>
      </c>
      <c r="S733" s="197">
        <v>1038.1927682620815</v>
      </c>
      <c r="T733" s="197">
        <v>1038.1927682620815</v>
      </c>
      <c r="U733" s="197">
        <v>1038.1927682620815</v>
      </c>
      <c r="V733" s="197">
        <v>1038.1927682620815</v>
      </c>
      <c r="W733" s="197">
        <v>1038.1927682620815</v>
      </c>
      <c r="X733" s="197">
        <v>1038.1927682620815</v>
      </c>
      <c r="Y733" s="197">
        <v>1038.1927682620815</v>
      </c>
      <c r="Z733" s="197">
        <v>1038.1927682620815</v>
      </c>
      <c r="AA733" s="197">
        <v>1038.1927682620815</v>
      </c>
      <c r="AB733" s="197">
        <v>1038.1927682620815</v>
      </c>
      <c r="AC733" s="197">
        <v>1038.1927682620815</v>
      </c>
      <c r="AD733" s="197">
        <v>1038.1927682620815</v>
      </c>
      <c r="AE733" s="197">
        <v>1038.1927682620815</v>
      </c>
      <c r="AF733" s="197">
        <v>1038.1927682620815</v>
      </c>
      <c r="AG733" s="197">
        <v>1038.1927682620815</v>
      </c>
      <c r="AH733" s="197">
        <v>1038.1927682620815</v>
      </c>
      <c r="AI733" s="197">
        <v>1038.1927682620815</v>
      </c>
      <c r="AJ733" s="197">
        <v>1038.1927682620815</v>
      </c>
      <c r="AK733" s="197">
        <v>1038.1927682620815</v>
      </c>
      <c r="AL733" s="197">
        <v>1038.1927682620815</v>
      </c>
      <c r="AM733" s="197">
        <v>1038.1927682620815</v>
      </c>
      <c r="AN733" s="197">
        <v>1038.1927682620815</v>
      </c>
      <c r="AO733" s="197">
        <v>1038.1927682620815</v>
      </c>
      <c r="AP733" s="197">
        <v>1038.1927682620815</v>
      </c>
      <c r="AQ733" s="197">
        <v>1038.1927682620815</v>
      </c>
      <c r="AR733" s="197">
        <v>1038.1927682620815</v>
      </c>
      <c r="AS733" s="197">
        <v>1038.1927682620815</v>
      </c>
      <c r="AT733" s="197">
        <v>1038.1927682620815</v>
      </c>
      <c r="AV733" s="194"/>
      <c r="AW733" s="194"/>
      <c r="AX733" s="194"/>
      <c r="AY733" s="194"/>
      <c r="AZ733" s="194"/>
      <c r="BA733" s="194"/>
      <c r="BB733" s="194"/>
      <c r="BC733" s="194"/>
      <c r="BD733" s="194"/>
      <c r="BE733" s="194"/>
      <c r="BF733" s="194"/>
      <c r="BG733" s="194"/>
      <c r="BH733" s="194"/>
      <c r="BI733" s="194"/>
      <c r="BJ733" s="194"/>
      <c r="BK733" s="194"/>
      <c r="BL733" s="194"/>
      <c r="BM733" s="194"/>
      <c r="BN733" s="194"/>
      <c r="BO733" s="194"/>
      <c r="BP733" s="194"/>
      <c r="BQ733" s="194"/>
      <c r="BR733" s="194"/>
      <c r="BS733" s="194"/>
      <c r="BT733" s="194"/>
      <c r="BU733" s="194"/>
      <c r="BV733" s="194"/>
      <c r="BW733" s="194"/>
      <c r="BX733" s="194"/>
      <c r="BY733" s="194"/>
      <c r="BZ733" s="194"/>
      <c r="CA733" s="194"/>
      <c r="CB733" s="194"/>
      <c r="CC733" s="194"/>
      <c r="CD733" s="194"/>
    </row>
    <row r="734" spans="7:82" ht="13.9" customHeight="1" thickTop="1" x14ac:dyDescent="0.4">
      <c r="G734" s="24"/>
      <c r="H734" s="221"/>
      <c r="I734" s="25"/>
      <c r="J734" s="253"/>
      <c r="K734" s="163" t="s">
        <v>188</v>
      </c>
      <c r="L734" s="199">
        <v>1148.6628750633126</v>
      </c>
      <c r="M734" s="199">
        <v>1148.6628750633126</v>
      </c>
      <c r="N734" s="199">
        <v>1148.6628750633126</v>
      </c>
      <c r="O734" s="199">
        <v>1148.6628750633126</v>
      </c>
      <c r="P734" s="199">
        <v>1148.6628750633126</v>
      </c>
      <c r="Q734" s="199">
        <v>1148.6628750633126</v>
      </c>
      <c r="R734" s="199">
        <v>1148.6628750633126</v>
      </c>
      <c r="S734" s="199">
        <v>1148.6628750633126</v>
      </c>
      <c r="T734" s="199">
        <v>1148.6628750633126</v>
      </c>
      <c r="U734" s="199">
        <v>1148.6628750633126</v>
      </c>
      <c r="V734" s="199">
        <v>1148.6628750633126</v>
      </c>
      <c r="W734" s="199">
        <v>1148.6628750633126</v>
      </c>
      <c r="X734" s="199">
        <v>1148.6628750633126</v>
      </c>
      <c r="Y734" s="199">
        <v>1148.6628750633126</v>
      </c>
      <c r="Z734" s="199">
        <v>1148.6628750633126</v>
      </c>
      <c r="AA734" s="199">
        <v>1148.6628750633126</v>
      </c>
      <c r="AB734" s="199">
        <v>1148.6628750633126</v>
      </c>
      <c r="AC734" s="199">
        <v>1148.6628750633126</v>
      </c>
      <c r="AD734" s="199">
        <v>1148.6628750633126</v>
      </c>
      <c r="AE734" s="199">
        <v>1148.6628750633126</v>
      </c>
      <c r="AF734" s="199">
        <v>1148.6628750633126</v>
      </c>
      <c r="AG734" s="199">
        <v>1148.6628750633126</v>
      </c>
      <c r="AH734" s="199">
        <v>1148.6628750633126</v>
      </c>
      <c r="AI734" s="199">
        <v>1148.6628750633126</v>
      </c>
      <c r="AJ734" s="199">
        <v>1148.6628750633126</v>
      </c>
      <c r="AK734" s="199">
        <v>1148.6628750633126</v>
      </c>
      <c r="AL734" s="199">
        <v>1148.6628750633126</v>
      </c>
      <c r="AM734" s="199">
        <v>1148.6628750633126</v>
      </c>
      <c r="AN734" s="199">
        <v>1148.6628750633126</v>
      </c>
      <c r="AO734" s="199">
        <v>1148.6628750633126</v>
      </c>
      <c r="AP734" s="199">
        <v>1148.6628750633126</v>
      </c>
      <c r="AQ734" s="199">
        <v>1148.6628750633126</v>
      </c>
      <c r="AR734" s="199">
        <v>1148.6628750633126</v>
      </c>
      <c r="AS734" s="199">
        <v>1148.6628750633126</v>
      </c>
      <c r="AT734" s="199">
        <v>1148.6628750633126</v>
      </c>
      <c r="AV734" s="194"/>
      <c r="AW734" s="194"/>
      <c r="AX734" s="194"/>
      <c r="AY734" s="194"/>
      <c r="AZ734" s="194"/>
      <c r="BA734" s="194"/>
      <c r="BB734" s="194"/>
      <c r="BC734" s="194"/>
      <c r="BD734" s="194"/>
      <c r="BE734" s="194"/>
      <c r="BF734" s="194"/>
      <c r="BG734" s="194"/>
      <c r="BH734" s="194"/>
      <c r="BI734" s="194"/>
      <c r="BJ734" s="194"/>
      <c r="BK734" s="194"/>
      <c r="BL734" s="194"/>
      <c r="BM734" s="194"/>
      <c r="BN734" s="194"/>
      <c r="BO734" s="194"/>
      <c r="BP734" s="194"/>
      <c r="BQ734" s="194"/>
      <c r="BR734" s="194"/>
      <c r="BS734" s="194"/>
      <c r="BT734" s="194"/>
      <c r="BU734" s="194"/>
      <c r="BV734" s="194"/>
      <c r="BW734" s="194"/>
      <c r="BX734" s="194"/>
      <c r="BY734" s="194"/>
      <c r="BZ734" s="194"/>
      <c r="CA734" s="194"/>
      <c r="CB734" s="194"/>
      <c r="CC734" s="194"/>
      <c r="CD734" s="194"/>
    </row>
    <row r="735" spans="7:82" ht="13.9" customHeight="1" x14ac:dyDescent="0.4">
      <c r="G735" s="24"/>
      <c r="H735" s="221"/>
      <c r="I735" s="25"/>
      <c r="J735" s="253"/>
      <c r="K735" s="165" t="s">
        <v>189</v>
      </c>
      <c r="L735" s="195">
        <v>1148.6628750633126</v>
      </c>
      <c r="M735" s="195">
        <v>1148.6628750633126</v>
      </c>
      <c r="N735" s="195">
        <v>1148.6628750633126</v>
      </c>
      <c r="O735" s="195">
        <v>1148.6628750633126</v>
      </c>
      <c r="P735" s="195">
        <v>1148.6628750633126</v>
      </c>
      <c r="Q735" s="195">
        <v>1148.6628750633126</v>
      </c>
      <c r="R735" s="195">
        <v>1148.6628750633126</v>
      </c>
      <c r="S735" s="195">
        <v>1148.6628750633126</v>
      </c>
      <c r="T735" s="195">
        <v>1148.6628750633126</v>
      </c>
      <c r="U735" s="195">
        <v>1148.6628750633126</v>
      </c>
      <c r="V735" s="195">
        <v>1148.6628750633126</v>
      </c>
      <c r="W735" s="195">
        <v>1148.6628750633126</v>
      </c>
      <c r="X735" s="195">
        <v>1148.6628750633126</v>
      </c>
      <c r="Y735" s="195">
        <v>1148.6628750633126</v>
      </c>
      <c r="Z735" s="195">
        <v>1148.6628750633126</v>
      </c>
      <c r="AA735" s="195">
        <v>1148.6628750633126</v>
      </c>
      <c r="AB735" s="195">
        <v>1148.6628750633126</v>
      </c>
      <c r="AC735" s="195">
        <v>1148.6628750633126</v>
      </c>
      <c r="AD735" s="195">
        <v>1148.6628750633126</v>
      </c>
      <c r="AE735" s="195">
        <v>1148.6628750633126</v>
      </c>
      <c r="AF735" s="195">
        <v>1148.6628750633126</v>
      </c>
      <c r="AG735" s="195">
        <v>1148.6628750633126</v>
      </c>
      <c r="AH735" s="195">
        <v>1148.6628750633126</v>
      </c>
      <c r="AI735" s="195">
        <v>1148.6628750633126</v>
      </c>
      <c r="AJ735" s="195">
        <v>1148.6628750633126</v>
      </c>
      <c r="AK735" s="195">
        <v>1148.6628750633126</v>
      </c>
      <c r="AL735" s="195">
        <v>1148.6628750633126</v>
      </c>
      <c r="AM735" s="195">
        <v>1148.6628750633126</v>
      </c>
      <c r="AN735" s="195">
        <v>1148.6628750633126</v>
      </c>
      <c r="AO735" s="195">
        <v>1148.6628750633126</v>
      </c>
      <c r="AP735" s="195">
        <v>1148.6628750633126</v>
      </c>
      <c r="AQ735" s="195">
        <v>1148.6628750633126</v>
      </c>
      <c r="AR735" s="195">
        <v>1148.6628750633126</v>
      </c>
      <c r="AS735" s="195">
        <v>1148.6628750633126</v>
      </c>
      <c r="AT735" s="195">
        <v>1148.6628750633126</v>
      </c>
      <c r="AV735" s="194"/>
      <c r="AW735" s="194"/>
      <c r="AX735" s="194"/>
      <c r="AY735" s="194"/>
      <c r="AZ735" s="194"/>
      <c r="BA735" s="194"/>
      <c r="BB735" s="194"/>
      <c r="BC735" s="194"/>
      <c r="BD735" s="194"/>
      <c r="BE735" s="194"/>
      <c r="BF735" s="194"/>
      <c r="BG735" s="194"/>
      <c r="BH735" s="194"/>
      <c r="BI735" s="194"/>
      <c r="BJ735" s="194"/>
      <c r="BK735" s="194"/>
      <c r="BL735" s="194"/>
      <c r="BM735" s="194"/>
      <c r="BN735" s="194"/>
      <c r="BO735" s="194"/>
      <c r="BP735" s="194"/>
      <c r="BQ735" s="194"/>
      <c r="BR735" s="194"/>
      <c r="BS735" s="194"/>
      <c r="BT735" s="194"/>
      <c r="BU735" s="194"/>
      <c r="BV735" s="194"/>
      <c r="BW735" s="194"/>
      <c r="BX735" s="194"/>
      <c r="BY735" s="194"/>
      <c r="BZ735" s="194"/>
      <c r="CA735" s="194"/>
      <c r="CB735" s="194"/>
      <c r="CC735" s="194"/>
      <c r="CD735" s="194"/>
    </row>
    <row r="736" spans="7:82" ht="13.9" customHeight="1" thickBot="1" x14ac:dyDescent="0.45">
      <c r="G736" s="24"/>
      <c r="H736" s="221"/>
      <c r="I736" s="25"/>
      <c r="J736" s="253"/>
      <c r="K736" s="167" t="s">
        <v>190</v>
      </c>
      <c r="L736" s="197">
        <v>1148.6628750633126</v>
      </c>
      <c r="M736" s="197">
        <v>1148.6628750633126</v>
      </c>
      <c r="N736" s="197">
        <v>1148.6628750633126</v>
      </c>
      <c r="O736" s="197">
        <v>1148.6628750633126</v>
      </c>
      <c r="P736" s="197">
        <v>1148.6628750633126</v>
      </c>
      <c r="Q736" s="197">
        <v>1148.6628750633126</v>
      </c>
      <c r="R736" s="197">
        <v>1148.6628750633126</v>
      </c>
      <c r="S736" s="197">
        <v>1148.6628750633126</v>
      </c>
      <c r="T736" s="197">
        <v>1148.6628750633126</v>
      </c>
      <c r="U736" s="197">
        <v>1148.6628750633126</v>
      </c>
      <c r="V736" s="197">
        <v>1148.6628750633126</v>
      </c>
      <c r="W736" s="197">
        <v>1148.6628750633126</v>
      </c>
      <c r="X736" s="197">
        <v>1148.6628750633126</v>
      </c>
      <c r="Y736" s="197">
        <v>1148.6628750633126</v>
      </c>
      <c r="Z736" s="197">
        <v>1148.6628750633126</v>
      </c>
      <c r="AA736" s="197">
        <v>1148.6628750633126</v>
      </c>
      <c r="AB736" s="197">
        <v>1148.6628750633126</v>
      </c>
      <c r="AC736" s="197">
        <v>1148.6628750633126</v>
      </c>
      <c r="AD736" s="197">
        <v>1148.6628750633126</v>
      </c>
      <c r="AE736" s="197">
        <v>1148.6628750633126</v>
      </c>
      <c r="AF736" s="197">
        <v>1148.6628750633126</v>
      </c>
      <c r="AG736" s="197">
        <v>1148.6628750633126</v>
      </c>
      <c r="AH736" s="197">
        <v>1148.6628750633126</v>
      </c>
      <c r="AI736" s="197">
        <v>1148.6628750633126</v>
      </c>
      <c r="AJ736" s="197">
        <v>1148.6628750633126</v>
      </c>
      <c r="AK736" s="197">
        <v>1148.6628750633126</v>
      </c>
      <c r="AL736" s="197">
        <v>1148.6628750633126</v>
      </c>
      <c r="AM736" s="197">
        <v>1148.6628750633126</v>
      </c>
      <c r="AN736" s="197">
        <v>1148.6628750633126</v>
      </c>
      <c r="AO736" s="197">
        <v>1148.6628750633126</v>
      </c>
      <c r="AP736" s="197">
        <v>1148.6628750633126</v>
      </c>
      <c r="AQ736" s="197">
        <v>1148.6628750633126</v>
      </c>
      <c r="AR736" s="197">
        <v>1148.6628750633126</v>
      </c>
      <c r="AS736" s="197">
        <v>1148.6628750633126</v>
      </c>
      <c r="AT736" s="197">
        <v>1148.6628750633126</v>
      </c>
      <c r="AV736" s="194"/>
      <c r="AW736" s="194"/>
      <c r="AX736" s="194"/>
      <c r="AY736" s="194"/>
      <c r="AZ736" s="194"/>
      <c r="BA736" s="194"/>
      <c r="BB736" s="194"/>
      <c r="BC736" s="194"/>
      <c r="BD736" s="194"/>
      <c r="BE736" s="194"/>
      <c r="BF736" s="194"/>
      <c r="BG736" s="194"/>
      <c r="BH736" s="194"/>
      <c r="BI736" s="194"/>
      <c r="BJ736" s="194"/>
      <c r="BK736" s="194"/>
      <c r="BL736" s="194"/>
      <c r="BM736" s="194"/>
      <c r="BN736" s="194"/>
      <c r="BO736" s="194"/>
      <c r="BP736" s="194"/>
      <c r="BQ736" s="194"/>
      <c r="BR736" s="194"/>
      <c r="BS736" s="194"/>
      <c r="BT736" s="194"/>
      <c r="BU736" s="194"/>
      <c r="BV736" s="194"/>
      <c r="BW736" s="194"/>
      <c r="BX736" s="194"/>
      <c r="BY736" s="194"/>
      <c r="BZ736" s="194"/>
      <c r="CA736" s="194"/>
      <c r="CB736" s="194"/>
      <c r="CC736" s="194"/>
      <c r="CD736" s="194"/>
    </row>
    <row r="737" spans="7:82" ht="13.9" customHeight="1" thickTop="1" x14ac:dyDescent="0.4">
      <c r="G737" s="24"/>
      <c r="H737" s="221"/>
      <c r="I737" s="25"/>
      <c r="J737" s="253"/>
      <c r="K737" s="163" t="s">
        <v>191</v>
      </c>
      <c r="L737" s="199">
        <v>1129.9176179495403</v>
      </c>
      <c r="M737" s="199">
        <v>1129.9176179495403</v>
      </c>
      <c r="N737" s="199">
        <v>1129.9176179495403</v>
      </c>
      <c r="O737" s="199">
        <v>1129.9176179495403</v>
      </c>
      <c r="P737" s="199">
        <v>1129.9176179495403</v>
      </c>
      <c r="Q737" s="199">
        <v>1129.9176179495403</v>
      </c>
      <c r="R737" s="199">
        <v>1129.9176179495403</v>
      </c>
      <c r="S737" s="199">
        <v>1129.9176179495403</v>
      </c>
      <c r="T737" s="199">
        <v>1129.9176179495403</v>
      </c>
      <c r="U737" s="199">
        <v>1129.9176179495403</v>
      </c>
      <c r="V737" s="199">
        <v>1129.9176179495403</v>
      </c>
      <c r="W737" s="199">
        <v>1129.9176179495403</v>
      </c>
      <c r="X737" s="199">
        <v>1129.9176179495403</v>
      </c>
      <c r="Y737" s="199">
        <v>1129.9176179495403</v>
      </c>
      <c r="Z737" s="199">
        <v>1129.9176179495403</v>
      </c>
      <c r="AA737" s="199">
        <v>1129.9176179495403</v>
      </c>
      <c r="AB737" s="199">
        <v>1129.9176179495403</v>
      </c>
      <c r="AC737" s="199">
        <v>1129.9176179495403</v>
      </c>
      <c r="AD737" s="199">
        <v>1129.9176179495403</v>
      </c>
      <c r="AE737" s="199">
        <v>1129.9176179495403</v>
      </c>
      <c r="AF737" s="199">
        <v>1129.9176179495403</v>
      </c>
      <c r="AG737" s="199">
        <v>1129.9176179495403</v>
      </c>
      <c r="AH737" s="199">
        <v>1129.9176179495403</v>
      </c>
      <c r="AI737" s="199">
        <v>1129.9176179495403</v>
      </c>
      <c r="AJ737" s="199">
        <v>1129.9176179495403</v>
      </c>
      <c r="AK737" s="199">
        <v>1129.9176179495403</v>
      </c>
      <c r="AL737" s="199">
        <v>1129.9176179495403</v>
      </c>
      <c r="AM737" s="199">
        <v>1129.9176179495403</v>
      </c>
      <c r="AN737" s="199">
        <v>1129.9176179495403</v>
      </c>
      <c r="AO737" s="199">
        <v>1129.9176179495403</v>
      </c>
      <c r="AP737" s="199">
        <v>1129.9176179495403</v>
      </c>
      <c r="AQ737" s="199">
        <v>1129.9176179495403</v>
      </c>
      <c r="AR737" s="199">
        <v>1129.9176179495403</v>
      </c>
      <c r="AS737" s="199">
        <v>1129.9176179495403</v>
      </c>
      <c r="AT737" s="199">
        <v>1129.9176179495403</v>
      </c>
      <c r="AV737" s="194"/>
      <c r="AW737" s="194"/>
      <c r="AX737" s="194"/>
      <c r="AY737" s="194"/>
      <c r="AZ737" s="194"/>
      <c r="BA737" s="194"/>
      <c r="BB737" s="194"/>
      <c r="BC737" s="194"/>
      <c r="BD737" s="194"/>
      <c r="BE737" s="194"/>
      <c r="BF737" s="194"/>
      <c r="BG737" s="194"/>
      <c r="BH737" s="194"/>
      <c r="BI737" s="194"/>
      <c r="BJ737" s="194"/>
      <c r="BK737" s="194"/>
      <c r="BL737" s="194"/>
      <c r="BM737" s="194"/>
      <c r="BN737" s="194"/>
      <c r="BO737" s="194"/>
      <c r="BP737" s="194"/>
      <c r="BQ737" s="194"/>
      <c r="BR737" s="194"/>
      <c r="BS737" s="194"/>
      <c r="BT737" s="194"/>
      <c r="BU737" s="194"/>
      <c r="BV737" s="194"/>
      <c r="BW737" s="194"/>
      <c r="BX737" s="194"/>
      <c r="BY737" s="194"/>
      <c r="BZ737" s="194"/>
      <c r="CA737" s="194"/>
      <c r="CB737" s="194"/>
      <c r="CC737" s="194"/>
      <c r="CD737" s="194"/>
    </row>
    <row r="738" spans="7:82" ht="13.9" customHeight="1" x14ac:dyDescent="0.4">
      <c r="G738" s="24"/>
      <c r="H738" s="221"/>
      <c r="I738" s="25"/>
      <c r="J738" s="253"/>
      <c r="K738" s="165" t="s">
        <v>192</v>
      </c>
      <c r="L738" s="195">
        <v>1129.9176179495403</v>
      </c>
      <c r="M738" s="195">
        <v>1129.9176179495403</v>
      </c>
      <c r="N738" s="195">
        <v>1129.9176179495403</v>
      </c>
      <c r="O738" s="195">
        <v>1129.9176179495403</v>
      </c>
      <c r="P738" s="195">
        <v>1129.9176179495403</v>
      </c>
      <c r="Q738" s="195">
        <v>1129.9176179495403</v>
      </c>
      <c r="R738" s="195">
        <v>1129.9176179495403</v>
      </c>
      <c r="S738" s="195">
        <v>1129.9176179495403</v>
      </c>
      <c r="T738" s="195">
        <v>1129.9176179495403</v>
      </c>
      <c r="U738" s="195">
        <v>1129.9176179495403</v>
      </c>
      <c r="V738" s="195">
        <v>1129.9176179495403</v>
      </c>
      <c r="W738" s="195">
        <v>1129.9176179495403</v>
      </c>
      <c r="X738" s="195">
        <v>1129.9176179495403</v>
      </c>
      <c r="Y738" s="195">
        <v>1129.9176179495403</v>
      </c>
      <c r="Z738" s="195">
        <v>1129.9176179495403</v>
      </c>
      <c r="AA738" s="195">
        <v>1129.9176179495403</v>
      </c>
      <c r="AB738" s="195">
        <v>1129.9176179495403</v>
      </c>
      <c r="AC738" s="195">
        <v>1129.9176179495403</v>
      </c>
      <c r="AD738" s="195">
        <v>1129.9176179495403</v>
      </c>
      <c r="AE738" s="195">
        <v>1129.9176179495403</v>
      </c>
      <c r="AF738" s="195">
        <v>1129.9176179495403</v>
      </c>
      <c r="AG738" s="195">
        <v>1129.9176179495403</v>
      </c>
      <c r="AH738" s="195">
        <v>1129.9176179495403</v>
      </c>
      <c r="AI738" s="195">
        <v>1129.9176179495403</v>
      </c>
      <c r="AJ738" s="195">
        <v>1129.9176179495403</v>
      </c>
      <c r="AK738" s="195">
        <v>1129.9176179495403</v>
      </c>
      <c r="AL738" s="195">
        <v>1129.9176179495403</v>
      </c>
      <c r="AM738" s="195">
        <v>1129.9176179495403</v>
      </c>
      <c r="AN738" s="195">
        <v>1129.9176179495403</v>
      </c>
      <c r="AO738" s="195">
        <v>1129.9176179495403</v>
      </c>
      <c r="AP738" s="195">
        <v>1129.9176179495403</v>
      </c>
      <c r="AQ738" s="195">
        <v>1129.9176179495403</v>
      </c>
      <c r="AR738" s="195">
        <v>1129.9176179495403</v>
      </c>
      <c r="AS738" s="195">
        <v>1129.9176179495403</v>
      </c>
      <c r="AT738" s="195">
        <v>1129.9176179495403</v>
      </c>
      <c r="AV738" s="194"/>
      <c r="AW738" s="194"/>
      <c r="AX738" s="194"/>
      <c r="AY738" s="194"/>
      <c r="AZ738" s="194"/>
      <c r="BA738" s="194"/>
      <c r="BB738" s="194"/>
      <c r="BC738" s="194"/>
      <c r="BD738" s="194"/>
      <c r="BE738" s="194"/>
      <c r="BF738" s="194"/>
      <c r="BG738" s="194"/>
      <c r="BH738" s="194"/>
      <c r="BI738" s="194"/>
      <c r="BJ738" s="194"/>
      <c r="BK738" s="194"/>
      <c r="BL738" s="194"/>
      <c r="BM738" s="194"/>
      <c r="BN738" s="194"/>
      <c r="BO738" s="194"/>
      <c r="BP738" s="194"/>
      <c r="BQ738" s="194"/>
      <c r="BR738" s="194"/>
      <c r="BS738" s="194"/>
      <c r="BT738" s="194"/>
      <c r="BU738" s="194"/>
      <c r="BV738" s="194"/>
      <c r="BW738" s="194"/>
      <c r="BX738" s="194"/>
      <c r="BY738" s="194"/>
      <c r="BZ738" s="194"/>
      <c r="CA738" s="194"/>
      <c r="CB738" s="194"/>
      <c r="CC738" s="194"/>
      <c r="CD738" s="194"/>
    </row>
    <row r="739" spans="7:82" ht="13.9" customHeight="1" thickBot="1" x14ac:dyDescent="0.45">
      <c r="G739" s="24"/>
      <c r="H739" s="221"/>
      <c r="I739" s="25"/>
      <c r="J739" s="253"/>
      <c r="K739" s="167" t="s">
        <v>193</v>
      </c>
      <c r="L739" s="197">
        <v>1129.9176179495403</v>
      </c>
      <c r="M739" s="197">
        <v>1129.9176179495403</v>
      </c>
      <c r="N739" s="197">
        <v>1129.9176179495403</v>
      </c>
      <c r="O739" s="197">
        <v>1129.9176179495403</v>
      </c>
      <c r="P739" s="197">
        <v>1129.9176179495403</v>
      </c>
      <c r="Q739" s="197">
        <v>1129.9176179495403</v>
      </c>
      <c r="R739" s="197">
        <v>1129.9176179495403</v>
      </c>
      <c r="S739" s="197">
        <v>1129.9176179495403</v>
      </c>
      <c r="T739" s="197">
        <v>1129.9176179495403</v>
      </c>
      <c r="U739" s="197">
        <v>1129.9176179495403</v>
      </c>
      <c r="V739" s="197">
        <v>1129.9176179495403</v>
      </c>
      <c r="W739" s="197">
        <v>1129.9176179495403</v>
      </c>
      <c r="X739" s="197">
        <v>1129.9176179495403</v>
      </c>
      <c r="Y739" s="197">
        <v>1129.9176179495403</v>
      </c>
      <c r="Z739" s="197">
        <v>1129.9176179495403</v>
      </c>
      <c r="AA739" s="197">
        <v>1129.9176179495403</v>
      </c>
      <c r="AB739" s="197">
        <v>1129.9176179495403</v>
      </c>
      <c r="AC739" s="197">
        <v>1129.9176179495403</v>
      </c>
      <c r="AD739" s="197">
        <v>1129.9176179495403</v>
      </c>
      <c r="AE739" s="197">
        <v>1129.9176179495403</v>
      </c>
      <c r="AF739" s="197">
        <v>1129.9176179495403</v>
      </c>
      <c r="AG739" s="197">
        <v>1129.9176179495403</v>
      </c>
      <c r="AH739" s="197">
        <v>1129.9176179495403</v>
      </c>
      <c r="AI739" s="197">
        <v>1129.9176179495403</v>
      </c>
      <c r="AJ739" s="197">
        <v>1129.9176179495403</v>
      </c>
      <c r="AK739" s="197">
        <v>1129.9176179495403</v>
      </c>
      <c r="AL739" s="197">
        <v>1129.9176179495403</v>
      </c>
      <c r="AM739" s="197">
        <v>1129.9176179495403</v>
      </c>
      <c r="AN739" s="197">
        <v>1129.9176179495403</v>
      </c>
      <c r="AO739" s="197">
        <v>1129.9176179495403</v>
      </c>
      <c r="AP739" s="197">
        <v>1129.9176179495403</v>
      </c>
      <c r="AQ739" s="197">
        <v>1129.9176179495403</v>
      </c>
      <c r="AR739" s="197">
        <v>1129.9176179495403</v>
      </c>
      <c r="AS739" s="197">
        <v>1129.9176179495403</v>
      </c>
      <c r="AT739" s="197">
        <v>1129.9176179495403</v>
      </c>
      <c r="AV739" s="194"/>
      <c r="AW739" s="194"/>
      <c r="AX739" s="194"/>
      <c r="AY739" s="194"/>
      <c r="AZ739" s="194"/>
      <c r="BA739" s="194"/>
      <c r="BB739" s="194"/>
      <c r="BC739" s="194"/>
      <c r="BD739" s="194"/>
      <c r="BE739" s="194"/>
      <c r="BF739" s="194"/>
      <c r="BG739" s="194"/>
      <c r="BH739" s="194"/>
      <c r="BI739" s="194"/>
      <c r="BJ739" s="194"/>
      <c r="BK739" s="194"/>
      <c r="BL739" s="194"/>
      <c r="BM739" s="194"/>
      <c r="BN739" s="194"/>
      <c r="BO739" s="194"/>
      <c r="BP739" s="194"/>
      <c r="BQ739" s="194"/>
      <c r="BR739" s="194"/>
      <c r="BS739" s="194"/>
      <c r="BT739" s="194"/>
      <c r="BU739" s="194"/>
      <c r="BV739" s="194"/>
      <c r="BW739" s="194"/>
      <c r="BX739" s="194"/>
      <c r="BY739" s="194"/>
      <c r="BZ739" s="194"/>
      <c r="CA739" s="194"/>
      <c r="CB739" s="194"/>
      <c r="CC739" s="194"/>
      <c r="CD739" s="194"/>
    </row>
    <row r="740" spans="7:82" ht="13.9" customHeight="1" thickTop="1" x14ac:dyDescent="0.4">
      <c r="G740" s="24"/>
      <c r="H740" s="221"/>
      <c r="I740" s="25"/>
      <c r="J740" s="253"/>
      <c r="K740" s="163" t="s">
        <v>194</v>
      </c>
      <c r="L740" s="199">
        <v>1189.8380315377783</v>
      </c>
      <c r="M740" s="199">
        <v>1189.8380315377783</v>
      </c>
      <c r="N740" s="199">
        <v>1189.8380315377783</v>
      </c>
      <c r="O740" s="199">
        <v>1189.8380315377783</v>
      </c>
      <c r="P740" s="199">
        <v>1189.8380315377783</v>
      </c>
      <c r="Q740" s="199">
        <v>1189.8380315377783</v>
      </c>
      <c r="R740" s="199">
        <v>1189.8380315377783</v>
      </c>
      <c r="S740" s="199">
        <v>1189.8380315377783</v>
      </c>
      <c r="T740" s="199">
        <v>1189.8380315377783</v>
      </c>
      <c r="U740" s="199">
        <v>1189.8380315377783</v>
      </c>
      <c r="V740" s="199">
        <v>1189.8380315377783</v>
      </c>
      <c r="W740" s="199">
        <v>1189.8380315377783</v>
      </c>
      <c r="X740" s="199">
        <v>1189.8380315377783</v>
      </c>
      <c r="Y740" s="199">
        <v>1189.8380315377783</v>
      </c>
      <c r="Z740" s="199">
        <v>1189.8380315377783</v>
      </c>
      <c r="AA740" s="199">
        <v>1189.8380315377783</v>
      </c>
      <c r="AB740" s="199">
        <v>1189.8380315377783</v>
      </c>
      <c r="AC740" s="199">
        <v>1189.8380315377783</v>
      </c>
      <c r="AD740" s="199">
        <v>1189.8380315377783</v>
      </c>
      <c r="AE740" s="199">
        <v>1189.8380315377783</v>
      </c>
      <c r="AF740" s="199">
        <v>1189.8380315377783</v>
      </c>
      <c r="AG740" s="199">
        <v>1189.8380315377783</v>
      </c>
      <c r="AH740" s="199">
        <v>1189.8380315377783</v>
      </c>
      <c r="AI740" s="199">
        <v>1189.8380315377783</v>
      </c>
      <c r="AJ740" s="199">
        <v>1189.8380315377783</v>
      </c>
      <c r="AK740" s="199">
        <v>1189.8380315377783</v>
      </c>
      <c r="AL740" s="199">
        <v>1189.8380315377783</v>
      </c>
      <c r="AM740" s="199">
        <v>1189.8380315377783</v>
      </c>
      <c r="AN740" s="199">
        <v>1189.8380315377783</v>
      </c>
      <c r="AO740" s="199">
        <v>1189.8380315377783</v>
      </c>
      <c r="AP740" s="199">
        <v>1189.8380315377783</v>
      </c>
      <c r="AQ740" s="199">
        <v>1189.8380315377783</v>
      </c>
      <c r="AR740" s="199">
        <v>1189.8380315377783</v>
      </c>
      <c r="AS740" s="199">
        <v>1189.8380315377783</v>
      </c>
      <c r="AT740" s="199">
        <v>1189.8380315377783</v>
      </c>
      <c r="AV740" s="194"/>
      <c r="AW740" s="194"/>
      <c r="AX740" s="194"/>
      <c r="AY740" s="194"/>
      <c r="AZ740" s="194"/>
      <c r="BA740" s="194"/>
      <c r="BB740" s="194"/>
      <c r="BC740" s="194"/>
      <c r="BD740" s="194"/>
      <c r="BE740" s="194"/>
      <c r="BF740" s="194"/>
      <c r="BG740" s="194"/>
      <c r="BH740" s="194"/>
      <c r="BI740" s="194"/>
      <c r="BJ740" s="194"/>
      <c r="BK740" s="194"/>
      <c r="BL740" s="194"/>
      <c r="BM740" s="194"/>
      <c r="BN740" s="194"/>
      <c r="BO740" s="194"/>
      <c r="BP740" s="194"/>
      <c r="BQ740" s="194"/>
      <c r="BR740" s="194"/>
      <c r="BS740" s="194"/>
      <c r="BT740" s="194"/>
      <c r="BU740" s="194"/>
      <c r="BV740" s="194"/>
      <c r="BW740" s="194"/>
      <c r="BX740" s="194"/>
      <c r="BY740" s="194"/>
      <c r="BZ740" s="194"/>
      <c r="CA740" s="194"/>
      <c r="CB740" s="194"/>
      <c r="CC740" s="194"/>
      <c r="CD740" s="194"/>
    </row>
    <row r="741" spans="7:82" ht="13.9" customHeight="1" x14ac:dyDescent="0.4">
      <c r="G741" s="24"/>
      <c r="H741" s="221"/>
      <c r="I741" s="25"/>
      <c r="J741" s="253"/>
      <c r="K741" s="165" t="s">
        <v>195</v>
      </c>
      <c r="L741" s="195">
        <v>1189.8380315377783</v>
      </c>
      <c r="M741" s="195">
        <v>1189.8380315377783</v>
      </c>
      <c r="N741" s="195">
        <v>1189.8380315377783</v>
      </c>
      <c r="O741" s="195">
        <v>1189.8380315377783</v>
      </c>
      <c r="P741" s="195">
        <v>1189.8380315377783</v>
      </c>
      <c r="Q741" s="195">
        <v>1189.8380315377783</v>
      </c>
      <c r="R741" s="195">
        <v>1189.8380315377783</v>
      </c>
      <c r="S741" s="195">
        <v>1189.8380315377783</v>
      </c>
      <c r="T741" s="195">
        <v>1189.8380315377783</v>
      </c>
      <c r="U741" s="195">
        <v>1189.8380315377783</v>
      </c>
      <c r="V741" s="195">
        <v>1189.8380315377783</v>
      </c>
      <c r="W741" s="195">
        <v>1189.8380315377783</v>
      </c>
      <c r="X741" s="195">
        <v>1189.8380315377783</v>
      </c>
      <c r="Y741" s="195">
        <v>1189.8380315377783</v>
      </c>
      <c r="Z741" s="195">
        <v>1189.8380315377783</v>
      </c>
      <c r="AA741" s="195">
        <v>1189.8380315377783</v>
      </c>
      <c r="AB741" s="195">
        <v>1189.8380315377783</v>
      </c>
      <c r="AC741" s="195">
        <v>1189.8380315377783</v>
      </c>
      <c r="AD741" s="195">
        <v>1189.8380315377783</v>
      </c>
      <c r="AE741" s="195">
        <v>1189.8380315377783</v>
      </c>
      <c r="AF741" s="195">
        <v>1189.8380315377783</v>
      </c>
      <c r="AG741" s="195">
        <v>1189.8380315377783</v>
      </c>
      <c r="AH741" s="195">
        <v>1189.8380315377783</v>
      </c>
      <c r="AI741" s="195">
        <v>1189.8380315377783</v>
      </c>
      <c r="AJ741" s="195">
        <v>1189.8380315377783</v>
      </c>
      <c r="AK741" s="195">
        <v>1189.8380315377783</v>
      </c>
      <c r="AL741" s="195">
        <v>1189.8380315377783</v>
      </c>
      <c r="AM741" s="195">
        <v>1189.8380315377783</v>
      </c>
      <c r="AN741" s="195">
        <v>1189.8380315377783</v>
      </c>
      <c r="AO741" s="195">
        <v>1189.8380315377783</v>
      </c>
      <c r="AP741" s="195">
        <v>1189.8380315377783</v>
      </c>
      <c r="AQ741" s="195">
        <v>1189.8380315377783</v>
      </c>
      <c r="AR741" s="195">
        <v>1189.8380315377783</v>
      </c>
      <c r="AS741" s="195">
        <v>1189.8380315377783</v>
      </c>
      <c r="AT741" s="195">
        <v>1189.8380315377783</v>
      </c>
      <c r="AV741" s="194"/>
      <c r="AW741" s="194"/>
      <c r="AX741" s="194"/>
      <c r="AY741" s="194"/>
      <c r="AZ741" s="194"/>
      <c r="BA741" s="194"/>
      <c r="BB741" s="194"/>
      <c r="BC741" s="194"/>
      <c r="BD741" s="194"/>
      <c r="BE741" s="194"/>
      <c r="BF741" s="194"/>
      <c r="BG741" s="194"/>
      <c r="BH741" s="194"/>
      <c r="BI741" s="194"/>
      <c r="BJ741" s="194"/>
      <c r="BK741" s="194"/>
      <c r="BL741" s="194"/>
      <c r="BM741" s="194"/>
      <c r="BN741" s="194"/>
      <c r="BO741" s="194"/>
      <c r="BP741" s="194"/>
      <c r="BQ741" s="194"/>
      <c r="BR741" s="194"/>
      <c r="BS741" s="194"/>
      <c r="BT741" s="194"/>
      <c r="BU741" s="194"/>
      <c r="BV741" s="194"/>
      <c r="BW741" s="194"/>
      <c r="BX741" s="194"/>
      <c r="BY741" s="194"/>
      <c r="BZ741" s="194"/>
      <c r="CA741" s="194"/>
      <c r="CB741" s="194"/>
      <c r="CC741" s="194"/>
      <c r="CD741" s="194"/>
    </row>
    <row r="742" spans="7:82" ht="13.9" customHeight="1" thickBot="1" x14ac:dyDescent="0.45">
      <c r="G742" s="24"/>
      <c r="H742" s="221"/>
      <c r="I742" s="25"/>
      <c r="J742" s="253"/>
      <c r="K742" s="167" t="s">
        <v>196</v>
      </c>
      <c r="L742" s="197">
        <v>1189.8380315377783</v>
      </c>
      <c r="M742" s="197">
        <v>1189.8380315377783</v>
      </c>
      <c r="N742" s="197">
        <v>1189.8380315377783</v>
      </c>
      <c r="O742" s="197">
        <v>1189.8380315377783</v>
      </c>
      <c r="P742" s="197">
        <v>1189.8380315377783</v>
      </c>
      <c r="Q742" s="197">
        <v>1189.8380315377783</v>
      </c>
      <c r="R742" s="197">
        <v>1189.8380315377783</v>
      </c>
      <c r="S742" s="197">
        <v>1189.8380315377783</v>
      </c>
      <c r="T742" s="197">
        <v>1189.8380315377783</v>
      </c>
      <c r="U742" s="197">
        <v>1189.8380315377783</v>
      </c>
      <c r="V742" s="197">
        <v>1189.8380315377783</v>
      </c>
      <c r="W742" s="197">
        <v>1189.8380315377783</v>
      </c>
      <c r="X742" s="197">
        <v>1189.8380315377783</v>
      </c>
      <c r="Y742" s="197">
        <v>1189.8380315377783</v>
      </c>
      <c r="Z742" s="197">
        <v>1189.8380315377783</v>
      </c>
      <c r="AA742" s="197">
        <v>1189.8380315377783</v>
      </c>
      <c r="AB742" s="197">
        <v>1189.8380315377783</v>
      </c>
      <c r="AC742" s="197">
        <v>1189.8380315377783</v>
      </c>
      <c r="AD742" s="197">
        <v>1189.8380315377783</v>
      </c>
      <c r="AE742" s="197">
        <v>1189.8380315377783</v>
      </c>
      <c r="AF742" s="197">
        <v>1189.8380315377783</v>
      </c>
      <c r="AG742" s="197">
        <v>1189.8380315377783</v>
      </c>
      <c r="AH742" s="197">
        <v>1189.8380315377783</v>
      </c>
      <c r="AI742" s="197">
        <v>1189.8380315377783</v>
      </c>
      <c r="AJ742" s="197">
        <v>1189.8380315377783</v>
      </c>
      <c r="AK742" s="197">
        <v>1189.8380315377783</v>
      </c>
      <c r="AL742" s="197">
        <v>1189.8380315377783</v>
      </c>
      <c r="AM742" s="197">
        <v>1189.8380315377783</v>
      </c>
      <c r="AN742" s="197">
        <v>1189.8380315377783</v>
      </c>
      <c r="AO742" s="197">
        <v>1189.8380315377783</v>
      </c>
      <c r="AP742" s="197">
        <v>1189.8380315377783</v>
      </c>
      <c r="AQ742" s="197">
        <v>1189.8380315377783</v>
      </c>
      <c r="AR742" s="197">
        <v>1189.8380315377783</v>
      </c>
      <c r="AS742" s="197">
        <v>1189.8380315377783</v>
      </c>
      <c r="AT742" s="197">
        <v>1189.8380315377783</v>
      </c>
      <c r="AV742" s="194"/>
      <c r="AW742" s="194"/>
      <c r="AX742" s="194"/>
      <c r="AY742" s="194"/>
      <c r="AZ742" s="194"/>
      <c r="BA742" s="194"/>
      <c r="BB742" s="194"/>
      <c r="BC742" s="194"/>
      <c r="BD742" s="194"/>
      <c r="BE742" s="194"/>
      <c r="BF742" s="194"/>
      <c r="BG742" s="194"/>
      <c r="BH742" s="194"/>
      <c r="BI742" s="194"/>
      <c r="BJ742" s="194"/>
      <c r="BK742" s="194"/>
      <c r="BL742" s="194"/>
      <c r="BM742" s="194"/>
      <c r="BN742" s="194"/>
      <c r="BO742" s="194"/>
      <c r="BP742" s="194"/>
      <c r="BQ742" s="194"/>
      <c r="BR742" s="194"/>
      <c r="BS742" s="194"/>
      <c r="BT742" s="194"/>
      <c r="BU742" s="194"/>
      <c r="BV742" s="194"/>
      <c r="BW742" s="194"/>
      <c r="BX742" s="194"/>
      <c r="BY742" s="194"/>
      <c r="BZ742" s="194"/>
      <c r="CA742" s="194"/>
      <c r="CB742" s="194"/>
      <c r="CC742" s="194"/>
      <c r="CD742" s="194"/>
    </row>
    <row r="743" spans="7:82" ht="13.9" customHeight="1" thickTop="1" x14ac:dyDescent="0.4">
      <c r="G743" s="24"/>
      <c r="H743" s="221"/>
      <c r="I743" s="25"/>
      <c r="J743" s="253"/>
      <c r="K743" s="163" t="s">
        <v>197</v>
      </c>
      <c r="L743" s="199">
        <v>1203.3379324216564</v>
      </c>
      <c r="M743" s="199">
        <v>1203.3379324216564</v>
      </c>
      <c r="N743" s="199">
        <v>1203.3379324216564</v>
      </c>
      <c r="O743" s="199">
        <v>1203.3379324216564</v>
      </c>
      <c r="P743" s="199">
        <v>1203.3379324216564</v>
      </c>
      <c r="Q743" s="199">
        <v>1203.3379324216564</v>
      </c>
      <c r="R743" s="199">
        <v>1203.3379324216564</v>
      </c>
      <c r="S743" s="199">
        <v>1203.3379324216564</v>
      </c>
      <c r="T743" s="199">
        <v>1203.3379324216564</v>
      </c>
      <c r="U743" s="199">
        <v>1203.3379324216564</v>
      </c>
      <c r="V743" s="199">
        <v>1203.3379324216564</v>
      </c>
      <c r="W743" s="199">
        <v>1203.3379324216564</v>
      </c>
      <c r="X743" s="199">
        <v>1203.3379324216564</v>
      </c>
      <c r="Y743" s="199">
        <v>1203.3379324216564</v>
      </c>
      <c r="Z743" s="199">
        <v>1203.3379324216564</v>
      </c>
      <c r="AA743" s="199">
        <v>1203.3379324216564</v>
      </c>
      <c r="AB743" s="199">
        <v>1203.3379324216564</v>
      </c>
      <c r="AC743" s="199">
        <v>1203.3379324216564</v>
      </c>
      <c r="AD743" s="199">
        <v>1203.3379324216564</v>
      </c>
      <c r="AE743" s="199">
        <v>1203.3379324216564</v>
      </c>
      <c r="AF743" s="199">
        <v>1203.3379324216564</v>
      </c>
      <c r="AG743" s="199">
        <v>1203.3379324216564</v>
      </c>
      <c r="AH743" s="199">
        <v>1203.3379324216564</v>
      </c>
      <c r="AI743" s="199">
        <v>1203.3379324216564</v>
      </c>
      <c r="AJ743" s="199">
        <v>1203.3379324216564</v>
      </c>
      <c r="AK743" s="199">
        <v>1203.3379324216564</v>
      </c>
      <c r="AL743" s="199">
        <v>1203.3379324216564</v>
      </c>
      <c r="AM743" s="199">
        <v>1203.3379324216564</v>
      </c>
      <c r="AN743" s="199">
        <v>1203.3379324216564</v>
      </c>
      <c r="AO743" s="199">
        <v>1203.3379324216564</v>
      </c>
      <c r="AP743" s="199">
        <v>1203.3379324216564</v>
      </c>
      <c r="AQ743" s="199">
        <v>1203.3379324216564</v>
      </c>
      <c r="AR743" s="199">
        <v>1203.3379324216564</v>
      </c>
      <c r="AS743" s="199">
        <v>1203.3379324216564</v>
      </c>
      <c r="AT743" s="199">
        <v>1203.3379324216564</v>
      </c>
      <c r="AV743" s="194"/>
      <c r="AW743" s="194"/>
      <c r="AX743" s="194"/>
      <c r="AY743" s="194"/>
      <c r="AZ743" s="194"/>
      <c r="BA743" s="194"/>
      <c r="BB743" s="194"/>
      <c r="BC743" s="194"/>
      <c r="BD743" s="194"/>
      <c r="BE743" s="194"/>
      <c r="BF743" s="194"/>
      <c r="BG743" s="194"/>
      <c r="BH743" s="194"/>
      <c r="BI743" s="194"/>
      <c r="BJ743" s="194"/>
      <c r="BK743" s="194"/>
      <c r="BL743" s="194"/>
      <c r="BM743" s="194"/>
      <c r="BN743" s="194"/>
      <c r="BO743" s="194"/>
      <c r="BP743" s="194"/>
      <c r="BQ743" s="194"/>
      <c r="BR743" s="194"/>
      <c r="BS743" s="194"/>
      <c r="BT743" s="194"/>
      <c r="BU743" s="194"/>
      <c r="BV743" s="194"/>
      <c r="BW743" s="194"/>
      <c r="BX743" s="194"/>
      <c r="BY743" s="194"/>
      <c r="BZ743" s="194"/>
      <c r="CA743" s="194"/>
      <c r="CB743" s="194"/>
      <c r="CC743" s="194"/>
      <c r="CD743" s="194"/>
    </row>
    <row r="744" spans="7:82" ht="13.9" customHeight="1" x14ac:dyDescent="0.4">
      <c r="G744" s="24"/>
      <c r="H744" s="221"/>
      <c r="I744" s="25"/>
      <c r="J744" s="253"/>
      <c r="K744" s="165" t="s">
        <v>198</v>
      </c>
      <c r="L744" s="195">
        <v>1203.3379324216564</v>
      </c>
      <c r="M744" s="195">
        <v>1203.3379324216564</v>
      </c>
      <c r="N744" s="195">
        <v>1203.3379324216564</v>
      </c>
      <c r="O744" s="195">
        <v>1203.3379324216564</v>
      </c>
      <c r="P744" s="195">
        <v>1203.3379324216564</v>
      </c>
      <c r="Q744" s="195">
        <v>1203.3379324216564</v>
      </c>
      <c r="R744" s="195">
        <v>1203.3379324216564</v>
      </c>
      <c r="S744" s="195">
        <v>1203.3379324216564</v>
      </c>
      <c r="T744" s="195">
        <v>1203.3379324216564</v>
      </c>
      <c r="U744" s="195">
        <v>1203.3379324216564</v>
      </c>
      <c r="V744" s="195">
        <v>1203.3379324216564</v>
      </c>
      <c r="W744" s="195">
        <v>1203.3379324216564</v>
      </c>
      <c r="X744" s="195">
        <v>1203.3379324216564</v>
      </c>
      <c r="Y744" s="195">
        <v>1203.3379324216564</v>
      </c>
      <c r="Z744" s="195">
        <v>1203.3379324216564</v>
      </c>
      <c r="AA744" s="195">
        <v>1203.3379324216564</v>
      </c>
      <c r="AB744" s="195">
        <v>1203.3379324216564</v>
      </c>
      <c r="AC744" s="195">
        <v>1203.3379324216564</v>
      </c>
      <c r="AD744" s="195">
        <v>1203.3379324216564</v>
      </c>
      <c r="AE744" s="195">
        <v>1203.3379324216564</v>
      </c>
      <c r="AF744" s="195">
        <v>1203.3379324216564</v>
      </c>
      <c r="AG744" s="195">
        <v>1203.3379324216564</v>
      </c>
      <c r="AH744" s="195">
        <v>1203.3379324216564</v>
      </c>
      <c r="AI744" s="195">
        <v>1203.3379324216564</v>
      </c>
      <c r="AJ744" s="195">
        <v>1203.3379324216564</v>
      </c>
      <c r="AK744" s="195">
        <v>1203.3379324216564</v>
      </c>
      <c r="AL744" s="195">
        <v>1203.3379324216564</v>
      </c>
      <c r="AM744" s="195">
        <v>1203.3379324216564</v>
      </c>
      <c r="AN744" s="195">
        <v>1203.3379324216564</v>
      </c>
      <c r="AO744" s="195">
        <v>1203.3379324216564</v>
      </c>
      <c r="AP744" s="195">
        <v>1203.3379324216564</v>
      </c>
      <c r="AQ744" s="195">
        <v>1203.3379324216564</v>
      </c>
      <c r="AR744" s="195">
        <v>1203.3379324216564</v>
      </c>
      <c r="AS744" s="195">
        <v>1203.3379324216564</v>
      </c>
      <c r="AT744" s="195">
        <v>1203.3379324216564</v>
      </c>
      <c r="AV744" s="194"/>
      <c r="AW744" s="194"/>
      <c r="AX744" s="194"/>
      <c r="AY744" s="194"/>
      <c r="AZ744" s="194"/>
      <c r="BA744" s="194"/>
      <c r="BB744" s="194"/>
      <c r="BC744" s="194"/>
      <c r="BD744" s="194"/>
      <c r="BE744" s="194"/>
      <c r="BF744" s="194"/>
      <c r="BG744" s="194"/>
      <c r="BH744" s="194"/>
      <c r="BI744" s="194"/>
      <c r="BJ744" s="194"/>
      <c r="BK744" s="194"/>
      <c r="BL744" s="194"/>
      <c r="BM744" s="194"/>
      <c r="BN744" s="194"/>
      <c r="BO744" s="194"/>
      <c r="BP744" s="194"/>
      <c r="BQ744" s="194"/>
      <c r="BR744" s="194"/>
      <c r="BS744" s="194"/>
      <c r="BT744" s="194"/>
      <c r="BU744" s="194"/>
      <c r="BV744" s="194"/>
      <c r="BW744" s="194"/>
      <c r="BX744" s="194"/>
      <c r="BY744" s="194"/>
      <c r="BZ744" s="194"/>
      <c r="CA744" s="194"/>
      <c r="CB744" s="194"/>
      <c r="CC744" s="194"/>
      <c r="CD744" s="194"/>
    </row>
    <row r="745" spans="7:82" ht="13.9" customHeight="1" thickBot="1" x14ac:dyDescent="0.45">
      <c r="G745" s="24"/>
      <c r="H745" s="221"/>
      <c r="I745" s="25"/>
      <c r="J745" s="253"/>
      <c r="K745" s="167" t="s">
        <v>199</v>
      </c>
      <c r="L745" s="197">
        <v>1203.3379324216564</v>
      </c>
      <c r="M745" s="197">
        <v>1203.3379324216564</v>
      </c>
      <c r="N745" s="197">
        <v>1203.3379324216564</v>
      </c>
      <c r="O745" s="197">
        <v>1203.3379324216564</v>
      </c>
      <c r="P745" s="197">
        <v>1203.3379324216564</v>
      </c>
      <c r="Q745" s="197">
        <v>1203.3379324216564</v>
      </c>
      <c r="R745" s="197">
        <v>1203.3379324216564</v>
      </c>
      <c r="S745" s="197">
        <v>1203.3379324216564</v>
      </c>
      <c r="T745" s="197">
        <v>1203.3379324216564</v>
      </c>
      <c r="U745" s="197">
        <v>1203.3379324216564</v>
      </c>
      <c r="V745" s="197">
        <v>1203.3379324216564</v>
      </c>
      <c r="W745" s="197">
        <v>1203.3379324216564</v>
      </c>
      <c r="X745" s="197">
        <v>1203.3379324216564</v>
      </c>
      <c r="Y745" s="197">
        <v>1203.3379324216564</v>
      </c>
      <c r="Z745" s="197">
        <v>1203.3379324216564</v>
      </c>
      <c r="AA745" s="197">
        <v>1203.3379324216564</v>
      </c>
      <c r="AB745" s="197">
        <v>1203.3379324216564</v>
      </c>
      <c r="AC745" s="197">
        <v>1203.3379324216564</v>
      </c>
      <c r="AD745" s="197">
        <v>1203.3379324216564</v>
      </c>
      <c r="AE745" s="197">
        <v>1203.3379324216564</v>
      </c>
      <c r="AF745" s="197">
        <v>1203.3379324216564</v>
      </c>
      <c r="AG745" s="197">
        <v>1203.3379324216564</v>
      </c>
      <c r="AH745" s="197">
        <v>1203.3379324216564</v>
      </c>
      <c r="AI745" s="197">
        <v>1203.3379324216564</v>
      </c>
      <c r="AJ745" s="197">
        <v>1203.3379324216564</v>
      </c>
      <c r="AK745" s="197">
        <v>1203.3379324216564</v>
      </c>
      <c r="AL745" s="197">
        <v>1203.3379324216564</v>
      </c>
      <c r="AM745" s="197">
        <v>1203.3379324216564</v>
      </c>
      <c r="AN745" s="197">
        <v>1203.3379324216564</v>
      </c>
      <c r="AO745" s="197">
        <v>1203.3379324216564</v>
      </c>
      <c r="AP745" s="197">
        <v>1203.3379324216564</v>
      </c>
      <c r="AQ745" s="197">
        <v>1203.3379324216564</v>
      </c>
      <c r="AR745" s="197">
        <v>1203.3379324216564</v>
      </c>
      <c r="AS745" s="197">
        <v>1203.3379324216564</v>
      </c>
      <c r="AT745" s="197">
        <v>1203.3379324216564</v>
      </c>
      <c r="AV745" s="194"/>
      <c r="AW745" s="194"/>
      <c r="AX745" s="194"/>
      <c r="AY745" s="194"/>
      <c r="AZ745" s="194"/>
      <c r="BA745" s="194"/>
      <c r="BB745" s="194"/>
      <c r="BC745" s="194"/>
      <c r="BD745" s="194"/>
      <c r="BE745" s="194"/>
      <c r="BF745" s="194"/>
      <c r="BG745" s="194"/>
      <c r="BH745" s="194"/>
      <c r="BI745" s="194"/>
      <c r="BJ745" s="194"/>
      <c r="BK745" s="194"/>
      <c r="BL745" s="194"/>
      <c r="BM745" s="194"/>
      <c r="BN745" s="194"/>
      <c r="BO745" s="194"/>
      <c r="BP745" s="194"/>
      <c r="BQ745" s="194"/>
      <c r="BR745" s="194"/>
      <c r="BS745" s="194"/>
      <c r="BT745" s="194"/>
      <c r="BU745" s="194"/>
      <c r="BV745" s="194"/>
      <c r="BW745" s="194"/>
      <c r="BX745" s="194"/>
      <c r="BY745" s="194"/>
      <c r="BZ745" s="194"/>
      <c r="CA745" s="194"/>
      <c r="CB745" s="194"/>
      <c r="CC745" s="194"/>
      <c r="CD745" s="194"/>
    </row>
    <row r="746" spans="7:82" ht="13.9" customHeight="1" thickTop="1" x14ac:dyDescent="0.4">
      <c r="G746" s="24"/>
      <c r="H746" s="221"/>
      <c r="I746" s="25"/>
      <c r="J746" s="253"/>
      <c r="K746" s="163" t="s">
        <v>200</v>
      </c>
      <c r="L746" s="199">
        <v>1456.3586364326936</v>
      </c>
      <c r="M746" s="199">
        <v>1456.3586364326936</v>
      </c>
      <c r="N746" s="199">
        <v>1456.3586364326936</v>
      </c>
      <c r="O746" s="199">
        <v>1456.3586364326936</v>
      </c>
      <c r="P746" s="199">
        <v>1456.3586364326936</v>
      </c>
      <c r="Q746" s="199">
        <v>1456.3586364326936</v>
      </c>
      <c r="R746" s="199">
        <v>1456.3586364326936</v>
      </c>
      <c r="S746" s="199">
        <v>1456.3586364326936</v>
      </c>
      <c r="T746" s="199">
        <v>1456.3586364326936</v>
      </c>
      <c r="U746" s="199">
        <v>1456.3586364326936</v>
      </c>
      <c r="V746" s="199">
        <v>1456.3586364326936</v>
      </c>
      <c r="W746" s="199">
        <v>1456.3586364326936</v>
      </c>
      <c r="X746" s="199">
        <v>1456.3586364326936</v>
      </c>
      <c r="Y746" s="199">
        <v>1456.3586364326936</v>
      </c>
      <c r="Z746" s="199">
        <v>1456.3586364326936</v>
      </c>
      <c r="AA746" s="199">
        <v>1456.3586364326936</v>
      </c>
      <c r="AB746" s="199">
        <v>1456.3586364326936</v>
      </c>
      <c r="AC746" s="199">
        <v>1456.3586364326936</v>
      </c>
      <c r="AD746" s="199">
        <v>1456.3586364326936</v>
      </c>
      <c r="AE746" s="199">
        <v>1456.3586364326936</v>
      </c>
      <c r="AF746" s="199">
        <v>1456.3586364326936</v>
      </c>
      <c r="AG746" s="199">
        <v>1456.3586364326936</v>
      </c>
      <c r="AH746" s="199">
        <v>1456.3586364326936</v>
      </c>
      <c r="AI746" s="199">
        <v>1456.3586364326936</v>
      </c>
      <c r="AJ746" s="199">
        <v>1456.3586364326936</v>
      </c>
      <c r="AK746" s="199">
        <v>1456.3586364326936</v>
      </c>
      <c r="AL746" s="199">
        <v>1456.3586364326936</v>
      </c>
      <c r="AM746" s="199">
        <v>1456.3586364326936</v>
      </c>
      <c r="AN746" s="199">
        <v>1456.3586364326936</v>
      </c>
      <c r="AO746" s="199">
        <v>1456.3586364326936</v>
      </c>
      <c r="AP746" s="199">
        <v>1456.3586364326936</v>
      </c>
      <c r="AQ746" s="199">
        <v>1456.3586364326936</v>
      </c>
      <c r="AR746" s="199">
        <v>1456.3586364326936</v>
      </c>
      <c r="AS746" s="199">
        <v>1456.3586364326936</v>
      </c>
      <c r="AT746" s="199">
        <v>1456.3586364326936</v>
      </c>
      <c r="AV746" s="194"/>
      <c r="AW746" s="194"/>
      <c r="AX746" s="194"/>
      <c r="AY746" s="194"/>
      <c r="AZ746" s="194"/>
      <c r="BA746" s="194"/>
      <c r="BB746" s="194"/>
      <c r="BC746" s="194"/>
      <c r="BD746" s="194"/>
      <c r="BE746" s="194"/>
      <c r="BF746" s="194"/>
      <c r="BG746" s="194"/>
      <c r="BH746" s="194"/>
      <c r="BI746" s="194"/>
      <c r="BJ746" s="194"/>
      <c r="BK746" s="194"/>
      <c r="BL746" s="194"/>
      <c r="BM746" s="194"/>
      <c r="BN746" s="194"/>
      <c r="BO746" s="194"/>
      <c r="BP746" s="194"/>
      <c r="BQ746" s="194"/>
      <c r="BR746" s="194"/>
      <c r="BS746" s="194"/>
      <c r="BT746" s="194"/>
      <c r="BU746" s="194"/>
      <c r="BV746" s="194"/>
      <c r="BW746" s="194"/>
      <c r="BX746" s="194"/>
      <c r="BY746" s="194"/>
      <c r="BZ746" s="194"/>
      <c r="CA746" s="194"/>
      <c r="CB746" s="194"/>
      <c r="CC746" s="194"/>
      <c r="CD746" s="194"/>
    </row>
    <row r="747" spans="7:82" ht="13.9" customHeight="1" x14ac:dyDescent="0.4">
      <c r="G747" s="24"/>
      <c r="H747" s="221"/>
      <c r="I747" s="25"/>
      <c r="J747" s="253"/>
      <c r="K747" s="165" t="s">
        <v>201</v>
      </c>
      <c r="L747" s="195">
        <v>1456.3586364326936</v>
      </c>
      <c r="M747" s="195">
        <v>1456.3586364326936</v>
      </c>
      <c r="N747" s="195">
        <v>1456.3586364326936</v>
      </c>
      <c r="O747" s="195">
        <v>1456.3586364326936</v>
      </c>
      <c r="P747" s="195">
        <v>1456.3586364326936</v>
      </c>
      <c r="Q747" s="195">
        <v>1456.3586364326936</v>
      </c>
      <c r="R747" s="195">
        <v>1456.3586364326936</v>
      </c>
      <c r="S747" s="195">
        <v>1456.3586364326936</v>
      </c>
      <c r="T747" s="195">
        <v>1456.3586364326936</v>
      </c>
      <c r="U747" s="195">
        <v>1456.3586364326936</v>
      </c>
      <c r="V747" s="195">
        <v>1456.3586364326936</v>
      </c>
      <c r="W747" s="195">
        <v>1456.3586364326936</v>
      </c>
      <c r="X747" s="195">
        <v>1456.3586364326936</v>
      </c>
      <c r="Y747" s="195">
        <v>1456.3586364326936</v>
      </c>
      <c r="Z747" s="195">
        <v>1456.3586364326936</v>
      </c>
      <c r="AA747" s="195">
        <v>1456.3586364326936</v>
      </c>
      <c r="AB747" s="195">
        <v>1456.3586364326936</v>
      </c>
      <c r="AC747" s="195">
        <v>1456.3586364326936</v>
      </c>
      <c r="AD747" s="195">
        <v>1456.3586364326936</v>
      </c>
      <c r="AE747" s="195">
        <v>1456.3586364326936</v>
      </c>
      <c r="AF747" s="195">
        <v>1456.3586364326936</v>
      </c>
      <c r="AG747" s="195">
        <v>1456.3586364326936</v>
      </c>
      <c r="AH747" s="195">
        <v>1456.3586364326936</v>
      </c>
      <c r="AI747" s="195">
        <v>1456.3586364326936</v>
      </c>
      <c r="AJ747" s="195">
        <v>1456.3586364326936</v>
      </c>
      <c r="AK747" s="195">
        <v>1456.3586364326936</v>
      </c>
      <c r="AL747" s="195">
        <v>1456.3586364326936</v>
      </c>
      <c r="AM747" s="195">
        <v>1456.3586364326936</v>
      </c>
      <c r="AN747" s="195">
        <v>1456.3586364326936</v>
      </c>
      <c r="AO747" s="195">
        <v>1456.3586364326936</v>
      </c>
      <c r="AP747" s="195">
        <v>1456.3586364326936</v>
      </c>
      <c r="AQ747" s="195">
        <v>1456.3586364326936</v>
      </c>
      <c r="AR747" s="195">
        <v>1456.3586364326936</v>
      </c>
      <c r="AS747" s="195">
        <v>1456.3586364326936</v>
      </c>
      <c r="AT747" s="195">
        <v>1456.3586364326936</v>
      </c>
      <c r="AV747" s="194"/>
      <c r="AW747" s="194"/>
      <c r="AX747" s="194"/>
      <c r="AY747" s="194"/>
      <c r="AZ747" s="194"/>
      <c r="BA747" s="194"/>
      <c r="BB747" s="194"/>
      <c r="BC747" s="194"/>
      <c r="BD747" s="194"/>
      <c r="BE747" s="194"/>
      <c r="BF747" s="194"/>
      <c r="BG747" s="194"/>
      <c r="BH747" s="194"/>
      <c r="BI747" s="194"/>
      <c r="BJ747" s="194"/>
      <c r="BK747" s="194"/>
      <c r="BL747" s="194"/>
      <c r="BM747" s="194"/>
      <c r="BN747" s="194"/>
      <c r="BO747" s="194"/>
      <c r="BP747" s="194"/>
      <c r="BQ747" s="194"/>
      <c r="BR747" s="194"/>
      <c r="BS747" s="194"/>
      <c r="BT747" s="194"/>
      <c r="BU747" s="194"/>
      <c r="BV747" s="194"/>
      <c r="BW747" s="194"/>
      <c r="BX747" s="194"/>
      <c r="BY747" s="194"/>
      <c r="BZ747" s="194"/>
      <c r="CA747" s="194"/>
      <c r="CB747" s="194"/>
      <c r="CC747" s="194"/>
      <c r="CD747" s="194"/>
    </row>
    <row r="748" spans="7:82" ht="13.9" customHeight="1" thickBot="1" x14ac:dyDescent="0.45">
      <c r="G748" s="24"/>
      <c r="H748" s="221"/>
      <c r="I748" s="25"/>
      <c r="J748" s="253"/>
      <c r="K748" s="167" t="s">
        <v>202</v>
      </c>
      <c r="L748" s="197">
        <v>1456.3586364326936</v>
      </c>
      <c r="M748" s="197">
        <v>1456.3586364326936</v>
      </c>
      <c r="N748" s="197">
        <v>1456.3586364326936</v>
      </c>
      <c r="O748" s="197">
        <v>1456.3586364326936</v>
      </c>
      <c r="P748" s="197">
        <v>1456.3586364326936</v>
      </c>
      <c r="Q748" s="197">
        <v>1456.3586364326936</v>
      </c>
      <c r="R748" s="197">
        <v>1456.3586364326936</v>
      </c>
      <c r="S748" s="197">
        <v>1456.3586364326936</v>
      </c>
      <c r="T748" s="197">
        <v>1456.3586364326936</v>
      </c>
      <c r="U748" s="197">
        <v>1456.3586364326936</v>
      </c>
      <c r="V748" s="197">
        <v>1456.3586364326936</v>
      </c>
      <c r="W748" s="197">
        <v>1456.3586364326936</v>
      </c>
      <c r="X748" s="197">
        <v>1456.3586364326936</v>
      </c>
      <c r="Y748" s="197">
        <v>1456.3586364326936</v>
      </c>
      <c r="Z748" s="197">
        <v>1456.3586364326936</v>
      </c>
      <c r="AA748" s="197">
        <v>1456.3586364326936</v>
      </c>
      <c r="AB748" s="197">
        <v>1456.3586364326936</v>
      </c>
      <c r="AC748" s="197">
        <v>1456.3586364326936</v>
      </c>
      <c r="AD748" s="197">
        <v>1456.3586364326936</v>
      </c>
      <c r="AE748" s="197">
        <v>1456.3586364326936</v>
      </c>
      <c r="AF748" s="197">
        <v>1456.3586364326936</v>
      </c>
      <c r="AG748" s="197">
        <v>1456.3586364326936</v>
      </c>
      <c r="AH748" s="197">
        <v>1456.3586364326936</v>
      </c>
      <c r="AI748" s="197">
        <v>1456.3586364326936</v>
      </c>
      <c r="AJ748" s="197">
        <v>1456.3586364326936</v>
      </c>
      <c r="AK748" s="197">
        <v>1456.3586364326936</v>
      </c>
      <c r="AL748" s="197">
        <v>1456.3586364326936</v>
      </c>
      <c r="AM748" s="197">
        <v>1456.3586364326936</v>
      </c>
      <c r="AN748" s="197">
        <v>1456.3586364326936</v>
      </c>
      <c r="AO748" s="197">
        <v>1456.3586364326936</v>
      </c>
      <c r="AP748" s="197">
        <v>1456.3586364326936</v>
      </c>
      <c r="AQ748" s="197">
        <v>1456.3586364326936</v>
      </c>
      <c r="AR748" s="197">
        <v>1456.3586364326936</v>
      </c>
      <c r="AS748" s="197">
        <v>1456.3586364326936</v>
      </c>
      <c r="AT748" s="197">
        <v>1456.3586364326936</v>
      </c>
      <c r="AV748" s="194"/>
      <c r="AW748" s="194"/>
      <c r="AX748" s="194"/>
      <c r="AY748" s="194"/>
      <c r="AZ748" s="194"/>
      <c r="BA748" s="194"/>
      <c r="BB748" s="194"/>
      <c r="BC748" s="194"/>
      <c r="BD748" s="194"/>
      <c r="BE748" s="194"/>
      <c r="BF748" s="194"/>
      <c r="BG748" s="194"/>
      <c r="BH748" s="194"/>
      <c r="BI748" s="194"/>
      <c r="BJ748" s="194"/>
      <c r="BK748" s="194"/>
      <c r="BL748" s="194"/>
      <c r="BM748" s="194"/>
      <c r="BN748" s="194"/>
      <c r="BO748" s="194"/>
      <c r="BP748" s="194"/>
      <c r="BQ748" s="194"/>
      <c r="BR748" s="194"/>
      <c r="BS748" s="194"/>
      <c r="BT748" s="194"/>
      <c r="BU748" s="194"/>
      <c r="BV748" s="194"/>
      <c r="BW748" s="194"/>
      <c r="BX748" s="194"/>
      <c r="BY748" s="194"/>
      <c r="BZ748" s="194"/>
      <c r="CA748" s="194"/>
      <c r="CB748" s="194"/>
      <c r="CC748" s="194"/>
      <c r="CD748" s="194"/>
    </row>
    <row r="749" spans="7:82" ht="13.9" customHeight="1" thickTop="1" thickBot="1" x14ac:dyDescent="0.4">
      <c r="G749" s="24"/>
      <c r="H749" s="138"/>
      <c r="I749" s="138"/>
      <c r="J749" s="138"/>
      <c r="K749" s="138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  <c r="AH749" s="138"/>
      <c r="AI749" s="138"/>
      <c r="AJ749" s="138"/>
      <c r="AK749" s="138"/>
      <c r="AL749" s="138"/>
      <c r="AM749" s="138"/>
      <c r="AN749" s="138"/>
      <c r="AO749" s="138"/>
      <c r="AP749" s="138"/>
      <c r="AQ749" s="138"/>
      <c r="AR749" s="138"/>
      <c r="AS749" s="138"/>
      <c r="AT749" s="138"/>
    </row>
    <row r="750" spans="7:82" ht="13.9" customHeight="1" x14ac:dyDescent="0.35">
      <c r="G750" s="24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  <c r="AA750" s="140"/>
      <c r="AB750" s="140"/>
      <c r="AC750" s="140"/>
      <c r="AD750" s="140"/>
      <c r="AE750" s="140"/>
      <c r="AF750" s="140"/>
      <c r="AG750" s="140"/>
      <c r="AH750" s="140"/>
      <c r="AI750" s="140"/>
      <c r="AJ750" s="140"/>
      <c r="AK750" s="140"/>
      <c r="AL750" s="140"/>
      <c r="AM750" s="140"/>
      <c r="AN750" s="140"/>
      <c r="AO750" s="140"/>
      <c r="AP750" s="140"/>
      <c r="AQ750" s="140"/>
      <c r="AR750" s="140"/>
      <c r="AS750" s="140"/>
      <c r="AT750" s="140"/>
    </row>
    <row r="751" spans="7:82" ht="13.9" customHeight="1" x14ac:dyDescent="0.35">
      <c r="G751" s="24"/>
      <c r="H751" s="25"/>
      <c r="I751" s="25"/>
      <c r="J751" s="25"/>
      <c r="K751" s="25"/>
      <c r="L751" s="162">
        <v>2016</v>
      </c>
      <c r="M751" s="162">
        <v>2017</v>
      </c>
      <c r="N751" s="162">
        <v>2018</v>
      </c>
      <c r="O751" s="162">
        <v>2019</v>
      </c>
      <c r="P751" s="162">
        <v>2020</v>
      </c>
      <c r="Q751" s="162">
        <v>2021</v>
      </c>
      <c r="R751" s="162">
        <v>2022</v>
      </c>
      <c r="S751" s="162">
        <v>2023</v>
      </c>
      <c r="T751" s="162">
        <v>2024</v>
      </c>
      <c r="U751" s="162">
        <v>2025</v>
      </c>
      <c r="V751" s="162">
        <v>2026</v>
      </c>
      <c r="W751" s="162">
        <v>2027</v>
      </c>
      <c r="X751" s="162">
        <v>2028</v>
      </c>
      <c r="Y751" s="162">
        <v>2029</v>
      </c>
      <c r="Z751" s="162">
        <v>2030</v>
      </c>
      <c r="AA751" s="162">
        <v>2031</v>
      </c>
      <c r="AB751" s="162">
        <v>2032</v>
      </c>
      <c r="AC751" s="162">
        <v>2033</v>
      </c>
      <c r="AD751" s="162">
        <v>2034</v>
      </c>
      <c r="AE751" s="162">
        <v>2035</v>
      </c>
      <c r="AF751" s="162">
        <v>2036</v>
      </c>
      <c r="AG751" s="162">
        <v>2037</v>
      </c>
      <c r="AH751" s="162">
        <v>2038</v>
      </c>
      <c r="AI751" s="162">
        <v>2039</v>
      </c>
      <c r="AJ751" s="162">
        <v>2040</v>
      </c>
      <c r="AK751" s="162">
        <v>2041</v>
      </c>
      <c r="AL751" s="162">
        <v>2042</v>
      </c>
      <c r="AM751" s="162">
        <v>2043</v>
      </c>
      <c r="AN751" s="162">
        <v>2044</v>
      </c>
      <c r="AO751" s="162">
        <v>2045</v>
      </c>
      <c r="AP751" s="162">
        <v>2046</v>
      </c>
      <c r="AQ751" s="162">
        <v>2047</v>
      </c>
      <c r="AR751" s="162">
        <v>2048</v>
      </c>
      <c r="AS751" s="162">
        <v>2049</v>
      </c>
      <c r="AT751" s="162">
        <v>2050</v>
      </c>
    </row>
    <row r="752" spans="7:82" ht="13.9" customHeight="1" x14ac:dyDescent="0.4">
      <c r="G752" s="24"/>
      <c r="H752" s="250" t="s">
        <v>151</v>
      </c>
      <c r="I752" s="25"/>
      <c r="J752" s="251" t="s">
        <v>152</v>
      </c>
      <c r="K752" s="163" t="s">
        <v>158</v>
      </c>
      <c r="L752" s="184">
        <f xml:space="preserve"> ((L604 * L806 * $S$47 * (L435 * 1 + L657) +L482) * 1000 / (L247 * 8760)) + L529 + 0</f>
        <v>104.15281409928454</v>
      </c>
      <c r="M752" s="184">
        <f t="shared" ref="M752:AT754" si="98" xml:space="preserve"> ((M604 * M806 * $S$47 * (M435 * 1 + M657) +M482) * 1000 / (M247 * 8760)) + M529 + 0</f>
        <v>95.616538450438696</v>
      </c>
      <c r="N752" s="184">
        <f t="shared" si="98"/>
        <v>90.722021734562801</v>
      </c>
      <c r="O752" s="184">
        <f t="shared" si="98"/>
        <v>86.022183829090935</v>
      </c>
      <c r="P752" s="184">
        <f t="shared" si="98"/>
        <v>81.542931739148216</v>
      </c>
      <c r="Q752" s="184">
        <f t="shared" si="98"/>
        <v>78.150356811331775</v>
      </c>
      <c r="R752" s="184">
        <f t="shared" si="98"/>
        <v>74.89994068665554</v>
      </c>
      <c r="S752" s="184">
        <f t="shared" si="98"/>
        <v>71.769464288435529</v>
      </c>
      <c r="T752" s="184">
        <f t="shared" si="98"/>
        <v>68.783980986789459</v>
      </c>
      <c r="U752" s="184">
        <f t="shared" si="98"/>
        <v>65.921185422453235</v>
      </c>
      <c r="V752" s="184">
        <f t="shared" si="98"/>
        <v>63.160846951673363</v>
      </c>
      <c r="W752" s="184">
        <f t="shared" si="98"/>
        <v>60.525808574346947</v>
      </c>
      <c r="X752" s="184">
        <f t="shared" si="98"/>
        <v>57.995786785372502</v>
      </c>
      <c r="Y752" s="184">
        <f t="shared" si="98"/>
        <v>55.565271104593386</v>
      </c>
      <c r="Z752" s="184">
        <f t="shared" si="98"/>
        <v>53.228927819030908</v>
      </c>
      <c r="AA752" s="184">
        <f t="shared" si="98"/>
        <v>52.553317068362162</v>
      </c>
      <c r="AB752" s="184">
        <f t="shared" si="98"/>
        <v>51.893403903419262</v>
      </c>
      <c r="AC752" s="184">
        <f t="shared" si="98"/>
        <v>51.224436011577538</v>
      </c>
      <c r="AD752" s="184">
        <f t="shared" si="98"/>
        <v>50.57081334137402</v>
      </c>
      <c r="AE752" s="184">
        <f t="shared" si="98"/>
        <v>49.932062489763233</v>
      </c>
      <c r="AF752" s="184">
        <f t="shared" si="98"/>
        <v>49.284374938117935</v>
      </c>
      <c r="AG752" s="184">
        <f t="shared" si="98"/>
        <v>48.651246960468619</v>
      </c>
      <c r="AH752" s="184">
        <f t="shared" si="98"/>
        <v>48.032243369920728</v>
      </c>
      <c r="AI752" s="184">
        <f t="shared" si="98"/>
        <v>47.41569182376432</v>
      </c>
      <c r="AJ752" s="184">
        <f t="shared" si="98"/>
        <v>46.801596501809421</v>
      </c>
      <c r="AK752" s="184">
        <f t="shared" si="98"/>
        <v>46.358188906977595</v>
      </c>
      <c r="AL752" s="184">
        <f t="shared" si="98"/>
        <v>45.923740892104853</v>
      </c>
      <c r="AM752" s="184">
        <f t="shared" si="98"/>
        <v>45.4979965045111</v>
      </c>
      <c r="AN752" s="184">
        <f t="shared" si="98"/>
        <v>45.069733985727197</v>
      </c>
      <c r="AO752" s="184">
        <f t="shared" si="98"/>
        <v>44.638812885338233</v>
      </c>
      <c r="AP752" s="184">
        <f t="shared" si="98"/>
        <v>44.216005752691196</v>
      </c>
      <c r="AQ752" s="184">
        <f t="shared" si="98"/>
        <v>43.790200128535595</v>
      </c>
      <c r="AR752" s="184">
        <f t="shared" si="98"/>
        <v>43.372115653624498</v>
      </c>
      <c r="AS752" s="184">
        <f t="shared" si="98"/>
        <v>42.950705079424814</v>
      </c>
      <c r="AT752" s="184">
        <f t="shared" si="98"/>
        <v>42.536640169136653</v>
      </c>
      <c r="AU752" s="222"/>
      <c r="AV752" s="222"/>
    </row>
    <row r="753" spans="7:48" ht="13.9" customHeight="1" x14ac:dyDescent="0.4">
      <c r="G753" s="24"/>
      <c r="H753" s="250"/>
      <c r="I753" s="25"/>
      <c r="J753" s="252"/>
      <c r="K753" s="165" t="s">
        <v>159</v>
      </c>
      <c r="L753" s="185">
        <f t="shared" ref="L753:AA754" si="99" xml:space="preserve"> ((L605 * L807 * $S$47 * (L436 * 1 + L658) +L483) * 1000 / (L248 * 8760)) + L530 + 0</f>
        <v>104.15281409928454</v>
      </c>
      <c r="M753" s="185">
        <f t="shared" si="99"/>
        <v>100.98304680461673</v>
      </c>
      <c r="N753" s="185">
        <f t="shared" si="99"/>
        <v>97.909422883452493</v>
      </c>
      <c r="O753" s="185">
        <f t="shared" si="99"/>
        <v>94.929391995377983</v>
      </c>
      <c r="P753" s="185">
        <f t="shared" si="99"/>
        <v>92.058354647797458</v>
      </c>
      <c r="Q753" s="185">
        <f t="shared" si="99"/>
        <v>88.977572157269989</v>
      </c>
      <c r="R753" s="185">
        <f t="shared" si="99"/>
        <v>85.996225227841606</v>
      </c>
      <c r="S753" s="185">
        <f t="shared" si="99"/>
        <v>83.127948544634108</v>
      </c>
      <c r="T753" s="185">
        <f t="shared" si="99"/>
        <v>80.336002642014364</v>
      </c>
      <c r="U753" s="185">
        <f t="shared" si="99"/>
        <v>77.650425549853182</v>
      </c>
      <c r="V753" s="185">
        <f t="shared" si="99"/>
        <v>75.051677389486485</v>
      </c>
      <c r="W753" s="185">
        <f t="shared" si="99"/>
        <v>72.552120539054002</v>
      </c>
      <c r="X753" s="185">
        <f t="shared" si="99"/>
        <v>70.118285436630671</v>
      </c>
      <c r="Y753" s="185">
        <f t="shared" si="99"/>
        <v>67.777484315752318</v>
      </c>
      <c r="Z753" s="185">
        <f t="shared" si="99"/>
        <v>65.526071388521927</v>
      </c>
      <c r="AA753" s="185">
        <f t="shared" si="99"/>
        <v>64.745929915835063</v>
      </c>
      <c r="AB753" s="185">
        <f t="shared" si="98"/>
        <v>63.992940951860156</v>
      </c>
      <c r="AC753" s="185">
        <f t="shared" si="98"/>
        <v>63.239003400591663</v>
      </c>
      <c r="AD753" s="185">
        <f t="shared" si="98"/>
        <v>62.497891858531126</v>
      </c>
      <c r="AE753" s="185">
        <f t="shared" si="98"/>
        <v>61.755987272979084</v>
      </c>
      <c r="AF753" s="185">
        <f t="shared" si="98"/>
        <v>61.026755508080136</v>
      </c>
      <c r="AG753" s="185">
        <f t="shared" si="98"/>
        <v>60.309972361147217</v>
      </c>
      <c r="AH753" s="185">
        <f t="shared" si="98"/>
        <v>59.592474234663037</v>
      </c>
      <c r="AI753" s="185">
        <f t="shared" si="98"/>
        <v>58.900081778528055</v>
      </c>
      <c r="AJ753" s="185">
        <f t="shared" si="98"/>
        <v>58.206837745216546</v>
      </c>
      <c r="AK753" s="185">
        <f t="shared" si="98"/>
        <v>57.772408694052146</v>
      </c>
      <c r="AL753" s="185">
        <f t="shared" si="98"/>
        <v>57.355036789726405</v>
      </c>
      <c r="AM753" s="185">
        <f t="shared" si="98"/>
        <v>56.929373026687045</v>
      </c>
      <c r="AN753" s="185">
        <f t="shared" si="98"/>
        <v>56.507968624424407</v>
      </c>
      <c r="AO753" s="185">
        <f t="shared" si="98"/>
        <v>56.078166216330985</v>
      </c>
      <c r="AP753" s="185">
        <f t="shared" si="98"/>
        <v>55.665039626277576</v>
      </c>
      <c r="AQ753" s="185">
        <f t="shared" si="98"/>
        <v>55.243377233704216</v>
      </c>
      <c r="AR753" s="185">
        <f t="shared" si="98"/>
        <v>54.825667658158984</v>
      </c>
      <c r="AS753" s="185">
        <f t="shared" si="98"/>
        <v>54.399314258975842</v>
      </c>
      <c r="AT753" s="185">
        <f t="shared" si="98"/>
        <v>53.989280661021624</v>
      </c>
    </row>
    <row r="754" spans="7:48" ht="13.9" customHeight="1" thickBot="1" x14ac:dyDescent="0.45">
      <c r="G754" s="24"/>
      <c r="H754" s="250"/>
      <c r="I754" s="25"/>
      <c r="J754" s="252"/>
      <c r="K754" s="167" t="s">
        <v>160</v>
      </c>
      <c r="L754" s="186">
        <f t="shared" si="99"/>
        <v>104.15281409928454</v>
      </c>
      <c r="M754" s="186">
        <f t="shared" si="98"/>
        <v>106.17829974699318</v>
      </c>
      <c r="N754" s="186">
        <f t="shared" si="98"/>
        <v>105.00790132089524</v>
      </c>
      <c r="O754" s="186">
        <f t="shared" si="98"/>
        <v>103.84677594766104</v>
      </c>
      <c r="P754" s="186">
        <f t="shared" si="98"/>
        <v>102.69501942445437</v>
      </c>
      <c r="Q754" s="186">
        <f t="shared" si="98"/>
        <v>101.55272639166756</v>
      </c>
      <c r="R754" s="186">
        <f t="shared" si="98"/>
        <v>100.41999024406147</v>
      </c>
      <c r="S754" s="186">
        <f t="shared" si="98"/>
        <v>99.296903041093984</v>
      </c>
      <c r="T754" s="186">
        <f t="shared" si="98"/>
        <v>98.183555416557141</v>
      </c>
      <c r="U754" s="186">
        <f t="shared" si="98"/>
        <v>97.0800364876565</v>
      </c>
      <c r="V754" s="186">
        <f t="shared" si="98"/>
        <v>95.986433763669197</v>
      </c>
      <c r="W754" s="186">
        <f t="shared" si="98"/>
        <v>94.902833054321135</v>
      </c>
      <c r="X754" s="186">
        <f t="shared" si="98"/>
        <v>93.829318378034571</v>
      </c>
      <c r="Y754" s="186">
        <f t="shared" si="98"/>
        <v>92.765971870190029</v>
      </c>
      <c r="Z754" s="186">
        <f t="shared" si="98"/>
        <v>91.712873691568205</v>
      </c>
      <c r="AA754" s="186">
        <f t="shared" si="98"/>
        <v>91.127644377899728</v>
      </c>
      <c r="AB754" s="186">
        <f t="shared" si="98"/>
        <v>90.545666891579188</v>
      </c>
      <c r="AC754" s="186">
        <f t="shared" si="98"/>
        <v>89.966954437583681</v>
      </c>
      <c r="AD754" s="186">
        <f t="shared" si="98"/>
        <v>89.391519998880355</v>
      </c>
      <c r="AE754" s="186">
        <f t="shared" si="98"/>
        <v>88.819376331507954</v>
      </c>
      <c r="AF754" s="186">
        <f t="shared" si="98"/>
        <v>88.250535959684257</v>
      </c>
      <c r="AG754" s="186">
        <f t="shared" si="98"/>
        <v>87.685011170950062</v>
      </c>
      <c r="AH754" s="186">
        <f t="shared" si="98"/>
        <v>87.122814011346108</v>
      </c>
      <c r="AI754" s="186">
        <f t="shared" si="98"/>
        <v>86.563956280629114</v>
      </c>
      <c r="AJ754" s="186">
        <f t="shared" si="98"/>
        <v>86.008449527530516</v>
      </c>
      <c r="AK754" s="186">
        <f t="shared" si="98"/>
        <v>86.008449527530516</v>
      </c>
      <c r="AL754" s="186">
        <f t="shared" si="98"/>
        <v>86.008449527530516</v>
      </c>
      <c r="AM754" s="186">
        <f t="shared" si="98"/>
        <v>86.008449527530516</v>
      </c>
      <c r="AN754" s="186">
        <f t="shared" si="98"/>
        <v>86.008449527530516</v>
      </c>
      <c r="AO754" s="186">
        <f t="shared" si="98"/>
        <v>86.008449527530516</v>
      </c>
      <c r="AP754" s="186">
        <f t="shared" si="98"/>
        <v>86.008449527530516</v>
      </c>
      <c r="AQ754" s="186">
        <f t="shared" si="98"/>
        <v>86.008449527530516</v>
      </c>
      <c r="AR754" s="186">
        <f t="shared" si="98"/>
        <v>86.008449527530516</v>
      </c>
      <c r="AS754" s="186">
        <f t="shared" si="98"/>
        <v>86.008449527530516</v>
      </c>
      <c r="AT754" s="186">
        <f t="shared" si="98"/>
        <v>86.008449527530516</v>
      </c>
      <c r="AU754" s="222"/>
      <c r="AV754" s="222"/>
    </row>
    <row r="755" spans="7:48" ht="13.9" customHeight="1" thickTop="1" x14ac:dyDescent="0.4">
      <c r="G755" s="24"/>
      <c r="H755" s="250"/>
      <c r="I755" s="25"/>
      <c r="J755" s="252"/>
      <c r="K755" s="163" t="s">
        <v>161</v>
      </c>
      <c r="L755" s="187">
        <f xml:space="preserve"> ((L604 * L806 * $S$47 * (L438 * 1 + L660) +L485) * 1000 / (L250 * 8760)) + L532 + 0</f>
        <v>113.12619310352919</v>
      </c>
      <c r="M755" s="187">
        <f t="shared" ref="M755:AT757" si="100" xml:space="preserve"> ((M604 * M806 * $S$47 * (M438 * 1 + M660) +M485) * 1000 / (M250 * 8760)) + M532 + 0</f>
        <v>103.85482228091749</v>
      </c>
      <c r="N755" s="187">
        <f t="shared" si="100"/>
        <v>98.545173527924234</v>
      </c>
      <c r="O755" s="187">
        <f t="shared" si="100"/>
        <v>93.451554128382995</v>
      </c>
      <c r="P755" s="187">
        <f t="shared" si="100"/>
        <v>88.582445357812261</v>
      </c>
      <c r="Q755" s="187">
        <f t="shared" si="100"/>
        <v>84.903117108023906</v>
      </c>
      <c r="R755" s="187">
        <f t="shared" si="100"/>
        <v>81.380498087763797</v>
      </c>
      <c r="S755" s="187">
        <f t="shared" si="100"/>
        <v>77.9907172053517</v>
      </c>
      <c r="T755" s="187">
        <f t="shared" si="100"/>
        <v>74.743857916433683</v>
      </c>
      <c r="U755" s="187">
        <f t="shared" si="100"/>
        <v>71.632821650574982</v>
      </c>
      <c r="V755" s="187">
        <f t="shared" si="100"/>
        <v>68.650754267264873</v>
      </c>
      <c r="W755" s="187">
        <f t="shared" si="100"/>
        <v>65.776596987102224</v>
      </c>
      <c r="X755" s="187">
        <f t="shared" si="100"/>
        <v>63.0332600692726</v>
      </c>
      <c r="Y755" s="187">
        <f t="shared" si="100"/>
        <v>60.399693178013841</v>
      </c>
      <c r="Z755" s="187">
        <f t="shared" si="100"/>
        <v>57.856694641413497</v>
      </c>
      <c r="AA755" s="187">
        <f t="shared" si="100"/>
        <v>57.124459784205293</v>
      </c>
      <c r="AB755" s="187">
        <f t="shared" si="100"/>
        <v>56.396839490527981</v>
      </c>
      <c r="AC755" s="187">
        <f t="shared" si="100"/>
        <v>55.673770397842723</v>
      </c>
      <c r="AD755" s="187">
        <f t="shared" si="100"/>
        <v>54.96775488087949</v>
      </c>
      <c r="AE755" s="187">
        <f t="shared" si="100"/>
        <v>54.253445689830698</v>
      </c>
      <c r="AF755" s="187">
        <f t="shared" si="100"/>
        <v>53.555759340827201</v>
      </c>
      <c r="AG755" s="187">
        <f t="shared" si="100"/>
        <v>52.874179733732596</v>
      </c>
      <c r="AH755" s="187">
        <f t="shared" si="100"/>
        <v>52.184326482835907</v>
      </c>
      <c r="AI755" s="187">
        <f t="shared" si="100"/>
        <v>51.521995512091543</v>
      </c>
      <c r="AJ755" s="187">
        <f t="shared" si="100"/>
        <v>50.851324511284467</v>
      </c>
      <c r="AK755" s="187">
        <f t="shared" si="100"/>
        <v>50.377891259455659</v>
      </c>
      <c r="AL755" s="187">
        <f t="shared" si="100"/>
        <v>49.903027743275743</v>
      </c>
      <c r="AM755" s="187">
        <f t="shared" si="100"/>
        <v>49.426557914233676</v>
      </c>
      <c r="AN755" s="187">
        <f t="shared" si="100"/>
        <v>48.959801607651343</v>
      </c>
      <c r="AO755" s="187">
        <f t="shared" si="100"/>
        <v>48.491019760725749</v>
      </c>
      <c r="AP755" s="187">
        <f t="shared" si="100"/>
        <v>48.031470402467846</v>
      </c>
      <c r="AQ755" s="187">
        <f t="shared" si="100"/>
        <v>47.569495854778054</v>
      </c>
      <c r="AR755" s="187">
        <f t="shared" si="100"/>
        <v>47.104933140896172</v>
      </c>
      <c r="AS755" s="187">
        <f t="shared" si="100"/>
        <v>46.648955329242405</v>
      </c>
      <c r="AT755" s="187">
        <f t="shared" si="100"/>
        <v>46.201318526549763</v>
      </c>
    </row>
    <row r="756" spans="7:48" ht="13.9" customHeight="1" x14ac:dyDescent="0.4">
      <c r="G756" s="24"/>
      <c r="H756" s="250"/>
      <c r="I756" s="25"/>
      <c r="J756" s="252"/>
      <c r="K756" s="165" t="s">
        <v>162</v>
      </c>
      <c r="L756" s="185">
        <f t="shared" ref="L756:AA757" si="101" xml:space="preserve"> ((L605 * L807 * $S$47 * (L439 * 1 + L661) +L486) * 1000 / (L251 * 8760)) + L533 + 0</f>
        <v>113.12619310352919</v>
      </c>
      <c r="M756" s="185">
        <f t="shared" si="101"/>
        <v>109.69234035893122</v>
      </c>
      <c r="N756" s="185">
        <f t="shared" si="101"/>
        <v>106.36384046557411</v>
      </c>
      <c r="O756" s="185">
        <f t="shared" si="101"/>
        <v>103.13783092327776</v>
      </c>
      <c r="P756" s="185">
        <f t="shared" si="101"/>
        <v>100.03039166934843</v>
      </c>
      <c r="Q756" s="185">
        <f t="shared" si="101"/>
        <v>96.686733938454239</v>
      </c>
      <c r="R756" s="185">
        <f t="shared" si="101"/>
        <v>93.452219511416885</v>
      </c>
      <c r="S756" s="185">
        <f t="shared" si="101"/>
        <v>90.323445845283615</v>
      </c>
      <c r="T756" s="185">
        <f t="shared" si="101"/>
        <v>87.314236192022065</v>
      </c>
      <c r="U756" s="185">
        <f t="shared" si="101"/>
        <v>84.403330701799035</v>
      </c>
      <c r="V756" s="185">
        <f t="shared" si="101"/>
        <v>81.587539052398952</v>
      </c>
      <c r="W756" s="185">
        <f t="shared" si="101"/>
        <v>78.863728624633922</v>
      </c>
      <c r="X756" s="185">
        <f t="shared" si="101"/>
        <v>76.244452651167094</v>
      </c>
      <c r="Y756" s="185">
        <f t="shared" si="101"/>
        <v>73.695082937805765</v>
      </c>
      <c r="Z756" s="185">
        <f t="shared" si="101"/>
        <v>71.243583498327098</v>
      </c>
      <c r="AA756" s="185">
        <f t="shared" si="101"/>
        <v>70.413238977962536</v>
      </c>
      <c r="AB756" s="185">
        <f t="shared" si="100"/>
        <v>69.582629039322526</v>
      </c>
      <c r="AC756" s="185">
        <f t="shared" si="100"/>
        <v>68.766407605463272</v>
      </c>
      <c r="AD756" s="185">
        <f t="shared" si="100"/>
        <v>67.964307827147607</v>
      </c>
      <c r="AE756" s="185">
        <f t="shared" si="100"/>
        <v>67.161971689682716</v>
      </c>
      <c r="AF756" s="185">
        <f t="shared" si="100"/>
        <v>66.373562608536403</v>
      </c>
      <c r="AG756" s="185">
        <f t="shared" si="100"/>
        <v>65.585045981182759</v>
      </c>
      <c r="AH756" s="185">
        <f t="shared" si="100"/>
        <v>64.810266697097632</v>
      </c>
      <c r="AI756" s="185">
        <f t="shared" si="100"/>
        <v>64.048977946891256</v>
      </c>
      <c r="AJ756" s="185">
        <f t="shared" si="100"/>
        <v>63.300939041245066</v>
      </c>
      <c r="AK756" s="185">
        <f t="shared" si="100"/>
        <v>62.83286215374531</v>
      </c>
      <c r="AL756" s="185">
        <f t="shared" si="100"/>
        <v>62.369848829108797</v>
      </c>
      <c r="AM756" s="185">
        <f t="shared" si="100"/>
        <v>61.911796125266072</v>
      </c>
      <c r="AN756" s="185">
        <f t="shared" si="100"/>
        <v>61.458603419963552</v>
      </c>
      <c r="AO756" s="185">
        <f t="shared" si="100"/>
        <v>60.996946172711233</v>
      </c>
      <c r="AP756" s="185">
        <f t="shared" si="100"/>
        <v>60.539987692548621</v>
      </c>
      <c r="AQ756" s="185">
        <f t="shared" si="100"/>
        <v>60.074437865806281</v>
      </c>
      <c r="AR756" s="185">
        <f t="shared" si="100"/>
        <v>59.626604560132037</v>
      </c>
      <c r="AS756" s="185">
        <f t="shared" si="100"/>
        <v>59.170021601917618</v>
      </c>
      <c r="AT756" s="185">
        <f t="shared" si="100"/>
        <v>58.717789733036007</v>
      </c>
    </row>
    <row r="757" spans="7:48" ht="13.9" customHeight="1" thickBot="1" x14ac:dyDescent="0.45">
      <c r="G757" s="24"/>
      <c r="H757" s="250"/>
      <c r="I757" s="25"/>
      <c r="J757" s="252"/>
      <c r="K757" s="167" t="s">
        <v>163</v>
      </c>
      <c r="L757" s="186">
        <f t="shared" si="101"/>
        <v>113.12619310352919</v>
      </c>
      <c r="M757" s="186">
        <f t="shared" si="100"/>
        <v>115.29862684529246</v>
      </c>
      <c r="N757" s="186">
        <f t="shared" si="100"/>
        <v>114.03451071925686</v>
      </c>
      <c r="O757" s="186">
        <f t="shared" si="100"/>
        <v>112.7804101703113</v>
      </c>
      <c r="P757" s="186">
        <f t="shared" si="100"/>
        <v>111.53642866641749</v>
      </c>
      <c r="Q757" s="186">
        <f t="shared" si="100"/>
        <v>110.30266842613921</v>
      </c>
      <c r="R757" s="186">
        <f t="shared" si="100"/>
        <v>109.07923032266685</v>
      </c>
      <c r="S757" s="186">
        <f t="shared" si="100"/>
        <v>107.86621378696569</v>
      </c>
      <c r="T757" s="186">
        <f t="shared" si="100"/>
        <v>106.66371671017735</v>
      </c>
      <c r="U757" s="186">
        <f t="shared" si="100"/>
        <v>105.47183534541885</v>
      </c>
      <c r="V757" s="186">
        <f t="shared" si="100"/>
        <v>104.29066420912653</v>
      </c>
      <c r="W757" s="186">
        <f t="shared" si="100"/>
        <v>103.12029598209695</v>
      </c>
      <c r="X757" s="186">
        <f t="shared" si="100"/>
        <v>101.96082141038713</v>
      </c>
      <c r="Y757" s="186">
        <f t="shared" si="100"/>
        <v>100.81232920623115</v>
      </c>
      <c r="Z757" s="186">
        <f t="shared" si="100"/>
        <v>99.674905949150343</v>
      </c>
      <c r="AA757" s="186">
        <f t="shared" si="100"/>
        <v>99.042815375256168</v>
      </c>
      <c r="AB757" s="186">
        <f t="shared" si="100"/>
        <v>98.414237013355759</v>
      </c>
      <c r="AC757" s="186">
        <f t="shared" si="100"/>
        <v>97.789185125792685</v>
      </c>
      <c r="AD757" s="186">
        <f t="shared" si="100"/>
        <v>97.167673735123572</v>
      </c>
      <c r="AE757" s="186">
        <f t="shared" si="100"/>
        <v>96.549716618805547</v>
      </c>
      <c r="AF757" s="186">
        <f t="shared" si="100"/>
        <v>95.935327303912331</v>
      </c>
      <c r="AG757" s="186">
        <f t="shared" si="100"/>
        <v>95.324519061888992</v>
      </c>
      <c r="AH757" s="186">
        <f t="shared" si="100"/>
        <v>94.717304903342878</v>
      </c>
      <c r="AI757" s="186">
        <f t="shared" si="100"/>
        <v>94.11369757287649</v>
      </c>
      <c r="AJ757" s="186">
        <f t="shared" si="100"/>
        <v>93.513709543966712</v>
      </c>
      <c r="AK757" s="186">
        <f t="shared" si="100"/>
        <v>93.513709543966712</v>
      </c>
      <c r="AL757" s="186">
        <f t="shared" si="100"/>
        <v>93.513709543966712</v>
      </c>
      <c r="AM757" s="186">
        <f t="shared" si="100"/>
        <v>93.513709543966712</v>
      </c>
      <c r="AN757" s="186">
        <f t="shared" si="100"/>
        <v>93.513709543966712</v>
      </c>
      <c r="AO757" s="186">
        <f t="shared" si="100"/>
        <v>93.513709543966712</v>
      </c>
      <c r="AP757" s="186">
        <f t="shared" si="100"/>
        <v>93.513709543966712</v>
      </c>
      <c r="AQ757" s="186">
        <f t="shared" si="100"/>
        <v>93.513709543966712</v>
      </c>
      <c r="AR757" s="186">
        <f t="shared" si="100"/>
        <v>93.513709543966712</v>
      </c>
      <c r="AS757" s="186">
        <f t="shared" si="100"/>
        <v>93.513709543966712</v>
      </c>
      <c r="AT757" s="186">
        <f t="shared" si="100"/>
        <v>93.513709543966712</v>
      </c>
    </row>
    <row r="758" spans="7:48" ht="13.9" customHeight="1" thickTop="1" x14ac:dyDescent="0.4">
      <c r="G758" s="24"/>
      <c r="H758" s="250"/>
      <c r="I758" s="25"/>
      <c r="J758" s="252"/>
      <c r="K758" s="163" t="s">
        <v>164</v>
      </c>
      <c r="L758" s="187">
        <f xml:space="preserve"> ((L604 * L806 * $S$47 * (L441 * 1 + L663) +L488) * 1000 / (L253 * 8760)) + L535 + 0</f>
        <v>119.38960935222975</v>
      </c>
      <c r="M758" s="187">
        <f t="shared" ref="M758:AT760" si="102" xml:space="preserve"> ((M604 * M806 * $S$47 * (M441 * 1 + M663) +M488) * 1000 / (M253 * 8760)) + M535 + 0</f>
        <v>109.59139756200274</v>
      </c>
      <c r="N758" s="187">
        <f t="shared" si="102"/>
        <v>103.97338980945919</v>
      </c>
      <c r="O758" s="187">
        <f t="shared" si="102"/>
        <v>98.587853068345623</v>
      </c>
      <c r="P758" s="187">
        <f t="shared" si="102"/>
        <v>93.424290472293862</v>
      </c>
      <c r="Q758" s="187">
        <f t="shared" si="102"/>
        <v>89.526849141971724</v>
      </c>
      <c r="R758" s="187">
        <f t="shared" si="102"/>
        <v>85.780238844612697</v>
      </c>
      <c r="S758" s="187">
        <f t="shared" si="102"/>
        <v>82.194664384267782</v>
      </c>
      <c r="T758" s="187">
        <f t="shared" si="102"/>
        <v>78.762151696599588</v>
      </c>
      <c r="U758" s="187">
        <f t="shared" si="102"/>
        <v>75.459297521990734</v>
      </c>
      <c r="V758" s="187">
        <f t="shared" si="102"/>
        <v>72.29536066317047</v>
      </c>
      <c r="W758" s="187">
        <f t="shared" si="102"/>
        <v>69.263128984642691</v>
      </c>
      <c r="X758" s="187">
        <f t="shared" si="102"/>
        <v>66.355650696535577</v>
      </c>
      <c r="Y758" s="187">
        <f t="shared" si="102"/>
        <v>63.566224403061547</v>
      </c>
      <c r="Z758" s="187">
        <f t="shared" si="102"/>
        <v>60.874832257884634</v>
      </c>
      <c r="AA758" s="187">
        <f t="shared" si="102"/>
        <v>60.097507392520555</v>
      </c>
      <c r="AB758" s="187">
        <f t="shared" si="102"/>
        <v>59.325846044774423</v>
      </c>
      <c r="AC758" s="187">
        <f t="shared" si="102"/>
        <v>58.559748473906744</v>
      </c>
      <c r="AD758" s="187">
        <f t="shared" si="102"/>
        <v>57.811973152615657</v>
      </c>
      <c r="AE758" s="187">
        <f t="shared" si="102"/>
        <v>57.056552921216209</v>
      </c>
      <c r="AF758" s="187">
        <f t="shared" si="102"/>
        <v>56.318949525768559</v>
      </c>
      <c r="AG758" s="187">
        <f t="shared" si="102"/>
        <v>55.598602353997968</v>
      </c>
      <c r="AH758" s="187">
        <f t="shared" si="102"/>
        <v>54.87054551263811</v>
      </c>
      <c r="AI758" s="187">
        <f t="shared" si="102"/>
        <v>54.159299144269383</v>
      </c>
      <c r="AJ758" s="187">
        <f t="shared" si="102"/>
        <v>53.452435388826217</v>
      </c>
      <c r="AK758" s="187">
        <f t="shared" si="102"/>
        <v>52.956426963199874</v>
      </c>
      <c r="AL758" s="187">
        <f t="shared" si="102"/>
        <v>52.447645370601052</v>
      </c>
      <c r="AM758" s="187">
        <f t="shared" si="102"/>
        <v>51.961384737659273</v>
      </c>
      <c r="AN758" s="187">
        <f t="shared" si="102"/>
        <v>51.461964214846944</v>
      </c>
      <c r="AO758" s="187">
        <f t="shared" si="102"/>
        <v>50.972736122284445</v>
      </c>
      <c r="AP758" s="187">
        <f t="shared" si="102"/>
        <v>50.481727057599585</v>
      </c>
      <c r="AQ758" s="187">
        <f t="shared" si="102"/>
        <v>50.000399403488551</v>
      </c>
      <c r="AR758" s="187">
        <f t="shared" si="102"/>
        <v>49.51686156374285</v>
      </c>
      <c r="AS758" s="187">
        <f t="shared" si="102"/>
        <v>49.030935980235007</v>
      </c>
      <c r="AT758" s="187">
        <f t="shared" si="102"/>
        <v>48.554002153167509</v>
      </c>
    </row>
    <row r="759" spans="7:48" ht="13.9" customHeight="1" x14ac:dyDescent="0.4">
      <c r="G759" s="24"/>
      <c r="H759" s="250"/>
      <c r="I759" s="25"/>
      <c r="J759" s="252"/>
      <c r="K759" s="165" t="s">
        <v>165</v>
      </c>
      <c r="L759" s="185">
        <f t="shared" ref="L759:AA760" si="103" xml:space="preserve"> ((L605 * L807 * $S$47 * (L442 * 1 + L664) +L489) * 1000 / (L254 * 8760)) + L536 + 0</f>
        <v>119.38960935222975</v>
      </c>
      <c r="M759" s="185">
        <f t="shared" si="103"/>
        <v>115.74457164997649</v>
      </c>
      <c r="N759" s="185">
        <f t="shared" si="103"/>
        <v>112.23288965122065</v>
      </c>
      <c r="O759" s="185">
        <f t="shared" si="103"/>
        <v>108.81017869330026</v>
      </c>
      <c r="P759" s="185">
        <f t="shared" si="103"/>
        <v>105.51364479281746</v>
      </c>
      <c r="Q759" s="185">
        <f t="shared" si="103"/>
        <v>101.97915673646109</v>
      </c>
      <c r="R759" s="185">
        <f t="shared" si="103"/>
        <v>98.56087049426219</v>
      </c>
      <c r="S759" s="185">
        <f t="shared" si="103"/>
        <v>95.255125541810273</v>
      </c>
      <c r="T759" s="185">
        <f t="shared" si="103"/>
        <v>92.058327196179036</v>
      </c>
      <c r="U759" s="185">
        <f t="shared" si="103"/>
        <v>88.966946711605246</v>
      </c>
      <c r="V759" s="185">
        <f t="shared" si="103"/>
        <v>85.994312215431236</v>
      </c>
      <c r="W759" s="185">
        <f t="shared" si="103"/>
        <v>83.103055828902924</v>
      </c>
      <c r="X759" s="185">
        <f t="shared" si="103"/>
        <v>80.323063355373776</v>
      </c>
      <c r="Y759" s="185">
        <f t="shared" si="103"/>
        <v>77.63431456670142</v>
      </c>
      <c r="Z759" s="185">
        <f t="shared" si="103"/>
        <v>75.033644745720082</v>
      </c>
      <c r="AA759" s="185">
        <f t="shared" si="103"/>
        <v>74.144183254908967</v>
      </c>
      <c r="AB759" s="185">
        <f t="shared" si="102"/>
        <v>73.270239529609952</v>
      </c>
      <c r="AC759" s="185">
        <f t="shared" si="102"/>
        <v>72.41151961688162</v>
      </c>
      <c r="AD759" s="185">
        <f t="shared" si="102"/>
        <v>71.553121034829502</v>
      </c>
      <c r="AE759" s="185">
        <f t="shared" si="102"/>
        <v>70.709713794461592</v>
      </c>
      <c r="AF759" s="185">
        <f t="shared" si="102"/>
        <v>69.866733704100895</v>
      </c>
      <c r="AG759" s="185">
        <f t="shared" si="102"/>
        <v>69.038519312664079</v>
      </c>
      <c r="AH759" s="185">
        <f t="shared" si="102"/>
        <v>68.224800008877637</v>
      </c>
      <c r="AI759" s="185">
        <f t="shared" si="102"/>
        <v>67.411505174436726</v>
      </c>
      <c r="AJ759" s="185">
        <f t="shared" si="102"/>
        <v>66.612495556212778</v>
      </c>
      <c r="AK759" s="185">
        <f t="shared" si="102"/>
        <v>66.126395630672434</v>
      </c>
      <c r="AL759" s="185">
        <f t="shared" si="102"/>
        <v>65.632127099823563</v>
      </c>
      <c r="AM759" s="185">
        <f t="shared" si="102"/>
        <v>65.143228396026998</v>
      </c>
      <c r="AN759" s="185">
        <f t="shared" si="102"/>
        <v>64.659589147530482</v>
      </c>
      <c r="AO759" s="185">
        <f t="shared" si="102"/>
        <v>64.181101480568415</v>
      </c>
      <c r="AP759" s="185">
        <f t="shared" si="102"/>
        <v>63.694126415820101</v>
      </c>
      <c r="AQ759" s="185">
        <f t="shared" si="102"/>
        <v>63.212127682598691</v>
      </c>
      <c r="AR759" s="185">
        <f t="shared" si="102"/>
        <v>62.735001921458988</v>
      </c>
      <c r="AS759" s="185">
        <f t="shared" si="102"/>
        <v>62.249161953321028</v>
      </c>
      <c r="AT759" s="185">
        <f t="shared" si="102"/>
        <v>61.76802315539576</v>
      </c>
    </row>
    <row r="760" spans="7:48" ht="13.9" customHeight="1" thickBot="1" x14ac:dyDescent="0.45">
      <c r="G760" s="24"/>
      <c r="H760" s="250"/>
      <c r="I760" s="25"/>
      <c r="J760" s="252"/>
      <c r="K760" s="167" t="s">
        <v>166</v>
      </c>
      <c r="L760" s="186">
        <f t="shared" si="103"/>
        <v>119.38960935222975</v>
      </c>
      <c r="M760" s="186">
        <f t="shared" si="102"/>
        <v>121.6675677546922</v>
      </c>
      <c r="N760" s="186">
        <f t="shared" si="102"/>
        <v>120.32491561695709</v>
      </c>
      <c r="O760" s="186">
        <f t="shared" si="102"/>
        <v>118.99290129620223</v>
      </c>
      <c r="P760" s="186">
        <f t="shared" si="102"/>
        <v>117.67163468856546</v>
      </c>
      <c r="Q760" s="186">
        <f t="shared" si="102"/>
        <v>116.36122436316504</v>
      </c>
      <c r="R760" s="186">
        <f t="shared" si="102"/>
        <v>115.06177746016149</v>
      </c>
      <c r="S760" s="186">
        <f t="shared" si="102"/>
        <v>113.77339958788889</v>
      </c>
      <c r="T760" s="186">
        <f t="shared" si="102"/>
        <v>112.49619471919263</v>
      </c>
      <c r="U760" s="186">
        <f t="shared" si="102"/>
        <v>111.23026508712765</v>
      </c>
      <c r="V760" s="186">
        <f t="shared" si="102"/>
        <v>109.97571108017303</v>
      </c>
      <c r="W760" s="186">
        <f t="shared" si="102"/>
        <v>108.73263113712488</v>
      </c>
      <c r="X760" s="186">
        <f t="shared" si="102"/>
        <v>107.50112164183992</v>
      </c>
      <c r="Y760" s="186">
        <f t="shared" si="102"/>
        <v>106.28127681799597</v>
      </c>
      <c r="Z760" s="186">
        <f t="shared" si="102"/>
        <v>105.07318862405882</v>
      </c>
      <c r="AA760" s="186">
        <f t="shared" si="102"/>
        <v>104.40182802450474</v>
      </c>
      <c r="AB760" s="186">
        <f t="shared" si="102"/>
        <v>103.73419784088672</v>
      </c>
      <c r="AC760" s="186">
        <f t="shared" si="102"/>
        <v>103.07031322162801</v>
      </c>
      <c r="AD760" s="186">
        <f t="shared" si="102"/>
        <v>102.41018906046757</v>
      </c>
      <c r="AE760" s="186">
        <f t="shared" si="102"/>
        <v>101.75383999081758</v>
      </c>
      <c r="AF760" s="186">
        <f t="shared" si="102"/>
        <v>101.10128038015111</v>
      </c>
      <c r="AG760" s="186">
        <f t="shared" si="102"/>
        <v>100.45252432443114</v>
      </c>
      <c r="AH760" s="186">
        <f t="shared" si="102"/>
        <v>99.807585642577749</v>
      </c>
      <c r="AI760" s="186">
        <f t="shared" si="102"/>
        <v>99.166477870980145</v>
      </c>
      <c r="AJ760" s="186">
        <f t="shared" si="102"/>
        <v>98.529214258057507</v>
      </c>
      <c r="AK760" s="186">
        <f t="shared" si="102"/>
        <v>98.529214258057507</v>
      </c>
      <c r="AL760" s="186">
        <f t="shared" si="102"/>
        <v>98.529214258057507</v>
      </c>
      <c r="AM760" s="186">
        <f t="shared" si="102"/>
        <v>98.529214258057507</v>
      </c>
      <c r="AN760" s="186">
        <f t="shared" si="102"/>
        <v>98.529214258057507</v>
      </c>
      <c r="AO760" s="186">
        <f t="shared" si="102"/>
        <v>98.529214258057507</v>
      </c>
      <c r="AP760" s="186">
        <f t="shared" si="102"/>
        <v>98.529214258057507</v>
      </c>
      <c r="AQ760" s="186">
        <f t="shared" si="102"/>
        <v>98.529214258057507</v>
      </c>
      <c r="AR760" s="186">
        <f t="shared" si="102"/>
        <v>98.529214258057507</v>
      </c>
      <c r="AS760" s="186">
        <f t="shared" si="102"/>
        <v>98.529214258057507</v>
      </c>
      <c r="AT760" s="186">
        <f t="shared" si="102"/>
        <v>98.529214258057507</v>
      </c>
    </row>
    <row r="761" spans="7:48" ht="13.9" customHeight="1" thickTop="1" x14ac:dyDescent="0.4">
      <c r="G761" s="24"/>
      <c r="H761" s="250"/>
      <c r="I761" s="25"/>
      <c r="J761" s="252"/>
      <c r="K761" s="163" t="s">
        <v>167</v>
      </c>
      <c r="L761" s="187">
        <f xml:space="preserve"> ((L604 * L806 * $S$47 * (L444 * 1 + L666) +L491) * 1000 / (L256 * 8760)) + L538 + 0</f>
        <v>135.91114410842877</v>
      </c>
      <c r="M761" s="187">
        <f t="shared" ref="M761:AT763" si="104" xml:space="preserve"> ((M604 * M806 * $S$47 * (M444 * 1 + M666) +M491) * 1000 / (M256 * 8760)) + M538 + 0</f>
        <v>124.66378633475111</v>
      </c>
      <c r="N761" s="187">
        <f t="shared" si="104"/>
        <v>118.19971071973113</v>
      </c>
      <c r="O761" s="187">
        <f t="shared" si="104"/>
        <v>111.99499823501878</v>
      </c>
      <c r="P761" s="187">
        <f t="shared" si="104"/>
        <v>106.07646393724336</v>
      </c>
      <c r="Q761" s="187">
        <f t="shared" si="104"/>
        <v>101.57048805403788</v>
      </c>
      <c r="R761" s="187">
        <f t="shared" si="104"/>
        <v>97.265170439788221</v>
      </c>
      <c r="S761" s="187">
        <f t="shared" si="104"/>
        <v>93.133206244126526</v>
      </c>
      <c r="T761" s="187">
        <f t="shared" si="104"/>
        <v>89.18324726068056</v>
      </c>
      <c r="U761" s="187">
        <f t="shared" si="104"/>
        <v>85.373575176154063</v>
      </c>
      <c r="V761" s="187">
        <f t="shared" si="104"/>
        <v>81.729509554800032</v>
      </c>
      <c r="W761" s="187">
        <f t="shared" si="104"/>
        <v>78.242259936966903</v>
      </c>
      <c r="X761" s="187">
        <f t="shared" si="104"/>
        <v>74.888614808547374</v>
      </c>
      <c r="Y761" s="187">
        <f t="shared" si="104"/>
        <v>71.676076553341943</v>
      </c>
      <c r="Z761" s="187">
        <f t="shared" si="104"/>
        <v>68.582845907112755</v>
      </c>
      <c r="AA761" s="187">
        <f t="shared" si="104"/>
        <v>67.698200709064224</v>
      </c>
      <c r="AB761" s="187">
        <f t="shared" si="104"/>
        <v>66.808246713049002</v>
      </c>
      <c r="AC761" s="187">
        <f t="shared" si="104"/>
        <v>65.940107871460427</v>
      </c>
      <c r="AD761" s="187">
        <f t="shared" si="104"/>
        <v>65.079851756177518</v>
      </c>
      <c r="AE761" s="187">
        <f t="shared" si="104"/>
        <v>64.214265823522865</v>
      </c>
      <c r="AF761" s="187">
        <f t="shared" si="104"/>
        <v>63.369428027916825</v>
      </c>
      <c r="AG761" s="187">
        <f t="shared" si="104"/>
        <v>62.544674509734598</v>
      </c>
      <c r="AH761" s="187">
        <f t="shared" si="104"/>
        <v>61.714276951891165</v>
      </c>
      <c r="AI761" s="187">
        <f t="shared" si="104"/>
        <v>60.890957492220323</v>
      </c>
      <c r="AJ761" s="187">
        <f t="shared" si="104"/>
        <v>60.086810191133736</v>
      </c>
      <c r="AK761" s="187">
        <f t="shared" si="104"/>
        <v>59.52022333115459</v>
      </c>
      <c r="AL761" s="187">
        <f t="shared" si="104"/>
        <v>58.954120758933868</v>
      </c>
      <c r="AM761" s="187">
        <f t="shared" si="104"/>
        <v>58.400361717061848</v>
      </c>
      <c r="AN761" s="187">
        <f t="shared" si="104"/>
        <v>57.846520986873635</v>
      </c>
      <c r="AO761" s="187">
        <f t="shared" si="104"/>
        <v>57.28034292265707</v>
      </c>
      <c r="AP761" s="187">
        <f t="shared" si="104"/>
        <v>56.737671579200708</v>
      </c>
      <c r="AQ761" s="187">
        <f t="shared" si="104"/>
        <v>56.182207996536519</v>
      </c>
      <c r="AR761" s="187">
        <f t="shared" si="104"/>
        <v>55.637671877666165</v>
      </c>
      <c r="AS761" s="187">
        <f t="shared" si="104"/>
        <v>55.09185871844398</v>
      </c>
      <c r="AT761" s="187">
        <f t="shared" si="104"/>
        <v>54.556411929049588</v>
      </c>
    </row>
    <row r="762" spans="7:48" ht="13.9" customHeight="1" x14ac:dyDescent="0.4">
      <c r="G762" s="24"/>
      <c r="H762" s="250"/>
      <c r="I762" s="25"/>
      <c r="J762" s="252"/>
      <c r="K762" s="165" t="s">
        <v>168</v>
      </c>
      <c r="L762" s="185">
        <f t="shared" ref="L762:AA763" si="105" xml:space="preserve"> ((L605 * L807 * $S$47 * (L445 * 1 + L667) +L492) * 1000 / (L257 * 8760)) + L539 + 0</f>
        <v>135.91114410842877</v>
      </c>
      <c r="M762" s="185">
        <f t="shared" si="105"/>
        <v>131.70980472165195</v>
      </c>
      <c r="N762" s="185">
        <f t="shared" si="105"/>
        <v>127.64156426170365</v>
      </c>
      <c r="O762" s="185">
        <f t="shared" si="105"/>
        <v>123.72310806975587</v>
      </c>
      <c r="P762" s="185">
        <f t="shared" si="105"/>
        <v>119.90917528866437</v>
      </c>
      <c r="Q762" s="185">
        <f t="shared" si="105"/>
        <v>115.82674740022998</v>
      </c>
      <c r="R762" s="185">
        <f t="shared" si="105"/>
        <v>111.8813439182203</v>
      </c>
      <c r="S762" s="185">
        <f t="shared" si="105"/>
        <v>108.06853336120044</v>
      </c>
      <c r="T762" s="185">
        <f t="shared" si="105"/>
        <v>104.38397322653211</v>
      </c>
      <c r="U762" s="185">
        <f t="shared" si="105"/>
        <v>100.84112883281678</v>
      </c>
      <c r="V762" s="185">
        <f t="shared" si="105"/>
        <v>97.399980028933868</v>
      </c>
      <c r="W762" s="185">
        <f t="shared" si="105"/>
        <v>94.074596024802617</v>
      </c>
      <c r="X762" s="185">
        <f t="shared" si="105"/>
        <v>90.860984938691786</v>
      </c>
      <c r="Y762" s="185">
        <f t="shared" si="105"/>
        <v>87.771374568777489</v>
      </c>
      <c r="Z762" s="185">
        <f t="shared" si="105"/>
        <v>84.769312633413776</v>
      </c>
      <c r="AA762" s="185">
        <f t="shared" si="105"/>
        <v>83.743128828921087</v>
      </c>
      <c r="AB762" s="185">
        <f t="shared" si="104"/>
        <v>82.734990814246856</v>
      </c>
      <c r="AC762" s="185">
        <f t="shared" si="104"/>
        <v>81.744550328099677</v>
      </c>
      <c r="AD762" s="185">
        <f t="shared" si="104"/>
        <v>80.756413931398995</v>
      </c>
      <c r="AE762" s="185">
        <f t="shared" si="104"/>
        <v>79.770768068652956</v>
      </c>
      <c r="AF762" s="185">
        <f t="shared" si="104"/>
        <v>78.802506372566597</v>
      </c>
      <c r="AG762" s="185">
        <f t="shared" si="104"/>
        <v>77.851302233595689</v>
      </c>
      <c r="AH762" s="185">
        <f t="shared" si="104"/>
        <v>76.916837530799782</v>
      </c>
      <c r="AI762" s="185">
        <f t="shared" si="104"/>
        <v>75.984585437504649</v>
      </c>
      <c r="AJ762" s="185">
        <f t="shared" si="104"/>
        <v>75.054726392829025</v>
      </c>
      <c r="AK762" s="185">
        <f t="shared" si="104"/>
        <v>74.508378907802921</v>
      </c>
      <c r="AL762" s="185">
        <f t="shared" si="104"/>
        <v>73.940316125133037</v>
      </c>
      <c r="AM762" s="185">
        <f t="shared" si="104"/>
        <v>73.392505744929593</v>
      </c>
      <c r="AN762" s="185">
        <f t="shared" si="104"/>
        <v>72.836817328690529</v>
      </c>
      <c r="AO762" s="185">
        <f t="shared" si="104"/>
        <v>72.287133710704282</v>
      </c>
      <c r="AP762" s="185">
        <f t="shared" si="104"/>
        <v>71.743329821182883</v>
      </c>
      <c r="AQ762" s="185">
        <f t="shared" si="104"/>
        <v>71.191369861117266</v>
      </c>
      <c r="AR762" s="185">
        <f t="shared" si="104"/>
        <v>70.645081387675717</v>
      </c>
      <c r="AS762" s="185">
        <f t="shared" si="104"/>
        <v>70.09046398386073</v>
      </c>
      <c r="AT762" s="185">
        <f t="shared" si="104"/>
        <v>69.555177475755272</v>
      </c>
    </row>
    <row r="763" spans="7:48" ht="13.9" customHeight="1" thickBot="1" x14ac:dyDescent="0.45">
      <c r="G763" s="24"/>
      <c r="H763" s="250"/>
      <c r="I763" s="25"/>
      <c r="J763" s="252"/>
      <c r="K763" s="167" t="s">
        <v>169</v>
      </c>
      <c r="L763" s="186">
        <f t="shared" si="105"/>
        <v>135.91114410842877</v>
      </c>
      <c r="M763" s="186">
        <f t="shared" si="104"/>
        <v>138.4173697750638</v>
      </c>
      <c r="N763" s="186">
        <f t="shared" si="104"/>
        <v>136.85222253687641</v>
      </c>
      <c r="O763" s="186">
        <f t="shared" si="104"/>
        <v>135.29947594171418</v>
      </c>
      <c r="P763" s="186">
        <f t="shared" si="104"/>
        <v>133.75925809694883</v>
      </c>
      <c r="Q763" s="186">
        <f t="shared" si="104"/>
        <v>132.2316955630281</v>
      </c>
      <c r="R763" s="186">
        <f t="shared" si="104"/>
        <v>130.71691323464486</v>
      </c>
      <c r="S763" s="186">
        <f t="shared" si="104"/>
        <v>129.21503422082165</v>
      </c>
      <c r="T763" s="186">
        <f t="shared" si="104"/>
        <v>127.72617972407053</v>
      </c>
      <c r="U763" s="186">
        <f t="shared" si="104"/>
        <v>126.25046891880682</v>
      </c>
      <c r="V763" s="186">
        <f t="shared" si="104"/>
        <v>124.78801882919966</v>
      </c>
      <c r="W763" s="186">
        <f t="shared" si="104"/>
        <v>123.33894420664707</v>
      </c>
      <c r="X763" s="186">
        <f t="shared" si="104"/>
        <v>121.90335740707718</v>
      </c>
      <c r="Y763" s="186">
        <f t="shared" si="104"/>
        <v>120.48136826826928</v>
      </c>
      <c r="Z763" s="186">
        <f t="shared" si="104"/>
        <v>119.07308398741515</v>
      </c>
      <c r="AA763" s="186">
        <f t="shared" si="104"/>
        <v>118.29047011544647</v>
      </c>
      <c r="AB763" s="186">
        <f t="shared" si="104"/>
        <v>117.51220483834874</v>
      </c>
      <c r="AC763" s="186">
        <f t="shared" si="104"/>
        <v>116.73830581483796</v>
      </c>
      <c r="AD763" s="186">
        <f t="shared" si="104"/>
        <v>115.96879040674132</v>
      </c>
      <c r="AE763" s="186">
        <f t="shared" si="104"/>
        <v>115.20367567241971</v>
      </c>
      <c r="AF763" s="186">
        <f t="shared" si="104"/>
        <v>114.44297836022523</v>
      </c>
      <c r="AG763" s="186">
        <f t="shared" si="104"/>
        <v>113.68671490200713</v>
      </c>
      <c r="AH763" s="186">
        <f t="shared" si="104"/>
        <v>112.93490140666216</v>
      </c>
      <c r="AI763" s="186">
        <f t="shared" si="104"/>
        <v>112.187553653737</v>
      </c>
      <c r="AJ763" s="186">
        <f t="shared" si="104"/>
        <v>111.44468708708806</v>
      </c>
      <c r="AK763" s="186">
        <f t="shared" si="104"/>
        <v>111.44468708708806</v>
      </c>
      <c r="AL763" s="186">
        <f t="shared" si="104"/>
        <v>111.44468708708806</v>
      </c>
      <c r="AM763" s="186">
        <f t="shared" si="104"/>
        <v>111.44468708708806</v>
      </c>
      <c r="AN763" s="186">
        <f t="shared" si="104"/>
        <v>111.44468708708806</v>
      </c>
      <c r="AO763" s="186">
        <f t="shared" si="104"/>
        <v>111.44468708708806</v>
      </c>
      <c r="AP763" s="186">
        <f t="shared" si="104"/>
        <v>111.44468708708806</v>
      </c>
      <c r="AQ763" s="186">
        <f t="shared" si="104"/>
        <v>111.44468708708806</v>
      </c>
      <c r="AR763" s="186">
        <f t="shared" si="104"/>
        <v>111.44468708708806</v>
      </c>
      <c r="AS763" s="186">
        <f t="shared" si="104"/>
        <v>111.44468708708806</v>
      </c>
      <c r="AT763" s="186">
        <f t="shared" si="104"/>
        <v>111.44468708708806</v>
      </c>
    </row>
    <row r="764" spans="7:48" ht="13.9" customHeight="1" thickTop="1" x14ac:dyDescent="0.4">
      <c r="G764" s="24"/>
      <c r="H764" s="250"/>
      <c r="I764" s="25"/>
      <c r="J764" s="252"/>
      <c r="K764" s="163" t="s">
        <v>170</v>
      </c>
      <c r="L764" s="187">
        <f xml:space="preserve"> ((L604 *L806* $S$47 * (L447 * 1 + L669) +L494) * 1000 / (L259 * 8760)) + L541 + 0</f>
        <v>169.62250672992462</v>
      </c>
      <c r="M764" s="187">
        <f t="shared" ref="M764:AT766" si="106" xml:space="preserve"> ((M604 *M806* $S$47 * (M447 * 1 + M669) +M494) * 1000 / (M259 * 8760)) + M541 + 0</f>
        <v>155.42954167114436</v>
      </c>
      <c r="N764" s="187">
        <f t="shared" si="106"/>
        <v>147.23854679009307</v>
      </c>
      <c r="O764" s="187">
        <f t="shared" si="106"/>
        <v>139.38039403819209</v>
      </c>
      <c r="P764" s="187">
        <f t="shared" si="106"/>
        <v>131.86123034459081</v>
      </c>
      <c r="Q764" s="187">
        <f t="shared" si="106"/>
        <v>126.15815567405708</v>
      </c>
      <c r="R764" s="187">
        <f t="shared" si="106"/>
        <v>120.68182998321271</v>
      </c>
      <c r="S764" s="187">
        <f t="shared" si="106"/>
        <v>115.44100172780131</v>
      </c>
      <c r="T764" s="187">
        <f t="shared" si="106"/>
        <v>110.4057135040771</v>
      </c>
      <c r="U764" s="187">
        <f t="shared" si="106"/>
        <v>105.58412964046927</v>
      </c>
      <c r="V764" s="187">
        <f t="shared" si="106"/>
        <v>100.96531997759443</v>
      </c>
      <c r="W764" s="187">
        <f t="shared" si="106"/>
        <v>96.522136311422869</v>
      </c>
      <c r="X764" s="187">
        <f t="shared" si="106"/>
        <v>92.278168275163054</v>
      </c>
      <c r="Y764" s="187">
        <f t="shared" si="106"/>
        <v>88.190847657186112</v>
      </c>
      <c r="Z764" s="187">
        <f t="shared" si="106"/>
        <v>84.282502928975347</v>
      </c>
      <c r="AA764" s="187">
        <f t="shared" si="106"/>
        <v>83.153873043282587</v>
      </c>
      <c r="AB764" s="187">
        <f t="shared" si="106"/>
        <v>82.039860797102165</v>
      </c>
      <c r="AC764" s="187">
        <f t="shared" si="106"/>
        <v>80.940037224893715</v>
      </c>
      <c r="AD764" s="187">
        <f t="shared" si="106"/>
        <v>79.839612034438218</v>
      </c>
      <c r="AE764" s="187">
        <f t="shared" si="106"/>
        <v>78.767149738880263</v>
      </c>
      <c r="AF764" s="187">
        <f t="shared" si="106"/>
        <v>77.693698446016541</v>
      </c>
      <c r="AG764" s="187">
        <f t="shared" si="106"/>
        <v>76.647084704249522</v>
      </c>
      <c r="AH764" s="187">
        <f t="shared" si="106"/>
        <v>75.599142391271457</v>
      </c>
      <c r="AI764" s="187">
        <f t="shared" si="106"/>
        <v>74.563531569767989</v>
      </c>
      <c r="AJ764" s="187">
        <f t="shared" si="106"/>
        <v>73.553217934419806</v>
      </c>
      <c r="AK764" s="187">
        <f t="shared" si="106"/>
        <v>72.846854228550171</v>
      </c>
      <c r="AL764" s="187">
        <f t="shared" si="106"/>
        <v>72.1573739098598</v>
      </c>
      <c r="AM764" s="187">
        <f t="shared" si="106"/>
        <v>71.457993867373887</v>
      </c>
      <c r="AN764" s="187">
        <f t="shared" si="106"/>
        <v>70.774678873217056</v>
      </c>
      <c r="AO764" s="187">
        <f t="shared" si="106"/>
        <v>70.080863040215149</v>
      </c>
      <c r="AP764" s="187">
        <f t="shared" si="106"/>
        <v>69.402335035728285</v>
      </c>
      <c r="AQ764" s="187">
        <f t="shared" si="106"/>
        <v>68.725680820987165</v>
      </c>
      <c r="AR764" s="187">
        <f t="shared" si="106"/>
        <v>68.050577938238035</v>
      </c>
      <c r="AS764" s="187">
        <f t="shared" si="106"/>
        <v>67.376709267007669</v>
      </c>
      <c r="AT764" s="187">
        <f t="shared" si="106"/>
        <v>66.71660872727341</v>
      </c>
    </row>
    <row r="765" spans="7:48" ht="13.9" customHeight="1" x14ac:dyDescent="0.4">
      <c r="G765" s="24"/>
      <c r="H765" s="250"/>
      <c r="I765" s="25"/>
      <c r="J765" s="252"/>
      <c r="K765" s="165" t="s">
        <v>171</v>
      </c>
      <c r="L765" s="185">
        <f t="shared" ref="L765:AA766" si="107" xml:space="preserve"> ((L605 *L807* $S$47 * (L448 * 1 + L670) +L495) * 1000 / (L260 * 8760)) + L542 + 0</f>
        <v>169.62250672992462</v>
      </c>
      <c r="M765" s="185">
        <f t="shared" si="107"/>
        <v>164.30068363441964</v>
      </c>
      <c r="N765" s="185">
        <f t="shared" si="107"/>
        <v>159.12963192063856</v>
      </c>
      <c r="O765" s="185">
        <f t="shared" si="107"/>
        <v>154.12838741537064</v>
      </c>
      <c r="P765" s="185">
        <f t="shared" si="107"/>
        <v>149.26973023818422</v>
      </c>
      <c r="Q765" s="185">
        <f t="shared" si="107"/>
        <v>144.09924805250634</v>
      </c>
      <c r="R765" s="185">
        <f t="shared" si="107"/>
        <v>139.08639356733349</v>
      </c>
      <c r="S765" s="185">
        <f t="shared" si="107"/>
        <v>134.24712325288021</v>
      </c>
      <c r="T765" s="185">
        <f t="shared" si="107"/>
        <v>129.57552221557177</v>
      </c>
      <c r="U765" s="185">
        <f t="shared" si="107"/>
        <v>125.04634209540738</v>
      </c>
      <c r="V765" s="185">
        <f t="shared" si="107"/>
        <v>120.69335359098763</v>
      </c>
      <c r="W765" s="185">
        <f t="shared" si="107"/>
        <v>116.47254106597613</v>
      </c>
      <c r="X765" s="185">
        <f t="shared" si="107"/>
        <v>112.39796731572865</v>
      </c>
      <c r="Y765" s="185">
        <f t="shared" si="107"/>
        <v>108.46435510167548</v>
      </c>
      <c r="Z765" s="185">
        <f t="shared" si="107"/>
        <v>104.6492515834632</v>
      </c>
      <c r="AA765" s="185">
        <f t="shared" si="107"/>
        <v>103.34667588043423</v>
      </c>
      <c r="AB765" s="185">
        <f t="shared" si="106"/>
        <v>102.06768819658289</v>
      </c>
      <c r="AC765" s="185">
        <f t="shared" si="106"/>
        <v>100.79510221688869</v>
      </c>
      <c r="AD765" s="185">
        <f t="shared" si="106"/>
        <v>99.529034581386739</v>
      </c>
      <c r="AE765" s="185">
        <f t="shared" si="106"/>
        <v>98.285916343395016</v>
      </c>
      <c r="AF765" s="185">
        <f t="shared" si="106"/>
        <v>97.065289136635499</v>
      </c>
      <c r="AG765" s="185">
        <f t="shared" si="106"/>
        <v>95.850764905676826</v>
      </c>
      <c r="AH765" s="185">
        <f t="shared" si="106"/>
        <v>94.642461850556714</v>
      </c>
      <c r="AI765" s="185">
        <f t="shared" si="106"/>
        <v>93.456071699127364</v>
      </c>
      <c r="AJ765" s="185">
        <f t="shared" si="106"/>
        <v>92.291169127692527</v>
      </c>
      <c r="AK765" s="185">
        <f t="shared" si="106"/>
        <v>91.595542403639186</v>
      </c>
      <c r="AL765" s="185">
        <f t="shared" si="106"/>
        <v>90.90849074418135</v>
      </c>
      <c r="AM765" s="185">
        <f t="shared" si="106"/>
        <v>90.214513478267733</v>
      </c>
      <c r="AN765" s="185">
        <f t="shared" si="106"/>
        <v>89.528800768821469</v>
      </c>
      <c r="AO765" s="185">
        <f t="shared" si="106"/>
        <v>88.835905390390622</v>
      </c>
      <c r="AP765" s="185">
        <f t="shared" si="106"/>
        <v>88.150970912987773</v>
      </c>
      <c r="AQ765" s="185">
        <f t="shared" si="106"/>
        <v>87.458598753881404</v>
      </c>
      <c r="AR765" s="185">
        <f t="shared" si="106"/>
        <v>86.773889841582658</v>
      </c>
      <c r="AS765" s="185">
        <f t="shared" si="106"/>
        <v>86.096678050249352</v>
      </c>
      <c r="AT765" s="185">
        <f t="shared" si="106"/>
        <v>85.42680107764258</v>
      </c>
    </row>
    <row r="766" spans="7:48" ht="13.9" customHeight="1" thickBot="1" x14ac:dyDescent="0.45">
      <c r="G766" s="24"/>
      <c r="H766" s="250"/>
      <c r="I766" s="25"/>
      <c r="J766" s="252"/>
      <c r="K766" s="167" t="s">
        <v>172</v>
      </c>
      <c r="L766" s="186">
        <f t="shared" si="107"/>
        <v>169.62250672992462</v>
      </c>
      <c r="M766" s="186">
        <f t="shared" si="106"/>
        <v>172.56416129465677</v>
      </c>
      <c r="N766" s="186">
        <f t="shared" si="106"/>
        <v>170.54862241266943</v>
      </c>
      <c r="O766" s="186">
        <f t="shared" si="106"/>
        <v>168.54905262136512</v>
      </c>
      <c r="P766" s="186">
        <f t="shared" si="106"/>
        <v>166.56561689269185</v>
      </c>
      <c r="Q766" s="186">
        <f t="shared" si="106"/>
        <v>164.5984782065259</v>
      </c>
      <c r="R766" s="186">
        <f t="shared" si="106"/>
        <v>162.64779739764589</v>
      </c>
      <c r="S766" s="186">
        <f t="shared" si="106"/>
        <v>160.71373300131017</v>
      </c>
      <c r="T766" s="186">
        <f t="shared" si="106"/>
        <v>158.79644109764317</v>
      </c>
      <c r="U766" s="186">
        <f t="shared" si="106"/>
        <v>156.89607515506108</v>
      </c>
      <c r="V766" s="186">
        <f t="shared" si="106"/>
        <v>155.01278587297242</v>
      </c>
      <c r="W766" s="186">
        <f t="shared" si="106"/>
        <v>153.14672102399487</v>
      </c>
      <c r="X766" s="186">
        <f t="shared" si="106"/>
        <v>151.29802529594835</v>
      </c>
      <c r="Y766" s="186">
        <f t="shared" si="106"/>
        <v>149.46684013387369</v>
      </c>
      <c r="Z766" s="186">
        <f t="shared" si="106"/>
        <v>147.65330358236034</v>
      </c>
      <c r="AA766" s="186">
        <f t="shared" si="106"/>
        <v>146.64548230519904</v>
      </c>
      <c r="AB766" s="186">
        <f t="shared" si="106"/>
        <v>145.64326098811216</v>
      </c>
      <c r="AC766" s="186">
        <f t="shared" si="106"/>
        <v>144.64666237134279</v>
      </c>
      <c r="AD766" s="186">
        <f t="shared" si="106"/>
        <v>143.65570881281161</v>
      </c>
      <c r="AE766" s="186">
        <f t="shared" si="106"/>
        <v>142.67042227964649</v>
      </c>
      <c r="AF766" s="186">
        <f t="shared" si="106"/>
        <v>141.69082433975757</v>
      </c>
      <c r="AG766" s="186">
        <f t="shared" si="106"/>
        <v>140.71693615347422</v>
      </c>
      <c r="AH766" s="186">
        <f t="shared" si="106"/>
        <v>139.74877846523944</v>
      </c>
      <c r="AI766" s="186">
        <f t="shared" si="106"/>
        <v>138.78637159537146</v>
      </c>
      <c r="AJ766" s="186">
        <f t="shared" si="106"/>
        <v>137.82973543189883</v>
      </c>
      <c r="AK766" s="186">
        <f t="shared" si="106"/>
        <v>137.82973543189883</v>
      </c>
      <c r="AL766" s="186">
        <f t="shared" si="106"/>
        <v>137.82973543189883</v>
      </c>
      <c r="AM766" s="186">
        <f t="shared" si="106"/>
        <v>137.82973543189883</v>
      </c>
      <c r="AN766" s="186">
        <f t="shared" si="106"/>
        <v>137.82973543189883</v>
      </c>
      <c r="AO766" s="186">
        <f t="shared" si="106"/>
        <v>137.82973543189883</v>
      </c>
      <c r="AP766" s="186">
        <f t="shared" si="106"/>
        <v>137.82973543189883</v>
      </c>
      <c r="AQ766" s="186">
        <f t="shared" si="106"/>
        <v>137.82973543189883</v>
      </c>
      <c r="AR766" s="186">
        <f t="shared" si="106"/>
        <v>137.82973543189883</v>
      </c>
      <c r="AS766" s="186">
        <f t="shared" si="106"/>
        <v>137.82973543189883</v>
      </c>
      <c r="AT766" s="186">
        <f t="shared" si="106"/>
        <v>137.82973543189883</v>
      </c>
    </row>
    <row r="767" spans="7:48" ht="13.9" customHeight="1" thickTop="1" x14ac:dyDescent="0.4">
      <c r="G767" s="24"/>
      <c r="H767" s="250"/>
      <c r="I767" s="25"/>
      <c r="J767" s="252"/>
      <c r="K767" s="163" t="s">
        <v>173</v>
      </c>
      <c r="L767" s="187">
        <f xml:space="preserve"> ((L604 * L806 * $S$47 * (L450 * 1 + L672) +L497) * 1000 / (L262 * 8760)) + L544 + 0</f>
        <v>121.95377718638471</v>
      </c>
      <c r="M767" s="187">
        <f t="shared" ref="M767:AT769" si="108" xml:space="preserve"> ((M604 * M806 * $S$47 * (M450 * 1 + M672) +M497) * 1000 / (M262 * 8760)) + M544 + 0</f>
        <v>111.37342843004649</v>
      </c>
      <c r="N767" s="187">
        <f t="shared" si="108"/>
        <v>105.15451134344255</v>
      </c>
      <c r="O767" s="187">
        <f t="shared" si="108"/>
        <v>99.205830897815815</v>
      </c>
      <c r="P767" s="187">
        <f t="shared" si="108"/>
        <v>93.530394980258748</v>
      </c>
      <c r="Q767" s="187">
        <f t="shared" si="108"/>
        <v>89.189899443206755</v>
      </c>
      <c r="R767" s="187">
        <f t="shared" si="108"/>
        <v>85.043333044766626</v>
      </c>
      <c r="S767" s="187">
        <f t="shared" si="108"/>
        <v>81.067316946610788</v>
      </c>
      <c r="T767" s="187">
        <f t="shared" si="108"/>
        <v>77.254098576571806</v>
      </c>
      <c r="U767" s="187">
        <f t="shared" si="108"/>
        <v>73.609318408900322</v>
      </c>
      <c r="V767" s="187">
        <f t="shared" si="108"/>
        <v>70.124465391765924</v>
      </c>
      <c r="W767" s="187">
        <f t="shared" si="108"/>
        <v>66.778898158668795</v>
      </c>
      <c r="X767" s="187">
        <f t="shared" si="108"/>
        <v>63.577845378383238</v>
      </c>
      <c r="Y767" s="187">
        <f t="shared" si="108"/>
        <v>60.513633275690836</v>
      </c>
      <c r="Z767" s="187">
        <f t="shared" si="108"/>
        <v>57.578866948934866</v>
      </c>
      <c r="AA767" s="187">
        <f t="shared" si="108"/>
        <v>56.761093933230001</v>
      </c>
      <c r="AB767" s="187">
        <f t="shared" si="108"/>
        <v>55.961368230333484</v>
      </c>
      <c r="AC767" s="187">
        <f t="shared" si="108"/>
        <v>55.168142286333804</v>
      </c>
      <c r="AD767" s="187">
        <f t="shared" si="108"/>
        <v>54.3813043438346</v>
      </c>
      <c r="AE767" s="187">
        <f t="shared" si="108"/>
        <v>53.600746434847935</v>
      </c>
      <c r="AF767" s="187">
        <f t="shared" si="108"/>
        <v>52.836975948821738</v>
      </c>
      <c r="AG767" s="187">
        <f t="shared" si="108"/>
        <v>52.079026218823493</v>
      </c>
      <c r="AH767" s="187">
        <f t="shared" si="108"/>
        <v>51.326807131812068</v>
      </c>
      <c r="AI767" s="187">
        <f t="shared" si="108"/>
        <v>50.580231292924999</v>
      </c>
      <c r="AJ767" s="187">
        <f t="shared" si="108"/>
        <v>49.849333093398656</v>
      </c>
      <c r="AK767" s="187">
        <f t="shared" si="108"/>
        <v>49.373985282992592</v>
      </c>
      <c r="AL767" s="187">
        <f t="shared" si="108"/>
        <v>48.917402216910858</v>
      </c>
      <c r="AM767" s="187">
        <f t="shared" si="108"/>
        <v>48.449171636554276</v>
      </c>
      <c r="AN767" s="187">
        <f t="shared" si="108"/>
        <v>47.989230735928537</v>
      </c>
      <c r="AO767" s="187">
        <f t="shared" si="108"/>
        <v>47.527377538442423</v>
      </c>
      <c r="AP767" s="187">
        <f t="shared" si="108"/>
        <v>47.063467033146267</v>
      </c>
      <c r="AQ767" s="187">
        <f t="shared" si="108"/>
        <v>46.607278055804024</v>
      </c>
      <c r="AR767" s="187">
        <f t="shared" si="108"/>
        <v>46.148696306444073</v>
      </c>
      <c r="AS767" s="187">
        <f t="shared" si="108"/>
        <v>45.697459723067837</v>
      </c>
      <c r="AT767" s="187">
        <f t="shared" si="108"/>
        <v>45.24350616987563</v>
      </c>
    </row>
    <row r="768" spans="7:48" ht="13.9" customHeight="1" x14ac:dyDescent="0.4">
      <c r="G768" s="24"/>
      <c r="H768" s="250"/>
      <c r="I768" s="25"/>
      <c r="J768" s="252"/>
      <c r="K768" s="165" t="s">
        <v>174</v>
      </c>
      <c r="L768" s="185">
        <f t="shared" ref="L768:AA769" si="109" xml:space="preserve"> ((L605 * L807 * $S$47 * (L451 * 1 + L673) +L498) * 1000 / (L263 * 8760)) + L545 + 0</f>
        <v>121.95377718638471</v>
      </c>
      <c r="M768" s="185">
        <f t="shared" si="109"/>
        <v>117.8429865419205</v>
      </c>
      <c r="N768" s="185">
        <f t="shared" si="109"/>
        <v>113.8624465017545</v>
      </c>
      <c r="O768" s="185">
        <f t="shared" si="109"/>
        <v>110.00852998714917</v>
      </c>
      <c r="P768" s="185">
        <f t="shared" si="109"/>
        <v>106.29377430975674</v>
      </c>
      <c r="Q768" s="185">
        <f t="shared" si="109"/>
        <v>102.32016846524063</v>
      </c>
      <c r="R768" s="185">
        <f t="shared" si="109"/>
        <v>98.495021691517934</v>
      </c>
      <c r="S768" s="185">
        <f t="shared" si="109"/>
        <v>94.798077564230326</v>
      </c>
      <c r="T768" s="185">
        <f t="shared" si="109"/>
        <v>91.210614684953811</v>
      </c>
      <c r="U768" s="185">
        <f t="shared" si="109"/>
        <v>87.758287659832604</v>
      </c>
      <c r="V768" s="185">
        <f t="shared" si="109"/>
        <v>84.422175494006865</v>
      </c>
      <c r="W768" s="185">
        <f t="shared" si="109"/>
        <v>81.198435511586069</v>
      </c>
      <c r="X768" s="185">
        <f t="shared" si="109"/>
        <v>78.096659393544144</v>
      </c>
      <c r="Y768" s="185">
        <f t="shared" si="109"/>
        <v>75.08613674906556</v>
      </c>
      <c r="Z768" s="185">
        <f t="shared" si="109"/>
        <v>72.18968770738573</v>
      </c>
      <c r="AA768" s="185">
        <f t="shared" si="109"/>
        <v>71.19186888810448</v>
      </c>
      <c r="AB768" s="185">
        <f t="shared" si="108"/>
        <v>70.222696066637866</v>
      </c>
      <c r="AC768" s="185">
        <f t="shared" si="108"/>
        <v>69.256777604576328</v>
      </c>
      <c r="AD768" s="185">
        <f t="shared" si="108"/>
        <v>68.29425620315466</v>
      </c>
      <c r="AE768" s="185">
        <f t="shared" si="108"/>
        <v>67.359425010728515</v>
      </c>
      <c r="AF768" s="185">
        <f t="shared" si="108"/>
        <v>66.415787385720748</v>
      </c>
      <c r="AG768" s="185">
        <f t="shared" si="108"/>
        <v>65.499315764481665</v>
      </c>
      <c r="AH768" s="185">
        <f t="shared" si="108"/>
        <v>64.585997678069901</v>
      </c>
      <c r="AI768" s="185">
        <f t="shared" si="108"/>
        <v>63.687524555319165</v>
      </c>
      <c r="AJ768" s="185">
        <f t="shared" si="108"/>
        <v>62.792223158499233</v>
      </c>
      <c r="AK768" s="185">
        <f t="shared" si="108"/>
        <v>62.317137177431263</v>
      </c>
      <c r="AL768" s="185">
        <f t="shared" si="108"/>
        <v>61.823596128475806</v>
      </c>
      <c r="AM768" s="185">
        <f t="shared" si="108"/>
        <v>61.345744866437151</v>
      </c>
      <c r="AN768" s="185">
        <f t="shared" si="108"/>
        <v>60.860716581897663</v>
      </c>
      <c r="AO768" s="185">
        <f t="shared" si="108"/>
        <v>60.379820804052358</v>
      </c>
      <c r="AP768" s="185">
        <f t="shared" si="108"/>
        <v>59.891628529691474</v>
      </c>
      <c r="AQ768" s="185">
        <f t="shared" si="108"/>
        <v>59.418755182084361</v>
      </c>
      <c r="AR768" s="185">
        <f t="shared" si="108"/>
        <v>58.938441690074697</v>
      </c>
      <c r="AS768" s="185">
        <f t="shared" si="108"/>
        <v>58.450638990841718</v>
      </c>
      <c r="AT768" s="185">
        <f t="shared" si="108"/>
        <v>57.977896712907523</v>
      </c>
    </row>
    <row r="769" spans="7:46" ht="13.9" customHeight="1" thickBot="1" x14ac:dyDescent="0.45">
      <c r="G769" s="24"/>
      <c r="H769" s="250"/>
      <c r="I769" s="25"/>
      <c r="J769" s="252"/>
      <c r="K769" s="167" t="s">
        <v>175</v>
      </c>
      <c r="L769" s="186">
        <f t="shared" si="109"/>
        <v>121.95377718638471</v>
      </c>
      <c r="M769" s="186">
        <f t="shared" si="108"/>
        <v>124.01202445570677</v>
      </c>
      <c r="N769" s="186">
        <f t="shared" si="108"/>
        <v>122.37052061823324</v>
      </c>
      <c r="O769" s="186">
        <f t="shared" si="108"/>
        <v>120.74202239621641</v>
      </c>
      <c r="P769" s="186">
        <f t="shared" si="108"/>
        <v>119.12666414681908</v>
      </c>
      <c r="Q769" s="186">
        <f t="shared" si="108"/>
        <v>117.52457860481243</v>
      </c>
      <c r="R769" s="186">
        <f t="shared" si="108"/>
        <v>115.9358967579481</v>
      </c>
      <c r="S769" s="186">
        <f t="shared" si="108"/>
        <v>114.3607477211924</v>
      </c>
      <c r="T769" s="186">
        <f t="shared" si="108"/>
        <v>112.79925860999093</v>
      </c>
      <c r="U769" s="186">
        <f t="shared" si="108"/>
        <v>111.25155441275078</v>
      </c>
      <c r="V769" s="186">
        <f t="shared" si="108"/>
        <v>109.71775786273176</v>
      </c>
      <c r="W769" s="186">
        <f t="shared" si="108"/>
        <v>108.1979893095442</v>
      </c>
      <c r="X769" s="186">
        <f t="shared" si="108"/>
        <v>106.69236659046416</v>
      </c>
      <c r="Y769" s="186">
        <f t="shared" si="108"/>
        <v>105.20100490176961</v>
      </c>
      <c r="Z769" s="186">
        <f t="shared" si="108"/>
        <v>103.72401667032827</v>
      </c>
      <c r="AA769" s="186">
        <f t="shared" si="108"/>
        <v>102.90322253495712</v>
      </c>
      <c r="AB769" s="186">
        <f t="shared" si="108"/>
        <v>102.08698914313396</v>
      </c>
      <c r="AC769" s="186">
        <f t="shared" si="108"/>
        <v>101.27533501506541</v>
      </c>
      <c r="AD769" s="186">
        <f t="shared" si="108"/>
        <v>100.4682783595852</v>
      </c>
      <c r="AE769" s="186">
        <f t="shared" si="108"/>
        <v>99.665837067256078</v>
      </c>
      <c r="AF769" s="186">
        <f t="shared" si="108"/>
        <v>98.868028703508031</v>
      </c>
      <c r="AG769" s="186">
        <f t="shared" si="108"/>
        <v>98.074870501827476</v>
      </c>
      <c r="AH769" s="186">
        <f t="shared" si="108"/>
        <v>97.286379356992867</v>
      </c>
      <c r="AI769" s="186">
        <f t="shared" si="108"/>
        <v>96.502571818365013</v>
      </c>
      <c r="AJ769" s="186">
        <f t="shared" si="108"/>
        <v>95.723464083237644</v>
      </c>
      <c r="AK769" s="186">
        <f t="shared" si="108"/>
        <v>95.723464083237644</v>
      </c>
      <c r="AL769" s="186">
        <f t="shared" si="108"/>
        <v>95.723464083237644</v>
      </c>
      <c r="AM769" s="186">
        <f t="shared" si="108"/>
        <v>95.723464083237644</v>
      </c>
      <c r="AN769" s="186">
        <f t="shared" si="108"/>
        <v>95.723464083237644</v>
      </c>
      <c r="AO769" s="186">
        <f t="shared" si="108"/>
        <v>95.723464083237644</v>
      </c>
      <c r="AP769" s="186">
        <f t="shared" si="108"/>
        <v>95.723464083237644</v>
      </c>
      <c r="AQ769" s="186">
        <f t="shared" si="108"/>
        <v>95.723464083237644</v>
      </c>
      <c r="AR769" s="186">
        <f t="shared" si="108"/>
        <v>95.723464083237644</v>
      </c>
      <c r="AS769" s="186">
        <f t="shared" si="108"/>
        <v>95.723464083237644</v>
      </c>
      <c r="AT769" s="186">
        <f t="shared" si="108"/>
        <v>95.723464083237644</v>
      </c>
    </row>
    <row r="770" spans="7:46" ht="13.9" customHeight="1" thickTop="1" x14ac:dyDescent="0.4">
      <c r="G770" s="24"/>
      <c r="H770" s="250"/>
      <c r="I770" s="25"/>
      <c r="J770" s="252"/>
      <c r="K770" s="163" t="s">
        <v>176</v>
      </c>
      <c r="L770" s="187">
        <f xml:space="preserve"> ((L604 * L806 * $S$47 * (L453 * 1 + L675) +L500) * 1000 / (L265 * 8760)) + L547 + 0</f>
        <v>128.33468078697226</v>
      </c>
      <c r="M770" s="187">
        <f t="shared" ref="M770:AT772" si="110" xml:space="preserve"> ((M604 * M806 * $S$47 * (M453 * 1 + M675) +M500) * 1000 / (M265 * 8760)) + M547 + 0</f>
        <v>117.19466836773246</v>
      </c>
      <c r="N770" s="187">
        <f t="shared" si="110"/>
        <v>110.63276746513296</v>
      </c>
      <c r="O770" s="187">
        <f t="shared" si="110"/>
        <v>104.3595275114935</v>
      </c>
      <c r="P770" s="187">
        <f t="shared" si="110"/>
        <v>98.377126739507943</v>
      </c>
      <c r="Q770" s="187">
        <f t="shared" si="110"/>
        <v>93.79060985096153</v>
      </c>
      <c r="R770" s="187">
        <f t="shared" si="110"/>
        <v>89.410909260246157</v>
      </c>
      <c r="S770" s="187">
        <f t="shared" si="110"/>
        <v>85.213751355488867</v>
      </c>
      <c r="T770" s="187">
        <f t="shared" si="110"/>
        <v>81.204497490690983</v>
      </c>
      <c r="U770" s="187">
        <f t="shared" si="110"/>
        <v>77.360375883409176</v>
      </c>
      <c r="V770" s="187">
        <f t="shared" si="110"/>
        <v>73.673497210118001</v>
      </c>
      <c r="W770" s="187">
        <f t="shared" si="110"/>
        <v>70.148788776693337</v>
      </c>
      <c r="X770" s="187">
        <f t="shared" si="110"/>
        <v>66.777733977399109</v>
      </c>
      <c r="Y770" s="187">
        <f t="shared" si="110"/>
        <v>63.540234986097829</v>
      </c>
      <c r="Z770" s="187">
        <f t="shared" si="110"/>
        <v>60.440940953025475</v>
      </c>
      <c r="AA770" s="187">
        <f t="shared" si="110"/>
        <v>59.583824963826096</v>
      </c>
      <c r="AB770" s="187">
        <f t="shared" si="110"/>
        <v>58.734458333477697</v>
      </c>
      <c r="AC770" s="187">
        <f t="shared" si="110"/>
        <v>57.903834141903459</v>
      </c>
      <c r="AD770" s="187">
        <f t="shared" si="110"/>
        <v>57.080387218900498</v>
      </c>
      <c r="AE770" s="187">
        <f t="shared" si="110"/>
        <v>56.253112631994043</v>
      </c>
      <c r="AF770" s="187">
        <f t="shared" si="110"/>
        <v>55.443759915976045</v>
      </c>
      <c r="AG770" s="187">
        <f t="shared" si="110"/>
        <v>54.641198629504032</v>
      </c>
      <c r="AH770" s="187">
        <f t="shared" si="110"/>
        <v>53.855795410915391</v>
      </c>
      <c r="AI770" s="187">
        <f t="shared" si="110"/>
        <v>53.0663395586174</v>
      </c>
      <c r="AJ770" s="187">
        <f t="shared" si="110"/>
        <v>52.293572224209953</v>
      </c>
      <c r="AK770" s="187">
        <f t="shared" si="110"/>
        <v>51.802945017771535</v>
      </c>
      <c r="AL770" s="187">
        <f t="shared" si="110"/>
        <v>51.311335857826641</v>
      </c>
      <c r="AM770" s="187">
        <f t="shared" si="110"/>
        <v>50.828726669155543</v>
      </c>
      <c r="AN770" s="187">
        <f t="shared" si="110"/>
        <v>50.344749705501719</v>
      </c>
      <c r="AO770" s="187">
        <f t="shared" si="110"/>
        <v>49.859246170509685</v>
      </c>
      <c r="AP770" s="187">
        <f t="shared" si="110"/>
        <v>49.372057936692009</v>
      </c>
      <c r="AQ770" s="187">
        <f t="shared" si="110"/>
        <v>48.893068014036878</v>
      </c>
      <c r="AR770" s="187">
        <f t="shared" si="110"/>
        <v>48.412031793734506</v>
      </c>
      <c r="AS770" s="187">
        <f t="shared" si="110"/>
        <v>47.928795815777939</v>
      </c>
      <c r="AT770" s="187">
        <f t="shared" si="110"/>
        <v>47.453181054544146</v>
      </c>
    </row>
    <row r="771" spans="7:46" ht="13.9" customHeight="1" x14ac:dyDescent="0.4">
      <c r="G771" s="24"/>
      <c r="H771" s="250"/>
      <c r="I771" s="25"/>
      <c r="J771" s="252"/>
      <c r="K771" s="165" t="s">
        <v>177</v>
      </c>
      <c r="L771" s="185">
        <f t="shared" ref="L771:AA772" si="111" xml:space="preserve"> ((L605 * L807 * $S$47 * (L454 * 1 + L676) +L501) * 1000 / (L266 * 8760)) + L548 + 0</f>
        <v>128.33468078697226</v>
      </c>
      <c r="M771" s="185">
        <f t="shared" si="111"/>
        <v>124.00532765819369</v>
      </c>
      <c r="N771" s="185">
        <f t="shared" si="111"/>
        <v>119.81390126419399</v>
      </c>
      <c r="O771" s="185">
        <f t="shared" si="111"/>
        <v>115.75652555507507</v>
      </c>
      <c r="P771" s="185">
        <f t="shared" si="111"/>
        <v>111.81304710895706</v>
      </c>
      <c r="Q771" s="185">
        <f t="shared" si="111"/>
        <v>107.63006162210698</v>
      </c>
      <c r="R771" s="185">
        <f t="shared" si="111"/>
        <v>103.58787140673299</v>
      </c>
      <c r="S771" s="185">
        <f t="shared" si="111"/>
        <v>99.682032495255498</v>
      </c>
      <c r="T771" s="185">
        <f t="shared" si="111"/>
        <v>95.908183343830842</v>
      </c>
      <c r="U771" s="185">
        <f t="shared" si="111"/>
        <v>92.262045009307641</v>
      </c>
      <c r="V771" s="185">
        <f t="shared" si="111"/>
        <v>88.753594583290976</v>
      </c>
      <c r="W771" s="185">
        <f t="shared" si="111"/>
        <v>85.350048713688778</v>
      </c>
      <c r="X771" s="185">
        <f t="shared" si="111"/>
        <v>82.061883250253473</v>
      </c>
      <c r="Y771" s="185">
        <f t="shared" si="111"/>
        <v>78.898382615187273</v>
      </c>
      <c r="Z771" s="185">
        <f t="shared" si="111"/>
        <v>75.828921738873035</v>
      </c>
      <c r="AA771" s="185">
        <f t="shared" si="111"/>
        <v>74.789168373925165</v>
      </c>
      <c r="AB771" s="185">
        <f t="shared" si="110"/>
        <v>73.753581348032228</v>
      </c>
      <c r="AC771" s="185">
        <f t="shared" si="110"/>
        <v>72.734801145049332</v>
      </c>
      <c r="AD771" s="185">
        <f t="shared" si="110"/>
        <v>71.73253725476701</v>
      </c>
      <c r="AE771" s="185">
        <f t="shared" si="110"/>
        <v>70.734270517227216</v>
      </c>
      <c r="AF771" s="185">
        <f t="shared" si="110"/>
        <v>69.752229685748901</v>
      </c>
      <c r="AG771" s="185">
        <f t="shared" si="110"/>
        <v>68.774172491364808</v>
      </c>
      <c r="AH771" s="185">
        <f t="shared" si="110"/>
        <v>67.812059657993188</v>
      </c>
      <c r="AI771" s="185">
        <f t="shared" si="110"/>
        <v>66.86562271167665</v>
      </c>
      <c r="AJ771" s="185">
        <f t="shared" si="110"/>
        <v>65.923024232113448</v>
      </c>
      <c r="AK771" s="185">
        <f t="shared" si="110"/>
        <v>65.413507095122938</v>
      </c>
      <c r="AL771" s="185">
        <f t="shared" si="110"/>
        <v>64.9086310949167</v>
      </c>
      <c r="AM771" s="185">
        <f t="shared" si="110"/>
        <v>64.396772337858863</v>
      </c>
      <c r="AN771" s="185">
        <f t="shared" si="110"/>
        <v>63.889395918681132</v>
      </c>
      <c r="AO771" s="185">
        <f t="shared" si="110"/>
        <v>63.374906802131633</v>
      </c>
      <c r="AP771" s="185">
        <f t="shared" si="110"/>
        <v>62.876232399299262</v>
      </c>
      <c r="AQ771" s="185">
        <f t="shared" si="110"/>
        <v>62.370289838521828</v>
      </c>
      <c r="AR771" s="185">
        <f t="shared" si="110"/>
        <v>61.857026115696712</v>
      </c>
      <c r="AS771" s="185">
        <f t="shared" si="110"/>
        <v>61.359297911290618</v>
      </c>
      <c r="AT771" s="185">
        <f t="shared" si="110"/>
        <v>60.854095671297884</v>
      </c>
    </row>
    <row r="772" spans="7:46" ht="13.9" customHeight="1" thickBot="1" x14ac:dyDescent="0.45">
      <c r="G772" s="24"/>
      <c r="H772" s="250"/>
      <c r="I772" s="25"/>
      <c r="J772" s="252"/>
      <c r="K772" s="167" t="s">
        <v>178</v>
      </c>
      <c r="L772" s="186">
        <f t="shared" si="111"/>
        <v>128.33468078697226</v>
      </c>
      <c r="M772" s="186">
        <f t="shared" si="110"/>
        <v>130.48188292420761</v>
      </c>
      <c r="N772" s="186">
        <f t="shared" si="110"/>
        <v>128.74678283329575</v>
      </c>
      <c r="O772" s="186">
        <f t="shared" si="110"/>
        <v>127.02542991984768</v>
      </c>
      <c r="P772" s="186">
        <f t="shared" si="110"/>
        <v>125.31796620188382</v>
      </c>
      <c r="Q772" s="186">
        <f t="shared" si="110"/>
        <v>123.62453198252635</v>
      </c>
      <c r="R772" s="186">
        <f t="shared" si="110"/>
        <v>121.94526571826533</v>
      </c>
      <c r="S772" s="186">
        <f t="shared" si="110"/>
        <v>120.28030388602188</v>
      </c>
      <c r="T772" s="186">
        <f t="shared" si="110"/>
        <v>118.62978084918663</v>
      </c>
      <c r="U772" s="186">
        <f t="shared" si="110"/>
        <v>116.9938287228308</v>
      </c>
      <c r="V772" s="186">
        <f t="shared" si="110"/>
        <v>115.3725772382931</v>
      </c>
      <c r="W772" s="186">
        <f t="shared" si="110"/>
        <v>113.76615360735033</v>
      </c>
      <c r="X772" s="186">
        <f t="shared" si="110"/>
        <v>112.17468238619527</v>
      </c>
      <c r="Y772" s="186">
        <f t="shared" si="110"/>
        <v>110.59828533943653</v>
      </c>
      <c r="Z772" s="186">
        <f t="shared" si="110"/>
        <v>109.03708130436469</v>
      </c>
      <c r="AA772" s="186">
        <f t="shared" si="110"/>
        <v>108.1694866351409</v>
      </c>
      <c r="AB772" s="186">
        <f t="shared" si="110"/>
        <v>107.30671275668479</v>
      </c>
      <c r="AC772" s="186">
        <f t="shared" si="110"/>
        <v>106.44877924519916</v>
      </c>
      <c r="AD772" s="186">
        <f t="shared" si="110"/>
        <v>105.5957053477601</v>
      </c>
      <c r="AE772" s="186">
        <f t="shared" si="110"/>
        <v>104.74750997502517</v>
      </c>
      <c r="AF772" s="186">
        <f t="shared" si="110"/>
        <v>103.90421169398061</v>
      </c>
      <c r="AG772" s="186">
        <f t="shared" si="110"/>
        <v>103.06582872074216</v>
      </c>
      <c r="AH772" s="186">
        <f t="shared" si="110"/>
        <v>102.23237891340486</v>
      </c>
      <c r="AI772" s="186">
        <f t="shared" si="110"/>
        <v>101.403879764951</v>
      </c>
      <c r="AJ772" s="186">
        <f t="shared" si="110"/>
        <v>100.5803483962213</v>
      </c>
      <c r="AK772" s="186">
        <f t="shared" si="110"/>
        <v>100.5803483962213</v>
      </c>
      <c r="AL772" s="186">
        <f t="shared" si="110"/>
        <v>100.5803483962213</v>
      </c>
      <c r="AM772" s="186">
        <f t="shared" si="110"/>
        <v>100.5803483962213</v>
      </c>
      <c r="AN772" s="186">
        <f t="shared" si="110"/>
        <v>100.5803483962213</v>
      </c>
      <c r="AO772" s="186">
        <f t="shared" si="110"/>
        <v>100.5803483962213</v>
      </c>
      <c r="AP772" s="186">
        <f t="shared" si="110"/>
        <v>100.5803483962213</v>
      </c>
      <c r="AQ772" s="186">
        <f t="shared" si="110"/>
        <v>100.5803483962213</v>
      </c>
      <c r="AR772" s="186">
        <f t="shared" si="110"/>
        <v>100.5803483962213</v>
      </c>
      <c r="AS772" s="186">
        <f t="shared" si="110"/>
        <v>100.5803483962213</v>
      </c>
      <c r="AT772" s="186">
        <f t="shared" si="110"/>
        <v>100.5803483962213</v>
      </c>
    </row>
    <row r="773" spans="7:46" ht="13.9" customHeight="1" thickTop="1" x14ac:dyDescent="0.4">
      <c r="G773" s="24"/>
      <c r="H773" s="250"/>
      <c r="I773" s="25"/>
      <c r="J773" s="252"/>
      <c r="K773" s="163" t="s">
        <v>179</v>
      </c>
      <c r="L773" s="187">
        <f xml:space="preserve"> ((L604 * L806 * $S$47 * (L456 * 1 + L678) +L503) * 1000 / (L268 * 8760)) + L550 + 0</f>
        <v>134.95442717099181</v>
      </c>
      <c r="M773" s="187">
        <f t="shared" ref="M773:AT775" si="112" xml:space="preserve"> ((M604 * M806 * $S$47 * (M456 * 1 + M678) +M503) * 1000 / (M268 * 8760)) + M550 + 0</f>
        <v>123.23799558492694</v>
      </c>
      <c r="N773" s="187">
        <f t="shared" si="112"/>
        <v>116.34750029137167</v>
      </c>
      <c r="O773" s="187">
        <f t="shared" si="112"/>
        <v>109.76319480448673</v>
      </c>
      <c r="P773" s="187">
        <f t="shared" si="112"/>
        <v>103.4706286387987</v>
      </c>
      <c r="Q773" s="187">
        <f t="shared" si="112"/>
        <v>98.662402370801132</v>
      </c>
      <c r="R773" s="187">
        <f t="shared" si="112"/>
        <v>94.057448532803789</v>
      </c>
      <c r="S773" s="187">
        <f t="shared" si="112"/>
        <v>89.646450488479388</v>
      </c>
      <c r="T773" s="187">
        <f t="shared" si="112"/>
        <v>85.420362432419807</v>
      </c>
      <c r="U773" s="187">
        <f t="shared" si="112"/>
        <v>81.384057303739468</v>
      </c>
      <c r="V773" s="187">
        <f t="shared" si="112"/>
        <v>77.514556252909088</v>
      </c>
      <c r="W773" s="187">
        <f t="shared" si="112"/>
        <v>73.803650313767591</v>
      </c>
      <c r="X773" s="187">
        <f t="shared" si="112"/>
        <v>70.255877810718104</v>
      </c>
      <c r="Y773" s="187">
        <f t="shared" si="112"/>
        <v>66.850318241907459</v>
      </c>
      <c r="Z773" s="187">
        <f t="shared" si="112"/>
        <v>63.5913552534738</v>
      </c>
      <c r="AA773" s="187">
        <f t="shared" si="112"/>
        <v>62.700405616395926</v>
      </c>
      <c r="AB773" s="187">
        <f t="shared" si="112"/>
        <v>61.806395869031725</v>
      </c>
      <c r="AC773" s="187">
        <f t="shared" si="112"/>
        <v>60.920963281243381</v>
      </c>
      <c r="AD773" s="187">
        <f t="shared" si="112"/>
        <v>60.055168324879205</v>
      </c>
      <c r="AE773" s="187">
        <f t="shared" si="112"/>
        <v>59.197324696687076</v>
      </c>
      <c r="AF773" s="187">
        <f t="shared" si="112"/>
        <v>58.336310926316052</v>
      </c>
      <c r="AG773" s="187">
        <f t="shared" si="112"/>
        <v>57.494038296323588</v>
      </c>
      <c r="AH773" s="187">
        <f t="shared" si="112"/>
        <v>56.659260816145533</v>
      </c>
      <c r="AI773" s="187">
        <f t="shared" si="112"/>
        <v>55.842413274440723</v>
      </c>
      <c r="AJ773" s="187">
        <f t="shared" si="112"/>
        <v>55.02208372303356</v>
      </c>
      <c r="AK773" s="187">
        <f t="shared" si="112"/>
        <v>54.508960255458575</v>
      </c>
      <c r="AL773" s="187">
        <f t="shared" si="112"/>
        <v>53.995304922635469</v>
      </c>
      <c r="AM773" s="187">
        <f t="shared" si="112"/>
        <v>53.480937251356565</v>
      </c>
      <c r="AN773" s="187">
        <f t="shared" si="112"/>
        <v>52.965678457651755</v>
      </c>
      <c r="AO773" s="187">
        <f t="shared" si="112"/>
        <v>52.459646525958931</v>
      </c>
      <c r="AP773" s="187">
        <f t="shared" si="112"/>
        <v>51.942047766635476</v>
      </c>
      <c r="AQ773" s="187">
        <f t="shared" si="112"/>
        <v>51.443516278961638</v>
      </c>
      <c r="AR773" s="187">
        <f t="shared" si="112"/>
        <v>50.933076567647468</v>
      </c>
      <c r="AS773" s="187">
        <f t="shared" si="112"/>
        <v>50.43102280028662</v>
      </c>
      <c r="AT773" s="187">
        <f t="shared" si="112"/>
        <v>49.926946514520104</v>
      </c>
    </row>
    <row r="774" spans="7:46" ht="13.9" customHeight="1" x14ac:dyDescent="0.4">
      <c r="G774" s="24"/>
      <c r="H774" s="250"/>
      <c r="I774" s="25"/>
      <c r="J774" s="252"/>
      <c r="K774" s="165" t="s">
        <v>180</v>
      </c>
      <c r="L774" s="185">
        <f t="shared" ref="L774:AA775" si="113" xml:space="preserve"> ((L605 * L807 * $S$47 * (L457 * 1 + L679) +L504) * 1000 / (L269 * 8760)) + L551 + 0</f>
        <v>134.95442717099181</v>
      </c>
      <c r="M774" s="185">
        <f t="shared" si="113"/>
        <v>130.40935234086442</v>
      </c>
      <c r="N774" s="185">
        <f t="shared" si="113"/>
        <v>125.99231287100632</v>
      </c>
      <c r="O774" s="185">
        <f t="shared" si="113"/>
        <v>121.7346801565844</v>
      </c>
      <c r="P774" s="185">
        <f t="shared" si="113"/>
        <v>117.59769825690671</v>
      </c>
      <c r="Q774" s="185">
        <f t="shared" si="113"/>
        <v>113.2033335477166</v>
      </c>
      <c r="R774" s="185">
        <f t="shared" si="113"/>
        <v>108.9576470804594</v>
      </c>
      <c r="S774" s="185">
        <f t="shared" si="113"/>
        <v>104.85590820309751</v>
      </c>
      <c r="T774" s="185">
        <f t="shared" si="113"/>
        <v>100.89347691558027</v>
      </c>
      <c r="U774" s="185">
        <f t="shared" si="113"/>
        <v>97.065803861532515</v>
      </c>
      <c r="V774" s="185">
        <f t="shared" si="113"/>
        <v>93.353933406903082</v>
      </c>
      <c r="W774" s="185">
        <f t="shared" si="113"/>
        <v>89.782822413509507</v>
      </c>
      <c r="X774" s="185">
        <f t="shared" si="113"/>
        <v>86.333354580188697</v>
      </c>
      <c r="Y774" s="185">
        <f t="shared" si="113"/>
        <v>83.001342289192593</v>
      </c>
      <c r="Z774" s="185">
        <f t="shared" si="113"/>
        <v>79.795918531979197</v>
      </c>
      <c r="AA774" s="185">
        <f t="shared" si="113"/>
        <v>78.696982129006201</v>
      </c>
      <c r="AB774" s="185">
        <f t="shared" si="112"/>
        <v>77.615981679347684</v>
      </c>
      <c r="AC774" s="185">
        <f t="shared" si="112"/>
        <v>76.539808709348918</v>
      </c>
      <c r="AD774" s="185">
        <f t="shared" si="112"/>
        <v>75.481232506064586</v>
      </c>
      <c r="AE774" s="185">
        <f t="shared" si="112"/>
        <v>74.427436882725956</v>
      </c>
      <c r="AF774" s="185">
        <f t="shared" si="112"/>
        <v>73.390910166446261</v>
      </c>
      <c r="AG774" s="185">
        <f t="shared" si="112"/>
        <v>72.371354915510821</v>
      </c>
      <c r="AH774" s="185">
        <f t="shared" si="112"/>
        <v>71.356382017325657</v>
      </c>
      <c r="AI774" s="185">
        <f t="shared" si="112"/>
        <v>70.358073478512352</v>
      </c>
      <c r="AJ774" s="185">
        <f t="shared" si="112"/>
        <v>69.376146810242005</v>
      </c>
      <c r="AK774" s="185">
        <f t="shared" si="112"/>
        <v>68.836893391149189</v>
      </c>
      <c r="AL774" s="185">
        <f t="shared" si="112"/>
        <v>68.302640773281297</v>
      </c>
      <c r="AM774" s="185">
        <f t="shared" si="112"/>
        <v>67.76150136175329</v>
      </c>
      <c r="AN774" s="185">
        <f t="shared" si="112"/>
        <v>67.23696024247063</v>
      </c>
      <c r="AO774" s="185">
        <f t="shared" si="112"/>
        <v>66.693604471214556</v>
      </c>
      <c r="AP774" s="185">
        <f t="shared" si="112"/>
        <v>66.166648731881125</v>
      </c>
      <c r="AQ774" s="185">
        <f t="shared" si="112"/>
        <v>65.632494366664446</v>
      </c>
      <c r="AR774" s="185">
        <f t="shared" si="112"/>
        <v>65.102802147923342</v>
      </c>
      <c r="AS774" s="185">
        <f t="shared" si="112"/>
        <v>64.565769292496142</v>
      </c>
      <c r="AT774" s="185">
        <f t="shared" si="112"/>
        <v>64.033032464095186</v>
      </c>
    </row>
    <row r="775" spans="7:46" ht="13.9" customHeight="1" thickBot="1" x14ac:dyDescent="0.45">
      <c r="G775" s="24"/>
      <c r="H775" s="250"/>
      <c r="I775" s="25"/>
      <c r="J775" s="252"/>
      <c r="K775" s="167" t="s">
        <v>181</v>
      </c>
      <c r="L775" s="186">
        <f t="shared" si="113"/>
        <v>134.95442717099181</v>
      </c>
      <c r="M775" s="186">
        <f t="shared" si="112"/>
        <v>137.21123473642314</v>
      </c>
      <c r="N775" s="186">
        <f t="shared" si="112"/>
        <v>135.38988010988226</v>
      </c>
      <c r="O775" s="186">
        <f t="shared" si="112"/>
        <v>133.58295605446912</v>
      </c>
      <c r="P775" s="186">
        <f t="shared" si="112"/>
        <v>131.79061164814161</v>
      </c>
      <c r="Q775" s="186">
        <f t="shared" si="112"/>
        <v>130.01299416870935</v>
      </c>
      <c r="R775" s="186">
        <f t="shared" si="112"/>
        <v>128.25024895555086</v>
      </c>
      <c r="S775" s="186">
        <f t="shared" si="112"/>
        <v>126.50251927006806</v>
      </c>
      <c r="T775" s="186">
        <f t="shared" si="112"/>
        <v>124.76994615506564</v>
      </c>
      <c r="U775" s="186">
        <f t="shared" si="112"/>
        <v>123.05266829326133</v>
      </c>
      <c r="V775" s="186">
        <f t="shared" si="112"/>
        <v>121.35082186514136</v>
      </c>
      <c r="W775" s="186">
        <f t="shared" si="112"/>
        <v>119.66454040637862</v>
      </c>
      <c r="X775" s="186">
        <f t="shared" si="112"/>
        <v>117.99395466504883</v>
      </c>
      <c r="Y775" s="186">
        <f t="shared" si="112"/>
        <v>116.33919245886942</v>
      </c>
      <c r="Z775" s="186">
        <f t="shared" si="112"/>
        <v>114.70037853271832</v>
      </c>
      <c r="AA775" s="186">
        <f t="shared" si="112"/>
        <v>113.78965437736282</v>
      </c>
      <c r="AB775" s="186">
        <f t="shared" si="112"/>
        <v>112.88399066181383</v>
      </c>
      <c r="AC775" s="186">
        <f t="shared" si="112"/>
        <v>111.98340793543777</v>
      </c>
      <c r="AD775" s="186">
        <f t="shared" si="112"/>
        <v>111.08792640211288</v>
      </c>
      <c r="AE775" s="186">
        <f t="shared" si="112"/>
        <v>110.1975659125751</v>
      </c>
      <c r="AF775" s="186">
        <f t="shared" si="112"/>
        <v>109.31234595680456</v>
      </c>
      <c r="AG775" s="186">
        <f t="shared" si="112"/>
        <v>108.43228565646854</v>
      </c>
      <c r="AH775" s="186">
        <f t="shared" si="112"/>
        <v>107.5574037574159</v>
      </c>
      <c r="AI775" s="186">
        <f t="shared" si="112"/>
        <v>106.68771862223235</v>
      </c>
      <c r="AJ775" s="186">
        <f t="shared" si="112"/>
        <v>105.82324822286243</v>
      </c>
      <c r="AK775" s="186">
        <f t="shared" si="112"/>
        <v>105.82324822286243</v>
      </c>
      <c r="AL775" s="186">
        <f t="shared" si="112"/>
        <v>105.82324822286243</v>
      </c>
      <c r="AM775" s="186">
        <f t="shared" si="112"/>
        <v>105.82324822286243</v>
      </c>
      <c r="AN775" s="186">
        <f t="shared" si="112"/>
        <v>105.82324822286243</v>
      </c>
      <c r="AO775" s="186">
        <f t="shared" si="112"/>
        <v>105.82324822286243</v>
      </c>
      <c r="AP775" s="186">
        <f t="shared" si="112"/>
        <v>105.82324822286243</v>
      </c>
      <c r="AQ775" s="186">
        <f t="shared" si="112"/>
        <v>105.82324822286243</v>
      </c>
      <c r="AR775" s="186">
        <f t="shared" si="112"/>
        <v>105.82324822286243</v>
      </c>
      <c r="AS775" s="186">
        <f t="shared" si="112"/>
        <v>105.82324822286243</v>
      </c>
      <c r="AT775" s="186">
        <f t="shared" si="112"/>
        <v>105.82324822286243</v>
      </c>
    </row>
    <row r="776" spans="7:46" ht="13.9" customHeight="1" thickTop="1" x14ac:dyDescent="0.4">
      <c r="G776" s="24"/>
      <c r="H776" s="250"/>
      <c r="I776" s="25"/>
      <c r="J776" s="252"/>
      <c r="K776" s="163" t="s">
        <v>182</v>
      </c>
      <c r="L776" s="187">
        <f xml:space="preserve"> ((L604 *L806* $S$47 * (L459 * 1 + L681) +L506) * 1000 / (L271 * 8760)) + L553 + 0</f>
        <v>146.33817296264394</v>
      </c>
      <c r="M776" s="187">
        <f t="shared" ref="M776:AT778" si="114" xml:space="preserve"> ((M604 *M806* $S$47 * (M459 * 1 + M681) +M506) * 1000 / (M271 * 8760)) + M553 + 0</f>
        <v>133.65780587455359</v>
      </c>
      <c r="N776" s="187">
        <f t="shared" si="114"/>
        <v>126.21559760802083</v>
      </c>
      <c r="O776" s="187">
        <f t="shared" si="114"/>
        <v>119.10929034968045</v>
      </c>
      <c r="P776" s="187">
        <f t="shared" si="114"/>
        <v>112.30636057990759</v>
      </c>
      <c r="Q776" s="187">
        <f t="shared" si="114"/>
        <v>107.12266931567912</v>
      </c>
      <c r="R776" s="187">
        <f t="shared" si="114"/>
        <v>102.14594711829783</v>
      </c>
      <c r="S776" s="187">
        <f t="shared" si="114"/>
        <v>97.382110648797564</v>
      </c>
      <c r="T776" s="187">
        <f t="shared" si="114"/>
        <v>92.8210480454551</v>
      </c>
      <c r="U776" s="187">
        <f t="shared" si="114"/>
        <v>88.466933107804465</v>
      </c>
      <c r="V776" s="187">
        <f t="shared" si="114"/>
        <v>84.281938740130315</v>
      </c>
      <c r="W776" s="187">
        <f t="shared" si="114"/>
        <v>80.284444731971064</v>
      </c>
      <c r="X776" s="187">
        <f t="shared" si="114"/>
        <v>76.451657869203331</v>
      </c>
      <c r="Y776" s="187">
        <f t="shared" si="114"/>
        <v>72.775034719931398</v>
      </c>
      <c r="Z776" s="187">
        <f t="shared" si="114"/>
        <v>69.246307174653666</v>
      </c>
      <c r="AA776" s="187">
        <f t="shared" si="114"/>
        <v>68.2816565073757</v>
      </c>
      <c r="AB776" s="187">
        <f t="shared" si="114"/>
        <v>67.315353550419374</v>
      </c>
      <c r="AC776" s="187">
        <f t="shared" si="114"/>
        <v>66.359245004690493</v>
      </c>
      <c r="AD776" s="187">
        <f t="shared" si="114"/>
        <v>65.413100740035304</v>
      </c>
      <c r="AE776" s="187">
        <f t="shared" si="114"/>
        <v>64.488041981772128</v>
      </c>
      <c r="AF776" s="187">
        <f t="shared" si="114"/>
        <v>63.561031243377386</v>
      </c>
      <c r="AG776" s="187">
        <f t="shared" si="114"/>
        <v>62.64334804542429</v>
      </c>
      <c r="AH776" s="187">
        <f t="shared" si="114"/>
        <v>61.745728164497372</v>
      </c>
      <c r="AI776" s="187">
        <f t="shared" si="114"/>
        <v>60.8459827241469</v>
      </c>
      <c r="AJ776" s="187">
        <f t="shared" si="114"/>
        <v>59.965669629862816</v>
      </c>
      <c r="AK776" s="187">
        <f t="shared" si="114"/>
        <v>59.403870676874789</v>
      </c>
      <c r="AL776" s="187">
        <f t="shared" si="114"/>
        <v>58.842449056283854</v>
      </c>
      <c r="AM776" s="187">
        <f t="shared" si="114"/>
        <v>58.281194163672616</v>
      </c>
      <c r="AN776" s="187">
        <f t="shared" si="114"/>
        <v>57.719898141380078</v>
      </c>
      <c r="AO776" s="187">
        <f t="shared" si="114"/>
        <v>57.168868159031938</v>
      </c>
      <c r="AP776" s="187">
        <f t="shared" si="114"/>
        <v>56.617332229955778</v>
      </c>
      <c r="AQ776" s="187">
        <f t="shared" si="114"/>
        <v>56.06509326232387</v>
      </c>
      <c r="AR776" s="187">
        <f t="shared" si="114"/>
        <v>55.511955700647754</v>
      </c>
      <c r="AS776" s="187">
        <f t="shared" si="114"/>
        <v>54.957725269751492</v>
      </c>
      <c r="AT776" s="187">
        <f t="shared" si="114"/>
        <v>54.412594888389641</v>
      </c>
    </row>
    <row r="777" spans="7:46" ht="13.9" customHeight="1" x14ac:dyDescent="0.4">
      <c r="G777" s="24"/>
      <c r="H777" s="250"/>
      <c r="I777" s="25"/>
      <c r="J777" s="252"/>
      <c r="K777" s="165" t="s">
        <v>183</v>
      </c>
      <c r="L777" s="185">
        <f t="shared" ref="L777:AA778" si="115" xml:space="preserve"> ((L605 *L807* $S$47 * (L460 * 1 + L682) +L507) * 1000 / (L272 * 8760)) + L554 + 0</f>
        <v>146.33817296264394</v>
      </c>
      <c r="M777" s="185">
        <f t="shared" si="115"/>
        <v>141.41740654489487</v>
      </c>
      <c r="N777" s="185">
        <f t="shared" si="115"/>
        <v>136.67390896320958</v>
      </c>
      <c r="O777" s="185">
        <f t="shared" si="115"/>
        <v>132.06670322958379</v>
      </c>
      <c r="P777" s="185">
        <f t="shared" si="115"/>
        <v>127.60967077865277</v>
      </c>
      <c r="Q777" s="185">
        <f t="shared" si="115"/>
        <v>122.86394778684058</v>
      </c>
      <c r="R777" s="185">
        <f t="shared" si="115"/>
        <v>118.28014441379001</v>
      </c>
      <c r="S777" s="185">
        <f t="shared" si="115"/>
        <v>113.85304345542298</v>
      </c>
      <c r="T777" s="185">
        <f t="shared" si="115"/>
        <v>109.57753238218827</v>
      </c>
      <c r="U777" s="185">
        <f t="shared" si="115"/>
        <v>105.44860302557841</v>
      </c>
      <c r="V777" s="185">
        <f t="shared" si="115"/>
        <v>101.44650828971264</v>
      </c>
      <c r="W777" s="185">
        <f t="shared" si="115"/>
        <v>97.596473563644153</v>
      </c>
      <c r="X777" s="185">
        <f t="shared" si="115"/>
        <v>93.878608094126108</v>
      </c>
      <c r="Y777" s="185">
        <f t="shared" si="115"/>
        <v>90.274463731411487</v>
      </c>
      <c r="Z777" s="185">
        <f t="shared" si="115"/>
        <v>86.807565031142573</v>
      </c>
      <c r="AA777" s="185">
        <f t="shared" si="115"/>
        <v>85.625586122165558</v>
      </c>
      <c r="AB777" s="185">
        <f t="shared" si="114"/>
        <v>84.449789996735419</v>
      </c>
      <c r="AC777" s="185">
        <f t="shared" si="114"/>
        <v>83.293368659715483</v>
      </c>
      <c r="AD777" s="185">
        <f t="shared" si="114"/>
        <v>82.155978551631506</v>
      </c>
      <c r="AE777" s="185">
        <f t="shared" si="114"/>
        <v>81.02448107122386</v>
      </c>
      <c r="AF777" s="185">
        <f t="shared" si="114"/>
        <v>79.911637154107993</v>
      </c>
      <c r="AG777" s="185">
        <f t="shared" si="114"/>
        <v>78.804601836062062</v>
      </c>
      <c r="AH777" s="185">
        <f t="shared" si="114"/>
        <v>77.715855502490356</v>
      </c>
      <c r="AI777" s="185">
        <f t="shared" si="114"/>
        <v>76.63283927616375</v>
      </c>
      <c r="AJ777" s="185">
        <f t="shared" si="114"/>
        <v>75.567759754736073</v>
      </c>
      <c r="AK777" s="185">
        <f t="shared" si="114"/>
        <v>74.977608003392902</v>
      </c>
      <c r="AL777" s="185">
        <f t="shared" si="114"/>
        <v>74.405111560428423</v>
      </c>
      <c r="AM777" s="185">
        <f t="shared" si="114"/>
        <v>73.813932758111676</v>
      </c>
      <c r="AN777" s="185">
        <f t="shared" si="114"/>
        <v>73.240181877758914</v>
      </c>
      <c r="AO777" s="185">
        <f t="shared" si="114"/>
        <v>72.65964549137037</v>
      </c>
      <c r="AP777" s="185">
        <f t="shared" si="114"/>
        <v>72.084271993485785</v>
      </c>
      <c r="AQ777" s="185">
        <f t="shared" si="114"/>
        <v>71.501951481469902</v>
      </c>
      <c r="AR777" s="185">
        <f t="shared" si="114"/>
        <v>70.924605000509814</v>
      </c>
      <c r="AS777" s="185">
        <f t="shared" si="114"/>
        <v>70.3401490729524</v>
      </c>
      <c r="AT777" s="185">
        <f t="shared" si="114"/>
        <v>69.772446302359171</v>
      </c>
    </row>
    <row r="778" spans="7:46" ht="13.9" customHeight="1" thickBot="1" x14ac:dyDescent="0.45">
      <c r="G778" s="24"/>
      <c r="H778" s="250"/>
      <c r="I778" s="25"/>
      <c r="J778" s="252"/>
      <c r="K778" s="167" t="s">
        <v>184</v>
      </c>
      <c r="L778" s="186">
        <f t="shared" si="115"/>
        <v>146.33817296264394</v>
      </c>
      <c r="M778" s="186">
        <f t="shared" si="114"/>
        <v>148.76859367771911</v>
      </c>
      <c r="N778" s="186">
        <f t="shared" si="114"/>
        <v>146.81216056585492</v>
      </c>
      <c r="O778" s="186">
        <f t="shared" si="114"/>
        <v>144.87122825035735</v>
      </c>
      <c r="P778" s="186">
        <f t="shared" si="114"/>
        <v>142.94595686536445</v>
      </c>
      <c r="Q778" s="186">
        <f t="shared" si="114"/>
        <v>141.0365046113601</v>
      </c>
      <c r="R778" s="186">
        <f t="shared" si="114"/>
        <v>139.14302760663574</v>
      </c>
      <c r="S778" s="186">
        <f t="shared" si="114"/>
        <v>137.26567973739603</v>
      </c>
      <c r="T778" s="186">
        <f t="shared" si="114"/>
        <v>135.40461250670847</v>
      </c>
      <c r="U778" s="186">
        <f t="shared" si="114"/>
        <v>133.559974882521</v>
      </c>
      <c r="V778" s="186">
        <f t="shared" si="114"/>
        <v>131.73191314497504</v>
      </c>
      <c r="W778" s="186">
        <f t="shared" si="114"/>
        <v>129.92057073324952</v>
      </c>
      <c r="X778" s="186">
        <f t="shared" si="114"/>
        <v>128.12608809218742</v>
      </c>
      <c r="Y778" s="186">
        <f t="shared" si="114"/>
        <v>126.34860251894716</v>
      </c>
      <c r="Z778" s="186">
        <f t="shared" si="114"/>
        <v>124.58824800995437</v>
      </c>
      <c r="AA778" s="186">
        <f t="shared" si="114"/>
        <v>123.60998113795266</v>
      </c>
      <c r="AB778" s="186">
        <f t="shared" si="114"/>
        <v>122.63715000693938</v>
      </c>
      <c r="AC778" s="186">
        <f t="shared" si="114"/>
        <v>121.66977669029907</v>
      </c>
      <c r="AD778" s="186">
        <f t="shared" si="114"/>
        <v>120.70788289030526</v>
      </c>
      <c r="AE778" s="186">
        <f t="shared" si="114"/>
        <v>119.75148992989885</v>
      </c>
      <c r="AF778" s="186">
        <f t="shared" si="114"/>
        <v>118.80061874450999</v>
      </c>
      <c r="AG778" s="186">
        <f t="shared" si="114"/>
        <v>117.85528987394045</v>
      </c>
      <c r="AH778" s="186">
        <f t="shared" si="114"/>
        <v>116.91552345430148</v>
      </c>
      <c r="AI778" s="186">
        <f t="shared" si="114"/>
        <v>115.98133921001701</v>
      </c>
      <c r="AJ778" s="186">
        <f t="shared" si="114"/>
        <v>115.0527564458983</v>
      </c>
      <c r="AK778" s="186">
        <f t="shared" si="114"/>
        <v>115.0527564458983</v>
      </c>
      <c r="AL778" s="186">
        <f t="shared" si="114"/>
        <v>115.0527564458983</v>
      </c>
      <c r="AM778" s="186">
        <f t="shared" si="114"/>
        <v>115.0527564458983</v>
      </c>
      <c r="AN778" s="186">
        <f t="shared" si="114"/>
        <v>115.0527564458983</v>
      </c>
      <c r="AO778" s="186">
        <f t="shared" si="114"/>
        <v>115.0527564458983</v>
      </c>
      <c r="AP778" s="186">
        <f t="shared" si="114"/>
        <v>115.0527564458983</v>
      </c>
      <c r="AQ778" s="186">
        <f t="shared" si="114"/>
        <v>115.0527564458983</v>
      </c>
      <c r="AR778" s="186">
        <f t="shared" si="114"/>
        <v>115.0527564458983</v>
      </c>
      <c r="AS778" s="186">
        <f t="shared" si="114"/>
        <v>115.0527564458983</v>
      </c>
      <c r="AT778" s="186">
        <f t="shared" si="114"/>
        <v>115.0527564458983</v>
      </c>
    </row>
    <row r="779" spans="7:46" ht="13.9" customHeight="1" thickTop="1" x14ac:dyDescent="0.4">
      <c r="G779" s="24"/>
      <c r="H779" s="250"/>
      <c r="I779" s="25"/>
      <c r="J779" s="252"/>
      <c r="K779" s="163" t="s">
        <v>185</v>
      </c>
      <c r="L779" s="187">
        <f xml:space="preserve"> ((L604 *L806 * $S$47 * (L462 * 1 + L684) +L509) * 1000 / (L274 * 8760)) + L556 + 0</f>
        <v>161.28708217842743</v>
      </c>
      <c r="M779" s="187">
        <f t="shared" ref="M779:AT781" si="116" xml:space="preserve"> ((M604 *M806 * $S$47 * (M462 * 1 + M684) +M509) * 1000 / (M274 * 8760)) + M556 + 0</f>
        <v>147.33188504723711</v>
      </c>
      <c r="N779" s="187">
        <f t="shared" si="116"/>
        <v>139.12665235885245</v>
      </c>
      <c r="O779" s="187">
        <f t="shared" si="116"/>
        <v>131.29925277042076</v>
      </c>
      <c r="P779" s="187">
        <f t="shared" si="116"/>
        <v>123.813711729541</v>
      </c>
      <c r="Q779" s="187">
        <f t="shared" si="116"/>
        <v>118.09308735945088</v>
      </c>
      <c r="R779" s="187">
        <f t="shared" si="116"/>
        <v>112.62268493694958</v>
      </c>
      <c r="S779" s="187">
        <f t="shared" si="116"/>
        <v>107.37484016540043</v>
      </c>
      <c r="T779" s="187">
        <f t="shared" si="116"/>
        <v>102.35465650669703</v>
      </c>
      <c r="U779" s="187">
        <f t="shared" si="116"/>
        <v>97.550901690028894</v>
      </c>
      <c r="V779" s="187">
        <f t="shared" si="116"/>
        <v>92.952731590659781</v>
      </c>
      <c r="W779" s="187">
        <f t="shared" si="116"/>
        <v>88.535794276323088</v>
      </c>
      <c r="X779" s="187">
        <f t="shared" si="116"/>
        <v>84.318150653873744</v>
      </c>
      <c r="Y779" s="187">
        <f t="shared" si="116"/>
        <v>80.262640593082168</v>
      </c>
      <c r="Z779" s="187">
        <f t="shared" si="116"/>
        <v>76.386416929592713</v>
      </c>
      <c r="AA779" s="187">
        <f t="shared" si="116"/>
        <v>75.311130247348984</v>
      </c>
      <c r="AB779" s="187">
        <f t="shared" si="116"/>
        <v>74.248622524786853</v>
      </c>
      <c r="AC779" s="187">
        <f t="shared" si="116"/>
        <v>73.186319031803137</v>
      </c>
      <c r="AD779" s="187">
        <f t="shared" si="116"/>
        <v>72.148568378003162</v>
      </c>
      <c r="AE779" s="187">
        <f t="shared" si="116"/>
        <v>71.122662042168884</v>
      </c>
      <c r="AF779" s="187">
        <f t="shared" si="116"/>
        <v>70.096520244938048</v>
      </c>
      <c r="AG779" s="187">
        <f t="shared" si="116"/>
        <v>69.093601926910807</v>
      </c>
      <c r="AH779" s="187">
        <f t="shared" si="116"/>
        <v>68.09019450368811</v>
      </c>
      <c r="AI779" s="187">
        <f t="shared" si="116"/>
        <v>67.109194175063422</v>
      </c>
      <c r="AJ779" s="187">
        <f t="shared" si="116"/>
        <v>66.127478938540776</v>
      </c>
      <c r="AK779" s="187">
        <f t="shared" si="116"/>
        <v>65.508392822954718</v>
      </c>
      <c r="AL779" s="187">
        <f t="shared" si="116"/>
        <v>64.890887256779948</v>
      </c>
      <c r="AM779" s="187">
        <f t="shared" si="116"/>
        <v>64.263590632924846</v>
      </c>
      <c r="AN779" s="187">
        <f t="shared" si="116"/>
        <v>63.648519018372625</v>
      </c>
      <c r="AO779" s="187">
        <f t="shared" si="116"/>
        <v>63.034273266122504</v>
      </c>
      <c r="AP779" s="187">
        <f t="shared" si="116"/>
        <v>62.420610088734527</v>
      </c>
      <c r="AQ779" s="187">
        <f t="shared" si="116"/>
        <v>61.807289432290155</v>
      </c>
      <c r="AR779" s="187">
        <f t="shared" si="116"/>
        <v>61.205035239757727</v>
      </c>
      <c r="AS779" s="187">
        <f t="shared" si="116"/>
        <v>60.602599047140828</v>
      </c>
      <c r="AT779" s="187">
        <f t="shared" si="116"/>
        <v>59.98884306499734</v>
      </c>
    </row>
    <row r="780" spans="7:46" ht="13.9" customHeight="1" x14ac:dyDescent="0.4">
      <c r="G780" s="24"/>
      <c r="H780" s="250"/>
      <c r="I780" s="25"/>
      <c r="J780" s="252"/>
      <c r="K780" s="165" t="s">
        <v>186</v>
      </c>
      <c r="L780" s="185">
        <f t="shared" ref="L780:AA781" si="117" xml:space="preserve"> ((L605 *L807 * $S$47 * (L463 * 1 + L685) +L510) * 1000 / (L275 * 8760)) + L557 + 0</f>
        <v>161.28708217842743</v>
      </c>
      <c r="M780" s="185">
        <f t="shared" si="117"/>
        <v>155.86919595375142</v>
      </c>
      <c r="N780" s="185">
        <f t="shared" si="117"/>
        <v>150.64768287259943</v>
      </c>
      <c r="O780" s="185">
        <f t="shared" si="117"/>
        <v>145.57877186690274</v>
      </c>
      <c r="P780" s="185">
        <f t="shared" si="117"/>
        <v>140.67682904471087</v>
      </c>
      <c r="Q780" s="185">
        <f t="shared" si="117"/>
        <v>135.45911573644645</v>
      </c>
      <c r="R780" s="185">
        <f t="shared" si="117"/>
        <v>130.4211344655844</v>
      </c>
      <c r="S780" s="185">
        <f t="shared" si="117"/>
        <v>125.54014099257712</v>
      </c>
      <c r="T780" s="185">
        <f t="shared" si="117"/>
        <v>120.82803261358268</v>
      </c>
      <c r="U780" s="185">
        <f t="shared" si="117"/>
        <v>116.2791400683134</v>
      </c>
      <c r="V780" s="185">
        <f t="shared" si="117"/>
        <v>111.88791874332355</v>
      </c>
      <c r="W780" s="185">
        <f t="shared" si="117"/>
        <v>107.64894771892571</v>
      </c>
      <c r="X780" s="185">
        <f t="shared" si="117"/>
        <v>103.54193499468191</v>
      </c>
      <c r="Y780" s="185">
        <f t="shared" si="117"/>
        <v>99.592031390309245</v>
      </c>
      <c r="Z780" s="185">
        <f t="shared" si="117"/>
        <v>95.764511980250603</v>
      </c>
      <c r="AA780" s="185">
        <f t="shared" si="117"/>
        <v>94.470326416637008</v>
      </c>
      <c r="AB780" s="185">
        <f t="shared" si="116"/>
        <v>93.16974998292109</v>
      </c>
      <c r="AC780" s="185">
        <f t="shared" si="116"/>
        <v>91.904865870022661</v>
      </c>
      <c r="AD780" s="185">
        <f t="shared" si="116"/>
        <v>90.647429812944679</v>
      </c>
      <c r="AE780" s="185">
        <f t="shared" si="116"/>
        <v>89.397519699980734</v>
      </c>
      <c r="AF780" s="185">
        <f t="shared" si="116"/>
        <v>88.168592873001685</v>
      </c>
      <c r="AG780" s="185">
        <f t="shared" si="116"/>
        <v>86.947040086940305</v>
      </c>
      <c r="AH780" s="185">
        <f t="shared" si="116"/>
        <v>85.746021359161759</v>
      </c>
      <c r="AI780" s="185">
        <f t="shared" si="116"/>
        <v>84.565171675267109</v>
      </c>
      <c r="AJ780" s="185">
        <f t="shared" si="116"/>
        <v>83.391341480190761</v>
      </c>
      <c r="AK780" s="185">
        <f t="shared" si="116"/>
        <v>82.73993887929025</v>
      </c>
      <c r="AL780" s="185">
        <f t="shared" si="116"/>
        <v>82.09504314781077</v>
      </c>
      <c r="AM780" s="185">
        <f t="shared" si="116"/>
        <v>81.456518923190629</v>
      </c>
      <c r="AN780" s="185">
        <f t="shared" si="116"/>
        <v>80.811512529945631</v>
      </c>
      <c r="AO780" s="185">
        <f t="shared" si="116"/>
        <v>80.172647723245419</v>
      </c>
      <c r="AP780" s="185">
        <f t="shared" si="116"/>
        <v>79.539795277734001</v>
      </c>
      <c r="AQ780" s="185">
        <f t="shared" si="116"/>
        <v>78.900153573192057</v>
      </c>
      <c r="AR780" s="185">
        <f t="shared" si="116"/>
        <v>78.253640316375055</v>
      </c>
      <c r="AS780" s="185">
        <f t="shared" si="116"/>
        <v>77.625467142252731</v>
      </c>
      <c r="AT780" s="185">
        <f t="shared" si="116"/>
        <v>76.990202214836643</v>
      </c>
    </row>
    <row r="781" spans="7:46" ht="13.9" customHeight="1" thickBot="1" x14ac:dyDescent="0.45">
      <c r="G781" s="24"/>
      <c r="H781" s="250"/>
      <c r="I781" s="25"/>
      <c r="J781" s="252"/>
      <c r="K781" s="167" t="s">
        <v>187</v>
      </c>
      <c r="L781" s="190">
        <f t="shared" si="117"/>
        <v>161.28708217842743</v>
      </c>
      <c r="M781" s="190">
        <f t="shared" si="116"/>
        <v>163.93200802263496</v>
      </c>
      <c r="N781" s="190">
        <f t="shared" si="116"/>
        <v>161.78348439952777</v>
      </c>
      <c r="O781" s="190">
        <f t="shared" si="116"/>
        <v>159.6519835036319</v>
      </c>
      <c r="P781" s="190">
        <f t="shared" si="116"/>
        <v>157.53768119170246</v>
      </c>
      <c r="Q781" s="190">
        <f t="shared" si="116"/>
        <v>155.44075119698638</v>
      </c>
      <c r="R781" s="190">
        <f t="shared" si="116"/>
        <v>153.36136496610001</v>
      </c>
      <c r="S781" s="190">
        <f t="shared" si="116"/>
        <v>151.29969149441749</v>
      </c>
      <c r="T781" s="190">
        <f t="shared" si="116"/>
        <v>149.25589716019005</v>
      </c>
      <c r="U781" s="190">
        <f t="shared" si="116"/>
        <v>147.23014555764081</v>
      </c>
      <c r="V781" s="190">
        <f t="shared" si="116"/>
        <v>145.22259732928686</v>
      </c>
      <c r="W781" s="190">
        <f t="shared" si="116"/>
        <v>143.23340999774544</v>
      </c>
      <c r="X781" s="190">
        <f t="shared" si="116"/>
        <v>141.26273779730201</v>
      </c>
      <c r="Y781" s="190">
        <f t="shared" si="116"/>
        <v>139.31073150550492</v>
      </c>
      <c r="Z781" s="190">
        <f t="shared" si="116"/>
        <v>137.3775382750905</v>
      </c>
      <c r="AA781" s="190">
        <f t="shared" si="116"/>
        <v>136.30322120723216</v>
      </c>
      <c r="AB781" s="190">
        <f t="shared" si="116"/>
        <v>135.23487358338491</v>
      </c>
      <c r="AC781" s="190">
        <f t="shared" si="116"/>
        <v>134.17251964418739</v>
      </c>
      <c r="AD781" s="190">
        <f t="shared" si="116"/>
        <v>133.11618322273017</v>
      </c>
      <c r="AE781" s="190">
        <f t="shared" si="116"/>
        <v>132.06588773552656</v>
      </c>
      <c r="AF781" s="190">
        <f t="shared" si="116"/>
        <v>131.02165617353191</v>
      </c>
      <c r="AG781" s="190">
        <f t="shared" si="116"/>
        <v>129.9835110932288</v>
      </c>
      <c r="AH781" s="190">
        <f t="shared" si="116"/>
        <v>128.95147460777321</v>
      </c>
      <c r="AI781" s="190">
        <f t="shared" si="116"/>
        <v>127.92556837821277</v>
      </c>
      <c r="AJ781" s="190">
        <f t="shared" si="116"/>
        <v>126.90581360478312</v>
      </c>
      <c r="AK781" s="190">
        <f t="shared" si="116"/>
        <v>126.90581360478312</v>
      </c>
      <c r="AL781" s="190">
        <f t="shared" si="116"/>
        <v>126.90581360478312</v>
      </c>
      <c r="AM781" s="190">
        <f t="shared" si="116"/>
        <v>126.90581360478312</v>
      </c>
      <c r="AN781" s="190">
        <f t="shared" si="116"/>
        <v>126.90581360478312</v>
      </c>
      <c r="AO781" s="190">
        <f t="shared" si="116"/>
        <v>126.90581360478312</v>
      </c>
      <c r="AP781" s="190">
        <f t="shared" si="116"/>
        <v>126.90581360478312</v>
      </c>
      <c r="AQ781" s="190">
        <f t="shared" si="116"/>
        <v>126.90581360478312</v>
      </c>
      <c r="AR781" s="190">
        <f t="shared" si="116"/>
        <v>126.90581360478312</v>
      </c>
      <c r="AS781" s="190">
        <f t="shared" si="116"/>
        <v>126.90581360478312</v>
      </c>
      <c r="AT781" s="190">
        <f t="shared" si="116"/>
        <v>126.90581360478312</v>
      </c>
    </row>
    <row r="782" spans="7:46" ht="13.9" customHeight="1" thickTop="1" x14ac:dyDescent="0.4">
      <c r="G782" s="24"/>
      <c r="H782" s="154"/>
      <c r="I782" s="25"/>
      <c r="J782" s="253"/>
      <c r="K782" s="163" t="s">
        <v>188</v>
      </c>
      <c r="L782" s="187">
        <f xml:space="preserve"> ((L604 * L806 * $S$47 * (L465 * 1 + L687) +L512) * 1000 / (L277 * 8760)) + L559 + 0</f>
        <v>180.08530056282413</v>
      </c>
      <c r="M782" s="187">
        <f t="shared" ref="M782:AT784" si="118" xml:space="preserve"> ((M604 * M806 * $S$47 * (M465 * 1 + M687) +M512) * 1000 / (M277 * 8760)) + M559 + 0</f>
        <v>164.48223451559571</v>
      </c>
      <c r="N782" s="187">
        <f t="shared" si="118"/>
        <v>155.32728293224937</v>
      </c>
      <c r="O782" s="187">
        <f t="shared" si="118"/>
        <v>146.58416159657648</v>
      </c>
      <c r="P782" s="187">
        <f t="shared" si="118"/>
        <v>138.21431618557705</v>
      </c>
      <c r="Q782" s="187">
        <f t="shared" si="118"/>
        <v>131.81312114544605</v>
      </c>
      <c r="R782" s="187">
        <f t="shared" si="118"/>
        <v>125.69828518208186</v>
      </c>
      <c r="S782" s="187">
        <f t="shared" si="118"/>
        <v>119.82214238046383</v>
      </c>
      <c r="T782" s="187">
        <f t="shared" si="118"/>
        <v>114.20681564486148</v>
      </c>
      <c r="U782" s="187">
        <f t="shared" si="118"/>
        <v>108.83910568861029</v>
      </c>
      <c r="V782" s="187">
        <f t="shared" si="118"/>
        <v>103.69103020761202</v>
      </c>
      <c r="W782" s="187">
        <f t="shared" si="118"/>
        <v>98.751731708461463</v>
      </c>
      <c r="X782" s="187">
        <f t="shared" si="118"/>
        <v>94.025075986696621</v>
      </c>
      <c r="Y782" s="187">
        <f t="shared" si="118"/>
        <v>89.499619076783972</v>
      </c>
      <c r="Z782" s="187">
        <f t="shared" si="118"/>
        <v>85.164348575492852</v>
      </c>
      <c r="AA782" s="187">
        <f t="shared" si="118"/>
        <v>83.957768875896662</v>
      </c>
      <c r="AB782" s="187">
        <f t="shared" si="118"/>
        <v>82.767312277316449</v>
      </c>
      <c r="AC782" s="187">
        <f t="shared" si="118"/>
        <v>81.57947149687979</v>
      </c>
      <c r="AD782" s="187">
        <f t="shared" si="118"/>
        <v>80.4072144044423</v>
      </c>
      <c r="AE782" s="187">
        <f t="shared" si="118"/>
        <v>79.250117327592505</v>
      </c>
      <c r="AF782" s="187">
        <f t="shared" si="118"/>
        <v>78.107774287401909</v>
      </c>
      <c r="AG782" s="187">
        <f t="shared" si="118"/>
        <v>76.979796008223531</v>
      </c>
      <c r="AH782" s="187">
        <f t="shared" si="118"/>
        <v>75.86580898985234</v>
      </c>
      <c r="AI782" s="187">
        <f t="shared" si="118"/>
        <v>74.765454637530496</v>
      </c>
      <c r="AJ782" s="187">
        <f t="shared" si="118"/>
        <v>73.666442309676881</v>
      </c>
      <c r="AK782" s="187">
        <f t="shared" si="118"/>
        <v>72.974957684529073</v>
      </c>
      <c r="AL782" s="187">
        <f t="shared" si="118"/>
        <v>72.274851296802595</v>
      </c>
      <c r="AM782" s="187">
        <f t="shared" si="118"/>
        <v>71.577745231067681</v>
      </c>
      <c r="AN782" s="187">
        <f t="shared" si="118"/>
        <v>70.895102220586864</v>
      </c>
      <c r="AO782" s="187">
        <f t="shared" si="118"/>
        <v>70.203015146272378</v>
      </c>
      <c r="AP782" s="187">
        <f t="shared" si="118"/>
        <v>69.524705663395991</v>
      </c>
      <c r="AQ782" s="187">
        <f t="shared" si="118"/>
        <v>68.836425302172017</v>
      </c>
      <c r="AR782" s="187">
        <f t="shared" si="118"/>
        <v>68.161265712724116</v>
      </c>
      <c r="AS782" s="187">
        <f t="shared" si="118"/>
        <v>67.475620680699492</v>
      </c>
      <c r="AT782" s="187">
        <f t="shared" si="118"/>
        <v>66.802464231768894</v>
      </c>
    </row>
    <row r="783" spans="7:46" ht="13.9" customHeight="1" x14ac:dyDescent="0.4">
      <c r="G783" s="24"/>
      <c r="H783" s="154"/>
      <c r="I783" s="25"/>
      <c r="J783" s="253"/>
      <c r="K783" s="165" t="s">
        <v>189</v>
      </c>
      <c r="L783" s="185">
        <f t="shared" ref="L783:AA784" si="119" xml:space="preserve"> ((L605 * L807 * $S$47 * (L466 * 1 + L688) +L513) * 1000 / (L278 * 8760)) + L560 + 0</f>
        <v>180.08530056282413</v>
      </c>
      <c r="M783" s="185">
        <f t="shared" si="119"/>
        <v>174.06309501311037</v>
      </c>
      <c r="N783" s="185">
        <f t="shared" si="119"/>
        <v>168.19910762500135</v>
      </c>
      <c r="O783" s="185">
        <f t="shared" si="119"/>
        <v>162.5501540598209</v>
      </c>
      <c r="P783" s="185">
        <f t="shared" si="119"/>
        <v>157.06989618263191</v>
      </c>
      <c r="Q783" s="185">
        <f t="shared" si="119"/>
        <v>151.2413327114854</v>
      </c>
      <c r="R783" s="185">
        <f t="shared" si="119"/>
        <v>145.59732975485906</v>
      </c>
      <c r="S783" s="185">
        <f t="shared" si="119"/>
        <v>140.15052757500405</v>
      </c>
      <c r="T783" s="185">
        <f t="shared" si="119"/>
        <v>134.87660882882312</v>
      </c>
      <c r="U783" s="185">
        <f t="shared" si="119"/>
        <v>129.80479913912367</v>
      </c>
      <c r="V783" s="185">
        <f t="shared" si="119"/>
        <v>124.89381962568477</v>
      </c>
      <c r="W783" s="185">
        <f t="shared" si="119"/>
        <v>120.13863913156095</v>
      </c>
      <c r="X783" s="185">
        <f t="shared" si="119"/>
        <v>115.56644127624614</v>
      </c>
      <c r="Y783" s="185">
        <f t="shared" si="119"/>
        <v>111.13874146254371</v>
      </c>
      <c r="Z783" s="185">
        <f t="shared" si="119"/>
        <v>106.86615589432381</v>
      </c>
      <c r="AA783" s="185">
        <f t="shared" si="119"/>
        <v>105.4085901482901</v>
      </c>
      <c r="AB783" s="185">
        <f t="shared" si="118"/>
        <v>103.96098581892169</v>
      </c>
      <c r="AC783" s="185">
        <f t="shared" si="118"/>
        <v>102.538205166251</v>
      </c>
      <c r="AD783" s="185">
        <f t="shared" si="118"/>
        <v>101.12511818290186</v>
      </c>
      <c r="AE783" s="185">
        <f t="shared" si="118"/>
        <v>99.736255082570594</v>
      </c>
      <c r="AF783" s="185">
        <f t="shared" si="118"/>
        <v>98.356834550402979</v>
      </c>
      <c r="AG783" s="185">
        <f t="shared" si="118"/>
        <v>97.00106322909231</v>
      </c>
      <c r="AH783" s="185">
        <f t="shared" si="118"/>
        <v>95.654498707242425</v>
      </c>
      <c r="AI783" s="185">
        <f t="shared" si="118"/>
        <v>94.317187069428115</v>
      </c>
      <c r="AJ783" s="185">
        <f t="shared" si="118"/>
        <v>93.002861753714299</v>
      </c>
      <c r="AK783" s="185">
        <f t="shared" si="118"/>
        <v>92.287968402988142</v>
      </c>
      <c r="AL783" s="185">
        <f t="shared" si="118"/>
        <v>91.567156597077954</v>
      </c>
      <c r="AM783" s="185">
        <f t="shared" si="118"/>
        <v>90.85395140277538</v>
      </c>
      <c r="AN783" s="185">
        <f t="shared" si="118"/>
        <v>90.134585627062904</v>
      </c>
      <c r="AO783" s="185">
        <f t="shared" si="118"/>
        <v>89.422546038881492</v>
      </c>
      <c r="AP783" s="185">
        <f t="shared" si="118"/>
        <v>88.704105964079304</v>
      </c>
      <c r="AQ783" s="185">
        <f t="shared" si="118"/>
        <v>87.992716987838534</v>
      </c>
      <c r="AR783" s="185">
        <f t="shared" si="118"/>
        <v>87.274689204647274</v>
      </c>
      <c r="AS783" s="185">
        <f t="shared" si="118"/>
        <v>86.56344208740866</v>
      </c>
      <c r="AT783" s="185">
        <f t="shared" si="118"/>
        <v>85.845318811021286</v>
      </c>
    </row>
    <row r="784" spans="7:46" ht="13.9" customHeight="1" thickBot="1" x14ac:dyDescent="0.45">
      <c r="G784" s="24"/>
      <c r="H784" s="154"/>
      <c r="I784" s="25"/>
      <c r="J784" s="253"/>
      <c r="K784" s="167" t="s">
        <v>190</v>
      </c>
      <c r="L784" s="186">
        <f t="shared" si="119"/>
        <v>180.08530056282413</v>
      </c>
      <c r="M784" s="186">
        <f t="shared" si="118"/>
        <v>182.98131346000329</v>
      </c>
      <c r="N784" s="186">
        <f t="shared" si="118"/>
        <v>180.58112923155369</v>
      </c>
      <c r="O784" s="186">
        <f t="shared" si="118"/>
        <v>178.19996163430991</v>
      </c>
      <c r="P784" s="186">
        <f t="shared" si="118"/>
        <v>175.83800712345911</v>
      </c>
      <c r="Q784" s="186">
        <f t="shared" si="118"/>
        <v>173.49545978194939</v>
      </c>
      <c r="R784" s="186">
        <f t="shared" si="118"/>
        <v>171.17251113826123</v>
      </c>
      <c r="S784" s="186">
        <f t="shared" si="118"/>
        <v>168.86934998251419</v>
      </c>
      <c r="T784" s="186">
        <f t="shared" si="118"/>
        <v>166.5861621811564</v>
      </c>
      <c r="U784" s="186">
        <f t="shared" si="118"/>
        <v>164.32313049050939</v>
      </c>
      <c r="V784" s="186">
        <f t="shared" si="118"/>
        <v>162.0804343694499</v>
      </c>
      <c r="W784" s="186">
        <f t="shared" si="118"/>
        <v>159.85824979151505</v>
      </c>
      <c r="X784" s="186">
        <f t="shared" si="118"/>
        <v>157.65674905674157</v>
      </c>
      <c r="Y784" s="186">
        <f t="shared" si="118"/>
        <v>155.47610060353534</v>
      </c>
      <c r="Z784" s="186">
        <f t="shared" si="118"/>
        <v>153.31646882090877</v>
      </c>
      <c r="AA784" s="186">
        <f t="shared" si="118"/>
        <v>152.11631497810453</v>
      </c>
      <c r="AB784" s="186">
        <f t="shared" si="118"/>
        <v>150.92282979149468</v>
      </c>
      <c r="AC784" s="186">
        <f t="shared" si="118"/>
        <v>149.73604034106933</v>
      </c>
      <c r="AD784" s="186">
        <f t="shared" si="118"/>
        <v>148.55597325153371</v>
      </c>
      <c r="AE784" s="186">
        <f t="shared" si="118"/>
        <v>147.38265468222139</v>
      </c>
      <c r="AF784" s="186">
        <f t="shared" si="118"/>
        <v>146.21611031706138</v>
      </c>
      <c r="AG784" s="186">
        <f t="shared" si="118"/>
        <v>145.05636535461937</v>
      </c>
      <c r="AH784" s="186">
        <f t="shared" si="118"/>
        <v>143.90344449820694</v>
      </c>
      <c r="AI784" s="186">
        <f t="shared" si="118"/>
        <v>142.7573719460708</v>
      </c>
      <c r="AJ784" s="186">
        <f t="shared" si="118"/>
        <v>141.61817138167004</v>
      </c>
      <c r="AK784" s="186">
        <f t="shared" si="118"/>
        <v>141.61817138167004</v>
      </c>
      <c r="AL784" s="186">
        <f t="shared" si="118"/>
        <v>141.61817138167004</v>
      </c>
      <c r="AM784" s="186">
        <f t="shared" si="118"/>
        <v>141.61817138167004</v>
      </c>
      <c r="AN784" s="186">
        <f t="shared" si="118"/>
        <v>141.61817138167004</v>
      </c>
      <c r="AO784" s="186">
        <f t="shared" si="118"/>
        <v>141.61817138167004</v>
      </c>
      <c r="AP784" s="186">
        <f t="shared" si="118"/>
        <v>141.61817138167004</v>
      </c>
      <c r="AQ784" s="186">
        <f t="shared" si="118"/>
        <v>141.61817138167004</v>
      </c>
      <c r="AR784" s="186">
        <f t="shared" si="118"/>
        <v>141.61817138167004</v>
      </c>
      <c r="AS784" s="186">
        <f t="shared" si="118"/>
        <v>141.61817138167004</v>
      </c>
      <c r="AT784" s="186">
        <f t="shared" si="118"/>
        <v>141.61817138167004</v>
      </c>
    </row>
    <row r="785" spans="7:47" ht="13.9" customHeight="1" thickTop="1" x14ac:dyDescent="0.4">
      <c r="G785" s="24"/>
      <c r="H785" s="154"/>
      <c r="I785" s="25"/>
      <c r="J785" s="253"/>
      <c r="K785" s="163" t="s">
        <v>191</v>
      </c>
      <c r="L785" s="187">
        <f xml:space="preserve"> ((L604 * L806 * $S$47 * (L468 * 1 + L690) +L515) * 1000 / (L280 * 8760)) + L562 + 0</f>
        <v>201.46745120568937</v>
      </c>
      <c r="M785" s="187">
        <f t="shared" ref="M785:AT787" si="120" xml:space="preserve"> ((M604 * M806 * $S$47 * (M468 * 1 + M690) +M515) * 1000 / (M280 * 8760)) + M562 + 0</f>
        <v>184.00006611991921</v>
      </c>
      <c r="N785" s="187">
        <f t="shared" si="120"/>
        <v>173.74717761841933</v>
      </c>
      <c r="O785" s="187">
        <f t="shared" si="120"/>
        <v>163.96841463703748</v>
      </c>
      <c r="P785" s="187">
        <f t="shared" si="120"/>
        <v>154.5986235996555</v>
      </c>
      <c r="Q785" s="187">
        <f t="shared" si="120"/>
        <v>147.42696526096935</v>
      </c>
      <c r="R785" s="187">
        <f t="shared" si="120"/>
        <v>140.58403536535192</v>
      </c>
      <c r="S785" s="187">
        <f t="shared" si="120"/>
        <v>134.01592452353952</v>
      </c>
      <c r="T785" s="187">
        <f t="shared" si="120"/>
        <v>127.72815851894242</v>
      </c>
      <c r="U785" s="187">
        <f t="shared" si="120"/>
        <v>121.70689320637898</v>
      </c>
      <c r="V785" s="187">
        <f t="shared" si="120"/>
        <v>115.938764617</v>
      </c>
      <c r="W785" s="187">
        <f t="shared" si="120"/>
        <v>110.41087086806272</v>
      </c>
      <c r="X785" s="187">
        <f t="shared" si="120"/>
        <v>105.11075477109004</v>
      </c>
      <c r="Y785" s="187">
        <f t="shared" si="120"/>
        <v>100.04180796772982</v>
      </c>
      <c r="Z785" s="187">
        <f t="shared" si="120"/>
        <v>95.176112267988259</v>
      </c>
      <c r="AA785" s="187">
        <f t="shared" si="120"/>
        <v>93.823011661989639</v>
      </c>
      <c r="AB785" s="187">
        <f t="shared" si="120"/>
        <v>92.475662201871927</v>
      </c>
      <c r="AC785" s="187">
        <f t="shared" si="120"/>
        <v>91.14840170828947</v>
      </c>
      <c r="AD785" s="187">
        <f t="shared" si="120"/>
        <v>89.840616363811762</v>
      </c>
      <c r="AE785" s="187">
        <f t="shared" si="120"/>
        <v>88.537734511596057</v>
      </c>
      <c r="AF785" s="187">
        <f t="shared" si="120"/>
        <v>87.253551541951595</v>
      </c>
      <c r="AG785" s="187">
        <f t="shared" si="120"/>
        <v>85.973898152101185</v>
      </c>
      <c r="AH785" s="187">
        <f t="shared" si="120"/>
        <v>84.725667937440917</v>
      </c>
      <c r="AI785" s="187">
        <f t="shared" si="120"/>
        <v>83.481284365862578</v>
      </c>
      <c r="AJ785" s="187">
        <f t="shared" si="120"/>
        <v>82.253875745362009</v>
      </c>
      <c r="AK785" s="187">
        <f t="shared" si="120"/>
        <v>81.471771898776538</v>
      </c>
      <c r="AL785" s="187">
        <f t="shared" si="120"/>
        <v>80.682223596692907</v>
      </c>
      <c r="AM785" s="187">
        <f t="shared" si="120"/>
        <v>79.910866627034267</v>
      </c>
      <c r="AN785" s="187">
        <f t="shared" si="120"/>
        <v>79.131337510070495</v>
      </c>
      <c r="AO785" s="187">
        <f t="shared" si="120"/>
        <v>78.369098127860639</v>
      </c>
      <c r="AP785" s="187">
        <f t="shared" si="120"/>
        <v>77.597990744903171</v>
      </c>
      <c r="AQ785" s="187">
        <f t="shared" si="120"/>
        <v>76.830538401733506</v>
      </c>
      <c r="AR785" s="187">
        <f t="shared" si="120"/>
        <v>76.066366103511882</v>
      </c>
      <c r="AS785" s="187">
        <f t="shared" si="120"/>
        <v>75.305106286447824</v>
      </c>
      <c r="AT785" s="187">
        <f t="shared" si="120"/>
        <v>74.546398167270098</v>
      </c>
    </row>
    <row r="786" spans="7:47" ht="13.9" customHeight="1" x14ac:dyDescent="0.4">
      <c r="G786" s="24"/>
      <c r="H786" s="154"/>
      <c r="I786" s="25"/>
      <c r="J786" s="253"/>
      <c r="K786" s="165" t="s">
        <v>192</v>
      </c>
      <c r="L786" s="185">
        <f t="shared" ref="L786:AA787" si="121" xml:space="preserve"> ((L605 * L807 * $S$47 * (L469 * 1 + L691) +L516) * 1000 / (L281 * 8760)) + L563 + 0</f>
        <v>201.46745120568937</v>
      </c>
      <c r="M786" s="185">
        <f t="shared" si="121"/>
        <v>194.72038430908879</v>
      </c>
      <c r="N786" s="185">
        <f t="shared" si="121"/>
        <v>188.17701574253056</v>
      </c>
      <c r="O786" s="185">
        <f t="shared" si="121"/>
        <v>181.8319933971261</v>
      </c>
      <c r="P786" s="185">
        <f t="shared" si="121"/>
        <v>175.7233296800292</v>
      </c>
      <c r="Q786" s="185">
        <f t="shared" si="121"/>
        <v>169.18770314848169</v>
      </c>
      <c r="R786" s="185">
        <f t="shared" si="121"/>
        <v>162.88309874506317</v>
      </c>
      <c r="S786" s="185">
        <f t="shared" si="121"/>
        <v>156.80160948587258</v>
      </c>
      <c r="T786" s="185">
        <f t="shared" si="121"/>
        <v>150.91589431260618</v>
      </c>
      <c r="U786" s="185">
        <f t="shared" si="121"/>
        <v>145.21983878302945</v>
      </c>
      <c r="V786" s="185">
        <f t="shared" si="121"/>
        <v>139.72613881535591</v>
      </c>
      <c r="W786" s="185">
        <f t="shared" si="121"/>
        <v>134.40929688237375</v>
      </c>
      <c r="X786" s="185">
        <f t="shared" si="121"/>
        <v>129.28139108244125</v>
      </c>
      <c r="Y786" s="185">
        <f t="shared" si="121"/>
        <v>124.33552163187954</v>
      </c>
      <c r="Z786" s="185">
        <f t="shared" si="121"/>
        <v>119.564969719514</v>
      </c>
      <c r="AA786" s="185">
        <f t="shared" si="121"/>
        <v>117.92702570926514</v>
      </c>
      <c r="AB786" s="185">
        <f t="shared" si="120"/>
        <v>116.30156749368918</v>
      </c>
      <c r="AC786" s="185">
        <f t="shared" si="120"/>
        <v>114.70502698739368</v>
      </c>
      <c r="AD786" s="185">
        <f t="shared" si="120"/>
        <v>113.13681891869686</v>
      </c>
      <c r="AE786" s="185">
        <f t="shared" si="120"/>
        <v>111.56424642273933</v>
      </c>
      <c r="AF786" s="185">
        <f t="shared" si="120"/>
        <v>110.01962677306152</v>
      </c>
      <c r="AG786" s="185">
        <f t="shared" si="120"/>
        <v>108.50240580066712</v>
      </c>
      <c r="AH786" s="185">
        <f t="shared" si="120"/>
        <v>106.99652979500399</v>
      </c>
      <c r="AI786" s="185">
        <f t="shared" si="120"/>
        <v>105.50200800785285</v>
      </c>
      <c r="AJ786" s="185">
        <f t="shared" si="120"/>
        <v>104.03400980087244</v>
      </c>
      <c r="AK786" s="185">
        <f t="shared" si="120"/>
        <v>103.22192112671908</v>
      </c>
      <c r="AL786" s="185">
        <f t="shared" si="120"/>
        <v>102.41944530691075</v>
      </c>
      <c r="AM786" s="185">
        <f t="shared" si="120"/>
        <v>101.61129153235626</v>
      </c>
      <c r="AN786" s="185">
        <f t="shared" si="120"/>
        <v>100.7973286640414</v>
      </c>
      <c r="AO786" s="185">
        <f t="shared" si="120"/>
        <v>99.992461474152918</v>
      </c>
      <c r="AP786" s="185">
        <f t="shared" si="120"/>
        <v>99.196491210099012</v>
      </c>
      <c r="AQ786" s="185">
        <f t="shared" si="120"/>
        <v>98.394228474184573</v>
      </c>
      <c r="AR786" s="185">
        <f t="shared" si="120"/>
        <v>97.600517901096438</v>
      </c>
      <c r="AS786" s="185">
        <f t="shared" si="120"/>
        <v>96.800213774261721</v>
      </c>
      <c r="AT786" s="185">
        <f t="shared" si="120"/>
        <v>96.008124192008552</v>
      </c>
    </row>
    <row r="787" spans="7:47" ht="13.9" customHeight="1" thickBot="1" x14ac:dyDescent="0.45">
      <c r="G787" s="24"/>
      <c r="H787" s="154"/>
      <c r="I787" s="25"/>
      <c r="J787" s="253"/>
      <c r="K787" s="167" t="s">
        <v>193</v>
      </c>
      <c r="L787" s="186">
        <f t="shared" si="121"/>
        <v>201.46745120568937</v>
      </c>
      <c r="M787" s="186">
        <f t="shared" si="120"/>
        <v>204.55631604719434</v>
      </c>
      <c r="N787" s="186">
        <f t="shared" si="120"/>
        <v>201.87863770139484</v>
      </c>
      <c r="O787" s="186">
        <f t="shared" si="120"/>
        <v>199.22217456940544</v>
      </c>
      <c r="P787" s="186">
        <f t="shared" si="120"/>
        <v>196.58714581931915</v>
      </c>
      <c r="Q787" s="186">
        <f t="shared" si="120"/>
        <v>193.97376797272682</v>
      </c>
      <c r="R787" s="186">
        <f t="shared" si="120"/>
        <v>191.38225470142015</v>
      </c>
      <c r="S787" s="186">
        <f t="shared" si="120"/>
        <v>188.81281662223827</v>
      </c>
      <c r="T787" s="186">
        <f t="shared" si="120"/>
        <v>186.26566109033212</v>
      </c>
      <c r="U787" s="186">
        <f t="shared" si="120"/>
        <v>183.74099199115324</v>
      </c>
      <c r="V787" s="186">
        <f t="shared" si="120"/>
        <v>181.2390095314783</v>
      </c>
      <c r="W787" s="186">
        <f t="shared" si="120"/>
        <v>178.7599100297916</v>
      </c>
      <c r="X787" s="186">
        <f t="shared" si="120"/>
        <v>176.30388570637035</v>
      </c>
      <c r="Y787" s="186">
        <f t="shared" si="120"/>
        <v>173.87112447340314</v>
      </c>
      <c r="Z787" s="186">
        <f t="shared" si="120"/>
        <v>171.46180972552037</v>
      </c>
      <c r="AA787" s="186">
        <f t="shared" si="120"/>
        <v>170.12290168737331</v>
      </c>
      <c r="AB787" s="186">
        <f t="shared" si="120"/>
        <v>168.79143329326513</v>
      </c>
      <c r="AC787" s="186">
        <f t="shared" si="120"/>
        <v>167.46743475400302</v>
      </c>
      <c r="AD787" s="186">
        <f t="shared" si="120"/>
        <v>166.15093577247231</v>
      </c>
      <c r="AE787" s="186">
        <f t="shared" si="120"/>
        <v>164.84196553238311</v>
      </c>
      <c r="AF787" s="186">
        <f t="shared" si="120"/>
        <v>163.54055268707788</v>
      </c>
      <c r="AG787" s="186">
        <f t="shared" si="120"/>
        <v>162.24672534842111</v>
      </c>
      <c r="AH787" s="186">
        <f t="shared" si="120"/>
        <v>160.960511075765</v>
      </c>
      <c r="AI787" s="186">
        <f t="shared" si="120"/>
        <v>159.68193686500436</v>
      </c>
      <c r="AJ787" s="186">
        <f t="shared" si="120"/>
        <v>158.41102913773008</v>
      </c>
      <c r="AK787" s="186">
        <f t="shared" si="120"/>
        <v>158.41102913773008</v>
      </c>
      <c r="AL787" s="186">
        <f t="shared" si="120"/>
        <v>158.41102913773008</v>
      </c>
      <c r="AM787" s="186">
        <f t="shared" si="120"/>
        <v>158.41102913773008</v>
      </c>
      <c r="AN787" s="186">
        <f t="shared" si="120"/>
        <v>158.41102913773008</v>
      </c>
      <c r="AO787" s="186">
        <f t="shared" si="120"/>
        <v>158.41102913773008</v>
      </c>
      <c r="AP787" s="186">
        <f t="shared" si="120"/>
        <v>158.41102913773008</v>
      </c>
      <c r="AQ787" s="186">
        <f t="shared" si="120"/>
        <v>158.41102913773008</v>
      </c>
      <c r="AR787" s="186">
        <f t="shared" si="120"/>
        <v>158.41102913773008</v>
      </c>
      <c r="AS787" s="186">
        <f t="shared" si="120"/>
        <v>158.41102913773008</v>
      </c>
      <c r="AT787" s="186">
        <f t="shared" si="120"/>
        <v>158.41102913773008</v>
      </c>
    </row>
    <row r="788" spans="7:47" ht="13.9" customHeight="1" thickTop="1" x14ac:dyDescent="0.4">
      <c r="G788" s="24"/>
      <c r="H788" s="154"/>
      <c r="I788" s="25"/>
      <c r="J788" s="253"/>
      <c r="K788" s="163" t="s">
        <v>194</v>
      </c>
      <c r="L788" s="187">
        <f xml:space="preserve"> ((L604 * L806 * $S$47 * (L471 * 1 + L693) +L518) * 1000 / (L283 * 8760)) + L565 + 0</f>
        <v>218.2205481518765</v>
      </c>
      <c r="M788" s="187">
        <f t="shared" ref="M788:AT790" si="122" xml:space="preserve"> ((M604 * M806 * $S$47 * (M471 * 1 + M693) +M518) * 1000 / (M283 * 8760)) + M565 + 0</f>
        <v>199.29085798359796</v>
      </c>
      <c r="N788" s="187">
        <f t="shared" si="122"/>
        <v>188.16730943927664</v>
      </c>
      <c r="O788" s="187">
        <f t="shared" si="122"/>
        <v>177.5235414382573</v>
      </c>
      <c r="P788" s="187">
        <f t="shared" si="122"/>
        <v>167.35861853056886</v>
      </c>
      <c r="Q788" s="187">
        <f t="shared" si="122"/>
        <v>159.57947904872503</v>
      </c>
      <c r="R788" s="187">
        <f t="shared" si="122"/>
        <v>152.12252844859933</v>
      </c>
      <c r="S788" s="187">
        <f t="shared" si="122"/>
        <v>144.99252532626534</v>
      </c>
      <c r="T788" s="187">
        <f t="shared" si="122"/>
        <v>138.17314839562974</v>
      </c>
      <c r="U788" s="187">
        <f t="shared" si="122"/>
        <v>131.63032233253503</v>
      </c>
      <c r="V788" s="187">
        <f t="shared" si="122"/>
        <v>125.35066559516981</v>
      </c>
      <c r="W788" s="187">
        <f t="shared" si="122"/>
        <v>119.35569857402251</v>
      </c>
      <c r="X788" s="187">
        <f t="shared" si="122"/>
        <v>113.59623539110881</v>
      </c>
      <c r="Y788" s="187">
        <f t="shared" si="122"/>
        <v>108.0926840048085</v>
      </c>
      <c r="Z788" s="187">
        <f t="shared" si="122"/>
        <v>102.81473971727894</v>
      </c>
      <c r="AA788" s="187">
        <f t="shared" si="122"/>
        <v>101.33861739913458</v>
      </c>
      <c r="AB788" s="187">
        <f t="shared" si="122"/>
        <v>99.871126306573714</v>
      </c>
      <c r="AC788" s="187">
        <f t="shared" si="122"/>
        <v>98.427239042228166</v>
      </c>
      <c r="AD788" s="187">
        <f t="shared" si="122"/>
        <v>97.006193717238787</v>
      </c>
      <c r="AE788" s="187">
        <f t="shared" si="122"/>
        <v>95.592560913771564</v>
      </c>
      <c r="AF788" s="187">
        <f t="shared" si="122"/>
        <v>94.186241876197613</v>
      </c>
      <c r="AG788" s="187">
        <f t="shared" si="122"/>
        <v>92.815766000485127</v>
      </c>
      <c r="AH788" s="187">
        <f t="shared" si="122"/>
        <v>91.4516604557694</v>
      </c>
      <c r="AI788" s="187">
        <f t="shared" si="122"/>
        <v>90.093859946498682</v>
      </c>
      <c r="AJ788" s="187">
        <f t="shared" si="122"/>
        <v>88.756062050891188</v>
      </c>
      <c r="AK788" s="187">
        <f t="shared" si="122"/>
        <v>87.905787663419403</v>
      </c>
      <c r="AL788" s="187">
        <f t="shared" si="122"/>
        <v>87.062938361122306</v>
      </c>
      <c r="AM788" s="187">
        <f t="shared" si="122"/>
        <v>86.227023374161405</v>
      </c>
      <c r="AN788" s="187">
        <f t="shared" si="122"/>
        <v>85.384024024434169</v>
      </c>
      <c r="AO788" s="187">
        <f t="shared" si="122"/>
        <v>84.547117007624536</v>
      </c>
      <c r="AP788" s="187">
        <f t="shared" si="122"/>
        <v>83.715844385831943</v>
      </c>
      <c r="AQ788" s="187">
        <f t="shared" si="122"/>
        <v>82.889759886937213</v>
      </c>
      <c r="AR788" s="187">
        <f t="shared" si="122"/>
        <v>82.055065923878047</v>
      </c>
      <c r="AS788" s="187">
        <f t="shared" si="122"/>
        <v>81.238100254331059</v>
      </c>
      <c r="AT788" s="187">
        <f t="shared" si="122"/>
        <v>80.411756834701947</v>
      </c>
    </row>
    <row r="789" spans="7:47" ht="13.9" customHeight="1" x14ac:dyDescent="0.4">
      <c r="G789" s="24"/>
      <c r="H789" s="154"/>
      <c r="I789" s="25"/>
      <c r="J789" s="253"/>
      <c r="K789" s="165" t="s">
        <v>195</v>
      </c>
      <c r="L789" s="185">
        <f t="shared" ref="L789:AA790" si="123" xml:space="preserve"> ((L605 * L807 * $S$47 * (L472 * 1 + L694) +L519) * 1000 / (L284 * 8760)) + L566 + 0</f>
        <v>218.2205481518765</v>
      </c>
      <c r="M789" s="185">
        <f t="shared" si="123"/>
        <v>210.88908685730556</v>
      </c>
      <c r="N789" s="185">
        <f t="shared" si="123"/>
        <v>203.80635054988375</v>
      </c>
      <c r="O789" s="185">
        <f t="shared" si="123"/>
        <v>196.91741639600065</v>
      </c>
      <c r="P789" s="185">
        <f t="shared" si="123"/>
        <v>190.26393895313137</v>
      </c>
      <c r="Q789" s="185">
        <f t="shared" si="123"/>
        <v>183.18971801519118</v>
      </c>
      <c r="R789" s="185">
        <f t="shared" si="123"/>
        <v>176.34585732846008</v>
      </c>
      <c r="S789" s="185">
        <f t="shared" si="123"/>
        <v>169.72519531165523</v>
      </c>
      <c r="T789" s="185">
        <f t="shared" si="123"/>
        <v>163.34146823815374</v>
      </c>
      <c r="U789" s="185">
        <f t="shared" si="123"/>
        <v>157.14573206486</v>
      </c>
      <c r="V789" s="185">
        <f t="shared" si="123"/>
        <v>151.19206942198755</v>
      </c>
      <c r="W789" s="185">
        <f t="shared" si="123"/>
        <v>145.43238198710827</v>
      </c>
      <c r="X789" s="185">
        <f t="shared" si="123"/>
        <v>139.86023482649185</v>
      </c>
      <c r="Y789" s="185">
        <f t="shared" si="123"/>
        <v>134.48774640622418</v>
      </c>
      <c r="Z789" s="185">
        <f t="shared" si="123"/>
        <v>129.28945034748719</v>
      </c>
      <c r="AA789" s="185">
        <f t="shared" si="123"/>
        <v>127.50812149318973</v>
      </c>
      <c r="AB789" s="185">
        <f t="shared" si="122"/>
        <v>125.75911146077749</v>
      </c>
      <c r="AC789" s="185">
        <f t="shared" si="122"/>
        <v>124.02436491216093</v>
      </c>
      <c r="AD789" s="185">
        <f t="shared" si="122"/>
        <v>122.30383330475033</v>
      </c>
      <c r="AE789" s="185">
        <f t="shared" si="122"/>
        <v>120.59746893461596</v>
      </c>
      <c r="AF789" s="185">
        <f t="shared" si="122"/>
        <v>118.92199586088428</v>
      </c>
      <c r="AG789" s="185">
        <f t="shared" si="122"/>
        <v>117.27678192129453</v>
      </c>
      <c r="AH789" s="185">
        <f t="shared" si="122"/>
        <v>115.62844624900245</v>
      </c>
      <c r="AI789" s="185">
        <f t="shared" si="122"/>
        <v>114.00991662101406</v>
      </c>
      <c r="AJ789" s="185">
        <f t="shared" si="122"/>
        <v>112.42059576844611</v>
      </c>
      <c r="AK789" s="185">
        <f t="shared" si="122"/>
        <v>111.53095216673397</v>
      </c>
      <c r="AL789" s="185">
        <f t="shared" si="122"/>
        <v>110.66826489466172</v>
      </c>
      <c r="AM789" s="185">
        <f t="shared" si="122"/>
        <v>109.78444840568363</v>
      </c>
      <c r="AN789" s="185">
        <f t="shared" si="122"/>
        <v>108.91121639098547</v>
      </c>
      <c r="AO789" s="185">
        <f t="shared" si="122"/>
        <v>108.04833537062905</v>
      </c>
      <c r="AP789" s="185">
        <f t="shared" si="122"/>
        <v>107.17973289536673</v>
      </c>
      <c r="AQ789" s="185">
        <f t="shared" si="122"/>
        <v>106.30525537525365</v>
      </c>
      <c r="AR789" s="185">
        <f t="shared" si="122"/>
        <v>105.4405479456904</v>
      </c>
      <c r="AS789" s="185">
        <f t="shared" si="122"/>
        <v>104.56961255835226</v>
      </c>
      <c r="AT789" s="185">
        <f t="shared" si="122"/>
        <v>103.7080544820469</v>
      </c>
    </row>
    <row r="790" spans="7:47" ht="13.9" customHeight="1" thickBot="1" x14ac:dyDescent="0.45">
      <c r="G790" s="24"/>
      <c r="H790" s="154"/>
      <c r="I790" s="25"/>
      <c r="J790" s="253"/>
      <c r="K790" s="167" t="s">
        <v>196</v>
      </c>
      <c r="L790" s="186">
        <f t="shared" si="123"/>
        <v>218.2205481518765</v>
      </c>
      <c r="M790" s="186">
        <f t="shared" si="122"/>
        <v>221.47715422126532</v>
      </c>
      <c r="N790" s="186">
        <f t="shared" si="122"/>
        <v>218.56773974077726</v>
      </c>
      <c r="O790" s="186">
        <f t="shared" si="122"/>
        <v>215.68137651674894</v>
      </c>
      <c r="P790" s="186">
        <f t="shared" si="122"/>
        <v>212.81830268488639</v>
      </c>
      <c r="Q790" s="186">
        <f t="shared" si="122"/>
        <v>209.97875350535557</v>
      </c>
      <c r="R790" s="186">
        <f t="shared" si="122"/>
        <v>207.16296114189109</v>
      </c>
      <c r="S790" s="186">
        <f t="shared" si="122"/>
        <v>204.37115443888797</v>
      </c>
      <c r="T790" s="186">
        <f t="shared" si="122"/>
        <v>201.60355869677497</v>
      </c>
      <c r="U790" s="186">
        <f t="shared" si="122"/>
        <v>198.86039544600041</v>
      </c>
      <c r="V790" s="186">
        <f t="shared" si="122"/>
        <v>196.14188221997216</v>
      </c>
      <c r="W790" s="186">
        <f t="shared" si="122"/>
        <v>193.44823232729829</v>
      </c>
      <c r="X790" s="186">
        <f t="shared" si="122"/>
        <v>190.77965462370591</v>
      </c>
      <c r="Y790" s="186">
        <f t="shared" si="122"/>
        <v>188.13635328399573</v>
      </c>
      <c r="Z790" s="186">
        <f t="shared" si="122"/>
        <v>185.51852757444408</v>
      </c>
      <c r="AA790" s="186">
        <f t="shared" si="122"/>
        <v>184.0637455091009</v>
      </c>
      <c r="AB790" s="186">
        <f t="shared" si="122"/>
        <v>182.61704694196067</v>
      </c>
      <c r="AC790" s="186">
        <f t="shared" si="122"/>
        <v>181.17846469838503</v>
      </c>
      <c r="AD790" s="186">
        <f t="shared" si="122"/>
        <v>179.74803105185617</v>
      </c>
      <c r="AE790" s="186">
        <f t="shared" si="122"/>
        <v>178.32577771174994</v>
      </c>
      <c r="AF790" s="186">
        <f t="shared" si="122"/>
        <v>176.91173581117448</v>
      </c>
      <c r="AG790" s="186">
        <f t="shared" si="122"/>
        <v>175.50593589489833</v>
      </c>
      <c r="AH790" s="186">
        <f t="shared" si="122"/>
        <v>174.10840790736145</v>
      </c>
      <c r="AI790" s="186">
        <f t="shared" si="122"/>
        <v>172.71918118078284</v>
      </c>
      <c r="AJ790" s="186">
        <f t="shared" si="122"/>
        <v>171.33828442337494</v>
      </c>
      <c r="AK790" s="186">
        <f t="shared" si="122"/>
        <v>171.33828442337494</v>
      </c>
      <c r="AL790" s="186">
        <f t="shared" si="122"/>
        <v>171.33828442337494</v>
      </c>
      <c r="AM790" s="186">
        <f t="shared" si="122"/>
        <v>171.33828442337494</v>
      </c>
      <c r="AN790" s="186">
        <f t="shared" si="122"/>
        <v>171.33828442337494</v>
      </c>
      <c r="AO790" s="186">
        <f t="shared" si="122"/>
        <v>171.33828442337494</v>
      </c>
      <c r="AP790" s="186">
        <f t="shared" si="122"/>
        <v>171.33828442337494</v>
      </c>
      <c r="AQ790" s="186">
        <f t="shared" si="122"/>
        <v>171.33828442337494</v>
      </c>
      <c r="AR790" s="186">
        <f t="shared" si="122"/>
        <v>171.33828442337494</v>
      </c>
      <c r="AS790" s="186">
        <f t="shared" si="122"/>
        <v>171.33828442337494</v>
      </c>
      <c r="AT790" s="186">
        <f t="shared" si="122"/>
        <v>171.33828442337494</v>
      </c>
    </row>
    <row r="791" spans="7:47" ht="13.9" customHeight="1" thickTop="1" x14ac:dyDescent="0.4">
      <c r="G791" s="24"/>
      <c r="H791" s="154"/>
      <c r="I791" s="25"/>
      <c r="J791" s="253"/>
      <c r="K791" s="163" t="s">
        <v>197</v>
      </c>
      <c r="L791" s="187">
        <f xml:space="preserve"> ((L604 * L806 * $S$47 * (L474 * 1 + L696) +L521) * 1000 / (L286 * 8760)) + L568 + 0</f>
        <v>240.32866309562104</v>
      </c>
      <c r="M791" s="187">
        <f t="shared" ref="M791:AT793" si="124" xml:space="preserve"> ((M604 * M806 * $S$47 * (M474 * 1 + M696) +M521) * 1000 / (M286 * 8760)) + M568 + 0</f>
        <v>219.37351534469391</v>
      </c>
      <c r="N791" s="187">
        <f t="shared" si="124"/>
        <v>207.05104973277651</v>
      </c>
      <c r="O791" s="187">
        <f t="shared" si="124"/>
        <v>195.25265628680975</v>
      </c>
      <c r="P791" s="187">
        <f t="shared" si="124"/>
        <v>183.97730804563716</v>
      </c>
      <c r="Q791" s="187">
        <f t="shared" si="124"/>
        <v>175.3542368520958</v>
      </c>
      <c r="R791" s="187">
        <f t="shared" si="124"/>
        <v>167.09923414452129</v>
      </c>
      <c r="S791" s="187">
        <f t="shared" si="124"/>
        <v>159.17345640965601</v>
      </c>
      <c r="T791" s="187">
        <f t="shared" si="124"/>
        <v>151.60291347132051</v>
      </c>
      <c r="U791" s="187">
        <f t="shared" si="124"/>
        <v>144.34924650151635</v>
      </c>
      <c r="V791" s="187">
        <f t="shared" si="124"/>
        <v>137.39658057529169</v>
      </c>
      <c r="W791" s="187">
        <f t="shared" si="124"/>
        <v>130.7481694252657</v>
      </c>
      <c r="X791" s="187">
        <f t="shared" si="124"/>
        <v>124.3694890928157</v>
      </c>
      <c r="Y791" s="187">
        <f t="shared" si="124"/>
        <v>118.24632435998728</v>
      </c>
      <c r="Z791" s="187">
        <f t="shared" si="124"/>
        <v>112.39885989090935</v>
      </c>
      <c r="AA791" s="187">
        <f t="shared" si="124"/>
        <v>110.76264837941332</v>
      </c>
      <c r="AB791" s="187">
        <f t="shared" si="124"/>
        <v>109.13906130465926</v>
      </c>
      <c r="AC791" s="187">
        <f t="shared" si="124"/>
        <v>107.54402248618078</v>
      </c>
      <c r="AD791" s="187">
        <f t="shared" si="124"/>
        <v>105.96054414367832</v>
      </c>
      <c r="AE791" s="187">
        <f t="shared" si="124"/>
        <v>104.38836172994559</v>
      </c>
      <c r="AF791" s="187">
        <f t="shared" si="124"/>
        <v>102.84278105462737</v>
      </c>
      <c r="AG791" s="187">
        <f t="shared" si="124"/>
        <v>101.32292049300932</v>
      </c>
      <c r="AH791" s="187">
        <f t="shared" si="124"/>
        <v>99.812799868572867</v>
      </c>
      <c r="AI791" s="187">
        <f t="shared" si="124"/>
        <v>98.312223791540887</v>
      </c>
      <c r="AJ791" s="187">
        <f t="shared" si="124"/>
        <v>96.835745622366346</v>
      </c>
      <c r="AK791" s="187">
        <f t="shared" si="124"/>
        <v>95.90905687178028</v>
      </c>
      <c r="AL791" s="187">
        <f t="shared" si="124"/>
        <v>94.977751845051799</v>
      </c>
      <c r="AM791" s="187">
        <f t="shared" si="124"/>
        <v>94.055967396211088</v>
      </c>
      <c r="AN791" s="187">
        <f t="shared" si="124"/>
        <v>93.128627849424689</v>
      </c>
      <c r="AO791" s="187">
        <f t="shared" si="124"/>
        <v>92.209767607177696</v>
      </c>
      <c r="AP791" s="187">
        <f t="shared" si="124"/>
        <v>91.298828386920576</v>
      </c>
      <c r="AQ791" s="187">
        <f t="shared" si="124"/>
        <v>90.395268163984767</v>
      </c>
      <c r="AR791" s="187">
        <f t="shared" si="124"/>
        <v>89.484276096917128</v>
      </c>
      <c r="AS791" s="187">
        <f t="shared" si="124"/>
        <v>88.579712495144747</v>
      </c>
      <c r="AT791" s="187">
        <f t="shared" si="124"/>
        <v>87.681069313216526</v>
      </c>
    </row>
    <row r="792" spans="7:47" ht="13.9" customHeight="1" x14ac:dyDescent="0.4">
      <c r="G792" s="24"/>
      <c r="H792" s="154"/>
      <c r="I792" s="25"/>
      <c r="J792" s="253"/>
      <c r="K792" s="165" t="s">
        <v>198</v>
      </c>
      <c r="L792" s="185">
        <f t="shared" ref="L792:AA793" si="125" xml:space="preserve"> ((L605 * L807 * $S$47 * (L475 * 1 + L697) +L522) * 1000 / (L287 * 8760)) + L569 + 0</f>
        <v>240.32866309562104</v>
      </c>
      <c r="M792" s="185">
        <f t="shared" si="125"/>
        <v>232.20140177577753</v>
      </c>
      <c r="N792" s="185">
        <f t="shared" si="125"/>
        <v>224.32745269302472</v>
      </c>
      <c r="O792" s="185">
        <f t="shared" si="125"/>
        <v>216.69969358043977</v>
      </c>
      <c r="P792" s="185">
        <f t="shared" si="125"/>
        <v>209.31111175250126</v>
      </c>
      <c r="Q792" s="185">
        <f t="shared" si="125"/>
        <v>201.47577214046953</v>
      </c>
      <c r="R792" s="185">
        <f t="shared" si="125"/>
        <v>193.8759377697545</v>
      </c>
      <c r="S792" s="185">
        <f t="shared" si="125"/>
        <v>186.52814314239413</v>
      </c>
      <c r="T792" s="185">
        <f t="shared" si="125"/>
        <v>179.44672356224143</v>
      </c>
      <c r="U792" s="185">
        <f t="shared" si="125"/>
        <v>172.6000828468506</v>
      </c>
      <c r="V792" s="185">
        <f t="shared" si="125"/>
        <v>165.98043834459838</v>
      </c>
      <c r="W792" s="185">
        <f t="shared" si="125"/>
        <v>159.58016953271505</v>
      </c>
      <c r="X792" s="185">
        <f t="shared" si="125"/>
        <v>153.41223925252535</v>
      </c>
      <c r="Y792" s="185">
        <f t="shared" si="125"/>
        <v>147.44796595831693</v>
      </c>
      <c r="Z792" s="185">
        <f t="shared" si="125"/>
        <v>141.68025284748668</v>
      </c>
      <c r="AA792" s="185">
        <f t="shared" si="125"/>
        <v>139.71005686179112</v>
      </c>
      <c r="AB792" s="185">
        <f t="shared" si="124"/>
        <v>137.75758941836958</v>
      </c>
      <c r="AC792" s="185">
        <f t="shared" si="124"/>
        <v>135.84150869496872</v>
      </c>
      <c r="AD792" s="185">
        <f t="shared" si="124"/>
        <v>133.92389382027883</v>
      </c>
      <c r="AE792" s="185">
        <f t="shared" si="124"/>
        <v>132.04197805831058</v>
      </c>
      <c r="AF792" s="185">
        <f t="shared" si="124"/>
        <v>130.17686733213466</v>
      </c>
      <c r="AG792" s="185">
        <f t="shared" si="124"/>
        <v>128.3463651424417</v>
      </c>
      <c r="AH792" s="185">
        <f t="shared" si="124"/>
        <v>126.51433955776126</v>
      </c>
      <c r="AI792" s="185">
        <f t="shared" si="124"/>
        <v>124.71630329757835</v>
      </c>
      <c r="AJ792" s="185">
        <f t="shared" si="124"/>
        <v>122.95154395061438</v>
      </c>
      <c r="AK792" s="185">
        <f t="shared" si="124"/>
        <v>121.97296714268087</v>
      </c>
      <c r="AL792" s="185">
        <f t="shared" si="124"/>
        <v>121.00741010814205</v>
      </c>
      <c r="AM792" s="185">
        <f t="shared" si="124"/>
        <v>120.0545803537712</v>
      </c>
      <c r="AN792" s="185">
        <f t="shared" si="124"/>
        <v>119.09703890357555</v>
      </c>
      <c r="AO792" s="185">
        <f t="shared" si="124"/>
        <v>118.13459677952984</v>
      </c>
      <c r="AP792" s="185">
        <f t="shared" si="124"/>
        <v>117.16706413263309</v>
      </c>
      <c r="AQ792" s="185">
        <f t="shared" si="124"/>
        <v>116.21132067091273</v>
      </c>
      <c r="AR792" s="185">
        <f t="shared" si="124"/>
        <v>115.26709869105517</v>
      </c>
      <c r="AS792" s="185">
        <f t="shared" si="124"/>
        <v>114.30009438712942</v>
      </c>
      <c r="AT792" s="185">
        <f t="shared" si="124"/>
        <v>113.36118529900563</v>
      </c>
    </row>
    <row r="793" spans="7:47" ht="13.9" customHeight="1" thickBot="1" x14ac:dyDescent="0.45">
      <c r="G793" s="24"/>
      <c r="H793" s="154"/>
      <c r="I793" s="25"/>
      <c r="J793" s="253"/>
      <c r="K793" s="167" t="s">
        <v>199</v>
      </c>
      <c r="L793" s="186">
        <f t="shared" si="125"/>
        <v>240.32866309562104</v>
      </c>
      <c r="M793" s="186">
        <f t="shared" si="124"/>
        <v>243.7049355180655</v>
      </c>
      <c r="N793" s="186">
        <f t="shared" si="124"/>
        <v>240.46525735798727</v>
      </c>
      <c r="O793" s="186">
        <f t="shared" si="124"/>
        <v>237.2512471295895</v>
      </c>
      <c r="P793" s="186">
        <f t="shared" si="124"/>
        <v>234.06317000067497</v>
      </c>
      <c r="Q793" s="186">
        <f t="shared" si="124"/>
        <v>230.90128793708851</v>
      </c>
      <c r="R793" s="186">
        <f t="shared" si="124"/>
        <v>227.76585945675018</v>
      </c>
      <c r="S793" s="186">
        <f t="shared" si="124"/>
        <v>224.65713938144421</v>
      </c>
      <c r="T793" s="186">
        <f t="shared" si="124"/>
        <v>221.5753785866932</v>
      </c>
      <c r="U793" s="186">
        <f t="shared" si="124"/>
        <v>218.52082375008825</v>
      </c>
      <c r="V793" s="186">
        <f t="shared" si="124"/>
        <v>215.49371709845357</v>
      </c>
      <c r="W793" s="186">
        <f t="shared" si="124"/>
        <v>212.49429615423375</v>
      </c>
      <c r="X793" s="186">
        <f t="shared" si="124"/>
        <v>209.52279348152078</v>
      </c>
      <c r="Y793" s="186">
        <f t="shared" si="124"/>
        <v>206.57943643212303</v>
      </c>
      <c r="Z793" s="186">
        <f t="shared" si="124"/>
        <v>203.6644468921304</v>
      </c>
      <c r="AA793" s="186">
        <f t="shared" si="124"/>
        <v>202.04452449318256</v>
      </c>
      <c r="AB793" s="186">
        <f t="shared" si="124"/>
        <v>200.43360319488949</v>
      </c>
      <c r="AC793" s="186">
        <f t="shared" si="124"/>
        <v>198.83171954880046</v>
      </c>
      <c r="AD793" s="186">
        <f t="shared" si="124"/>
        <v>197.23890949193876</v>
      </c>
      <c r="AE793" s="186">
        <f t="shared" si="124"/>
        <v>195.65520833318618</v>
      </c>
      <c r="AF793" s="186">
        <f t="shared" si="124"/>
        <v>194.08065073974169</v>
      </c>
      <c r="AG793" s="186">
        <f t="shared" si="124"/>
        <v>192.51527072367892</v>
      </c>
      <c r="AH793" s="186">
        <f t="shared" si="124"/>
        <v>190.95910162859633</v>
      </c>
      <c r="AI793" s="186">
        <f t="shared" si="124"/>
        <v>189.41217611637481</v>
      </c>
      <c r="AJ793" s="186">
        <f t="shared" si="124"/>
        <v>187.87452615405434</v>
      </c>
      <c r="AK793" s="186">
        <f t="shared" si="124"/>
        <v>187.87452615405434</v>
      </c>
      <c r="AL793" s="186">
        <f t="shared" si="124"/>
        <v>187.87452615405434</v>
      </c>
      <c r="AM793" s="186">
        <f t="shared" si="124"/>
        <v>187.87452615405434</v>
      </c>
      <c r="AN793" s="186">
        <f t="shared" si="124"/>
        <v>187.87452615405434</v>
      </c>
      <c r="AO793" s="186">
        <f t="shared" si="124"/>
        <v>187.87452615405434</v>
      </c>
      <c r="AP793" s="186">
        <f t="shared" si="124"/>
        <v>187.87452615405434</v>
      </c>
      <c r="AQ793" s="186">
        <f t="shared" si="124"/>
        <v>187.87452615405434</v>
      </c>
      <c r="AR793" s="186">
        <f t="shared" si="124"/>
        <v>187.87452615405434</v>
      </c>
      <c r="AS793" s="186">
        <f t="shared" si="124"/>
        <v>187.87452615405434</v>
      </c>
      <c r="AT793" s="186">
        <f t="shared" si="124"/>
        <v>187.87452615405434</v>
      </c>
    </row>
    <row r="794" spans="7:47" ht="13.9" customHeight="1" thickTop="1" x14ac:dyDescent="0.4">
      <c r="G794" s="24"/>
      <c r="H794" s="154"/>
      <c r="I794" s="25"/>
      <c r="J794" s="253"/>
      <c r="K794" s="163" t="s">
        <v>200</v>
      </c>
      <c r="L794" s="187">
        <f xml:space="preserve"> ((L$606 * L806 * $S$47 * (L477 * 1 + L699) +L524) * 1000 / (L289 * 8760)) + L571 + 0</f>
        <v>268.26768564796129</v>
      </c>
      <c r="M794" s="187">
        <f t="shared" ref="M794:AT796" si="126" xml:space="preserve"> ((M$606 * M806 * $S$47 * (M477 * 1 + M699) +M524) * 1000 / (M289 * 8760)) + M571 + 0</f>
        <v>246.7971740489125</v>
      </c>
      <c r="N794" s="187">
        <f t="shared" si="126"/>
        <v>234.68062134517109</v>
      </c>
      <c r="O794" s="187">
        <f t="shared" si="126"/>
        <v>222.88760472508565</v>
      </c>
      <c r="P794" s="187">
        <f t="shared" si="126"/>
        <v>211.4089437964324</v>
      </c>
      <c r="Q794" s="187">
        <f t="shared" si="126"/>
        <v>202.7522884443342</v>
      </c>
      <c r="R794" s="187">
        <f t="shared" si="126"/>
        <v>194.30759734431984</v>
      </c>
      <c r="S794" s="187">
        <f t="shared" si="126"/>
        <v>186.06970829709383</v>
      </c>
      <c r="T794" s="187">
        <f t="shared" si="126"/>
        <v>178.05647658390677</v>
      </c>
      <c r="U794" s="187">
        <f t="shared" si="126"/>
        <v>170.23925962297406</v>
      </c>
      <c r="V794" s="187">
        <f t="shared" si="126"/>
        <v>162.63523676234877</v>
      </c>
      <c r="W794" s="187">
        <f t="shared" si="126"/>
        <v>155.23850437934797</v>
      </c>
      <c r="X794" s="187">
        <f t="shared" si="126"/>
        <v>148.06393765428083</v>
      </c>
      <c r="Y794" s="187">
        <f t="shared" si="126"/>
        <v>141.06463770065358</v>
      </c>
      <c r="Z794" s="187">
        <f t="shared" si="126"/>
        <v>134.25651320810906</v>
      </c>
      <c r="AA794" s="187">
        <f t="shared" si="126"/>
        <v>132.09190939646521</v>
      </c>
      <c r="AB794" s="187">
        <f t="shared" si="126"/>
        <v>129.9504217228986</v>
      </c>
      <c r="AC794" s="187">
        <f t="shared" si="126"/>
        <v>127.83156986028402</v>
      </c>
      <c r="AD794" s="187">
        <f t="shared" si="126"/>
        <v>125.73489756091853</v>
      </c>
      <c r="AE794" s="187">
        <f t="shared" si="126"/>
        <v>123.67787131917304</v>
      </c>
      <c r="AF794" s="187">
        <f t="shared" si="126"/>
        <v>121.62398821360433</v>
      </c>
      <c r="AG794" s="187">
        <f t="shared" si="126"/>
        <v>119.60838108829101</v>
      </c>
      <c r="AH794" s="187">
        <f t="shared" si="126"/>
        <v>117.62985060857878</v>
      </c>
      <c r="AI794" s="187">
        <f t="shared" si="126"/>
        <v>115.65368125118607</v>
      </c>
      <c r="AJ794" s="187">
        <f t="shared" si="126"/>
        <v>113.72993189161534</v>
      </c>
      <c r="AK794" s="187">
        <f t="shared" si="126"/>
        <v>112.6235278925122</v>
      </c>
      <c r="AL794" s="187">
        <f t="shared" si="126"/>
        <v>111.53075086203047</v>
      </c>
      <c r="AM794" s="187">
        <f t="shared" si="126"/>
        <v>110.43454123037093</v>
      </c>
      <c r="AN794" s="187">
        <f t="shared" si="126"/>
        <v>109.35060625325241</v>
      </c>
      <c r="AO794" s="187">
        <f t="shared" si="126"/>
        <v>108.2782302685716</v>
      </c>
      <c r="AP794" s="187">
        <f t="shared" si="126"/>
        <v>107.20061232587656</v>
      </c>
      <c r="AQ794" s="187">
        <f t="shared" si="126"/>
        <v>106.11725596334122</v>
      </c>
      <c r="AR794" s="187">
        <f t="shared" si="126"/>
        <v>105.05965833547663</v>
      </c>
      <c r="AS794" s="187">
        <f t="shared" si="126"/>
        <v>103.99512593799932</v>
      </c>
      <c r="AT794" s="187">
        <f t="shared" si="126"/>
        <v>102.9231821153754</v>
      </c>
    </row>
    <row r="795" spans="7:47" ht="13.9" customHeight="1" x14ac:dyDescent="0.4">
      <c r="G795" s="24"/>
      <c r="H795" s="154"/>
      <c r="I795" s="25"/>
      <c r="J795" s="253"/>
      <c r="K795" s="165" t="s">
        <v>201</v>
      </c>
      <c r="L795" s="185">
        <f t="shared" ref="L795:AA796" si="127" xml:space="preserve"> ((L$606 * L807 * $S$47 * (L478 * 1 + L700) +L525) * 1000 / (L290 * 8760)) + L572 + 0</f>
        <v>268.26768564796129</v>
      </c>
      <c r="M795" s="185">
        <f t="shared" si="127"/>
        <v>260.21240108054621</v>
      </c>
      <c r="N795" s="185">
        <f t="shared" si="127"/>
        <v>252.35788173158369</v>
      </c>
      <c r="O795" s="185">
        <f t="shared" si="127"/>
        <v>244.64600013800046</v>
      </c>
      <c r="P795" s="185">
        <f t="shared" si="127"/>
        <v>237.1022900456183</v>
      </c>
      <c r="Q795" s="185">
        <f t="shared" si="127"/>
        <v>228.89885072589979</v>
      </c>
      <c r="R795" s="185">
        <f t="shared" si="127"/>
        <v>220.91855030738068</v>
      </c>
      <c r="S795" s="185">
        <f t="shared" si="127"/>
        <v>213.10697958308415</v>
      </c>
      <c r="T795" s="185">
        <f t="shared" si="127"/>
        <v>205.48663504714537</v>
      </c>
      <c r="U795" s="185">
        <f t="shared" si="127"/>
        <v>198.0779806413843</v>
      </c>
      <c r="V795" s="185">
        <f t="shared" si="127"/>
        <v>190.82996903980288</v>
      </c>
      <c r="W795" s="185">
        <f t="shared" si="127"/>
        <v>183.76370288010864</v>
      </c>
      <c r="X795" s="185">
        <f t="shared" si="127"/>
        <v>176.89835946028373</v>
      </c>
      <c r="Y795" s="185">
        <f t="shared" si="127"/>
        <v>170.20778994853504</v>
      </c>
      <c r="Z795" s="185">
        <f t="shared" si="127"/>
        <v>163.68908910051326</v>
      </c>
      <c r="AA795" s="185">
        <f t="shared" si="127"/>
        <v>161.25309854195407</v>
      </c>
      <c r="AB795" s="185">
        <f t="shared" si="126"/>
        <v>158.84333165607197</v>
      </c>
      <c r="AC795" s="185">
        <f t="shared" si="126"/>
        <v>156.48000169421502</v>
      </c>
      <c r="AD795" s="185">
        <f t="shared" si="126"/>
        <v>154.1418871494208</v>
      </c>
      <c r="AE795" s="185">
        <f t="shared" si="126"/>
        <v>151.8287737062889</v>
      </c>
      <c r="AF795" s="185">
        <f t="shared" si="126"/>
        <v>149.54045285391325</v>
      </c>
      <c r="AG795" s="185">
        <f t="shared" si="126"/>
        <v>147.27672160564094</v>
      </c>
      <c r="AH795" s="185">
        <f t="shared" si="126"/>
        <v>145.05654027086811</v>
      </c>
      <c r="AI795" s="185">
        <f t="shared" si="126"/>
        <v>142.86006375985119</v>
      </c>
      <c r="AJ795" s="185">
        <f t="shared" si="126"/>
        <v>140.68711544586486</v>
      </c>
      <c r="AK795" s="185">
        <f t="shared" si="126"/>
        <v>139.56566097812487</v>
      </c>
      <c r="AL795" s="185">
        <f t="shared" si="126"/>
        <v>138.44106928098913</v>
      </c>
      <c r="AM795" s="185">
        <f t="shared" si="126"/>
        <v>137.33165245316718</v>
      </c>
      <c r="AN795" s="185">
        <f t="shared" si="126"/>
        <v>136.21854441443494</v>
      </c>
      <c r="AO795" s="185">
        <f t="shared" si="126"/>
        <v>135.1199952447337</v>
      </c>
      <c r="AP795" s="185">
        <f t="shared" si="126"/>
        <v>134.01721695172995</v>
      </c>
      <c r="AQ795" s="185">
        <f t="shared" si="126"/>
        <v>132.90997609163247</v>
      </c>
      <c r="AR795" s="185">
        <f t="shared" si="126"/>
        <v>131.79803869962348</v>
      </c>
      <c r="AS795" s="185">
        <f t="shared" si="126"/>
        <v>130.69954183827264</v>
      </c>
      <c r="AT795" s="185">
        <f t="shared" si="126"/>
        <v>129.59582774481885</v>
      </c>
    </row>
    <row r="796" spans="7:47" ht="13.9" customHeight="1" thickBot="1" x14ac:dyDescent="0.45">
      <c r="G796" s="24"/>
      <c r="H796" s="154"/>
      <c r="I796" s="25"/>
      <c r="J796" s="253"/>
      <c r="K796" s="167" t="s">
        <v>202</v>
      </c>
      <c r="L796" s="190">
        <f t="shared" si="127"/>
        <v>268.26768564796129</v>
      </c>
      <c r="M796" s="190">
        <f t="shared" si="126"/>
        <v>271.92342631161694</v>
      </c>
      <c r="N796" s="190">
        <f t="shared" si="126"/>
        <v>268.29153204476899</v>
      </c>
      <c r="O796" s="190">
        <f t="shared" si="126"/>
        <v>264.68841323316855</v>
      </c>
      <c r="P796" s="190">
        <f t="shared" si="126"/>
        <v>261.1143671475246</v>
      </c>
      <c r="Q796" s="190">
        <f t="shared" si="126"/>
        <v>257.56968746893824</v>
      </c>
      <c r="R796" s="190">
        <f t="shared" si="126"/>
        <v>254.05466401315843</v>
      </c>
      <c r="S796" s="190">
        <f t="shared" si="126"/>
        <v>250.56958245232025</v>
      </c>
      <c r="T796" s="190">
        <f t="shared" si="126"/>
        <v>247.11472403453749</v>
      </c>
      <c r="U796" s="190">
        <f t="shared" si="126"/>
        <v>243.69036530176433</v>
      </c>
      <c r="V796" s="190">
        <f t="shared" si="126"/>
        <v>240.29677780634972</v>
      </c>
      <c r="W796" s="190">
        <f t="shared" si="126"/>
        <v>236.93422782672059</v>
      </c>
      <c r="X796" s="190">
        <f t="shared" si="126"/>
        <v>233.60297608266183</v>
      </c>
      <c r="Y796" s="190">
        <f t="shared" si="126"/>
        <v>230.30327745064216</v>
      </c>
      <c r="Z796" s="190">
        <f t="shared" si="126"/>
        <v>227.03538067969706</v>
      </c>
      <c r="AA796" s="190">
        <f t="shared" si="126"/>
        <v>225.21934014024566</v>
      </c>
      <c r="AB796" s="190">
        <f t="shared" si="126"/>
        <v>223.41339043212005</v>
      </c>
      <c r="AC796" s="190">
        <f t="shared" si="126"/>
        <v>221.61757253203348</v>
      </c>
      <c r="AD796" s="190">
        <f t="shared" si="126"/>
        <v>219.83192672777423</v>
      </c>
      <c r="AE796" s="190">
        <f t="shared" si="126"/>
        <v>218.0564926029428</v>
      </c>
      <c r="AF796" s="190">
        <f t="shared" si="126"/>
        <v>216.29130902177036</v>
      </c>
      <c r="AG796" s="190">
        <f t="shared" si="126"/>
        <v>214.53641411404919</v>
      </c>
      <c r="AH796" s="190">
        <f t="shared" si="126"/>
        <v>212.79184526016647</v>
      </c>
      <c r="AI796" s="190">
        <f t="shared" si="126"/>
        <v>211.05763907625888</v>
      </c>
      <c r="AJ796" s="190">
        <f t="shared" si="126"/>
        <v>209.33383139949999</v>
      </c>
      <c r="AK796" s="190">
        <f t="shared" si="126"/>
        <v>209.33383139949999</v>
      </c>
      <c r="AL796" s="190">
        <f t="shared" si="126"/>
        <v>209.33383139949999</v>
      </c>
      <c r="AM796" s="190">
        <f t="shared" si="126"/>
        <v>209.33383139949999</v>
      </c>
      <c r="AN796" s="190">
        <f t="shared" si="126"/>
        <v>209.33383139949999</v>
      </c>
      <c r="AO796" s="190">
        <f t="shared" si="126"/>
        <v>209.33383139949999</v>
      </c>
      <c r="AP796" s="190">
        <f t="shared" si="126"/>
        <v>209.33383139949999</v>
      </c>
      <c r="AQ796" s="190">
        <f t="shared" si="126"/>
        <v>209.33383139949999</v>
      </c>
      <c r="AR796" s="190">
        <f t="shared" si="126"/>
        <v>209.33383139949999</v>
      </c>
      <c r="AS796" s="190">
        <f t="shared" si="126"/>
        <v>209.33383139949999</v>
      </c>
      <c r="AT796" s="190">
        <f t="shared" si="126"/>
        <v>209.33383139949999</v>
      </c>
    </row>
    <row r="797" spans="7:47" ht="13.9" customHeight="1" x14ac:dyDescent="0.35">
      <c r="G797" s="24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  <c r="AA797" s="140"/>
      <c r="AB797" s="140"/>
      <c r="AC797" s="140"/>
      <c r="AD797" s="140"/>
      <c r="AE797" s="140"/>
      <c r="AF797" s="140"/>
      <c r="AG797" s="140"/>
      <c r="AH797" s="140"/>
      <c r="AI797" s="140"/>
      <c r="AJ797" s="140"/>
      <c r="AK797" s="140"/>
      <c r="AL797" s="140"/>
      <c r="AM797" s="140"/>
      <c r="AN797" s="140"/>
      <c r="AO797" s="140"/>
      <c r="AP797" s="140"/>
      <c r="AQ797" s="140"/>
      <c r="AR797" s="140"/>
      <c r="AS797" s="140"/>
      <c r="AT797" s="140"/>
      <c r="AU797" s="25"/>
    </row>
    <row r="798" spans="7:47" ht="13.9" customHeight="1" x14ac:dyDescent="0.35">
      <c r="G798" s="24"/>
      <c r="H798" s="25"/>
      <c r="I798" s="25"/>
      <c r="J798" s="25"/>
      <c r="K798" s="25"/>
      <c r="L798" s="162">
        <v>2016</v>
      </c>
      <c r="M798" s="162">
        <v>2017</v>
      </c>
      <c r="N798" s="162">
        <v>2018</v>
      </c>
      <c r="O798" s="162">
        <v>2019</v>
      </c>
      <c r="P798" s="162">
        <v>2020</v>
      </c>
      <c r="Q798" s="162">
        <v>2021</v>
      </c>
      <c r="R798" s="162">
        <v>2022</v>
      </c>
      <c r="S798" s="162">
        <v>2023</v>
      </c>
      <c r="T798" s="162">
        <v>2024</v>
      </c>
      <c r="U798" s="162">
        <v>2025</v>
      </c>
      <c r="V798" s="162">
        <v>2026</v>
      </c>
      <c r="W798" s="162">
        <v>2027</v>
      </c>
      <c r="X798" s="162">
        <v>2028</v>
      </c>
      <c r="Y798" s="162">
        <v>2029</v>
      </c>
      <c r="Z798" s="162">
        <v>2030</v>
      </c>
      <c r="AA798" s="162">
        <v>2031</v>
      </c>
      <c r="AB798" s="162">
        <v>2032</v>
      </c>
      <c r="AC798" s="162">
        <v>2033</v>
      </c>
      <c r="AD798" s="162">
        <v>2034</v>
      </c>
      <c r="AE798" s="162">
        <v>2035</v>
      </c>
      <c r="AF798" s="162">
        <v>2036</v>
      </c>
      <c r="AG798" s="162">
        <v>2037</v>
      </c>
      <c r="AH798" s="162">
        <v>2038</v>
      </c>
      <c r="AI798" s="162">
        <v>2039</v>
      </c>
      <c r="AJ798" s="162">
        <v>2040</v>
      </c>
      <c r="AK798" s="162">
        <v>2041</v>
      </c>
      <c r="AL798" s="162">
        <v>2042</v>
      </c>
      <c r="AM798" s="162">
        <v>2043</v>
      </c>
      <c r="AN798" s="162">
        <v>2044</v>
      </c>
      <c r="AO798" s="162">
        <v>2045</v>
      </c>
      <c r="AP798" s="162">
        <v>2046</v>
      </c>
      <c r="AQ798" s="162">
        <v>2047</v>
      </c>
      <c r="AR798" s="162">
        <v>2048</v>
      </c>
      <c r="AS798" s="162">
        <v>2049</v>
      </c>
      <c r="AT798" s="162">
        <v>2050</v>
      </c>
    </row>
    <row r="799" spans="7:47" ht="13.9" customHeight="1" x14ac:dyDescent="0.4">
      <c r="G799" s="24"/>
      <c r="H799" s="254" t="s">
        <v>222</v>
      </c>
      <c r="I799" s="25"/>
      <c r="J799" s="255" t="s">
        <v>223</v>
      </c>
      <c r="K799" s="223" t="s">
        <v>224</v>
      </c>
      <c r="L799" s="224">
        <v>0.116085097876559</v>
      </c>
      <c r="M799" s="224">
        <v>0.116085097876559</v>
      </c>
      <c r="N799" s="224">
        <v>0.116085097876559</v>
      </c>
      <c r="O799" s="224">
        <v>0.116085097876559</v>
      </c>
      <c r="P799" s="224">
        <v>0.116085097876559</v>
      </c>
      <c r="Q799" s="224">
        <v>0.116085097876559</v>
      </c>
      <c r="R799" s="224">
        <v>0.116085097876559</v>
      </c>
      <c r="S799" s="224">
        <v>0.116085097876559</v>
      </c>
      <c r="T799" s="224">
        <v>0.116085097876559</v>
      </c>
      <c r="U799" s="224">
        <v>0.116085097876559</v>
      </c>
      <c r="V799" s="224">
        <v>0.116085097876559</v>
      </c>
      <c r="W799" s="224">
        <v>0.116085097876559</v>
      </c>
      <c r="X799" s="224">
        <v>0.116085097876559</v>
      </c>
      <c r="Y799" s="224">
        <v>0.116085097876559</v>
      </c>
      <c r="Z799" s="224">
        <v>0.116085097876559</v>
      </c>
      <c r="AA799" s="224">
        <v>0.116085097876559</v>
      </c>
      <c r="AB799" s="224">
        <v>0.116085097876559</v>
      </c>
      <c r="AC799" s="224">
        <v>0.116085097876559</v>
      </c>
      <c r="AD799" s="224">
        <v>0.116085097876559</v>
      </c>
      <c r="AE799" s="224">
        <v>0.116085097876559</v>
      </c>
      <c r="AF799" s="224">
        <v>0.116085097876559</v>
      </c>
      <c r="AG799" s="224">
        <v>0.116085097876559</v>
      </c>
      <c r="AH799" s="224">
        <v>0.116085097876559</v>
      </c>
      <c r="AI799" s="224">
        <v>0.116085097876559</v>
      </c>
      <c r="AJ799" s="224">
        <v>0.116085097876559</v>
      </c>
      <c r="AK799" s="224">
        <v>0.116085097876559</v>
      </c>
      <c r="AL799" s="224">
        <v>0.116085097876559</v>
      </c>
      <c r="AM799" s="224">
        <v>0.116085097876559</v>
      </c>
      <c r="AN799" s="224">
        <v>0.116085097876559</v>
      </c>
      <c r="AO799" s="224">
        <v>0.116085097876559</v>
      </c>
      <c r="AP799" s="224">
        <v>0.116085097876559</v>
      </c>
      <c r="AQ799" s="224">
        <v>0.116085097876559</v>
      </c>
      <c r="AR799" s="224">
        <v>0.116085097876559</v>
      </c>
      <c r="AS799" s="224">
        <v>0.116085097876559</v>
      </c>
      <c r="AT799" s="224">
        <v>0.116085097876559</v>
      </c>
    </row>
    <row r="800" spans="7:47" ht="13.9" customHeight="1" x14ac:dyDescent="0.4">
      <c r="G800" s="24"/>
      <c r="H800" s="254"/>
      <c r="I800" s="25"/>
      <c r="J800" s="256"/>
      <c r="K800" s="223" t="s">
        <v>225</v>
      </c>
      <c r="L800" s="224">
        <v>0.116085097876559</v>
      </c>
      <c r="M800" s="224">
        <v>0.116085097876559</v>
      </c>
      <c r="N800" s="224">
        <v>0.116085097876559</v>
      </c>
      <c r="O800" s="224">
        <v>0.116085097876559</v>
      </c>
      <c r="P800" s="224">
        <v>0.116085097876559</v>
      </c>
      <c r="Q800" s="224">
        <v>0.116085097876559</v>
      </c>
      <c r="R800" s="224">
        <v>0.116085097876559</v>
      </c>
      <c r="S800" s="224">
        <v>0.116085097876559</v>
      </c>
      <c r="T800" s="224">
        <v>0.116085097876559</v>
      </c>
      <c r="U800" s="224">
        <v>0.116085097876559</v>
      </c>
      <c r="V800" s="224">
        <v>0.116085097876559</v>
      </c>
      <c r="W800" s="224">
        <v>0.116085097876559</v>
      </c>
      <c r="X800" s="224">
        <v>0.116085097876559</v>
      </c>
      <c r="Y800" s="224">
        <v>0.116085097876559</v>
      </c>
      <c r="Z800" s="224">
        <v>0.116085097876559</v>
      </c>
      <c r="AA800" s="224">
        <v>0.116085097876559</v>
      </c>
      <c r="AB800" s="224">
        <v>0.116085097876559</v>
      </c>
      <c r="AC800" s="224">
        <v>0.116085097876559</v>
      </c>
      <c r="AD800" s="224">
        <v>0.116085097876559</v>
      </c>
      <c r="AE800" s="224">
        <v>0.116085097876559</v>
      </c>
      <c r="AF800" s="224">
        <v>0.116085097876559</v>
      </c>
      <c r="AG800" s="224">
        <v>0.116085097876559</v>
      </c>
      <c r="AH800" s="224">
        <v>0.116085097876559</v>
      </c>
      <c r="AI800" s="224">
        <v>0.116085097876559</v>
      </c>
      <c r="AJ800" s="224">
        <v>0.116085097876559</v>
      </c>
      <c r="AK800" s="224">
        <v>0.116085097876559</v>
      </c>
      <c r="AL800" s="224">
        <v>0.116085097876559</v>
      </c>
      <c r="AM800" s="224">
        <v>0.116085097876559</v>
      </c>
      <c r="AN800" s="224">
        <v>0.116085097876559</v>
      </c>
      <c r="AO800" s="224">
        <v>0.116085097876559</v>
      </c>
      <c r="AP800" s="224">
        <v>0.116085097876559</v>
      </c>
      <c r="AQ800" s="224">
        <v>0.116085097876559</v>
      </c>
      <c r="AR800" s="224">
        <v>0.116085097876559</v>
      </c>
      <c r="AS800" s="224">
        <v>0.116085097876559</v>
      </c>
      <c r="AT800" s="224">
        <v>0.116085097876559</v>
      </c>
    </row>
    <row r="801" spans="7:46" ht="13.9" customHeight="1" x14ac:dyDescent="0.4">
      <c r="G801" s="24"/>
      <c r="H801" s="254"/>
      <c r="I801" s="25"/>
      <c r="J801" s="256"/>
      <c r="K801" s="223" t="s">
        <v>226</v>
      </c>
      <c r="L801" s="224">
        <v>0.116085097876559</v>
      </c>
      <c r="M801" s="224">
        <v>0.116085097876559</v>
      </c>
      <c r="N801" s="224">
        <v>0.116085097876559</v>
      </c>
      <c r="O801" s="224">
        <v>0.116085097876559</v>
      </c>
      <c r="P801" s="224">
        <v>0.116085097876559</v>
      </c>
      <c r="Q801" s="224">
        <v>0.116085097876559</v>
      </c>
      <c r="R801" s="224">
        <v>0.116085097876559</v>
      </c>
      <c r="S801" s="224">
        <v>0.116085097876559</v>
      </c>
      <c r="T801" s="224">
        <v>0.116085097876559</v>
      </c>
      <c r="U801" s="224">
        <v>0.116085097876559</v>
      </c>
      <c r="V801" s="224">
        <v>0.116085097876559</v>
      </c>
      <c r="W801" s="224">
        <v>0.116085097876559</v>
      </c>
      <c r="X801" s="224">
        <v>0.116085097876559</v>
      </c>
      <c r="Y801" s="224">
        <v>0.116085097876559</v>
      </c>
      <c r="Z801" s="224">
        <v>0.116085097876559</v>
      </c>
      <c r="AA801" s="224">
        <v>0.116085097876559</v>
      </c>
      <c r="AB801" s="224">
        <v>0.116085097876559</v>
      </c>
      <c r="AC801" s="224">
        <v>0.116085097876559</v>
      </c>
      <c r="AD801" s="224">
        <v>0.116085097876559</v>
      </c>
      <c r="AE801" s="224">
        <v>0.116085097876559</v>
      </c>
      <c r="AF801" s="224">
        <v>0.116085097876559</v>
      </c>
      <c r="AG801" s="224">
        <v>0.116085097876559</v>
      </c>
      <c r="AH801" s="224">
        <v>0.116085097876559</v>
      </c>
      <c r="AI801" s="224">
        <v>0.116085097876559</v>
      </c>
      <c r="AJ801" s="224">
        <v>0.116085097876559</v>
      </c>
      <c r="AK801" s="224">
        <v>0.116085097876559</v>
      </c>
      <c r="AL801" s="224">
        <v>0.116085097876559</v>
      </c>
      <c r="AM801" s="224">
        <v>0.116085097876559</v>
      </c>
      <c r="AN801" s="224">
        <v>0.116085097876559</v>
      </c>
      <c r="AO801" s="224">
        <v>0.116085097876559</v>
      </c>
      <c r="AP801" s="224">
        <v>0.116085097876559</v>
      </c>
      <c r="AQ801" s="224">
        <v>0.116085097876559</v>
      </c>
      <c r="AR801" s="224">
        <v>0.116085097876559</v>
      </c>
      <c r="AS801" s="224">
        <v>0.116085097876559</v>
      </c>
      <c r="AT801" s="224">
        <v>0.116085097876559</v>
      </c>
    </row>
    <row r="802" spans="7:46" ht="13.9" customHeight="1" x14ac:dyDescent="0.4">
      <c r="G802" s="24"/>
      <c r="H802" s="254"/>
      <c r="I802" s="25"/>
      <c r="J802" s="256"/>
      <c r="K802" s="223" t="s">
        <v>227</v>
      </c>
      <c r="L802" s="224">
        <v>0</v>
      </c>
      <c r="M802" s="224">
        <v>0</v>
      </c>
      <c r="N802" s="224">
        <v>0</v>
      </c>
      <c r="O802" s="224">
        <v>0</v>
      </c>
      <c r="P802" s="224">
        <v>0</v>
      </c>
      <c r="Q802" s="224">
        <v>0</v>
      </c>
      <c r="R802" s="224">
        <v>0</v>
      </c>
      <c r="S802" s="224">
        <v>0</v>
      </c>
      <c r="T802" s="224">
        <v>0</v>
      </c>
      <c r="U802" s="224">
        <v>0</v>
      </c>
      <c r="V802" s="224">
        <v>0</v>
      </c>
      <c r="W802" s="224">
        <v>0</v>
      </c>
      <c r="X802" s="224">
        <v>0</v>
      </c>
      <c r="Y802" s="224">
        <v>0</v>
      </c>
      <c r="Z802" s="224">
        <v>0</v>
      </c>
      <c r="AA802" s="224">
        <v>0</v>
      </c>
      <c r="AB802" s="224">
        <v>0</v>
      </c>
      <c r="AC802" s="224">
        <v>0</v>
      </c>
      <c r="AD802" s="224">
        <v>0</v>
      </c>
      <c r="AE802" s="224">
        <v>0</v>
      </c>
      <c r="AF802" s="224">
        <v>0</v>
      </c>
      <c r="AG802" s="224">
        <v>0</v>
      </c>
      <c r="AH802" s="224">
        <v>0</v>
      </c>
      <c r="AI802" s="224">
        <v>0</v>
      </c>
      <c r="AJ802" s="224">
        <v>0</v>
      </c>
      <c r="AK802" s="224">
        <v>0</v>
      </c>
      <c r="AL802" s="224">
        <v>0</v>
      </c>
      <c r="AM802" s="224">
        <v>0</v>
      </c>
      <c r="AN802" s="224">
        <v>0</v>
      </c>
      <c r="AO802" s="224">
        <v>0</v>
      </c>
      <c r="AP802" s="224">
        <v>0</v>
      </c>
      <c r="AQ802" s="224">
        <v>0</v>
      </c>
      <c r="AR802" s="224">
        <v>0</v>
      </c>
      <c r="AS802" s="224">
        <v>0</v>
      </c>
      <c r="AT802" s="224">
        <v>0</v>
      </c>
    </row>
    <row r="803" spans="7:46" ht="13.9" customHeight="1" x14ac:dyDescent="0.4">
      <c r="G803" s="24"/>
      <c r="H803" s="254"/>
      <c r="I803" s="25"/>
      <c r="J803" s="256"/>
      <c r="K803" s="223" t="s">
        <v>228</v>
      </c>
      <c r="L803" s="225">
        <f>SUMPRODUCT($I$810:$I$815,L810:L815)</f>
        <v>0.80986316252693691</v>
      </c>
      <c r="M803" s="225">
        <f t="shared" ref="M803:AT803" si="128">SUMPRODUCT($I$810:$I$815,M810:M815)</f>
        <v>0.81452756585016006</v>
      </c>
      <c r="N803" s="225">
        <f t="shared" si="128"/>
        <v>0.81913423550152387</v>
      </c>
      <c r="O803" s="225">
        <f t="shared" si="128"/>
        <v>0.82368083472032394</v>
      </c>
      <c r="P803" s="225">
        <f t="shared" si="128"/>
        <v>0.8281650275658915</v>
      </c>
      <c r="Q803" s="225">
        <f t="shared" si="128"/>
        <v>0.83258448127593332</v>
      </c>
      <c r="R803" s="225">
        <f t="shared" si="128"/>
        <v>0.83693686867015038</v>
      </c>
      <c r="S803" s="225">
        <f t="shared" si="128"/>
        <v>0.84121987059556302</v>
      </c>
      <c r="T803" s="225">
        <f t="shared" si="128"/>
        <v>0.84543117840978366</v>
      </c>
      <c r="U803" s="225">
        <f t="shared" si="128"/>
        <v>0.8495684964982817</v>
      </c>
      <c r="V803" s="225">
        <f t="shared" si="128"/>
        <v>0.85362954482150799</v>
      </c>
      <c r="W803" s="225">
        <f t="shared" si="128"/>
        <v>0.85761206148758007</v>
      </c>
      <c r="X803" s="225">
        <f t="shared" si="128"/>
        <v>0.86151380534605082</v>
      </c>
      <c r="Y803" s="225">
        <f t="shared" si="128"/>
        <v>0.8653325585981444</v>
      </c>
      <c r="Z803" s="225">
        <f t="shared" si="128"/>
        <v>0.86906612941869066</v>
      </c>
      <c r="AA803" s="225">
        <f t="shared" si="128"/>
        <v>0.87040049984509338</v>
      </c>
      <c r="AB803" s="225">
        <f t="shared" si="128"/>
        <v>0.87173826933777221</v>
      </c>
      <c r="AC803" s="225">
        <f t="shared" si="128"/>
        <v>0.87307944949183458</v>
      </c>
      <c r="AD803" s="225">
        <f t="shared" si="128"/>
        <v>0.87442405195096129</v>
      </c>
      <c r="AE803" s="225">
        <f t="shared" si="128"/>
        <v>0.87577208840764176</v>
      </c>
      <c r="AF803" s="225">
        <f t="shared" si="128"/>
        <v>0.87712357060341894</v>
      </c>
      <c r="AG803" s="225">
        <f t="shared" si="128"/>
        <v>0.87847851032912594</v>
      </c>
      <c r="AH803" s="225">
        <f t="shared" si="128"/>
        <v>0.87983691942513187</v>
      </c>
      <c r="AI803" s="225">
        <f t="shared" si="128"/>
        <v>0.88119880978158283</v>
      </c>
      <c r="AJ803" s="225">
        <f t="shared" si="128"/>
        <v>0.88256419333864999</v>
      </c>
      <c r="AK803" s="225">
        <f t="shared" si="128"/>
        <v>0.88256419333864999</v>
      </c>
      <c r="AL803" s="225">
        <f t="shared" si="128"/>
        <v>0.88256419333864999</v>
      </c>
      <c r="AM803" s="225">
        <f t="shared" si="128"/>
        <v>0.88256419333864999</v>
      </c>
      <c r="AN803" s="225">
        <f t="shared" si="128"/>
        <v>0.88256419333864999</v>
      </c>
      <c r="AO803" s="225">
        <f t="shared" si="128"/>
        <v>0.88256419333864999</v>
      </c>
      <c r="AP803" s="225">
        <f t="shared" si="128"/>
        <v>0.88256419333864999</v>
      </c>
      <c r="AQ803" s="225">
        <f t="shared" si="128"/>
        <v>0.88256419333864999</v>
      </c>
      <c r="AR803" s="225">
        <f t="shared" si="128"/>
        <v>0.88256419333864999</v>
      </c>
      <c r="AS803" s="225">
        <f t="shared" si="128"/>
        <v>0.88256419333864999</v>
      </c>
      <c r="AT803" s="225">
        <f t="shared" si="128"/>
        <v>0.88256419333864999</v>
      </c>
    </row>
    <row r="804" spans="7:46" ht="13.9" customHeight="1" x14ac:dyDescent="0.4">
      <c r="G804" s="24"/>
      <c r="H804" s="254"/>
      <c r="I804" s="25"/>
      <c r="J804" s="256"/>
      <c r="K804" s="223" t="s">
        <v>229</v>
      </c>
      <c r="L804" s="225">
        <f>SUMPRODUCT($I$810:$I$815,L817:L822)</f>
        <v>0.80986316252693691</v>
      </c>
      <c r="M804" s="225">
        <f t="shared" ref="M804:AT804" si="129">SUMPRODUCT($I$810:$I$815,M817:M822)</f>
        <v>0.81360946128152745</v>
      </c>
      <c r="N804" s="225">
        <f t="shared" si="129"/>
        <v>0.81733359123670724</v>
      </c>
      <c r="O804" s="225">
        <f t="shared" si="129"/>
        <v>0.8210346779029174</v>
      </c>
      <c r="P804" s="225">
        <f t="shared" si="129"/>
        <v>0.82471184274162146</v>
      </c>
      <c r="Q804" s="225">
        <f t="shared" si="129"/>
        <v>0.82836420354415996</v>
      </c>
      <c r="R804" s="225">
        <f t="shared" si="129"/>
        <v>0.83199087481979417</v>
      </c>
      <c r="S804" s="225">
        <f t="shared" si="129"/>
        <v>0.83559096819273904</v>
      </c>
      <c r="T804" s="225">
        <f t="shared" si="129"/>
        <v>0.8391635928079767</v>
      </c>
      <c r="U804" s="225">
        <f t="shared" si="129"/>
        <v>0.84270785574561835</v>
      </c>
      <c r="V804" s="225">
        <f t="shared" si="129"/>
        <v>0.84622286244358225</v>
      </c>
      <c r="W804" s="225">
        <f t="shared" si="129"/>
        <v>0.84970771712831383</v>
      </c>
      <c r="X804" s="225">
        <f t="shared" si="129"/>
        <v>0.85316152325329575</v>
      </c>
      <c r="Y804" s="225">
        <f t="shared" si="129"/>
        <v>0.85658338394503863</v>
      </c>
      <c r="Z804" s="225">
        <f t="shared" si="129"/>
        <v>0.85997240245626927</v>
      </c>
      <c r="AA804" s="225">
        <f t="shared" si="129"/>
        <v>0.86150255629289396</v>
      </c>
      <c r="AB804" s="225">
        <f t="shared" si="129"/>
        <v>0.86303723232222351</v>
      </c>
      <c r="AC804" s="225">
        <f t="shared" si="129"/>
        <v>0.86457644845467041</v>
      </c>
      <c r="AD804" s="225">
        <f t="shared" si="129"/>
        <v>0.86612022268780076</v>
      </c>
      <c r="AE804" s="225">
        <f t="shared" si="129"/>
        <v>0.86766857310682777</v>
      </c>
      <c r="AF804" s="225">
        <f t="shared" si="129"/>
        <v>0.86922151788511548</v>
      </c>
      <c r="AG804" s="225">
        <f t="shared" si="129"/>
        <v>0.8707790752846819</v>
      </c>
      <c r="AH804" s="225">
        <f t="shared" si="129"/>
        <v>0.87234126365670428</v>
      </c>
      <c r="AI804" s="225">
        <f t="shared" si="129"/>
        <v>0.87390810144203257</v>
      </c>
      <c r="AJ804" s="225">
        <f t="shared" si="129"/>
        <v>0.87547960717170226</v>
      </c>
      <c r="AK804" s="225">
        <f t="shared" si="129"/>
        <v>0.87547960717170226</v>
      </c>
      <c r="AL804" s="225">
        <f t="shared" si="129"/>
        <v>0.87547960717170226</v>
      </c>
      <c r="AM804" s="225">
        <f t="shared" si="129"/>
        <v>0.87547960717170226</v>
      </c>
      <c r="AN804" s="225">
        <f t="shared" si="129"/>
        <v>0.87547960717170226</v>
      </c>
      <c r="AO804" s="225">
        <f t="shared" si="129"/>
        <v>0.87547960717170226</v>
      </c>
      <c r="AP804" s="225">
        <f t="shared" si="129"/>
        <v>0.87547960717170226</v>
      </c>
      <c r="AQ804" s="225">
        <f t="shared" si="129"/>
        <v>0.87547960717170226</v>
      </c>
      <c r="AR804" s="225">
        <f t="shared" si="129"/>
        <v>0.87547960717170226</v>
      </c>
      <c r="AS804" s="225">
        <f t="shared" si="129"/>
        <v>0.87547960717170226</v>
      </c>
      <c r="AT804" s="225">
        <f t="shared" si="129"/>
        <v>0.87547960717170226</v>
      </c>
    </row>
    <row r="805" spans="7:46" ht="13.9" customHeight="1" x14ac:dyDescent="0.4">
      <c r="G805" s="24"/>
      <c r="H805" s="254"/>
      <c r="I805" s="25"/>
      <c r="J805" s="256"/>
      <c r="K805" s="223" t="s">
        <v>230</v>
      </c>
      <c r="L805" s="225">
        <f>SUMPRODUCT($I$810:$I$815,L824:L829)</f>
        <v>0.80986316252693691</v>
      </c>
      <c r="M805" s="225">
        <f t="shared" ref="M805:AT805" si="130">SUMPRODUCT($I$810:$I$815,M824:M829)</f>
        <v>0.81269308174581067</v>
      </c>
      <c r="N805" s="225">
        <f t="shared" si="130"/>
        <v>0.81553953749582542</v>
      </c>
      <c r="O805" s="225">
        <f t="shared" si="130"/>
        <v>0.81840265982657823</v>
      </c>
      <c r="P805" s="225">
        <f t="shared" si="130"/>
        <v>0.82128258004801624</v>
      </c>
      <c r="Q805" s="225">
        <f t="shared" si="130"/>
        <v>0.82417943074479061</v>
      </c>
      <c r="R805" s="225">
        <f t="shared" si="130"/>
        <v>0.82709334579080351</v>
      </c>
      <c r="S805" s="225">
        <f t="shared" si="130"/>
        <v>0.83002446036394117</v>
      </c>
      <c r="T805" s="225">
        <f t="shared" si="130"/>
        <v>0.83297291096099724</v>
      </c>
      <c r="U805" s="225">
        <f t="shared" si="130"/>
        <v>0.83593883541279856</v>
      </c>
      <c r="V805" s="225">
        <f t="shared" si="130"/>
        <v>0.83892237289951921</v>
      </c>
      <c r="W805" s="225">
        <f t="shared" si="130"/>
        <v>0.84192366396620433</v>
      </c>
      <c r="X805" s="225">
        <f t="shared" si="130"/>
        <v>0.84494285053849005</v>
      </c>
      <c r="Y805" s="225">
        <f t="shared" si="130"/>
        <v>0.84798007593853697</v>
      </c>
      <c r="Z805" s="225">
        <f t="shared" si="130"/>
        <v>0.85103548490116887</v>
      </c>
      <c r="AA805" s="225">
        <f t="shared" si="130"/>
        <v>0.85275451092183052</v>
      </c>
      <c r="AB805" s="225">
        <f t="shared" si="130"/>
        <v>0.85447931098499053</v>
      </c>
      <c r="AC805" s="225">
        <f t="shared" si="130"/>
        <v>0.85620991109995503</v>
      </c>
      <c r="AD805" s="225">
        <f t="shared" si="130"/>
        <v>0.85794633742004645</v>
      </c>
      <c r="AE805" s="225">
        <f t="shared" si="130"/>
        <v>0.85968861624353476</v>
      </c>
      <c r="AF805" s="225">
        <f t="shared" si="130"/>
        <v>0.86143677401458363</v>
      </c>
      <c r="AG805" s="225">
        <f t="shared" si="130"/>
        <v>0.86319083732419832</v>
      </c>
      <c r="AH805" s="225">
        <f t="shared" si="130"/>
        <v>0.86495083291118091</v>
      </c>
      <c r="AI805" s="225">
        <f t="shared" si="130"/>
        <v>0.86671678766309701</v>
      </c>
      <c r="AJ805" s="225">
        <f t="shared" si="130"/>
        <v>0.86848872861724324</v>
      </c>
      <c r="AK805" s="225">
        <f t="shared" si="130"/>
        <v>0.86848872861724324</v>
      </c>
      <c r="AL805" s="225">
        <f t="shared" si="130"/>
        <v>0.86848872861724324</v>
      </c>
      <c r="AM805" s="225">
        <f t="shared" si="130"/>
        <v>0.86848872861724324</v>
      </c>
      <c r="AN805" s="225">
        <f t="shared" si="130"/>
        <v>0.86848872861724324</v>
      </c>
      <c r="AO805" s="225">
        <f t="shared" si="130"/>
        <v>0.86848872861724324</v>
      </c>
      <c r="AP805" s="225">
        <f t="shared" si="130"/>
        <v>0.86848872861724324</v>
      </c>
      <c r="AQ805" s="225">
        <f t="shared" si="130"/>
        <v>0.86848872861724324</v>
      </c>
      <c r="AR805" s="225">
        <f t="shared" si="130"/>
        <v>0.86848872861724324</v>
      </c>
      <c r="AS805" s="225">
        <f t="shared" si="130"/>
        <v>0.86848872861724324</v>
      </c>
      <c r="AT805" s="225">
        <f t="shared" si="130"/>
        <v>0.86848872861724324</v>
      </c>
    </row>
    <row r="806" spans="7:46" ht="13.9" customHeight="1" x14ac:dyDescent="0.4">
      <c r="G806" s="24"/>
      <c r="H806" s="254"/>
      <c r="I806" s="25"/>
      <c r="J806" s="256"/>
      <c r="K806" s="223" t="s">
        <v>231</v>
      </c>
      <c r="L806" s="225">
        <f>(1-L$594*L803*(1-L$802/2)-L$802)/(1-L$594)</f>
        <v>1.0659052275324084</v>
      </c>
      <c r="M806" s="225">
        <f t="shared" ref="M806:AT808" si="131">(1-M$594*M803*(1-M$802/2)-M$802)/(1-M$594)</f>
        <v>1.0642884521278868</v>
      </c>
      <c r="N806" s="225">
        <f t="shared" si="131"/>
        <v>1.0626916883677724</v>
      </c>
      <c r="O806" s="225">
        <f t="shared" si="131"/>
        <v>1.0611157462200225</v>
      </c>
      <c r="P806" s="225">
        <f t="shared" si="131"/>
        <v>1.0595614353683538</v>
      </c>
      <c r="Q806" s="225">
        <f t="shared" si="131"/>
        <v>1.058029564394795</v>
      </c>
      <c r="R806" s="225">
        <f t="shared" si="131"/>
        <v>1.0565209399465438</v>
      </c>
      <c r="S806" s="225">
        <f t="shared" si="131"/>
        <v>1.0550363658883681</v>
      </c>
      <c r="T806" s="225">
        <f t="shared" si="131"/>
        <v>1.0535766424418551</v>
      </c>
      <c r="U806" s="225">
        <f t="shared" si="131"/>
        <v>1.0521425653128769</v>
      </c>
      <c r="V806" s="225">
        <f t="shared" si="131"/>
        <v>1.0507349248087043</v>
      </c>
      <c r="W806" s="225">
        <f t="shared" si="131"/>
        <v>1.0493545049462658</v>
      </c>
      <c r="X806" s="225">
        <f t="shared" si="131"/>
        <v>1.0480020825530927</v>
      </c>
      <c r="Y806" s="225">
        <f t="shared" si="131"/>
        <v>1.0466784263625608</v>
      </c>
      <c r="Z806" s="225">
        <f t="shared" si="131"/>
        <v>1.0453842961050757</v>
      </c>
      <c r="AA806" s="225">
        <f t="shared" si="131"/>
        <v>1.0449217766494385</v>
      </c>
      <c r="AB806" s="225">
        <f t="shared" si="131"/>
        <v>1.0444580790095037</v>
      </c>
      <c r="AC806" s="225">
        <f t="shared" si="131"/>
        <v>1.0439931991661753</v>
      </c>
      <c r="AD806" s="225">
        <f t="shared" si="131"/>
        <v>1.043527133083521</v>
      </c>
      <c r="AE806" s="225">
        <f t="shared" si="131"/>
        <v>1.0430598767086898</v>
      </c>
      <c r="AF806" s="225">
        <f t="shared" si="131"/>
        <v>1.0425914259718287</v>
      </c>
      <c r="AG806" s="225">
        <f t="shared" si="131"/>
        <v>1.0421217767859994</v>
      </c>
      <c r="AH806" s="225">
        <f t="shared" si="131"/>
        <v>1.0416509250470929</v>
      </c>
      <c r="AI806" s="225">
        <f t="shared" si="131"/>
        <v>1.0411788666337471</v>
      </c>
      <c r="AJ806" s="225">
        <f t="shared" si="131"/>
        <v>1.0407055974072605</v>
      </c>
      <c r="AK806" s="225">
        <f t="shared" si="131"/>
        <v>1.0407055974072605</v>
      </c>
      <c r="AL806" s="225">
        <f t="shared" si="131"/>
        <v>1.0407055974072605</v>
      </c>
      <c r="AM806" s="225">
        <f t="shared" si="131"/>
        <v>1.0407055974072605</v>
      </c>
      <c r="AN806" s="225">
        <f t="shared" si="131"/>
        <v>1.0407055974072605</v>
      </c>
      <c r="AO806" s="225">
        <f t="shared" si="131"/>
        <v>1.0407055974072605</v>
      </c>
      <c r="AP806" s="225">
        <f t="shared" si="131"/>
        <v>1.0407055974072605</v>
      </c>
      <c r="AQ806" s="225">
        <f t="shared" si="131"/>
        <v>1.0407055974072605</v>
      </c>
      <c r="AR806" s="225">
        <f t="shared" si="131"/>
        <v>1.0407055974072605</v>
      </c>
      <c r="AS806" s="225">
        <f t="shared" si="131"/>
        <v>1.0407055974072605</v>
      </c>
      <c r="AT806" s="225">
        <f t="shared" si="131"/>
        <v>1.0407055974072605</v>
      </c>
    </row>
    <row r="807" spans="7:46" ht="13.9" customHeight="1" x14ac:dyDescent="0.4">
      <c r="G807" s="24"/>
      <c r="H807" s="254"/>
      <c r="I807" s="25"/>
      <c r="J807" s="256"/>
      <c r="K807" s="223" t="s">
        <v>232</v>
      </c>
      <c r="L807" s="225">
        <f t="shared" ref="L807:T808" si="132">(1-L$594*L804*(1-L$802/2)-L$802)/(1-L$594)</f>
        <v>1.0659052275324084</v>
      </c>
      <c r="M807" s="225">
        <f t="shared" si="132"/>
        <v>1.0646066855186305</v>
      </c>
      <c r="N807" s="225">
        <f t="shared" si="132"/>
        <v>1.0633158276537458</v>
      </c>
      <c r="O807" s="225">
        <f t="shared" si="132"/>
        <v>1.0620329570533116</v>
      </c>
      <c r="P807" s="225">
        <f t="shared" si="132"/>
        <v>1.0607583782363408</v>
      </c>
      <c r="Q807" s="225">
        <f t="shared" si="132"/>
        <v>1.0594923969939849</v>
      </c>
      <c r="R807" s="225">
        <f t="shared" si="132"/>
        <v>1.0582353202550296</v>
      </c>
      <c r="S807" s="225">
        <f t="shared" si="132"/>
        <v>1.056987455948275</v>
      </c>
      <c r="T807" s="225">
        <f t="shared" si="132"/>
        <v>1.055749112861873</v>
      </c>
      <c r="U807" s="225">
        <f t="shared" si="131"/>
        <v>1.054520600499701</v>
      </c>
      <c r="V807" s="225">
        <f t="shared" si="131"/>
        <v>1.0533022289348533</v>
      </c>
      <c r="W807" s="225">
        <f t="shared" si="131"/>
        <v>1.0520943086603447</v>
      </c>
      <c r="X807" s="225">
        <f t="shared" si="131"/>
        <v>1.0508971504371152</v>
      </c>
      <c r="Y807" s="225">
        <f t="shared" si="131"/>
        <v>1.0497110651394386</v>
      </c>
      <c r="Z807" s="225">
        <f t="shared" si="131"/>
        <v>1.0485363635978404</v>
      </c>
      <c r="AA807" s="225">
        <f t="shared" si="131"/>
        <v>1.048005981699716</v>
      </c>
      <c r="AB807" s="225">
        <f t="shared" si="131"/>
        <v>1.0474740323192293</v>
      </c>
      <c r="AC807" s="225">
        <f t="shared" si="131"/>
        <v>1.0469405092482735</v>
      </c>
      <c r="AD807" s="225">
        <f t="shared" si="131"/>
        <v>1.0464054062485324</v>
      </c>
      <c r="AE807" s="225">
        <f t="shared" si="131"/>
        <v>1.0458687170513097</v>
      </c>
      <c r="AF807" s="225">
        <f t="shared" si="131"/>
        <v>1.0453304353573543</v>
      </c>
      <c r="AG807" s="225">
        <f t="shared" si="131"/>
        <v>1.044790554836686</v>
      </c>
      <c r="AH807" s="225">
        <f t="shared" si="131"/>
        <v>1.0442490691284194</v>
      </c>
      <c r="AI807" s="225">
        <f t="shared" si="131"/>
        <v>1.0437059718405883</v>
      </c>
      <c r="AJ807" s="225">
        <f t="shared" si="131"/>
        <v>1.0431612565499648</v>
      </c>
      <c r="AK807" s="225">
        <f t="shared" si="131"/>
        <v>1.0431612565499648</v>
      </c>
      <c r="AL807" s="225">
        <f t="shared" si="131"/>
        <v>1.0431612565499648</v>
      </c>
      <c r="AM807" s="225">
        <f t="shared" si="131"/>
        <v>1.0431612565499648</v>
      </c>
      <c r="AN807" s="225">
        <f t="shared" si="131"/>
        <v>1.0431612565499648</v>
      </c>
      <c r="AO807" s="225">
        <f t="shared" si="131"/>
        <v>1.0431612565499648</v>
      </c>
      <c r="AP807" s="225">
        <f t="shared" si="131"/>
        <v>1.0431612565499648</v>
      </c>
      <c r="AQ807" s="225">
        <f t="shared" si="131"/>
        <v>1.0431612565499648</v>
      </c>
      <c r="AR807" s="225">
        <f t="shared" si="131"/>
        <v>1.0431612565499648</v>
      </c>
      <c r="AS807" s="225">
        <f t="shared" si="131"/>
        <v>1.0431612565499648</v>
      </c>
      <c r="AT807" s="225">
        <f t="shared" si="131"/>
        <v>1.0431612565499648</v>
      </c>
    </row>
    <row r="808" spans="7:46" ht="13.9" customHeight="1" x14ac:dyDescent="0.4">
      <c r="G808" s="24"/>
      <c r="H808" s="254"/>
      <c r="I808" s="25"/>
      <c r="J808" s="256"/>
      <c r="K808" s="223" t="s">
        <v>233</v>
      </c>
      <c r="L808" s="225">
        <f t="shared" si="132"/>
        <v>1.0659052275324084</v>
      </c>
      <c r="M808" s="225">
        <f t="shared" si="132"/>
        <v>1.0649243209784924</v>
      </c>
      <c r="N808" s="225">
        <f t="shared" si="132"/>
        <v>1.0639376825324194</v>
      </c>
      <c r="O808" s="225">
        <f t="shared" si="132"/>
        <v>1.0629452671164001</v>
      </c>
      <c r="P808" s="225">
        <f t="shared" si="132"/>
        <v>1.0619470292157833</v>
      </c>
      <c r="Q808" s="225">
        <f t="shared" si="132"/>
        <v>1.0609429228740788</v>
      </c>
      <c r="R808" s="225">
        <f t="shared" si="132"/>
        <v>1.0599329016879171</v>
      </c>
      <c r="S808" s="225">
        <f t="shared" si="132"/>
        <v>1.0589169188019414</v>
      </c>
      <c r="T808" s="225">
        <f t="shared" si="132"/>
        <v>1.0578949269036351</v>
      </c>
      <c r="U808" s="225">
        <f t="shared" si="131"/>
        <v>1.0568668782180795</v>
      </c>
      <c r="V808" s="225">
        <f t="shared" si="131"/>
        <v>1.0558327245026444</v>
      </c>
      <c r="W808" s="225">
        <f t="shared" si="131"/>
        <v>1.0547924170416092</v>
      </c>
      <c r="X808" s="225">
        <f t="shared" si="131"/>
        <v>1.053745906640712</v>
      </c>
      <c r="Y808" s="225">
        <f t="shared" si="131"/>
        <v>1.0526931436216276</v>
      </c>
      <c r="Z808" s="225">
        <f t="shared" si="131"/>
        <v>1.051634077816374</v>
      </c>
      <c r="AA808" s="225">
        <f t="shared" si="131"/>
        <v>1.0510382290448705</v>
      </c>
      <c r="AB808" s="225">
        <f t="shared" si="131"/>
        <v>1.05044037887485</v>
      </c>
      <c r="AC808" s="225">
        <f t="shared" si="131"/>
        <v>1.0498405182909663</v>
      </c>
      <c r="AD808" s="225">
        <f t="shared" si="131"/>
        <v>1.0492386382279559</v>
      </c>
      <c r="AE808" s="225">
        <f t="shared" si="131"/>
        <v>1.0486347295703127</v>
      </c>
      <c r="AF808" s="225">
        <f t="shared" si="131"/>
        <v>1.0480287831519608</v>
      </c>
      <c r="AG808" s="225">
        <f t="shared" si="131"/>
        <v>1.0474207897559271</v>
      </c>
      <c r="AH808" s="225">
        <f t="shared" si="131"/>
        <v>1.0468107401140077</v>
      </c>
      <c r="AI808" s="225">
        <f t="shared" si="131"/>
        <v>1.0461986249064352</v>
      </c>
      <c r="AJ808" s="225">
        <f t="shared" si="131"/>
        <v>1.0455844347615428</v>
      </c>
      <c r="AK808" s="225">
        <f t="shared" si="131"/>
        <v>1.0455844347615428</v>
      </c>
      <c r="AL808" s="225">
        <f t="shared" si="131"/>
        <v>1.0455844347615428</v>
      </c>
      <c r="AM808" s="225">
        <f t="shared" si="131"/>
        <v>1.0455844347615428</v>
      </c>
      <c r="AN808" s="225">
        <f t="shared" si="131"/>
        <v>1.0455844347615428</v>
      </c>
      <c r="AO808" s="225">
        <f t="shared" si="131"/>
        <v>1.0455844347615428</v>
      </c>
      <c r="AP808" s="225">
        <f t="shared" si="131"/>
        <v>1.0455844347615428</v>
      </c>
      <c r="AQ808" s="225">
        <f t="shared" si="131"/>
        <v>1.0455844347615428</v>
      </c>
      <c r="AR808" s="225">
        <f t="shared" si="131"/>
        <v>1.0455844347615428</v>
      </c>
      <c r="AS808" s="225">
        <f t="shared" si="131"/>
        <v>1.0455844347615428</v>
      </c>
      <c r="AT808" s="225">
        <f t="shared" si="131"/>
        <v>1.0455844347615428</v>
      </c>
    </row>
    <row r="809" spans="7:46" ht="13.9" customHeight="1" x14ac:dyDescent="0.4">
      <c r="G809" s="24"/>
      <c r="H809" s="226"/>
      <c r="I809" s="227" t="s">
        <v>234</v>
      </c>
      <c r="J809" s="228"/>
      <c r="K809" s="150" t="s">
        <v>235</v>
      </c>
      <c r="L809" s="162">
        <v>2016</v>
      </c>
      <c r="M809" s="162">
        <v>2017</v>
      </c>
      <c r="N809" s="162">
        <v>2018</v>
      </c>
      <c r="O809" s="162">
        <v>2019</v>
      </c>
      <c r="P809" s="162">
        <v>2020</v>
      </c>
      <c r="Q809" s="162">
        <v>2021</v>
      </c>
      <c r="R809" s="162">
        <v>2022</v>
      </c>
      <c r="S809" s="162">
        <v>2023</v>
      </c>
      <c r="T809" s="162">
        <v>2024</v>
      </c>
      <c r="U809" s="162">
        <v>2025</v>
      </c>
      <c r="V809" s="162">
        <v>2026</v>
      </c>
      <c r="W809" s="162">
        <v>2027</v>
      </c>
      <c r="X809" s="162">
        <v>2028</v>
      </c>
      <c r="Y809" s="162">
        <v>2029</v>
      </c>
      <c r="Z809" s="162">
        <v>2030</v>
      </c>
      <c r="AA809" s="162">
        <v>2031</v>
      </c>
      <c r="AB809" s="162">
        <v>2032</v>
      </c>
      <c r="AC809" s="162">
        <v>2033</v>
      </c>
      <c r="AD809" s="162">
        <v>2034</v>
      </c>
      <c r="AE809" s="162">
        <v>2035</v>
      </c>
      <c r="AF809" s="162">
        <v>2036</v>
      </c>
      <c r="AG809" s="162">
        <v>2037</v>
      </c>
      <c r="AH809" s="162">
        <v>2038</v>
      </c>
      <c r="AI809" s="162">
        <v>2039</v>
      </c>
      <c r="AJ809" s="162">
        <v>2040</v>
      </c>
      <c r="AK809" s="162">
        <v>2041</v>
      </c>
      <c r="AL809" s="162">
        <v>2042</v>
      </c>
      <c r="AM809" s="162">
        <v>2043</v>
      </c>
      <c r="AN809" s="162">
        <v>2044</v>
      </c>
      <c r="AO809" s="162">
        <v>2045</v>
      </c>
      <c r="AP809" s="162">
        <v>2046</v>
      </c>
      <c r="AQ809" s="162">
        <v>2047</v>
      </c>
      <c r="AR809" s="162">
        <v>2048</v>
      </c>
      <c r="AS809" s="162">
        <v>2049</v>
      </c>
      <c r="AT809" s="162">
        <v>2050</v>
      </c>
    </row>
    <row r="810" spans="7:46" ht="13.9" customHeight="1" x14ac:dyDescent="0.35">
      <c r="G810" s="24"/>
      <c r="H810" s="226"/>
      <c r="I810" s="25">
        <v>0.2</v>
      </c>
      <c r="J810" s="229" t="s">
        <v>236</v>
      </c>
      <c r="K810" s="230">
        <v>1</v>
      </c>
      <c r="L810" s="231">
        <f t="shared" ref="L810:AA815" si="133">1/((1+L$598)*(1+L$577))^$K810</f>
        <v>0.9252924535771615</v>
      </c>
      <c r="M810" s="231">
        <f t="shared" si="133"/>
        <v>0.92730901020591772</v>
      </c>
      <c r="N810" s="231">
        <f t="shared" si="133"/>
        <v>0.92929031336924062</v>
      </c>
      <c r="O810" s="231">
        <f t="shared" si="133"/>
        <v>0.93123585421747723</v>
      </c>
      <c r="P810" s="231">
        <f t="shared" si="133"/>
        <v>0.93314512979826547</v>
      </c>
      <c r="Q810" s="231">
        <f t="shared" si="133"/>
        <v>0.93501764335845117</v>
      </c>
      <c r="R810" s="231">
        <f t="shared" si="133"/>
        <v>0.93685290464533111</v>
      </c>
      <c r="S810" s="231">
        <f t="shared" si="133"/>
        <v>0.93865043020691141</v>
      </c>
      <c r="T810" s="231">
        <f t="shared" si="133"/>
        <v>0.9404097436908645</v>
      </c>
      <c r="U810" s="231">
        <f t="shared" si="133"/>
        <v>0.94213037614186357</v>
      </c>
      <c r="V810" s="231">
        <f t="shared" si="133"/>
        <v>0.943811866296974</v>
      </c>
      <c r="W810" s="231">
        <f t="shared" si="133"/>
        <v>0.94545376087877553</v>
      </c>
      <c r="X810" s="231">
        <f t="shared" si="133"/>
        <v>0.94705561488588819</v>
      </c>
      <c r="Y810" s="231">
        <f t="shared" si="133"/>
        <v>0.94861699188057591</v>
      </c>
      <c r="Z810" s="231">
        <f t="shared" si="133"/>
        <v>0.95013746427309731</v>
      </c>
      <c r="AA810" s="231">
        <f t="shared" si="133"/>
        <v>0.95067942995884802</v>
      </c>
      <c r="AB810" s="231">
        <f t="shared" ref="AB810:AT815" si="134">1/((1+AB$598)*(1+AB$577))^$K810</f>
        <v>0.95122201428022812</v>
      </c>
      <c r="AC810" s="231">
        <f t="shared" si="134"/>
        <v>0.95176521829707028</v>
      </c>
      <c r="AD810" s="231">
        <f t="shared" si="134"/>
        <v>0.95230904307162967</v>
      </c>
      <c r="AE810" s="231">
        <f t="shared" si="134"/>
        <v>0.95285348966858985</v>
      </c>
      <c r="AF810" s="231">
        <f t="shared" si="134"/>
        <v>0.95339855915507132</v>
      </c>
      <c r="AG810" s="231">
        <f t="shared" si="134"/>
        <v>0.95394425260063753</v>
      </c>
      <c r="AH810" s="231">
        <f t="shared" si="134"/>
        <v>0.95449057107730206</v>
      </c>
      <c r="AI810" s="231">
        <f t="shared" si="134"/>
        <v>0.95503751565953521</v>
      </c>
      <c r="AJ810" s="231">
        <f t="shared" si="134"/>
        <v>0.95558508742427217</v>
      </c>
      <c r="AK810" s="231">
        <f t="shared" si="134"/>
        <v>0.95558508742427217</v>
      </c>
      <c r="AL810" s="231">
        <f t="shared" si="134"/>
        <v>0.95558508742427217</v>
      </c>
      <c r="AM810" s="231">
        <f t="shared" si="134"/>
        <v>0.95558508742427217</v>
      </c>
      <c r="AN810" s="231">
        <f t="shared" si="134"/>
        <v>0.95558508742427217</v>
      </c>
      <c r="AO810" s="231">
        <f t="shared" si="134"/>
        <v>0.95558508742427217</v>
      </c>
      <c r="AP810" s="231">
        <f t="shared" si="134"/>
        <v>0.95558508742427217</v>
      </c>
      <c r="AQ810" s="231">
        <f t="shared" si="134"/>
        <v>0.95558508742427217</v>
      </c>
      <c r="AR810" s="231">
        <f t="shared" si="134"/>
        <v>0.95558508742427217</v>
      </c>
      <c r="AS810" s="231">
        <f t="shared" si="134"/>
        <v>0.95558508742427217</v>
      </c>
      <c r="AT810" s="231">
        <f t="shared" si="134"/>
        <v>0.95558508742427217</v>
      </c>
    </row>
    <row r="811" spans="7:46" ht="13.9" customHeight="1" x14ac:dyDescent="0.35">
      <c r="G811" s="24"/>
      <c r="H811" s="226"/>
      <c r="I811" s="25">
        <v>0.32</v>
      </c>
      <c r="J811" s="229"/>
      <c r="K811" s="230">
        <f>K810+1</f>
        <v>2</v>
      </c>
      <c r="L811" s="231">
        <f t="shared" si="133"/>
        <v>0.85616612464684361</v>
      </c>
      <c r="M811" s="231">
        <f t="shared" si="133"/>
        <v>0.85990200040907872</v>
      </c>
      <c r="N811" s="231">
        <f t="shared" si="133"/>
        <v>0.86358048652190145</v>
      </c>
      <c r="O811" s="231">
        <f t="shared" si="133"/>
        <v>0.86720021618015453</v>
      </c>
      <c r="P811" s="231">
        <f t="shared" si="133"/>
        <v>0.87075983326622186</v>
      </c>
      <c r="Q811" s="231">
        <f t="shared" si="133"/>
        <v>0.87425799339159183</v>
      </c>
      <c r="R811" s="231">
        <f t="shared" si="133"/>
        <v>0.87769336494239403</v>
      </c>
      <c r="S811" s="231">
        <f t="shared" si="133"/>
        <v>0.88106463012761993</v>
      </c>
      <c r="T811" s="231">
        <f t="shared" si="133"/>
        <v>0.88437048602871737</v>
      </c>
      <c r="U811" s="231">
        <f t="shared" si="133"/>
        <v>0.8876096456492093</v>
      </c>
      <c r="V811" s="231">
        <f t="shared" si="133"/>
        <v>0.89078083896297722</v>
      </c>
      <c r="W811" s="231">
        <f t="shared" si="133"/>
        <v>0.89388281395982083</v>
      </c>
      <c r="X811" s="231">
        <f t="shared" si="133"/>
        <v>0.89691433768688777</v>
      </c>
      <c r="Y811" s="231">
        <f t="shared" si="133"/>
        <v>0.89987419728455253</v>
      </c>
      <c r="Z811" s="231">
        <f t="shared" si="133"/>
        <v>0.90276120101531121</v>
      </c>
      <c r="AA811" s="231">
        <f t="shared" si="133"/>
        <v>0.90379137854688019</v>
      </c>
      <c r="AB811" s="231">
        <f t="shared" si="134"/>
        <v>0.90482332045133451</v>
      </c>
      <c r="AC811" s="231">
        <f t="shared" si="134"/>
        <v>0.90585703076006996</v>
      </c>
      <c r="AD811" s="231">
        <f t="shared" si="134"/>
        <v>0.90689251351600297</v>
      </c>
      <c r="AE811" s="231">
        <f t="shared" si="134"/>
        <v>0.90792977277360942</v>
      </c>
      <c r="AF811" s="231">
        <f t="shared" si="134"/>
        <v>0.908968812598966</v>
      </c>
      <c r="AG811" s="231">
        <f t="shared" si="134"/>
        <v>0.91000963706978888</v>
      </c>
      <c r="AH811" s="231">
        <f t="shared" si="134"/>
        <v>0.9110522502754741</v>
      </c>
      <c r="AI811" s="231">
        <f t="shared" si="134"/>
        <v>0.9120966563171371</v>
      </c>
      <c r="AJ811" s="231">
        <f t="shared" si="134"/>
        <v>0.91314285930765393</v>
      </c>
      <c r="AK811" s="231">
        <f t="shared" si="134"/>
        <v>0.91314285930765393</v>
      </c>
      <c r="AL811" s="231">
        <f t="shared" si="134"/>
        <v>0.91314285930765393</v>
      </c>
      <c r="AM811" s="231">
        <f t="shared" si="134"/>
        <v>0.91314285930765393</v>
      </c>
      <c r="AN811" s="231">
        <f t="shared" si="134"/>
        <v>0.91314285930765393</v>
      </c>
      <c r="AO811" s="231">
        <f t="shared" si="134"/>
        <v>0.91314285930765393</v>
      </c>
      <c r="AP811" s="231">
        <f t="shared" si="134"/>
        <v>0.91314285930765393</v>
      </c>
      <c r="AQ811" s="231">
        <f t="shared" si="134"/>
        <v>0.91314285930765393</v>
      </c>
      <c r="AR811" s="231">
        <f t="shared" si="134"/>
        <v>0.91314285930765393</v>
      </c>
      <c r="AS811" s="231">
        <f t="shared" si="134"/>
        <v>0.91314285930765393</v>
      </c>
      <c r="AT811" s="231">
        <f t="shared" si="134"/>
        <v>0.91314285930765393</v>
      </c>
    </row>
    <row r="812" spans="7:46" ht="13.9" customHeight="1" x14ac:dyDescent="0.35">
      <c r="G812" s="24"/>
      <c r="H812" s="226"/>
      <c r="I812" s="25">
        <v>0.192</v>
      </c>
      <c r="J812" s="229"/>
      <c r="K812" s="230">
        <f>K811+1</f>
        <v>3</v>
      </c>
      <c r="L812" s="231">
        <f t="shared" si="133"/>
        <v>0.79220405414412787</v>
      </c>
      <c r="M812" s="231">
        <f t="shared" si="133"/>
        <v>0.79739487287343147</v>
      </c>
      <c r="N812" s="231">
        <f t="shared" si="133"/>
        <v>0.80251698093949908</v>
      </c>
      <c r="O812" s="231">
        <f t="shared" si="133"/>
        <v>0.80756793409210714</v>
      </c>
      <c r="P812" s="231">
        <f t="shared" si="133"/>
        <v>0.81254529763632455</v>
      </c>
      <c r="Q812" s="231">
        <f t="shared" si="133"/>
        <v>0.81744664866829464</v>
      </c>
      <c r="R812" s="231">
        <f t="shared" si="133"/>
        <v>0.82226957833421654</v>
      </c>
      <c r="S812" s="231">
        <f t="shared" si="133"/>
        <v>0.8270116941093838</v>
      </c>
      <c r="T812" s="231">
        <f t="shared" si="133"/>
        <v>0.83167062209403131</v>
      </c>
      <c r="U812" s="231">
        <f t="shared" si="133"/>
        <v>0.83624400932263587</v>
      </c>
      <c r="V812" s="231">
        <f t="shared" si="133"/>
        <v>0.84072952608323182</v>
      </c>
      <c r="W812" s="231">
        <f t="shared" si="133"/>
        <v>0.84512486824321553</v>
      </c>
      <c r="X812" s="231">
        <f t="shared" si="133"/>
        <v>0.84942775957802463</v>
      </c>
      <c r="Y812" s="231">
        <f t="shared" si="133"/>
        <v>0.85363595409902016</v>
      </c>
      <c r="Z812" s="231">
        <f t="shared" si="133"/>
        <v>0.85774723837682365</v>
      </c>
      <c r="AA812" s="231">
        <f t="shared" si="133"/>
        <v>0.85921587255866949</v>
      </c>
      <c r="AB812" s="231">
        <f t="shared" si="134"/>
        <v>0.86068786144744269</v>
      </c>
      <c r="AC812" s="231">
        <f t="shared" si="134"/>
        <v>0.86216321462729384</v>
      </c>
      <c r="AD812" s="231">
        <f t="shared" si="134"/>
        <v>0.86364194171524977</v>
      </c>
      <c r="AE812" s="231">
        <f t="shared" si="134"/>
        <v>0.86512405236134349</v>
      </c>
      <c r="AF812" s="231">
        <f t="shared" si="134"/>
        <v>0.86660955624875036</v>
      </c>
      <c r="AG812" s="231">
        <f t="shared" si="134"/>
        <v>0.86809846309391714</v>
      </c>
      <c r="AH812" s="231">
        <f t="shared" si="134"/>
        <v>0.86959078264669842</v>
      </c>
      <c r="AI812" s="231">
        <f t="shared" si="134"/>
        <v>0.87108652469048753</v>
      </c>
      <c r="AJ812" s="231">
        <f t="shared" si="134"/>
        <v>0.87258569904235439</v>
      </c>
      <c r="AK812" s="231">
        <f t="shared" si="134"/>
        <v>0.87258569904235439</v>
      </c>
      <c r="AL812" s="231">
        <f t="shared" si="134"/>
        <v>0.87258569904235439</v>
      </c>
      <c r="AM812" s="231">
        <f t="shared" si="134"/>
        <v>0.87258569904235439</v>
      </c>
      <c r="AN812" s="231">
        <f t="shared" si="134"/>
        <v>0.87258569904235439</v>
      </c>
      <c r="AO812" s="231">
        <f t="shared" si="134"/>
        <v>0.87258569904235439</v>
      </c>
      <c r="AP812" s="231">
        <f t="shared" si="134"/>
        <v>0.87258569904235439</v>
      </c>
      <c r="AQ812" s="231">
        <f t="shared" si="134"/>
        <v>0.87258569904235439</v>
      </c>
      <c r="AR812" s="231">
        <f t="shared" si="134"/>
        <v>0.87258569904235439</v>
      </c>
      <c r="AS812" s="231">
        <f t="shared" si="134"/>
        <v>0.87258569904235439</v>
      </c>
      <c r="AT812" s="231">
        <f t="shared" si="134"/>
        <v>0.87258569904235439</v>
      </c>
    </row>
    <row r="813" spans="7:46" ht="13.9" customHeight="1" x14ac:dyDescent="0.35">
      <c r="G813" s="24"/>
      <c r="H813" s="226"/>
      <c r="I813" s="25">
        <v>0.1152</v>
      </c>
      <c r="J813" s="229"/>
      <c r="K813" s="230">
        <f>K812+1</f>
        <v>4</v>
      </c>
      <c r="L813" s="231">
        <f t="shared" si="133"/>
        <v>0.73302043299279451</v>
      </c>
      <c r="M813" s="231">
        <f t="shared" si="133"/>
        <v>0.73943145030753521</v>
      </c>
      <c r="N813" s="231">
        <f t="shared" si="133"/>
        <v>0.74577125670140398</v>
      </c>
      <c r="O813" s="231">
        <f t="shared" si="133"/>
        <v>0.75203621494290673</v>
      </c>
      <c r="P813" s="231">
        <f t="shared" si="133"/>
        <v>0.75822268722981845</v>
      </c>
      <c r="Q813" s="231">
        <f t="shared" si="133"/>
        <v>0.7643270390090926</v>
      </c>
      <c r="R813" s="231">
        <f t="shared" si="133"/>
        <v>0.77034564286390239</v>
      </c>
      <c r="S813" s="231">
        <f t="shared" si="133"/>
        <v>0.77627488246191989</v>
      </c>
      <c r="T813" s="231">
        <f t="shared" si="133"/>
        <v>0.78211115655866981</v>
      </c>
      <c r="U813" s="231">
        <f t="shared" si="133"/>
        <v>0.78785088304951489</v>
      </c>
      <c r="V813" s="231">
        <f t="shared" si="133"/>
        <v>0.79349050306358559</v>
      </c>
      <c r="W813" s="231">
        <f t="shared" si="133"/>
        <v>0.79902648509272767</v>
      </c>
      <c r="X813" s="231">
        <f t="shared" si="133"/>
        <v>0.80445532914830853</v>
      </c>
      <c r="Y813" s="231">
        <f t="shared" si="133"/>
        <v>0.80977357093851776</v>
      </c>
      <c r="Z813" s="231">
        <f t="shared" si="133"/>
        <v>0.81497778605860716</v>
      </c>
      <c r="AA813" s="231">
        <f t="shared" si="133"/>
        <v>0.81683885593567007</v>
      </c>
      <c r="AB813" s="231">
        <f t="shared" si="134"/>
        <v>0.81870524123257837</v>
      </c>
      <c r="AC813" s="231">
        <f t="shared" si="134"/>
        <v>0.8205769601774503</v>
      </c>
      <c r="AD813" s="231">
        <f t="shared" si="134"/>
        <v>0.8224540310713736</v>
      </c>
      <c r="AE813" s="231">
        <f t="shared" si="134"/>
        <v>0.82433647228873785</v>
      </c>
      <c r="AF813" s="231">
        <f t="shared" si="134"/>
        <v>0.82622430227757415</v>
      </c>
      <c r="AG813" s="231">
        <f t="shared" si="134"/>
        <v>0.82811753955988887</v>
      </c>
      <c r="AH813" s="231">
        <f t="shared" si="134"/>
        <v>0.83001620273200505</v>
      </c>
      <c r="AI813" s="231">
        <f t="shared" si="134"/>
        <v>0.83192031046490156</v>
      </c>
      <c r="AJ813" s="231">
        <f t="shared" si="134"/>
        <v>0.83382988150455795</v>
      </c>
      <c r="AK813" s="231">
        <f t="shared" si="134"/>
        <v>0.83382988150455795</v>
      </c>
      <c r="AL813" s="231">
        <f t="shared" si="134"/>
        <v>0.83382988150455795</v>
      </c>
      <c r="AM813" s="231">
        <f t="shared" si="134"/>
        <v>0.83382988150455795</v>
      </c>
      <c r="AN813" s="231">
        <f t="shared" si="134"/>
        <v>0.83382988150455795</v>
      </c>
      <c r="AO813" s="231">
        <f t="shared" si="134"/>
        <v>0.83382988150455795</v>
      </c>
      <c r="AP813" s="231">
        <f t="shared" si="134"/>
        <v>0.83382988150455795</v>
      </c>
      <c r="AQ813" s="231">
        <f t="shared" si="134"/>
        <v>0.83382988150455795</v>
      </c>
      <c r="AR813" s="231">
        <f t="shared" si="134"/>
        <v>0.83382988150455795</v>
      </c>
      <c r="AS813" s="231">
        <f t="shared" si="134"/>
        <v>0.83382988150455795</v>
      </c>
      <c r="AT813" s="231">
        <f t="shared" si="134"/>
        <v>0.83382988150455795</v>
      </c>
    </row>
    <row r="814" spans="7:46" ht="13.9" customHeight="1" x14ac:dyDescent="0.35">
      <c r="G814" s="24"/>
      <c r="H814" s="226"/>
      <c r="I814" s="25">
        <v>0.1152</v>
      </c>
      <c r="J814" s="229"/>
      <c r="K814" s="230">
        <f>K813+1</f>
        <v>5</v>
      </c>
      <c r="L814" s="231">
        <f t="shared" si="133"/>
        <v>0.67825827496609614</v>
      </c>
      <c r="M814" s="231">
        <f t="shared" si="133"/>
        <v>0.68568144629980676</v>
      </c>
      <c r="N814" s="231">
        <f t="shared" si="133"/>
        <v>0.6930380048418201</v>
      </c>
      <c r="O814" s="231">
        <f t="shared" si="133"/>
        <v>0.70032308702483614</v>
      </c>
      <c r="P814" s="231">
        <f t="shared" si="133"/>
        <v>0.70753180789105863</v>
      </c>
      <c r="Q814" s="231">
        <f t="shared" si="133"/>
        <v>0.71465926676942471</v>
      </c>
      <c r="R814" s="231">
        <f t="shared" si="133"/>
        <v>0.72170055309792192</v>
      </c>
      <c r="S814" s="231">
        <f t="shared" si="133"/>
        <v>0.72865075238170063</v>
      </c>
      <c r="T814" s="231">
        <f t="shared" si="133"/>
        <v>0.73550495227710422</v>
      </c>
      <c r="U814" s="231">
        <f t="shared" si="133"/>
        <v>0.74225824879113877</v>
      </c>
      <c r="V814" s="231">
        <f t="shared" si="133"/>
        <v>0.7489057525853674</v>
      </c>
      <c r="W814" s="231">
        <f t="shared" si="133"/>
        <v>0.75544259537266822</v>
      </c>
      <c r="X814" s="231">
        <f t="shared" si="133"/>
        <v>0.76186393639478089</v>
      </c>
      <c r="Y814" s="231">
        <f t="shared" si="133"/>
        <v>0.76816496896808883</v>
      </c>
      <c r="Z814" s="231">
        <f t="shared" si="133"/>
        <v>0.77434092708462776</v>
      </c>
      <c r="AA814" s="231">
        <f t="shared" si="133"/>
        <v>0.77655189792916046</v>
      </c>
      <c r="AB814" s="231">
        <f t="shared" si="134"/>
        <v>0.77877044866703327</v>
      </c>
      <c r="AC814" s="231">
        <f t="shared" si="134"/>
        <v>0.78099660963283735</v>
      </c>
      <c r="AD814" s="231">
        <f t="shared" si="134"/>
        <v>0.78323041129998416</v>
      </c>
      <c r="AE814" s="231">
        <f t="shared" si="134"/>
        <v>0.78547188428141868</v>
      </c>
      <c r="AF814" s="231">
        <f t="shared" si="134"/>
        <v>0.78772105933034342</v>
      </c>
      <c r="AG814" s="231">
        <f t="shared" si="134"/>
        <v>0.78997796734093706</v>
      </c>
      <c r="AH814" s="231">
        <f t="shared" si="134"/>
        <v>0.79224263934908534</v>
      </c>
      <c r="AI814" s="231">
        <f t="shared" si="134"/>
        <v>0.79451510653310897</v>
      </c>
      <c r="AJ814" s="231">
        <f t="shared" si="134"/>
        <v>0.79679540021450346</v>
      </c>
      <c r="AK814" s="231">
        <f t="shared" si="134"/>
        <v>0.79679540021450346</v>
      </c>
      <c r="AL814" s="231">
        <f t="shared" si="134"/>
        <v>0.79679540021450346</v>
      </c>
      <c r="AM814" s="231">
        <f t="shared" si="134"/>
        <v>0.79679540021450346</v>
      </c>
      <c r="AN814" s="231">
        <f t="shared" si="134"/>
        <v>0.79679540021450346</v>
      </c>
      <c r="AO814" s="231">
        <f t="shared" si="134"/>
        <v>0.79679540021450346</v>
      </c>
      <c r="AP814" s="231">
        <f t="shared" si="134"/>
        <v>0.79679540021450346</v>
      </c>
      <c r="AQ814" s="231">
        <f t="shared" si="134"/>
        <v>0.79679540021450346</v>
      </c>
      <c r="AR814" s="231">
        <f t="shared" si="134"/>
        <v>0.79679540021450346</v>
      </c>
      <c r="AS814" s="231">
        <f t="shared" si="134"/>
        <v>0.79679540021450346</v>
      </c>
      <c r="AT814" s="231">
        <f t="shared" si="134"/>
        <v>0.79679540021450346</v>
      </c>
    </row>
    <row r="815" spans="7:46" ht="13.9" customHeight="1" x14ac:dyDescent="0.35">
      <c r="G815" s="24"/>
      <c r="H815" s="226"/>
      <c r="I815" s="25">
        <v>5.7599999999999998E-2</v>
      </c>
      <c r="J815" s="229"/>
      <c r="K815" s="230">
        <f>K814+1</f>
        <v>6</v>
      </c>
      <c r="L815" s="231">
        <f t="shared" si="133"/>
        <v>0.62758726340239213</v>
      </c>
      <c r="M815" s="231">
        <f t="shared" si="133"/>
        <v>0.63583858328483589</v>
      </c>
      <c r="N815" s="231">
        <f t="shared" si="133"/>
        <v>0.64403350469624832</v>
      </c>
      <c r="O815" s="231">
        <f t="shared" si="133"/>
        <v>0.65216596817379391</v>
      </c>
      <c r="P815" s="231">
        <f t="shared" si="133"/>
        <v>0.66022986071090328</v>
      </c>
      <c r="Q815" s="231">
        <f t="shared" si="133"/>
        <v>0.66821902341902617</v>
      </c>
      <c r="R815" s="231">
        <f t="shared" si="133"/>
        <v>0.67612725945393015</v>
      </c>
      <c r="S815" s="231">
        <f t="shared" si="133"/>
        <v>0.68394834219367306</v>
      </c>
      <c r="T815" s="231">
        <f t="shared" si="133"/>
        <v>0.69167602365427305</v>
      </c>
      <c r="U815" s="231">
        <f t="shared" si="133"/>
        <v>0.69930404312799654</v>
      </c>
      <c r="V815" s="231">
        <f t="shared" si="133"/>
        <v>0.70682613602813549</v>
      </c>
      <c r="W815" s="231">
        <f t="shared" si="133"/>
        <v>0.71423604292311227</v>
      </c>
      <c r="X815" s="231">
        <f t="shared" si="133"/>
        <v>0.72152751874174248</v>
      </c>
      <c r="Y815" s="231">
        <f t="shared" si="133"/>
        <v>0.72869434213054429</v>
      </c>
      <c r="Z815" s="231">
        <f t="shared" si="133"/>
        <v>0.73573032494306745</v>
      </c>
      <c r="AA815" s="231">
        <f t="shared" si="133"/>
        <v>0.73825191565675574</v>
      </c>
      <c r="AB815" s="231">
        <f t="shared" si="134"/>
        <v>0.7407835948429724</v>
      </c>
      <c r="AC815" s="231">
        <f t="shared" si="134"/>
        <v>0.74332540865646923</v>
      </c>
      <c r="AD815" s="231">
        <f t="shared" si="134"/>
        <v>0.7458774034896869</v>
      </c>
      <c r="AE815" s="231">
        <f t="shared" si="134"/>
        <v>0.74843962597411262</v>
      </c>
      <c r="AF815" s="231">
        <f t="shared" si="134"/>
        <v>0.75101212298165576</v>
      </c>
      <c r="AG815" s="231">
        <f t="shared" si="134"/>
        <v>0.75359494162602103</v>
      </c>
      <c r="AH815" s="231">
        <f t="shared" si="134"/>
        <v>0.75618812926409729</v>
      </c>
      <c r="AI815" s="231">
        <f t="shared" si="134"/>
        <v>0.75879173349735141</v>
      </c>
      <c r="AJ815" s="231">
        <f t="shared" si="134"/>
        <v>0.76140580217323428</v>
      </c>
      <c r="AK815" s="231">
        <f t="shared" si="134"/>
        <v>0.76140580217323428</v>
      </c>
      <c r="AL815" s="231">
        <f t="shared" si="134"/>
        <v>0.76140580217323428</v>
      </c>
      <c r="AM815" s="231">
        <f t="shared" si="134"/>
        <v>0.76140580217323428</v>
      </c>
      <c r="AN815" s="231">
        <f t="shared" si="134"/>
        <v>0.76140580217323428</v>
      </c>
      <c r="AO815" s="231">
        <f t="shared" si="134"/>
        <v>0.76140580217323428</v>
      </c>
      <c r="AP815" s="231">
        <f t="shared" si="134"/>
        <v>0.76140580217323428</v>
      </c>
      <c r="AQ815" s="231">
        <f t="shared" si="134"/>
        <v>0.76140580217323428</v>
      </c>
      <c r="AR815" s="231">
        <f t="shared" si="134"/>
        <v>0.76140580217323428</v>
      </c>
      <c r="AS815" s="231">
        <f t="shared" si="134"/>
        <v>0.76140580217323428</v>
      </c>
      <c r="AT815" s="231">
        <f t="shared" si="134"/>
        <v>0.76140580217323428</v>
      </c>
    </row>
    <row r="816" spans="7:46" ht="13.9" customHeight="1" x14ac:dyDescent="0.4">
      <c r="G816" s="24"/>
      <c r="H816" s="226"/>
      <c r="I816" s="25"/>
      <c r="J816" s="229"/>
      <c r="K816" s="150" t="s">
        <v>237</v>
      </c>
      <c r="L816" s="162">
        <v>2016</v>
      </c>
      <c r="M816" s="162">
        <v>2017</v>
      </c>
      <c r="N816" s="162">
        <v>2018</v>
      </c>
      <c r="O816" s="162">
        <v>2019</v>
      </c>
      <c r="P816" s="162">
        <v>2020</v>
      </c>
      <c r="Q816" s="162">
        <v>2021</v>
      </c>
      <c r="R816" s="162">
        <v>2022</v>
      </c>
      <c r="S816" s="162">
        <v>2023</v>
      </c>
      <c r="T816" s="162">
        <v>2024</v>
      </c>
      <c r="U816" s="162">
        <v>2025</v>
      </c>
      <c r="V816" s="162">
        <v>2026</v>
      </c>
      <c r="W816" s="162">
        <v>2027</v>
      </c>
      <c r="X816" s="162">
        <v>2028</v>
      </c>
      <c r="Y816" s="162">
        <v>2029</v>
      </c>
      <c r="Z816" s="162">
        <v>2030</v>
      </c>
      <c r="AA816" s="162">
        <v>2031</v>
      </c>
      <c r="AB816" s="162">
        <v>2032</v>
      </c>
      <c r="AC816" s="162">
        <v>2033</v>
      </c>
      <c r="AD816" s="162">
        <v>2034</v>
      </c>
      <c r="AE816" s="162">
        <v>2035</v>
      </c>
      <c r="AF816" s="162">
        <v>2036</v>
      </c>
      <c r="AG816" s="162">
        <v>2037</v>
      </c>
      <c r="AH816" s="162">
        <v>2038</v>
      </c>
      <c r="AI816" s="162">
        <v>2039</v>
      </c>
      <c r="AJ816" s="162">
        <v>2040</v>
      </c>
      <c r="AK816" s="162">
        <v>2041</v>
      </c>
      <c r="AL816" s="162">
        <v>2042</v>
      </c>
      <c r="AM816" s="162">
        <v>2043</v>
      </c>
      <c r="AN816" s="162">
        <v>2044</v>
      </c>
      <c r="AO816" s="162">
        <v>2045</v>
      </c>
      <c r="AP816" s="162">
        <v>2046</v>
      </c>
      <c r="AQ816" s="162">
        <v>2047</v>
      </c>
      <c r="AR816" s="162">
        <v>2048</v>
      </c>
      <c r="AS816" s="162">
        <v>2049</v>
      </c>
      <c r="AT816" s="162">
        <v>2050</v>
      </c>
    </row>
    <row r="817" spans="7:46" ht="13.9" customHeight="1" x14ac:dyDescent="0.35">
      <c r="G817" s="24"/>
      <c r="H817" s="226"/>
      <c r="I817" s="25"/>
      <c r="J817" s="229"/>
      <c r="K817" s="230">
        <v>1</v>
      </c>
      <c r="L817" s="231">
        <f t="shared" ref="L817:AA822" si="135">1/((1+L$599)*(1+L$577))^$K817</f>
        <v>0.9252924535771615</v>
      </c>
      <c r="M817" s="231">
        <f t="shared" si="135"/>
        <v>0.92691291945090815</v>
      </c>
      <c r="N817" s="231">
        <f t="shared" si="135"/>
        <v>0.92851707714078879</v>
      </c>
      <c r="O817" s="231">
        <f t="shared" si="135"/>
        <v>0.93010472764464491</v>
      </c>
      <c r="P817" s="231">
        <f t="shared" si="135"/>
        <v>0.93167567294146403</v>
      </c>
      <c r="Q817" s="231">
        <f t="shared" si="135"/>
        <v>0.93322971604693727</v>
      </c>
      <c r="R817" s="231">
        <f t="shared" si="135"/>
        <v>0.93476666106921835</v>
      </c>
      <c r="S817" s="231">
        <f t="shared" si="135"/>
        <v>0.93628631326485157</v>
      </c>
      <c r="T817" s="231">
        <f t="shared" si="135"/>
        <v>0.9377884790948483</v>
      </c>
      <c r="U817" s="231">
        <f t="shared" si="135"/>
        <v>0.93927296628088253</v>
      </c>
      <c r="V817" s="231">
        <f t="shared" si="135"/>
        <v>0.94073958386158008</v>
      </c>
      <c r="W817" s="231">
        <f t="shared" si="135"/>
        <v>0.94218814224887149</v>
      </c>
      <c r="X817" s="231">
        <f t="shared" si="135"/>
        <v>0.94361845328438532</v>
      </c>
      <c r="Y817" s="231">
        <f t="shared" si="135"/>
        <v>0.94503033029584871</v>
      </c>
      <c r="Z817" s="231">
        <f t="shared" si="135"/>
        <v>0.94642358815347094</v>
      </c>
      <c r="AA817" s="231">
        <f t="shared" si="135"/>
        <v>0.94705100614144855</v>
      </c>
      <c r="AB817" s="231">
        <f t="shared" ref="AB817:AT822" si="136">1/((1+AB$599)*(1+AB$577))^$K817</f>
        <v>0.94767925655684382</v>
      </c>
      <c r="AC817" s="231">
        <f t="shared" si="136"/>
        <v>0.9483083410573917</v>
      </c>
      <c r="AD817" s="231">
        <f t="shared" si="136"/>
        <v>0.94893826130523273</v>
      </c>
      <c r="AE817" s="231">
        <f t="shared" si="136"/>
        <v>0.94956901896692614</v>
      </c>
      <c r="AF817" s="231">
        <f t="shared" si="136"/>
        <v>0.95020061571346548</v>
      </c>
      <c r="AG817" s="231">
        <f t="shared" si="136"/>
        <v>0.95083305322029299</v>
      </c>
      <c r="AH817" s="231">
        <f t="shared" si="136"/>
        <v>0.95146633316731422</v>
      </c>
      <c r="AI817" s="231">
        <f t="shared" si="136"/>
        <v>0.95210045723891334</v>
      </c>
      <c r="AJ817" s="231">
        <f t="shared" si="136"/>
        <v>0.95273542712396841</v>
      </c>
      <c r="AK817" s="231">
        <f t="shared" si="136"/>
        <v>0.95273542712396841</v>
      </c>
      <c r="AL817" s="231">
        <f t="shared" si="136"/>
        <v>0.95273542712396841</v>
      </c>
      <c r="AM817" s="231">
        <f t="shared" si="136"/>
        <v>0.95273542712396841</v>
      </c>
      <c r="AN817" s="231">
        <f t="shared" si="136"/>
        <v>0.95273542712396841</v>
      </c>
      <c r="AO817" s="231">
        <f t="shared" si="136"/>
        <v>0.95273542712396841</v>
      </c>
      <c r="AP817" s="231">
        <f t="shared" si="136"/>
        <v>0.95273542712396841</v>
      </c>
      <c r="AQ817" s="231">
        <f t="shared" si="136"/>
        <v>0.95273542712396841</v>
      </c>
      <c r="AR817" s="231">
        <f t="shared" si="136"/>
        <v>0.95273542712396841</v>
      </c>
      <c r="AS817" s="231">
        <f t="shared" si="136"/>
        <v>0.95273542712396841</v>
      </c>
      <c r="AT817" s="231">
        <f t="shared" si="136"/>
        <v>0.95273542712396841</v>
      </c>
    </row>
    <row r="818" spans="7:46" ht="13.9" customHeight="1" x14ac:dyDescent="0.35">
      <c r="G818" s="24"/>
      <c r="H818" s="226"/>
      <c r="I818" s="25"/>
      <c r="J818" s="229"/>
      <c r="K818" s="230">
        <v>2</v>
      </c>
      <c r="L818" s="231">
        <f t="shared" si="135"/>
        <v>0.85616612464684361</v>
      </c>
      <c r="M818" s="231">
        <f t="shared" si="135"/>
        <v>0.85916756024500562</v>
      </c>
      <c r="N818" s="231">
        <f t="shared" si="135"/>
        <v>0.86214396254207359</v>
      </c>
      <c r="O818" s="231">
        <f t="shared" si="135"/>
        <v>0.86509480438691921</v>
      </c>
      <c r="P818" s="231">
        <f t="shared" si="135"/>
        <v>0.8680195595509298</v>
      </c>
      <c r="Q818" s="231">
        <f t="shared" si="135"/>
        <v>0.87091770291304738</v>
      </c>
      <c r="R818" s="231">
        <f t="shared" si="135"/>
        <v>0.87378871064649488</v>
      </c>
      <c r="S818" s="231">
        <f t="shared" si="135"/>
        <v>0.87663206040708763</v>
      </c>
      <c r="T818" s="231">
        <f t="shared" si="135"/>
        <v>0.87944723152302862</v>
      </c>
      <c r="U818" s="231">
        <f t="shared" si="135"/>
        <v>0.88223370518608779</v>
      </c>
      <c r="V818" s="231">
        <f t="shared" si="135"/>
        <v>0.88499096464405891</v>
      </c>
      <c r="W818" s="231">
        <f t="shared" si="135"/>
        <v>0.88771849539437964</v>
      </c>
      <c r="X818" s="231">
        <f t="shared" si="135"/>
        <v>0.89041578537881572</v>
      </c>
      <c r="Y818" s="231">
        <f t="shared" si="135"/>
        <v>0.89308232517908093</v>
      </c>
      <c r="Z818" s="231">
        <f t="shared" si="135"/>
        <v>0.89571760821329083</v>
      </c>
      <c r="AA818" s="231">
        <f t="shared" si="135"/>
        <v>0.89690560823353016</v>
      </c>
      <c r="AB818" s="231">
        <f t="shared" si="136"/>
        <v>0.89809597330813218</v>
      </c>
      <c r="AC818" s="231">
        <f t="shared" si="136"/>
        <v>0.89928870971902219</v>
      </c>
      <c r="AD818" s="231">
        <f t="shared" si="136"/>
        <v>0.90048382376899827</v>
      </c>
      <c r="AE818" s="231">
        <f t="shared" si="136"/>
        <v>0.9016813217818106</v>
      </c>
      <c r="AF818" s="231">
        <f t="shared" si="136"/>
        <v>0.90288121010224887</v>
      </c>
      <c r="AG818" s="231">
        <f t="shared" si="136"/>
        <v>0.90408349509622465</v>
      </c>
      <c r="AH818" s="231">
        <f t="shared" si="136"/>
        <v>0.90528818315085458</v>
      </c>
      <c r="AI818" s="231">
        <f t="shared" si="136"/>
        <v>0.90649528067454777</v>
      </c>
      <c r="AJ818" s="231">
        <f t="shared" si="136"/>
        <v>0.90770479409709048</v>
      </c>
      <c r="AK818" s="231">
        <f t="shared" si="136"/>
        <v>0.90770479409709048</v>
      </c>
      <c r="AL818" s="231">
        <f t="shared" si="136"/>
        <v>0.90770479409709048</v>
      </c>
      <c r="AM818" s="231">
        <f t="shared" si="136"/>
        <v>0.90770479409709048</v>
      </c>
      <c r="AN818" s="231">
        <f t="shared" si="136"/>
        <v>0.90770479409709048</v>
      </c>
      <c r="AO818" s="231">
        <f t="shared" si="136"/>
        <v>0.90770479409709048</v>
      </c>
      <c r="AP818" s="231">
        <f t="shared" si="136"/>
        <v>0.90770479409709048</v>
      </c>
      <c r="AQ818" s="231">
        <f t="shared" si="136"/>
        <v>0.90770479409709048</v>
      </c>
      <c r="AR818" s="231">
        <f t="shared" si="136"/>
        <v>0.90770479409709048</v>
      </c>
      <c r="AS818" s="231">
        <f t="shared" si="136"/>
        <v>0.90770479409709048</v>
      </c>
      <c r="AT818" s="231">
        <f t="shared" si="136"/>
        <v>0.90770479409709048</v>
      </c>
    </row>
    <row r="819" spans="7:46" ht="13.9" customHeight="1" x14ac:dyDescent="0.35">
      <c r="G819" s="24"/>
      <c r="H819" s="226"/>
      <c r="I819" s="25"/>
      <c r="J819" s="229"/>
      <c r="K819" s="230">
        <v>3</v>
      </c>
      <c r="L819" s="231">
        <f t="shared" si="135"/>
        <v>0.79220405414412787</v>
      </c>
      <c r="M819" s="231">
        <f t="shared" si="135"/>
        <v>0.79637351156421221</v>
      </c>
      <c r="N819" s="231">
        <f t="shared" si="135"/>
        <v>0.80051539217414391</v>
      </c>
      <c r="O819" s="231">
        <f t="shared" si="135"/>
        <v>0.80462876742109291</v>
      </c>
      <c r="P819" s="231">
        <f t="shared" si="135"/>
        <v>0.80871270727096578</v>
      </c>
      <c r="Q819" s="231">
        <f t="shared" si="135"/>
        <v>0.81276628058979405</v>
      </c>
      <c r="R819" s="231">
        <f t="shared" si="135"/>
        <v>0.81678855553100138</v>
      </c>
      <c r="S819" s="231">
        <f t="shared" si="135"/>
        <v>0.82077859992832258</v>
      </c>
      <c r="T819" s="231">
        <f t="shared" si="135"/>
        <v>0.82473548169415589</v>
      </c>
      <c r="U819" s="231">
        <f t="shared" si="135"/>
        <v>0.82865826922311026</v>
      </c>
      <c r="V819" s="231">
        <f t="shared" si="135"/>
        <v>0.83254603180051034</v>
      </c>
      <c r="W819" s="231">
        <f t="shared" si="135"/>
        <v>0.83639784001559403</v>
      </c>
      <c r="X819" s="231">
        <f t="shared" si="135"/>
        <v>0.8402127661791593</v>
      </c>
      <c r="Y819" s="231">
        <f t="shared" si="135"/>
        <v>0.8439898847453714</v>
      </c>
      <c r="Z819" s="231">
        <f t="shared" si="135"/>
        <v>0.84772827273746754</v>
      </c>
      <c r="AA819" s="231">
        <f t="shared" si="135"/>
        <v>0.84941535869147256</v>
      </c>
      <c r="AB819" s="231">
        <f t="shared" si="136"/>
        <v>0.8511069243013456</v>
      </c>
      <c r="AC819" s="231">
        <f t="shared" si="136"/>
        <v>0.85280298444528824</v>
      </c>
      <c r="AD819" s="231">
        <f t="shared" si="136"/>
        <v>0.85450355406084078</v>
      </c>
      <c r="AE819" s="231">
        <f t="shared" si="136"/>
        <v>0.85620864814515507</v>
      </c>
      <c r="AF819" s="231">
        <f t="shared" si="136"/>
        <v>0.85791828175527562</v>
      </c>
      <c r="AG819" s="231">
        <f t="shared" si="136"/>
        <v>0.85963247000841703</v>
      </c>
      <c r="AH819" s="231">
        <f t="shared" si="136"/>
        <v>0.86135122808224363</v>
      </c>
      <c r="AI819" s="231">
        <f t="shared" si="136"/>
        <v>0.86307457121515407</v>
      </c>
      <c r="AJ819" s="231">
        <f t="shared" si="136"/>
        <v>0.86480251470656533</v>
      </c>
      <c r="AK819" s="231">
        <f t="shared" si="136"/>
        <v>0.86480251470656533</v>
      </c>
      <c r="AL819" s="231">
        <f t="shared" si="136"/>
        <v>0.86480251470656533</v>
      </c>
      <c r="AM819" s="231">
        <f t="shared" si="136"/>
        <v>0.86480251470656533</v>
      </c>
      <c r="AN819" s="231">
        <f t="shared" si="136"/>
        <v>0.86480251470656533</v>
      </c>
      <c r="AO819" s="231">
        <f t="shared" si="136"/>
        <v>0.86480251470656533</v>
      </c>
      <c r="AP819" s="231">
        <f t="shared" si="136"/>
        <v>0.86480251470656533</v>
      </c>
      <c r="AQ819" s="231">
        <f t="shared" si="136"/>
        <v>0.86480251470656533</v>
      </c>
      <c r="AR819" s="231">
        <f t="shared" si="136"/>
        <v>0.86480251470656533</v>
      </c>
      <c r="AS819" s="231">
        <f t="shared" si="136"/>
        <v>0.86480251470656533</v>
      </c>
      <c r="AT819" s="231">
        <f t="shared" si="136"/>
        <v>0.86480251470656533</v>
      </c>
    </row>
    <row r="820" spans="7:46" ht="13.9" customHeight="1" x14ac:dyDescent="0.35">
      <c r="G820" s="24"/>
      <c r="H820" s="226"/>
      <c r="I820" s="25"/>
      <c r="J820" s="229"/>
      <c r="K820" s="230">
        <v>4</v>
      </c>
      <c r="L820" s="231">
        <f t="shared" si="135"/>
        <v>0.73302043299279451</v>
      </c>
      <c r="M820" s="231">
        <f t="shared" si="135"/>
        <v>0.7381688965773554</v>
      </c>
      <c r="N820" s="231">
        <f t="shared" si="135"/>
        <v>0.74329221214774854</v>
      </c>
      <c r="O820" s="231">
        <f t="shared" si="135"/>
        <v>0.74838902057724199</v>
      </c>
      <c r="P820" s="231">
        <f t="shared" si="135"/>
        <v>0.75345795576299002</v>
      </c>
      <c r="Q820" s="231">
        <f t="shared" si="135"/>
        <v>0.75849764524733898</v>
      </c>
      <c r="R820" s="231">
        <f t="shared" si="135"/>
        <v>0.76350671085326405</v>
      </c>
      <c r="S820" s="231">
        <f t="shared" si="135"/>
        <v>0.76848376933357565</v>
      </c>
      <c r="T820" s="231">
        <f t="shared" si="135"/>
        <v>0.77342743303351957</v>
      </c>
      <c r="U820" s="231">
        <f t="shared" si="135"/>
        <v>0.77833631056637287</v>
      </c>
      <c r="V820" s="231">
        <f t="shared" si="135"/>
        <v>0.78320900750162181</v>
      </c>
      <c r="W820" s="231">
        <f t="shared" si="135"/>
        <v>0.78804412706526117</v>
      </c>
      <c r="X820" s="231">
        <f t="shared" si="135"/>
        <v>0.79284027085177322</v>
      </c>
      <c r="Y820" s="231">
        <f t="shared" si="135"/>
        <v>0.79759603954727376</v>
      </c>
      <c r="Z820" s="231">
        <f t="shared" si="135"/>
        <v>0.80231003366333831</v>
      </c>
      <c r="AA820" s="231">
        <f t="shared" si="135"/>
        <v>0.80443967008075867</v>
      </c>
      <c r="AB820" s="231">
        <f t="shared" si="136"/>
        <v>0.80657637727228126</v>
      </c>
      <c r="AC820" s="231">
        <f t="shared" si="136"/>
        <v>0.8087201834281037</v>
      </c>
      <c r="AD820" s="231">
        <f t="shared" si="136"/>
        <v>0.8108711168696362</v>
      </c>
      <c r="AE820" s="231">
        <f t="shared" si="136"/>
        <v>0.81302920605019313</v>
      </c>
      <c r="AF820" s="231">
        <f t="shared" si="136"/>
        <v>0.81519447955570135</v>
      </c>
      <c r="AG820" s="231">
        <f t="shared" si="136"/>
        <v>0.81736696610540527</v>
      </c>
      <c r="AH820" s="231">
        <f t="shared" si="136"/>
        <v>0.81954669455257523</v>
      </c>
      <c r="AI820" s="231">
        <f t="shared" si="136"/>
        <v>0.82173369388522721</v>
      </c>
      <c r="AJ820" s="231">
        <f t="shared" si="136"/>
        <v>0.8239279932268414</v>
      </c>
      <c r="AK820" s="231">
        <f t="shared" si="136"/>
        <v>0.8239279932268414</v>
      </c>
      <c r="AL820" s="231">
        <f t="shared" si="136"/>
        <v>0.8239279932268414</v>
      </c>
      <c r="AM820" s="231">
        <f t="shared" si="136"/>
        <v>0.8239279932268414</v>
      </c>
      <c r="AN820" s="231">
        <f t="shared" si="136"/>
        <v>0.8239279932268414</v>
      </c>
      <c r="AO820" s="231">
        <f t="shared" si="136"/>
        <v>0.8239279932268414</v>
      </c>
      <c r="AP820" s="231">
        <f t="shared" si="136"/>
        <v>0.8239279932268414</v>
      </c>
      <c r="AQ820" s="231">
        <f t="shared" si="136"/>
        <v>0.8239279932268414</v>
      </c>
      <c r="AR820" s="231">
        <f t="shared" si="136"/>
        <v>0.8239279932268414</v>
      </c>
      <c r="AS820" s="231">
        <f t="shared" si="136"/>
        <v>0.8239279932268414</v>
      </c>
      <c r="AT820" s="231">
        <f t="shared" si="136"/>
        <v>0.8239279932268414</v>
      </c>
    </row>
    <row r="821" spans="7:46" ht="13.9" customHeight="1" x14ac:dyDescent="0.35">
      <c r="G821" s="24"/>
      <c r="H821" s="226"/>
      <c r="I821" s="25"/>
      <c r="J821" s="229"/>
      <c r="K821" s="230">
        <v>5</v>
      </c>
      <c r="L821" s="231">
        <f t="shared" si="135"/>
        <v>0.67825827496609614</v>
      </c>
      <c r="M821" s="231">
        <f t="shared" si="135"/>
        <v>0.68421828697437193</v>
      </c>
      <c r="N821" s="231">
        <f t="shared" si="135"/>
        <v>0.69015951228493855</v>
      </c>
      <c r="O821" s="231">
        <f t="shared" si="135"/>
        <v>0.69608016615623824</v>
      </c>
      <c r="P821" s="231">
        <f t="shared" si="135"/>
        <v>0.70197844796858355</v>
      </c>
      <c r="Q821" s="231">
        <f t="shared" si="135"/>
        <v>0.70785254209644477</v>
      </c>
      <c r="R821" s="231">
        <f t="shared" si="135"/>
        <v>0.71370061880824676</v>
      </c>
      <c r="S821" s="231">
        <f t="shared" si="135"/>
        <v>0.71952083519321008</v>
      </c>
      <c r="T821" s="231">
        <f t="shared" si="135"/>
        <v>0.72531133611473697</v>
      </c>
      <c r="U821" s="231">
        <f t="shared" si="135"/>
        <v>0.73107025518979518</v>
      </c>
      <c r="V821" s="231">
        <f t="shared" si="135"/>
        <v>0.73679571579371683</v>
      </c>
      <c r="W821" s="231">
        <f t="shared" si="135"/>
        <v>0.74248583208975205</v>
      </c>
      <c r="X821" s="231">
        <f t="shared" si="135"/>
        <v>0.74813871008272348</v>
      </c>
      <c r="Y821" s="231">
        <f t="shared" si="135"/>
        <v>0.75375244869602098</v>
      </c>
      <c r="Z821" s="231">
        <f t="shared" si="135"/>
        <v>0.75932514087118863</v>
      </c>
      <c r="AA821" s="231">
        <f t="shared" si="135"/>
        <v>0.76184539893007752</v>
      </c>
      <c r="AB821" s="231">
        <f t="shared" si="136"/>
        <v>0.7643757015697078</v>
      </c>
      <c r="AC821" s="231">
        <f t="shared" si="136"/>
        <v>0.76691609552633444</v>
      </c>
      <c r="AD821" s="231">
        <f t="shared" si="136"/>
        <v>0.76946662778490471</v>
      </c>
      <c r="AE821" s="231">
        <f t="shared" si="136"/>
        <v>0.77202734558054076</v>
      </c>
      <c r="AF821" s="231">
        <f t="shared" si="136"/>
        <v>0.77459829640004541</v>
      </c>
      <c r="AG821" s="231">
        <f t="shared" si="136"/>
        <v>0.77717952798341028</v>
      </c>
      <c r="AH821" s="231">
        <f t="shared" si="136"/>
        <v>0.77977108832533171</v>
      </c>
      <c r="AI821" s="231">
        <f t="shared" si="136"/>
        <v>0.78237302567674616</v>
      </c>
      <c r="AJ821" s="231">
        <f t="shared" si="136"/>
        <v>0.7849853885463689</v>
      </c>
      <c r="AK821" s="231">
        <f t="shared" si="136"/>
        <v>0.7849853885463689</v>
      </c>
      <c r="AL821" s="231">
        <f t="shared" si="136"/>
        <v>0.7849853885463689</v>
      </c>
      <c r="AM821" s="231">
        <f t="shared" si="136"/>
        <v>0.7849853885463689</v>
      </c>
      <c r="AN821" s="231">
        <f t="shared" si="136"/>
        <v>0.7849853885463689</v>
      </c>
      <c r="AO821" s="231">
        <f t="shared" si="136"/>
        <v>0.7849853885463689</v>
      </c>
      <c r="AP821" s="231">
        <f t="shared" si="136"/>
        <v>0.7849853885463689</v>
      </c>
      <c r="AQ821" s="231">
        <f t="shared" si="136"/>
        <v>0.7849853885463689</v>
      </c>
      <c r="AR821" s="231">
        <f t="shared" si="136"/>
        <v>0.7849853885463689</v>
      </c>
      <c r="AS821" s="231">
        <f t="shared" si="136"/>
        <v>0.7849853885463689</v>
      </c>
      <c r="AT821" s="231">
        <f t="shared" si="136"/>
        <v>0.7849853885463689</v>
      </c>
    </row>
    <row r="822" spans="7:46" ht="13.9" customHeight="1" x14ac:dyDescent="0.35">
      <c r="G822" s="24"/>
      <c r="H822" s="226"/>
      <c r="I822" s="25"/>
      <c r="J822" s="229"/>
      <c r="K822" s="230">
        <v>6</v>
      </c>
      <c r="L822" s="231">
        <f t="shared" si="135"/>
        <v>0.62758726340239213</v>
      </c>
      <c r="M822" s="231">
        <f t="shared" si="135"/>
        <v>0.63421076992111436</v>
      </c>
      <c r="N822" s="231">
        <f t="shared" si="135"/>
        <v>0.6408248931077235</v>
      </c>
      <c r="O822" s="231">
        <f t="shared" si="135"/>
        <v>0.64742745336158714</v>
      </c>
      <c r="P822" s="231">
        <f t="shared" si="135"/>
        <v>0.65401624290153459</v>
      </c>
      <c r="Q822" s="231">
        <f t="shared" si="135"/>
        <v>0.66058902686376797</v>
      </c>
      <c r="R822" s="231">
        <f t="shared" si="135"/>
        <v>0.66714354444641977</v>
      </c>
      <c r="S822" s="231">
        <f t="shared" si="135"/>
        <v>0.67367751010029753</v>
      </c>
      <c r="T822" s="231">
        <f t="shared" si="135"/>
        <v>0.68018861476529136</v>
      </c>
      <c r="U822" s="231">
        <f t="shared" si="135"/>
        <v>0.68667452715184063</v>
      </c>
      <c r="V822" s="231">
        <f t="shared" si="135"/>
        <v>0.69313289506677622</v>
      </c>
      <c r="W822" s="231">
        <f t="shared" si="135"/>
        <v>0.69956134678275095</v>
      </c>
      <c r="X822" s="231">
        <f t="shared" si="135"/>
        <v>0.70595749245043471</v>
      </c>
      <c r="Y822" s="231">
        <f t="shared" si="135"/>
        <v>0.71231892555250553</v>
      </c>
      <c r="Z822" s="231">
        <f t="shared" si="135"/>
        <v>0.71864322439845019</v>
      </c>
      <c r="AA822" s="231">
        <f t="shared" si="135"/>
        <v>0.72150645158096316</v>
      </c>
      <c r="AB822" s="231">
        <f t="shared" si="136"/>
        <v>0.72438299659369654</v>
      </c>
      <c r="AC822" s="231">
        <f t="shared" si="136"/>
        <v>0.72727293027879025</v>
      </c>
      <c r="AD822" s="231">
        <f t="shared" si="136"/>
        <v>0.73017632390260834</v>
      </c>
      <c r="AE822" s="231">
        <f t="shared" si="136"/>
        <v>0.73309324915855412</v>
      </c>
      <c r="AF822" s="231">
        <f t="shared" si="136"/>
        <v>0.7360237781699247</v>
      </c>
      <c r="AG822" s="231">
        <f t="shared" si="136"/>
        <v>0.73896798349277226</v>
      </c>
      <c r="AH822" s="231">
        <f t="shared" si="136"/>
        <v>0.74192593811878926</v>
      </c>
      <c r="AI822" s="231">
        <f t="shared" si="136"/>
        <v>0.74489771547822192</v>
      </c>
      <c r="AJ822" s="231">
        <f t="shared" si="136"/>
        <v>0.74788338944279897</v>
      </c>
      <c r="AK822" s="231">
        <f t="shared" si="136"/>
        <v>0.74788338944279897</v>
      </c>
      <c r="AL822" s="231">
        <f t="shared" si="136"/>
        <v>0.74788338944279897</v>
      </c>
      <c r="AM822" s="231">
        <f t="shared" si="136"/>
        <v>0.74788338944279897</v>
      </c>
      <c r="AN822" s="231">
        <f t="shared" si="136"/>
        <v>0.74788338944279897</v>
      </c>
      <c r="AO822" s="231">
        <f t="shared" si="136"/>
        <v>0.74788338944279897</v>
      </c>
      <c r="AP822" s="231">
        <f t="shared" si="136"/>
        <v>0.74788338944279897</v>
      </c>
      <c r="AQ822" s="231">
        <f t="shared" si="136"/>
        <v>0.74788338944279897</v>
      </c>
      <c r="AR822" s="231">
        <f t="shared" si="136"/>
        <v>0.74788338944279897</v>
      </c>
      <c r="AS822" s="231">
        <f t="shared" si="136"/>
        <v>0.74788338944279897</v>
      </c>
      <c r="AT822" s="231">
        <f t="shared" si="136"/>
        <v>0.74788338944279897</v>
      </c>
    </row>
    <row r="823" spans="7:46" ht="13.9" customHeight="1" x14ac:dyDescent="0.35">
      <c r="G823" s="24"/>
      <c r="H823" s="226"/>
      <c r="I823" s="25"/>
      <c r="J823" s="229"/>
      <c r="K823" s="230" t="s">
        <v>238</v>
      </c>
      <c r="L823" s="162">
        <v>2016</v>
      </c>
      <c r="M823" s="162">
        <v>2017</v>
      </c>
      <c r="N823" s="162">
        <v>2018</v>
      </c>
      <c r="O823" s="162">
        <v>2019</v>
      </c>
      <c r="P823" s="162">
        <v>2020</v>
      </c>
      <c r="Q823" s="162">
        <v>2021</v>
      </c>
      <c r="R823" s="162">
        <v>2022</v>
      </c>
      <c r="S823" s="162">
        <v>2023</v>
      </c>
      <c r="T823" s="162">
        <v>2024</v>
      </c>
      <c r="U823" s="162">
        <v>2025</v>
      </c>
      <c r="V823" s="162">
        <v>2026</v>
      </c>
      <c r="W823" s="162">
        <v>2027</v>
      </c>
      <c r="X823" s="162">
        <v>2028</v>
      </c>
      <c r="Y823" s="162">
        <v>2029</v>
      </c>
      <c r="Z823" s="162">
        <v>2030</v>
      </c>
      <c r="AA823" s="162">
        <v>2031</v>
      </c>
      <c r="AB823" s="162">
        <v>2032</v>
      </c>
      <c r="AC823" s="162">
        <v>2033</v>
      </c>
      <c r="AD823" s="162">
        <v>2034</v>
      </c>
      <c r="AE823" s="162">
        <v>2035</v>
      </c>
      <c r="AF823" s="162">
        <v>2036</v>
      </c>
      <c r="AG823" s="162">
        <v>2037</v>
      </c>
      <c r="AH823" s="162">
        <v>2038</v>
      </c>
      <c r="AI823" s="162">
        <v>2039</v>
      </c>
      <c r="AJ823" s="162">
        <v>2040</v>
      </c>
      <c r="AK823" s="162">
        <v>2041</v>
      </c>
      <c r="AL823" s="162">
        <v>2042</v>
      </c>
      <c r="AM823" s="162">
        <v>2043</v>
      </c>
      <c r="AN823" s="162">
        <v>2044</v>
      </c>
      <c r="AO823" s="162">
        <v>2045</v>
      </c>
      <c r="AP823" s="162">
        <v>2046</v>
      </c>
      <c r="AQ823" s="162">
        <v>2047</v>
      </c>
      <c r="AR823" s="162">
        <v>2048</v>
      </c>
      <c r="AS823" s="162">
        <v>2049</v>
      </c>
      <c r="AT823" s="162">
        <v>2050</v>
      </c>
    </row>
    <row r="824" spans="7:46" ht="13.9" customHeight="1" x14ac:dyDescent="0.35">
      <c r="G824" s="24"/>
      <c r="H824" s="226"/>
      <c r="I824" s="25"/>
      <c r="J824" s="229"/>
      <c r="K824" s="230">
        <v>1</v>
      </c>
      <c r="L824" s="231">
        <f t="shared" ref="L824:AA829" si="137">1/((1+L$600)*(1+L$577))^$K824</f>
        <v>0.9252924535771615</v>
      </c>
      <c r="M824" s="231">
        <f t="shared" si="137"/>
        <v>0.9265171669238248</v>
      </c>
      <c r="N824" s="231">
        <f t="shared" si="137"/>
        <v>0.9277451266185992</v>
      </c>
      <c r="O824" s="231">
        <f t="shared" si="137"/>
        <v>0.92897634558625863</v>
      </c>
      <c r="P824" s="231">
        <f t="shared" si="137"/>
        <v>0.93021083682027872</v>
      </c>
      <c r="Q824" s="231">
        <f t="shared" si="137"/>
        <v>0.93144861338329343</v>
      </c>
      <c r="R824" s="231">
        <f t="shared" si="137"/>
        <v>0.93268968840755639</v>
      </c>
      <c r="S824" s="231">
        <f t="shared" si="137"/>
        <v>0.93393407509540505</v>
      </c>
      <c r="T824" s="231">
        <f t="shared" si="137"/>
        <v>0.93518178671972796</v>
      </c>
      <c r="U824" s="231">
        <f t="shared" si="137"/>
        <v>0.93643283662443877</v>
      </c>
      <c r="V824" s="231">
        <f t="shared" si="137"/>
        <v>0.93768723822494948</v>
      </c>
      <c r="W824" s="231">
        <f t="shared" si="137"/>
        <v>0.93894500500865197</v>
      </c>
      <c r="X824" s="231">
        <f t="shared" si="137"/>
        <v>0.94020615053539991</v>
      </c>
      <c r="Y824" s="231">
        <f t="shared" si="137"/>
        <v>0.94147068843799719</v>
      </c>
      <c r="Z824" s="231">
        <f t="shared" si="137"/>
        <v>0.94273863242268896</v>
      </c>
      <c r="AA824" s="231">
        <f t="shared" si="137"/>
        <v>0.94345017396409836</v>
      </c>
      <c r="AB824" s="231">
        <f t="shared" ref="AB824:AT829" si="138">1/((1+AB$600)*(1+AB$577))^$K824</f>
        <v>0.94416279040318352</v>
      </c>
      <c r="AC824" s="231">
        <f t="shared" si="138"/>
        <v>0.94487648417749326</v>
      </c>
      <c r="AD824" s="231">
        <f t="shared" si="138"/>
        <v>0.94559125773195318</v>
      </c>
      <c r="AE824" s="231">
        <f t="shared" si="138"/>
        <v>0.94630711351889152</v>
      </c>
      <c r="AF824" s="231">
        <f t="shared" si="138"/>
        <v>0.94702405399806899</v>
      </c>
      <c r="AG824" s="231">
        <f t="shared" si="138"/>
        <v>0.94774208163670604</v>
      </c>
      <c r="AH824" s="231">
        <f t="shared" si="138"/>
        <v>0.94846119890951086</v>
      </c>
      <c r="AI824" s="231">
        <f t="shared" si="138"/>
        <v>0.94918140829870912</v>
      </c>
      <c r="AJ824" s="231">
        <f t="shared" si="138"/>
        <v>0.94990271229407064</v>
      </c>
      <c r="AK824" s="231">
        <f t="shared" si="138"/>
        <v>0.94990271229407064</v>
      </c>
      <c r="AL824" s="231">
        <f t="shared" si="138"/>
        <v>0.94990271229407064</v>
      </c>
      <c r="AM824" s="231">
        <f t="shared" si="138"/>
        <v>0.94990271229407064</v>
      </c>
      <c r="AN824" s="231">
        <f t="shared" si="138"/>
        <v>0.94990271229407064</v>
      </c>
      <c r="AO824" s="231">
        <f t="shared" si="138"/>
        <v>0.94990271229407064</v>
      </c>
      <c r="AP824" s="231">
        <f t="shared" si="138"/>
        <v>0.94990271229407064</v>
      </c>
      <c r="AQ824" s="231">
        <f t="shared" si="138"/>
        <v>0.94990271229407064</v>
      </c>
      <c r="AR824" s="231">
        <f t="shared" si="138"/>
        <v>0.94990271229407064</v>
      </c>
      <c r="AS824" s="231">
        <f t="shared" si="138"/>
        <v>0.94990271229407064</v>
      </c>
      <c r="AT824" s="231">
        <f t="shared" si="138"/>
        <v>0.94990271229407064</v>
      </c>
    </row>
    <row r="825" spans="7:46" ht="13.9" customHeight="1" x14ac:dyDescent="0.35">
      <c r="G825" s="24"/>
      <c r="H825" s="226"/>
      <c r="I825" s="25"/>
      <c r="J825" s="229"/>
      <c r="K825" s="230">
        <v>2</v>
      </c>
      <c r="L825" s="231">
        <f t="shared" si="137"/>
        <v>0.85616612464684361</v>
      </c>
      <c r="M825" s="231">
        <f t="shared" si="137"/>
        <v>0.85843406060455063</v>
      </c>
      <c r="N825" s="231">
        <f t="shared" si="137"/>
        <v>0.86071101996456068</v>
      </c>
      <c r="O825" s="231">
        <f t="shared" si="137"/>
        <v>0.86299705065879984</v>
      </c>
      <c r="P825" s="231">
        <f t="shared" si="137"/>
        <v>0.86529220093788328</v>
      </c>
      <c r="Q825" s="231">
        <f t="shared" si="137"/>
        <v>0.86759651937366011</v>
      </c>
      <c r="R825" s="231">
        <f t="shared" si="137"/>
        <v>0.86991005486178463</v>
      </c>
      <c r="S825" s="231">
        <f t="shared" si="137"/>
        <v>0.8722328566243096</v>
      </c>
      <c r="T825" s="231">
        <f t="shared" si="137"/>
        <v>0.87456497421230273</v>
      </c>
      <c r="U825" s="231">
        <f t="shared" si="137"/>
        <v>0.87690645750849283</v>
      </c>
      <c r="V825" s="231">
        <f t="shared" si="137"/>
        <v>0.8792573567299331</v>
      </c>
      <c r="W825" s="231">
        <f t="shared" si="137"/>
        <v>0.88161772243069747</v>
      </c>
      <c r="X825" s="231">
        <f t="shared" si="137"/>
        <v>0.8839876055045951</v>
      </c>
      <c r="Y825" s="231">
        <f t="shared" si="137"/>
        <v>0.88636705718791642</v>
      </c>
      <c r="Z825" s="231">
        <f t="shared" si="137"/>
        <v>0.88875612906220181</v>
      </c>
      <c r="AA825" s="231">
        <f t="shared" si="137"/>
        <v>0.89009823075288741</v>
      </c>
      <c r="AB825" s="231">
        <f t="shared" si="138"/>
        <v>0.89144337478192581</v>
      </c>
      <c r="AC825" s="231">
        <f t="shared" si="138"/>
        <v>0.89279157035162071</v>
      </c>
      <c r="AD825" s="231">
        <f t="shared" si="138"/>
        <v>0.89414282669909717</v>
      </c>
      <c r="AE825" s="231">
        <f t="shared" si="138"/>
        <v>0.89549715309645628</v>
      </c>
      <c r="AF825" s="231">
        <f t="shared" si="138"/>
        <v>0.89685455885093746</v>
      </c>
      <c r="AG825" s="231">
        <f t="shared" si="138"/>
        <v>0.89821505330507678</v>
      </c>
      <c r="AH825" s="231">
        <f t="shared" si="138"/>
        <v>0.89957864583686675</v>
      </c>
      <c r="AI825" s="231">
        <f t="shared" si="138"/>
        <v>0.9009453458599207</v>
      </c>
      <c r="AJ825" s="231">
        <f t="shared" si="138"/>
        <v>0.90231516282363189</v>
      </c>
      <c r="AK825" s="231">
        <f t="shared" si="138"/>
        <v>0.90231516282363189</v>
      </c>
      <c r="AL825" s="231">
        <f t="shared" si="138"/>
        <v>0.90231516282363189</v>
      </c>
      <c r="AM825" s="231">
        <f t="shared" si="138"/>
        <v>0.90231516282363189</v>
      </c>
      <c r="AN825" s="231">
        <f t="shared" si="138"/>
        <v>0.90231516282363189</v>
      </c>
      <c r="AO825" s="231">
        <f t="shared" si="138"/>
        <v>0.90231516282363189</v>
      </c>
      <c r="AP825" s="231">
        <f t="shared" si="138"/>
        <v>0.90231516282363189</v>
      </c>
      <c r="AQ825" s="231">
        <f t="shared" si="138"/>
        <v>0.90231516282363189</v>
      </c>
      <c r="AR825" s="231">
        <f t="shared" si="138"/>
        <v>0.90231516282363189</v>
      </c>
      <c r="AS825" s="231">
        <f t="shared" si="138"/>
        <v>0.90231516282363189</v>
      </c>
      <c r="AT825" s="231">
        <f t="shared" si="138"/>
        <v>0.90231516282363189</v>
      </c>
    </row>
    <row r="826" spans="7:46" ht="13.9" customHeight="1" x14ac:dyDescent="0.35">
      <c r="G826" s="24"/>
      <c r="H826" s="226"/>
      <c r="I826" s="25"/>
      <c r="J826" s="229"/>
      <c r="K826" s="230">
        <v>3</v>
      </c>
      <c r="L826" s="231">
        <f t="shared" si="137"/>
        <v>0.79220405414412787</v>
      </c>
      <c r="M826" s="231">
        <f t="shared" si="137"/>
        <v>0.79535389382224309</v>
      </c>
      <c r="N826" s="231">
        <f t="shared" si="137"/>
        <v>0.79852045419904505</v>
      </c>
      <c r="O826" s="231">
        <f t="shared" si="137"/>
        <v>0.80170384637273118</v>
      </c>
      <c r="P826" s="231">
        <f t="shared" si="137"/>
        <v>0.80490418232848915</v>
      </c>
      <c r="Q826" s="231">
        <f t="shared" si="137"/>
        <v>0.8081215749467674</v>
      </c>
      <c r="R826" s="231">
        <f t="shared" si="137"/>
        <v>0.81135613801163819</v>
      </c>
      <c r="S826" s="231">
        <f t="shared" si="137"/>
        <v>0.81460798621924757</v>
      </c>
      <c r="T826" s="231">
        <f t="shared" si="137"/>
        <v>0.81787723518635413</v>
      </c>
      <c r="U826" s="231">
        <f t="shared" si="137"/>
        <v>0.82116400145896584</v>
      </c>
      <c r="V826" s="231">
        <f t="shared" si="137"/>
        <v>0.82446840252106013</v>
      </c>
      <c r="W826" s="231">
        <f t="shared" si="137"/>
        <v>0.82779055680340752</v>
      </c>
      <c r="X826" s="231">
        <f t="shared" si="137"/>
        <v>0.83113058369248105</v>
      </c>
      <c r="Y826" s="231">
        <f t="shared" si="137"/>
        <v>0.8344886035394693</v>
      </c>
      <c r="Z826" s="231">
        <f t="shared" si="137"/>
        <v>0.83786473766938285</v>
      </c>
      <c r="AA826" s="231">
        <f t="shared" si="137"/>
        <v>0.8397633306489477</v>
      </c>
      <c r="AB826" s="231">
        <f t="shared" si="138"/>
        <v>0.84166766422053396</v>
      </c>
      <c r="AC826" s="231">
        <f t="shared" si="138"/>
        <v>0.84357776009714269</v>
      </c>
      <c r="AD826" s="231">
        <f t="shared" si="138"/>
        <v>0.84549364009040318</v>
      </c>
      <c r="AE826" s="231">
        <f t="shared" si="138"/>
        <v>0.84741532611109249</v>
      </c>
      <c r="AF826" s="231">
        <f t="shared" si="138"/>
        <v>0.84934284016966444</v>
      </c>
      <c r="AG826" s="231">
        <f t="shared" si="138"/>
        <v>0.85127620437677831</v>
      </c>
      <c r="AH826" s="231">
        <f t="shared" si="138"/>
        <v>0.85321544094382895</v>
      </c>
      <c r="AI826" s="231">
        <f t="shared" si="138"/>
        <v>0.85516057218348718</v>
      </c>
      <c r="AJ826" s="231">
        <f t="shared" si="138"/>
        <v>0.85711162051023382</v>
      </c>
      <c r="AK826" s="231">
        <f t="shared" si="138"/>
        <v>0.85711162051023382</v>
      </c>
      <c r="AL826" s="231">
        <f t="shared" si="138"/>
        <v>0.85711162051023382</v>
      </c>
      <c r="AM826" s="231">
        <f t="shared" si="138"/>
        <v>0.85711162051023382</v>
      </c>
      <c r="AN826" s="231">
        <f t="shared" si="138"/>
        <v>0.85711162051023382</v>
      </c>
      <c r="AO826" s="231">
        <f t="shared" si="138"/>
        <v>0.85711162051023382</v>
      </c>
      <c r="AP826" s="231">
        <f t="shared" si="138"/>
        <v>0.85711162051023382</v>
      </c>
      <c r="AQ826" s="231">
        <f t="shared" si="138"/>
        <v>0.85711162051023382</v>
      </c>
      <c r="AR826" s="231">
        <f t="shared" si="138"/>
        <v>0.85711162051023382</v>
      </c>
      <c r="AS826" s="231">
        <f t="shared" si="138"/>
        <v>0.85711162051023382</v>
      </c>
      <c r="AT826" s="231">
        <f t="shared" si="138"/>
        <v>0.85711162051023382</v>
      </c>
    </row>
    <row r="827" spans="7:46" ht="13.9" customHeight="1" x14ac:dyDescent="0.35">
      <c r="G827" s="24"/>
      <c r="H827" s="226"/>
      <c r="I827" s="25"/>
      <c r="J827" s="229"/>
      <c r="K827" s="230">
        <v>4</v>
      </c>
      <c r="L827" s="231">
        <f t="shared" si="137"/>
        <v>0.73302043299279451</v>
      </c>
      <c r="M827" s="231">
        <f t="shared" si="137"/>
        <v>0.73690903640601724</v>
      </c>
      <c r="N827" s="231">
        <f t="shared" si="137"/>
        <v>0.74082345988843445</v>
      </c>
      <c r="O827" s="231">
        <f t="shared" si="137"/>
        <v>0.74476390944578708</v>
      </c>
      <c r="P827" s="231">
        <f t="shared" si="137"/>
        <v>0.74873059300392619</v>
      </c>
      <c r="Q827" s="231">
        <f t="shared" si="137"/>
        <v>0.75272372042928981</v>
      </c>
      <c r="R827" s="231">
        <f t="shared" si="137"/>
        <v>0.75674350354963316</v>
      </c>
      <c r="S827" s="231">
        <f t="shared" si="137"/>
        <v>0.76079015617500345</v>
      </c>
      <c r="T827" s="231">
        <f t="shared" si="137"/>
        <v>0.76486389411896571</v>
      </c>
      <c r="U827" s="231">
        <f t="shared" si="137"/>
        <v>0.76896493522009413</v>
      </c>
      <c r="V827" s="231">
        <f t="shared" si="137"/>
        <v>0.77309349936370886</v>
      </c>
      <c r="W827" s="231">
        <f t="shared" si="137"/>
        <v>0.77724980850389036</v>
      </c>
      <c r="X827" s="231">
        <f t="shared" si="137"/>
        <v>0.78143408668574765</v>
      </c>
      <c r="Y827" s="231">
        <f t="shared" si="137"/>
        <v>0.78564656006796707</v>
      </c>
      <c r="Z827" s="231">
        <f t="shared" si="137"/>
        <v>0.78988745694562901</v>
      </c>
      <c r="AA827" s="231">
        <f t="shared" si="137"/>
        <v>0.79227486038942041</v>
      </c>
      <c r="AB827" s="231">
        <f t="shared" si="138"/>
        <v>0.79467129044258888</v>
      </c>
      <c r="AC827" s="231">
        <f t="shared" si="138"/>
        <v>0.79707678809091287</v>
      </c>
      <c r="AD827" s="231">
        <f t="shared" si="138"/>
        <v>0.79949139453745166</v>
      </c>
      <c r="AE827" s="231">
        <f t="shared" si="138"/>
        <v>0.80191515120385815</v>
      </c>
      <c r="AF827" s="231">
        <f t="shared" si="138"/>
        <v>0.80434809973170973</v>
      </c>
      <c r="AG827" s="231">
        <f t="shared" si="138"/>
        <v>0.80679028198384184</v>
      </c>
      <c r="AH827" s="231">
        <f t="shared" si="138"/>
        <v>0.80924174004569105</v>
      </c>
      <c r="AI827" s="231">
        <f t="shared" si="138"/>
        <v>0.81170251622665213</v>
      </c>
      <c r="AJ827" s="231">
        <f t="shared" si="138"/>
        <v>0.81417265306143727</v>
      </c>
      <c r="AK827" s="231">
        <f t="shared" si="138"/>
        <v>0.81417265306143727</v>
      </c>
      <c r="AL827" s="231">
        <f t="shared" si="138"/>
        <v>0.81417265306143727</v>
      </c>
      <c r="AM827" s="231">
        <f t="shared" si="138"/>
        <v>0.81417265306143727</v>
      </c>
      <c r="AN827" s="231">
        <f t="shared" si="138"/>
        <v>0.81417265306143727</v>
      </c>
      <c r="AO827" s="231">
        <f t="shared" si="138"/>
        <v>0.81417265306143727</v>
      </c>
      <c r="AP827" s="231">
        <f t="shared" si="138"/>
        <v>0.81417265306143727</v>
      </c>
      <c r="AQ827" s="231">
        <f t="shared" si="138"/>
        <v>0.81417265306143727</v>
      </c>
      <c r="AR827" s="231">
        <f t="shared" si="138"/>
        <v>0.81417265306143727</v>
      </c>
      <c r="AS827" s="231">
        <f t="shared" si="138"/>
        <v>0.81417265306143727</v>
      </c>
      <c r="AT827" s="231">
        <f t="shared" si="138"/>
        <v>0.81417265306143727</v>
      </c>
    </row>
    <row r="828" spans="7:46" ht="13.9" customHeight="1" x14ac:dyDescent="0.35">
      <c r="G828" s="24"/>
      <c r="H828" s="226"/>
      <c r="I828" s="25"/>
      <c r="J828" s="229"/>
      <c r="K828" s="230">
        <v>5</v>
      </c>
      <c r="L828" s="231">
        <f t="shared" si="137"/>
        <v>0.67825827496609614</v>
      </c>
      <c r="M828" s="231">
        <f t="shared" si="137"/>
        <v>0.68275887269146873</v>
      </c>
      <c r="N828" s="231">
        <f t="shared" si="137"/>
        <v>0.68729535459622426</v>
      </c>
      <c r="O828" s="231">
        <f t="shared" si="137"/>
        <v>0.69186805492148251</v>
      </c>
      <c r="P828" s="231">
        <f t="shared" si="137"/>
        <v>0.69647731147112568</v>
      </c>
      <c r="Q828" s="231">
        <f t="shared" si="137"/>
        <v>0.70112346565457584</v>
      </c>
      <c r="R828" s="231">
        <f t="shared" si="137"/>
        <v>0.70580686253014979</v>
      </c>
      <c r="S828" s="231">
        <f t="shared" si="137"/>
        <v>0.71052785084899062</v>
      </c>
      <c r="T828" s="231">
        <f t="shared" si="137"/>
        <v>0.71528678309958327</v>
      </c>
      <c r="U828" s="231">
        <f t="shared" si="137"/>
        <v>0.7200840155528806</v>
      </c>
      <c r="V828" s="231">
        <f t="shared" si="137"/>
        <v>0.72491990830801789</v>
      </c>
      <c r="W828" s="231">
        <f t="shared" si="137"/>
        <v>0.72979482533865914</v>
      </c>
      <c r="X828" s="231">
        <f t="shared" si="137"/>
        <v>0.73470913453995279</v>
      </c>
      <c r="Y828" s="231">
        <f t="shared" si="137"/>
        <v>0.73966320777613337</v>
      </c>
      <c r="Z828" s="231">
        <f t="shared" si="137"/>
        <v>0.74465742092875786</v>
      </c>
      <c r="AA828" s="231">
        <f t="shared" si="137"/>
        <v>0.74747185486178036</v>
      </c>
      <c r="AB828" s="231">
        <f t="shared" si="138"/>
        <v>0.75029906303757343</v>
      </c>
      <c r="AC828" s="231">
        <f t="shared" si="138"/>
        <v>0.75313911315083071</v>
      </c>
      <c r="AD828" s="231">
        <f t="shared" si="138"/>
        <v>0.75599207330654217</v>
      </c>
      <c r="AE828" s="231">
        <f t="shared" si="138"/>
        <v>0.75885801202278835</v>
      </c>
      <c r="AF828" s="231">
        <f t="shared" si="138"/>
        <v>0.76173699823356689</v>
      </c>
      <c r="AG828" s="231">
        <f t="shared" si="138"/>
        <v>0.76462910129163131</v>
      </c>
      <c r="AH828" s="231">
        <f t="shared" si="138"/>
        <v>0.76753439097135479</v>
      </c>
      <c r="AI828" s="231">
        <f t="shared" si="138"/>
        <v>0.77045293747161947</v>
      </c>
      <c r="AJ828" s="231">
        <f t="shared" si="138"/>
        <v>0.77338481141871873</v>
      </c>
      <c r="AK828" s="231">
        <f t="shared" si="138"/>
        <v>0.77338481141871873</v>
      </c>
      <c r="AL828" s="231">
        <f t="shared" si="138"/>
        <v>0.77338481141871873</v>
      </c>
      <c r="AM828" s="231">
        <f t="shared" si="138"/>
        <v>0.77338481141871873</v>
      </c>
      <c r="AN828" s="231">
        <f t="shared" si="138"/>
        <v>0.77338481141871873</v>
      </c>
      <c r="AO828" s="231">
        <f t="shared" si="138"/>
        <v>0.77338481141871873</v>
      </c>
      <c r="AP828" s="231">
        <f t="shared" si="138"/>
        <v>0.77338481141871873</v>
      </c>
      <c r="AQ828" s="231">
        <f t="shared" si="138"/>
        <v>0.77338481141871873</v>
      </c>
      <c r="AR828" s="231">
        <f t="shared" si="138"/>
        <v>0.77338481141871873</v>
      </c>
      <c r="AS828" s="231">
        <f t="shared" si="138"/>
        <v>0.77338481141871873</v>
      </c>
      <c r="AT828" s="231">
        <f t="shared" si="138"/>
        <v>0.77338481141871873</v>
      </c>
    </row>
    <row r="829" spans="7:46" ht="13.9" customHeight="1" x14ac:dyDescent="0.35">
      <c r="G829" s="155"/>
      <c r="H829" s="156"/>
      <c r="I829" s="156"/>
      <c r="J829" s="232"/>
      <c r="K829" s="230">
        <v>6</v>
      </c>
      <c r="L829" s="231">
        <f t="shared" si="137"/>
        <v>0.62758726340239213</v>
      </c>
      <c r="M829" s="231">
        <f t="shared" si="137"/>
        <v>0.63258781641820394</v>
      </c>
      <c r="N829" s="231">
        <f t="shared" si="137"/>
        <v>0.63763491577424924</v>
      </c>
      <c r="O829" s="231">
        <f t="shared" si="137"/>
        <v>0.64272905728883167</v>
      </c>
      <c r="P829" s="231">
        <f t="shared" si="137"/>
        <v>0.64787074272989387</v>
      </c>
      <c r="Q829" s="231">
        <f t="shared" si="137"/>
        <v>0.65306047989444393</v>
      </c>
      <c r="R829" s="231">
        <f t="shared" si="137"/>
        <v>0.65829878268916042</v>
      </c>
      <c r="S829" s="231">
        <f t="shared" si="137"/>
        <v>0.66358617121217789</v>
      </c>
      <c r="T829" s="231">
        <f t="shared" si="137"/>
        <v>0.66892317183607464</v>
      </c>
      <c r="U829" s="231">
        <f t="shared" si="137"/>
        <v>0.67431031729210045</v>
      </c>
      <c r="V829" s="231">
        <f t="shared" si="137"/>
        <v>0.67974814675562889</v>
      </c>
      <c r="W829" s="231">
        <f t="shared" si="137"/>
        <v>0.68523720593289561</v>
      </c>
      <c r="X829" s="231">
        <f t="shared" si="137"/>
        <v>0.69077804714900426</v>
      </c>
      <c r="Y829" s="231">
        <f t="shared" si="137"/>
        <v>0.6963712294372536</v>
      </c>
      <c r="Z829" s="231">
        <f t="shared" si="137"/>
        <v>0.70201731862978378</v>
      </c>
      <c r="AA829" s="231">
        <f t="shared" si="137"/>
        <v>0.70520245150261396</v>
      </c>
      <c r="AB829" s="231">
        <f t="shared" si="138"/>
        <v>0.70840445699444943</v>
      </c>
      <c r="AC829" s="231">
        <f t="shared" si="138"/>
        <v>0.71162343733051225</v>
      </c>
      <c r="AD829" s="231">
        <f t="shared" si="138"/>
        <v>0.71485949543332017</v>
      </c>
      <c r="AE829" s="231">
        <f t="shared" si="138"/>
        <v>0.71811273492796923</v>
      </c>
      <c r="AF829" s="231">
        <f t="shared" si="138"/>
        <v>0.72138326014747234</v>
      </c>
      <c r="AG829" s="231">
        <f t="shared" si="138"/>
        <v>0.72467117613813437</v>
      </c>
      <c r="AH829" s="231">
        <f t="shared" si="138"/>
        <v>0.72797658866497261</v>
      </c>
      <c r="AI829" s="231">
        <f t="shared" si="138"/>
        <v>0.73129960421718909</v>
      </c>
      <c r="AJ829" s="231">
        <f t="shared" si="138"/>
        <v>0.73464033001367912</v>
      </c>
      <c r="AK829" s="231">
        <f t="shared" si="138"/>
        <v>0.73464033001367912</v>
      </c>
      <c r="AL829" s="231">
        <f t="shared" si="138"/>
        <v>0.73464033001367912</v>
      </c>
      <c r="AM829" s="231">
        <f t="shared" si="138"/>
        <v>0.73464033001367912</v>
      </c>
      <c r="AN829" s="231">
        <f t="shared" si="138"/>
        <v>0.73464033001367912</v>
      </c>
      <c r="AO829" s="231">
        <f t="shared" si="138"/>
        <v>0.73464033001367912</v>
      </c>
      <c r="AP829" s="231">
        <f t="shared" si="138"/>
        <v>0.73464033001367912</v>
      </c>
      <c r="AQ829" s="231">
        <f t="shared" si="138"/>
        <v>0.73464033001367912</v>
      </c>
      <c r="AR829" s="231">
        <f t="shared" si="138"/>
        <v>0.73464033001367912</v>
      </c>
      <c r="AS829" s="231">
        <f t="shared" si="138"/>
        <v>0.73464033001367912</v>
      </c>
      <c r="AT829" s="231">
        <f t="shared" si="138"/>
        <v>0.73464033001367912</v>
      </c>
    </row>
    <row r="830" spans="7:46" ht="13.9" customHeight="1" x14ac:dyDescent="0.35">
      <c r="G830" s="155"/>
      <c r="H830" s="156"/>
      <c r="I830" s="156"/>
      <c r="J830" s="156"/>
      <c r="K830" s="156"/>
      <c r="L830" s="156"/>
      <c r="M830" s="156"/>
      <c r="N830" s="156"/>
      <c r="O830" s="156"/>
      <c r="P830" s="156"/>
      <c r="Q830" s="156"/>
      <c r="R830" s="156"/>
      <c r="S830" s="156"/>
      <c r="T830" s="156"/>
      <c r="U830" s="156"/>
      <c r="V830" s="156"/>
      <c r="W830" s="156"/>
      <c r="X830" s="156"/>
      <c r="Y830" s="156"/>
      <c r="Z830" s="156"/>
      <c r="AA830" s="156"/>
      <c r="AB830" s="156"/>
      <c r="AC830" s="156"/>
      <c r="AD830" s="156"/>
      <c r="AE830" s="156"/>
      <c r="AF830" s="156"/>
      <c r="AG830" s="156"/>
      <c r="AH830" s="156"/>
      <c r="AI830" s="156"/>
      <c r="AJ830" s="156"/>
      <c r="AK830" s="156"/>
      <c r="AL830" s="156"/>
      <c r="AM830" s="156"/>
      <c r="AN830" s="156"/>
      <c r="AO830" s="156"/>
      <c r="AP830" s="156"/>
      <c r="AQ830" s="156"/>
      <c r="AR830" s="156"/>
      <c r="AS830" s="156"/>
      <c r="AT830" s="156"/>
    </row>
    <row r="833" spans="5:46" ht="13.9" customHeight="1" x14ac:dyDescent="0.35">
      <c r="I833" s="14"/>
      <c r="J833" s="14"/>
      <c r="K833" s="14"/>
      <c r="L833" s="14"/>
    </row>
    <row r="834" spans="5:46" ht="13.9" customHeight="1" x14ac:dyDescent="0.45">
      <c r="E834" s="158" t="s">
        <v>39</v>
      </c>
      <c r="G834" s="257" t="s">
        <v>239</v>
      </c>
      <c r="H834" s="258"/>
      <c r="I834" s="258"/>
      <c r="J834" s="258"/>
      <c r="K834" s="258"/>
      <c r="L834" s="258"/>
      <c r="M834" s="258"/>
      <c r="N834" s="258"/>
      <c r="O834" s="258"/>
      <c r="P834" s="258"/>
      <c r="Q834" s="258"/>
      <c r="R834" s="258"/>
      <c r="S834" s="258"/>
      <c r="T834" s="258"/>
      <c r="U834" s="233"/>
      <c r="V834" s="233"/>
      <c r="W834" s="233"/>
      <c r="X834" s="233"/>
      <c r="Y834" s="233"/>
      <c r="Z834" s="233"/>
      <c r="AA834" s="233"/>
      <c r="AB834" s="233"/>
      <c r="AC834" s="233"/>
      <c r="AD834" s="233"/>
      <c r="AE834" s="233"/>
      <c r="AF834" s="233"/>
      <c r="AG834" s="233"/>
      <c r="AH834" s="234"/>
      <c r="AI834" s="234"/>
      <c r="AJ834" s="234"/>
      <c r="AK834" s="234"/>
      <c r="AL834" s="234"/>
      <c r="AM834" s="234"/>
      <c r="AN834" s="234"/>
      <c r="AO834" s="234"/>
      <c r="AP834" s="234"/>
      <c r="AQ834" s="234"/>
      <c r="AR834" s="234"/>
      <c r="AS834" s="234"/>
      <c r="AT834" s="234"/>
    </row>
    <row r="891" spans="1:5" ht="13.9" customHeight="1" x14ac:dyDescent="0.45">
      <c r="A891"/>
      <c r="B891"/>
      <c r="C891"/>
      <c r="D891"/>
      <c r="E891"/>
    </row>
    <row r="892" spans="1:5" ht="13.9" customHeight="1" x14ac:dyDescent="0.45">
      <c r="A892"/>
      <c r="B892"/>
      <c r="C892"/>
      <c r="D892"/>
      <c r="E892"/>
    </row>
    <row r="893" spans="1:5" ht="13.9" customHeight="1" x14ac:dyDescent="0.45">
      <c r="A893"/>
      <c r="B893"/>
      <c r="C893"/>
      <c r="D893"/>
      <c r="E893"/>
    </row>
    <row r="894" spans="1:5" ht="13.9" customHeight="1" x14ac:dyDescent="0.45">
      <c r="A894"/>
      <c r="B894"/>
      <c r="C894"/>
      <c r="D894"/>
      <c r="E894"/>
    </row>
    <row r="895" spans="1:5" ht="13.9" customHeight="1" x14ac:dyDescent="0.45">
      <c r="A895"/>
      <c r="B895"/>
      <c r="C895"/>
      <c r="D895"/>
      <c r="E895"/>
    </row>
    <row r="896" spans="1:5" ht="13.9" customHeight="1" x14ac:dyDescent="0.45">
      <c r="A896"/>
      <c r="B896"/>
      <c r="C896"/>
      <c r="D896"/>
      <c r="E896"/>
    </row>
    <row r="897" spans="1:5" ht="13.9" customHeight="1" x14ac:dyDescent="0.45">
      <c r="A897"/>
      <c r="B897"/>
      <c r="C897"/>
      <c r="D897"/>
      <c r="E897"/>
    </row>
    <row r="898" spans="1:5" ht="13.9" customHeight="1" x14ac:dyDescent="0.45">
      <c r="A898"/>
      <c r="B898"/>
      <c r="C898"/>
      <c r="D898"/>
      <c r="E898"/>
    </row>
    <row r="899" spans="1:5" ht="13.9" customHeight="1" x14ac:dyDescent="0.45">
      <c r="A899"/>
      <c r="B899"/>
      <c r="C899"/>
      <c r="D899"/>
      <c r="E899"/>
    </row>
    <row r="900" spans="1:5" ht="13.9" customHeight="1" x14ac:dyDescent="0.45">
      <c r="A900"/>
      <c r="B900"/>
      <c r="C900"/>
      <c r="D900"/>
      <c r="E900"/>
    </row>
    <row r="901" spans="1:5" ht="13.9" customHeight="1" x14ac:dyDescent="0.45">
      <c r="A901"/>
      <c r="B901"/>
      <c r="C901"/>
      <c r="D901"/>
      <c r="E901"/>
    </row>
    <row r="902" spans="1:5" ht="13.9" customHeight="1" x14ac:dyDescent="0.45">
      <c r="A902"/>
      <c r="B902"/>
      <c r="C902"/>
      <c r="D902"/>
      <c r="E902"/>
    </row>
    <row r="903" spans="1:5" ht="13.9" customHeight="1" x14ac:dyDescent="0.45">
      <c r="A903"/>
      <c r="B903"/>
      <c r="C903"/>
      <c r="D903"/>
      <c r="E903"/>
    </row>
    <row r="904" spans="1:5" ht="13.9" customHeight="1" x14ac:dyDescent="0.45">
      <c r="A904"/>
      <c r="B904"/>
      <c r="C904"/>
      <c r="D904"/>
      <c r="E904"/>
    </row>
    <row r="905" spans="1:5" ht="13.9" customHeight="1" x14ac:dyDescent="0.45">
      <c r="A905"/>
      <c r="B905"/>
      <c r="C905"/>
      <c r="D905"/>
      <c r="E905"/>
    </row>
    <row r="906" spans="1:5" ht="13.9" customHeight="1" x14ac:dyDescent="0.45">
      <c r="A906"/>
      <c r="B906"/>
      <c r="C906"/>
      <c r="D906"/>
      <c r="E906"/>
    </row>
    <row r="907" spans="1:5" ht="13.9" customHeight="1" x14ac:dyDescent="0.45">
      <c r="A907"/>
      <c r="B907"/>
      <c r="C907"/>
      <c r="D907"/>
      <c r="E907"/>
    </row>
    <row r="908" spans="1:5" ht="13.9" customHeight="1" x14ac:dyDescent="0.45">
      <c r="A908"/>
      <c r="B908"/>
      <c r="C908"/>
      <c r="D908"/>
      <c r="E908"/>
    </row>
    <row r="937" spans="1:5" ht="13.9" customHeight="1" x14ac:dyDescent="0.35">
      <c r="A937" s="259"/>
      <c r="B937" s="259"/>
      <c r="C937" s="259"/>
      <c r="D937" s="259"/>
      <c r="E937" s="259"/>
    </row>
    <row r="938" spans="1:5" ht="13.9" customHeight="1" x14ac:dyDescent="0.35">
      <c r="A938" s="259"/>
      <c r="B938" s="259"/>
      <c r="C938" s="259"/>
      <c r="D938" s="259"/>
      <c r="E938" s="259"/>
    </row>
    <row r="939" spans="1:5" ht="13.9" customHeight="1" x14ac:dyDescent="0.35">
      <c r="A939" s="259"/>
      <c r="B939" s="259"/>
      <c r="C939" s="259"/>
      <c r="D939" s="259"/>
      <c r="E939" s="259"/>
    </row>
    <row r="940" spans="1:5" ht="13.9" customHeight="1" x14ac:dyDescent="0.35">
      <c r="A940" s="259"/>
      <c r="B940" s="259"/>
      <c r="C940" s="259"/>
      <c r="D940" s="259"/>
      <c r="E940" s="259"/>
    </row>
    <row r="941" spans="1:5" ht="13.9" customHeight="1" x14ac:dyDescent="0.35">
      <c r="A941" s="259"/>
      <c r="B941" s="259"/>
      <c r="C941" s="259"/>
      <c r="D941" s="259"/>
      <c r="E941" s="259"/>
    </row>
    <row r="942" spans="1:5" ht="13.9" customHeight="1" x14ac:dyDescent="0.35">
      <c r="A942" s="259"/>
      <c r="B942" s="259"/>
      <c r="C942" s="259"/>
      <c r="D942" s="259"/>
      <c r="E942" s="259"/>
    </row>
    <row r="943" spans="1:5" ht="13.9" customHeight="1" x14ac:dyDescent="0.35">
      <c r="A943" s="259"/>
      <c r="B943" s="259"/>
      <c r="C943" s="259"/>
      <c r="D943" s="259"/>
      <c r="E943" s="259"/>
    </row>
    <row r="944" spans="1:5" ht="13.9" customHeight="1" x14ac:dyDescent="0.35">
      <c r="A944" s="259"/>
      <c r="B944" s="259"/>
      <c r="C944" s="259"/>
      <c r="D944" s="259"/>
      <c r="E944" s="259"/>
    </row>
    <row r="945" spans="1:5" ht="13.9" customHeight="1" x14ac:dyDescent="0.35">
      <c r="A945" s="259"/>
      <c r="B945" s="259"/>
      <c r="C945" s="259"/>
      <c r="D945" s="259"/>
      <c r="E945" s="259"/>
    </row>
    <row r="946" spans="1:5" ht="13.9" customHeight="1" x14ac:dyDescent="0.35">
      <c r="A946" s="259"/>
      <c r="B946" s="259"/>
      <c r="C946" s="259"/>
      <c r="D946" s="259"/>
      <c r="E946" s="259"/>
    </row>
    <row r="947" spans="1:5" ht="13.9" customHeight="1" x14ac:dyDescent="0.35">
      <c r="A947" s="259"/>
      <c r="B947" s="259"/>
      <c r="C947" s="259"/>
      <c r="D947" s="259"/>
      <c r="E947" s="259"/>
    </row>
    <row r="948" spans="1:5" ht="13.9" customHeight="1" x14ac:dyDescent="0.35">
      <c r="A948" s="259"/>
      <c r="B948" s="259"/>
      <c r="C948" s="259"/>
      <c r="D948" s="259"/>
      <c r="E948" s="259"/>
    </row>
    <row r="949" spans="1:5" ht="13.9" customHeight="1" x14ac:dyDescent="0.35">
      <c r="A949" s="259"/>
      <c r="B949" s="259"/>
      <c r="C949" s="259"/>
      <c r="D949" s="259"/>
      <c r="E949" s="259"/>
    </row>
    <row r="950" spans="1:5" ht="13.9" customHeight="1" x14ac:dyDescent="0.35">
      <c r="A950" s="259"/>
      <c r="B950" s="259"/>
      <c r="C950" s="259"/>
      <c r="D950" s="259"/>
      <c r="E950" s="259"/>
    </row>
    <row r="951" spans="1:5" ht="13.9" customHeight="1" x14ac:dyDescent="0.35">
      <c r="A951" s="259"/>
      <c r="B951" s="259"/>
      <c r="C951" s="259"/>
      <c r="D951" s="259"/>
      <c r="E951" s="259"/>
    </row>
    <row r="952" spans="1:5" ht="13.9" customHeight="1" x14ac:dyDescent="0.35">
      <c r="A952" s="259"/>
      <c r="B952" s="259"/>
      <c r="C952" s="259"/>
      <c r="D952" s="259"/>
      <c r="E952" s="259"/>
    </row>
    <row r="953" spans="1:5" ht="13.9" customHeight="1" x14ac:dyDescent="0.35">
      <c r="A953" s="259"/>
      <c r="B953" s="259"/>
      <c r="C953" s="259"/>
      <c r="D953" s="259"/>
      <c r="E953" s="259"/>
    </row>
    <row r="954" spans="1:5" ht="13.9" customHeight="1" x14ac:dyDescent="0.35">
      <c r="A954" s="259"/>
      <c r="B954" s="259"/>
      <c r="C954" s="259"/>
      <c r="D954" s="259"/>
      <c r="E954" s="259"/>
    </row>
    <row r="1043" spans="3:27" ht="13.9" customHeight="1" x14ac:dyDescent="0.4">
      <c r="C1043" s="158" t="s">
        <v>39</v>
      </c>
      <c r="G1043" s="235" t="s">
        <v>240</v>
      </c>
      <c r="H1043" s="160"/>
      <c r="I1043" s="160"/>
      <c r="J1043" s="160"/>
      <c r="K1043" s="160"/>
      <c r="L1043" s="160"/>
      <c r="M1043" s="160"/>
      <c r="N1043" s="160"/>
      <c r="O1043" s="160"/>
      <c r="P1043" s="160"/>
      <c r="Q1043" s="160"/>
      <c r="R1043" s="160"/>
      <c r="S1043" s="160"/>
      <c r="T1043" s="160"/>
      <c r="U1043" s="160"/>
      <c r="V1043" s="160"/>
      <c r="W1043" s="160"/>
      <c r="X1043" s="160"/>
      <c r="Y1043" s="160"/>
      <c r="Z1043" s="160"/>
      <c r="AA1043" s="160"/>
    </row>
    <row r="1045" spans="3:27" ht="13.9" customHeight="1" x14ac:dyDescent="0.35">
      <c r="H1045" s="249" t="s">
        <v>241</v>
      </c>
      <c r="I1045" s="249"/>
      <c r="J1045" s="249"/>
      <c r="K1045" s="249"/>
      <c r="L1045" s="249"/>
      <c r="M1045" s="236"/>
      <c r="N1045" s="236"/>
      <c r="O1045" s="236"/>
      <c r="P1045" s="236"/>
      <c r="Q1045" s="236"/>
      <c r="R1045" s="236"/>
      <c r="S1045" s="236"/>
      <c r="T1045" s="236"/>
      <c r="U1045" s="236"/>
      <c r="V1045" s="236"/>
      <c r="W1045" s="236"/>
      <c r="X1045" s="236"/>
      <c r="Y1045" s="236"/>
      <c r="Z1045" s="236"/>
      <c r="AA1045" s="236"/>
    </row>
    <row r="1046" spans="3:27" ht="13.9" customHeight="1" x14ac:dyDescent="0.35">
      <c r="H1046" s="247" t="s">
        <v>242</v>
      </c>
      <c r="I1046" s="247"/>
      <c r="J1046" s="247"/>
      <c r="K1046" s="247"/>
      <c r="L1046" s="247"/>
      <c r="M1046" s="237" t="s">
        <v>243</v>
      </c>
      <c r="N1046" s="238"/>
      <c r="O1046" s="238"/>
      <c r="P1046" s="238"/>
      <c r="Q1046" s="238"/>
      <c r="R1046" s="238"/>
      <c r="S1046" s="238"/>
      <c r="T1046" s="238"/>
      <c r="U1046" s="238"/>
      <c r="V1046" s="238"/>
      <c r="W1046" s="238"/>
      <c r="X1046" s="238"/>
      <c r="Y1046" s="238"/>
      <c r="Z1046" s="238"/>
      <c r="AA1046" s="239"/>
    </row>
    <row r="1047" spans="3:27" ht="13.9" customHeight="1" x14ac:dyDescent="0.35">
      <c r="H1047" s="247" t="s">
        <v>42</v>
      </c>
      <c r="I1047" s="247"/>
      <c r="J1047" s="247"/>
      <c r="K1047" s="247"/>
      <c r="L1047" s="247"/>
      <c r="M1047" s="237" t="s">
        <v>243</v>
      </c>
      <c r="N1047" s="238"/>
      <c r="O1047" s="238"/>
      <c r="P1047" s="238"/>
      <c r="Q1047" s="238"/>
      <c r="R1047" s="238"/>
      <c r="S1047" s="238"/>
      <c r="T1047" s="238"/>
      <c r="U1047" s="238"/>
      <c r="V1047" s="238"/>
      <c r="W1047" s="238"/>
      <c r="X1047" s="238"/>
      <c r="Y1047" s="238"/>
      <c r="Z1047" s="238"/>
      <c r="AA1047" s="239"/>
    </row>
    <row r="1048" spans="3:27" ht="13.9" customHeight="1" x14ac:dyDescent="0.35">
      <c r="H1048" s="247" t="s">
        <v>244</v>
      </c>
      <c r="I1048" s="247"/>
      <c r="J1048" s="247"/>
      <c r="K1048" s="247"/>
      <c r="L1048" s="247"/>
      <c r="M1048" s="237" t="s">
        <v>245</v>
      </c>
      <c r="N1048" s="238"/>
      <c r="O1048" s="238"/>
      <c r="P1048" s="238"/>
      <c r="Q1048" s="238"/>
      <c r="R1048" s="238"/>
      <c r="S1048" s="238"/>
      <c r="T1048" s="238"/>
      <c r="U1048" s="238"/>
      <c r="V1048" s="238"/>
      <c r="W1048" s="238"/>
      <c r="X1048" s="238"/>
      <c r="Y1048" s="238"/>
      <c r="Z1048" s="238"/>
      <c r="AA1048" s="239"/>
    </row>
    <row r="1049" spans="3:27" ht="13.9" customHeight="1" x14ac:dyDescent="0.35">
      <c r="H1049" s="247" t="s">
        <v>246</v>
      </c>
      <c r="I1049" s="247"/>
      <c r="J1049" s="247"/>
      <c r="K1049" s="247"/>
      <c r="L1049" s="247"/>
      <c r="M1049" s="237" t="s">
        <v>245</v>
      </c>
      <c r="N1049" s="238"/>
      <c r="O1049" s="238"/>
      <c r="P1049" s="238"/>
      <c r="Q1049" s="238"/>
      <c r="R1049" s="238"/>
      <c r="S1049" s="238"/>
      <c r="T1049" s="238"/>
      <c r="U1049" s="238"/>
      <c r="V1049" s="238"/>
      <c r="W1049" s="238"/>
      <c r="X1049" s="238"/>
      <c r="Y1049" s="238"/>
      <c r="Z1049" s="238"/>
      <c r="AA1049" s="239"/>
    </row>
    <row r="1050" spans="3:27" ht="13.9" customHeight="1" x14ac:dyDescent="0.35">
      <c r="H1050" s="247" t="s">
        <v>247</v>
      </c>
      <c r="I1050" s="247"/>
      <c r="J1050" s="247"/>
      <c r="K1050" s="247"/>
      <c r="L1050" s="247"/>
      <c r="M1050" s="237" t="s">
        <v>248</v>
      </c>
      <c r="N1050" s="238"/>
      <c r="O1050" s="238"/>
      <c r="P1050" s="238"/>
      <c r="Q1050" s="238"/>
      <c r="R1050" s="238"/>
      <c r="S1050" s="238"/>
      <c r="T1050" s="238"/>
      <c r="U1050" s="238"/>
      <c r="V1050" s="238"/>
      <c r="W1050" s="238"/>
      <c r="X1050" s="238"/>
      <c r="Y1050" s="238"/>
      <c r="Z1050" s="238"/>
      <c r="AA1050" s="239"/>
    </row>
    <row r="1051" spans="3:27" ht="13.9" customHeight="1" x14ac:dyDescent="0.35">
      <c r="H1051" s="247" t="s">
        <v>249</v>
      </c>
      <c r="I1051" s="247"/>
      <c r="J1051" s="247"/>
      <c r="K1051" s="247"/>
      <c r="L1051" s="247"/>
      <c r="M1051" s="237" t="s">
        <v>248</v>
      </c>
      <c r="N1051" s="238"/>
      <c r="O1051" s="238"/>
      <c r="P1051" s="238"/>
      <c r="Q1051" s="238"/>
      <c r="R1051" s="238"/>
      <c r="S1051" s="238"/>
      <c r="T1051" s="238"/>
      <c r="U1051" s="238"/>
      <c r="V1051" s="238"/>
      <c r="W1051" s="238"/>
      <c r="X1051" s="238"/>
      <c r="Y1051" s="238"/>
      <c r="Z1051" s="238"/>
      <c r="AA1051" s="239"/>
    </row>
    <row r="1052" spans="3:27" ht="13.9" customHeight="1" x14ac:dyDescent="0.35">
      <c r="H1052" s="247" t="s">
        <v>250</v>
      </c>
      <c r="I1052" s="247"/>
      <c r="J1052" s="247"/>
      <c r="K1052" s="247"/>
      <c r="L1052" s="247"/>
      <c r="M1052" s="237" t="s">
        <v>245</v>
      </c>
      <c r="N1052" s="238"/>
      <c r="O1052" s="238"/>
      <c r="P1052" s="238"/>
      <c r="Q1052" s="238"/>
      <c r="R1052" s="238"/>
      <c r="S1052" s="238"/>
      <c r="T1052" s="238"/>
      <c r="U1052" s="238"/>
      <c r="V1052" s="238"/>
      <c r="W1052" s="238"/>
      <c r="X1052" s="238"/>
      <c r="Y1052" s="238"/>
      <c r="Z1052" s="238"/>
      <c r="AA1052" s="239"/>
    </row>
    <row r="1053" spans="3:27" ht="13.9" customHeight="1" x14ac:dyDescent="0.35">
      <c r="H1053" s="248"/>
      <c r="I1053" s="248"/>
      <c r="J1053" s="248"/>
      <c r="K1053" s="248"/>
      <c r="L1053" s="248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</row>
    <row r="1054" spans="3:27" ht="13.9" customHeight="1" x14ac:dyDescent="0.35">
      <c r="H1054" s="249" t="s">
        <v>251</v>
      </c>
      <c r="I1054" s="249"/>
      <c r="J1054" s="249"/>
      <c r="K1054" s="249"/>
      <c r="L1054" s="249"/>
      <c r="M1054" s="236"/>
      <c r="N1054" s="236"/>
      <c r="O1054" s="236"/>
      <c r="P1054" s="236"/>
      <c r="Q1054" s="236"/>
      <c r="R1054" s="236"/>
      <c r="S1054" s="236"/>
      <c r="T1054" s="236"/>
      <c r="U1054" s="236"/>
      <c r="V1054" s="236"/>
      <c r="W1054" s="236"/>
      <c r="X1054" s="236"/>
      <c r="Y1054" s="236"/>
      <c r="Z1054" s="236"/>
      <c r="AA1054" s="236"/>
    </row>
    <row r="1055" spans="3:27" ht="13.9" customHeight="1" x14ac:dyDescent="0.35">
      <c r="H1055" s="247" t="s">
        <v>42</v>
      </c>
      <c r="I1055" s="247"/>
      <c r="J1055" s="247"/>
      <c r="K1055" s="247"/>
      <c r="L1055" s="247"/>
      <c r="M1055" s="237" t="s">
        <v>252</v>
      </c>
      <c r="N1055" s="238"/>
      <c r="O1055" s="238"/>
      <c r="P1055" s="238"/>
      <c r="Q1055" s="238"/>
      <c r="R1055" s="238"/>
      <c r="S1055" s="238"/>
      <c r="T1055" s="238"/>
      <c r="U1055" s="238"/>
      <c r="V1055" s="238"/>
      <c r="W1055" s="238"/>
      <c r="X1055" s="238"/>
      <c r="Y1055" s="238"/>
      <c r="Z1055" s="238"/>
      <c r="AA1055" s="239"/>
    </row>
    <row r="1056" spans="3:27" ht="13.9" customHeight="1" x14ac:dyDescent="0.35">
      <c r="H1056" s="247" t="s">
        <v>244</v>
      </c>
      <c r="I1056" s="247"/>
      <c r="J1056" s="247"/>
      <c r="K1056" s="247"/>
      <c r="L1056" s="247"/>
      <c r="M1056" s="237" t="s">
        <v>252</v>
      </c>
      <c r="N1056" s="238"/>
      <c r="O1056" s="238"/>
      <c r="P1056" s="238"/>
      <c r="Q1056" s="238"/>
      <c r="R1056" s="238"/>
      <c r="S1056" s="238"/>
      <c r="T1056" s="238"/>
      <c r="U1056" s="238"/>
      <c r="V1056" s="238"/>
      <c r="W1056" s="238"/>
      <c r="X1056" s="238"/>
      <c r="Y1056" s="238"/>
      <c r="Z1056" s="238"/>
      <c r="AA1056" s="239"/>
    </row>
    <row r="1057" spans="8:27" ht="13.9" customHeight="1" x14ac:dyDescent="0.35">
      <c r="H1057" s="247" t="s">
        <v>246</v>
      </c>
      <c r="I1057" s="247"/>
      <c r="J1057" s="247"/>
      <c r="K1057" s="247"/>
      <c r="L1057" s="247"/>
      <c r="M1057" s="237" t="s">
        <v>252</v>
      </c>
      <c r="N1057" s="238"/>
      <c r="O1057" s="238"/>
      <c r="P1057" s="238"/>
      <c r="Q1057" s="238"/>
      <c r="R1057" s="238"/>
      <c r="S1057" s="238"/>
      <c r="T1057" s="238"/>
      <c r="U1057" s="238"/>
      <c r="V1057" s="238"/>
      <c r="W1057" s="238"/>
      <c r="X1057" s="238"/>
      <c r="Y1057" s="238"/>
      <c r="Z1057" s="238"/>
      <c r="AA1057" s="239"/>
    </row>
    <row r="1058" spans="8:27" ht="13.9" customHeight="1" x14ac:dyDescent="0.35">
      <c r="H1058" s="247" t="s">
        <v>247</v>
      </c>
      <c r="I1058" s="247"/>
      <c r="J1058" s="247"/>
      <c r="K1058" s="247"/>
      <c r="L1058" s="247"/>
      <c r="M1058" s="237" t="s">
        <v>248</v>
      </c>
      <c r="N1058" s="238"/>
      <c r="O1058" s="238"/>
      <c r="P1058" s="238"/>
      <c r="Q1058" s="238"/>
      <c r="R1058" s="238"/>
      <c r="S1058" s="238"/>
      <c r="T1058" s="238"/>
      <c r="U1058" s="238"/>
      <c r="V1058" s="238"/>
      <c r="W1058" s="238"/>
      <c r="X1058" s="238"/>
      <c r="Y1058" s="238"/>
      <c r="Z1058" s="238"/>
      <c r="AA1058" s="239"/>
    </row>
    <row r="1059" spans="8:27" ht="13.9" customHeight="1" x14ac:dyDescent="0.35">
      <c r="H1059" s="247" t="s">
        <v>253</v>
      </c>
      <c r="I1059" s="247"/>
      <c r="J1059" s="247"/>
      <c r="K1059" s="247"/>
      <c r="L1059" s="247"/>
      <c r="M1059" s="237" t="s">
        <v>248</v>
      </c>
      <c r="N1059" s="238"/>
      <c r="O1059" s="238"/>
      <c r="P1059" s="238"/>
      <c r="Q1059" s="238"/>
      <c r="R1059" s="238"/>
      <c r="S1059" s="238"/>
      <c r="T1059" s="238"/>
      <c r="U1059" s="238"/>
      <c r="V1059" s="238"/>
      <c r="W1059" s="238"/>
      <c r="X1059" s="238"/>
      <c r="Y1059" s="238"/>
      <c r="Z1059" s="238"/>
      <c r="AA1059" s="239"/>
    </row>
    <row r="1060" spans="8:27" ht="13.9" customHeight="1" x14ac:dyDescent="0.35">
      <c r="H1060" s="247" t="s">
        <v>250</v>
      </c>
      <c r="I1060" s="247"/>
      <c r="J1060" s="247"/>
      <c r="K1060" s="247"/>
      <c r="L1060" s="247"/>
      <c r="M1060" s="240" t="s">
        <v>254</v>
      </c>
      <c r="N1060" s="241"/>
      <c r="O1060" s="241"/>
      <c r="P1060" s="241"/>
      <c r="Q1060" s="241"/>
      <c r="R1060" s="241"/>
      <c r="S1060" s="241"/>
      <c r="T1060" s="241"/>
      <c r="U1060" s="241"/>
      <c r="V1060" s="241"/>
      <c r="W1060" s="241"/>
      <c r="X1060" s="241"/>
      <c r="Y1060" s="241"/>
      <c r="Z1060" s="241"/>
      <c r="AA1060" s="242"/>
    </row>
  </sheetData>
  <mergeCells count="81">
    <mergeCell ref="O42:R42"/>
    <mergeCell ref="H12:H117"/>
    <mergeCell ref="J12:J26"/>
    <mergeCell ref="O15:P15"/>
    <mergeCell ref="O16:O20"/>
    <mergeCell ref="O21:O30"/>
    <mergeCell ref="J28:J42"/>
    <mergeCell ref="O34:S34"/>
    <mergeCell ref="O35:R35"/>
    <mergeCell ref="O36:R36"/>
    <mergeCell ref="O37:R37"/>
    <mergeCell ref="O38:R38"/>
    <mergeCell ref="O39:R39"/>
    <mergeCell ref="O40:R40"/>
    <mergeCell ref="J76:J90"/>
    <mergeCell ref="J92:J106"/>
    <mergeCell ref="Y40:AA40"/>
    <mergeCell ref="O41:R41"/>
    <mergeCell ref="J108:J122"/>
    <mergeCell ref="O43:R43"/>
    <mergeCell ref="Y43:AA43"/>
    <mergeCell ref="J44:J58"/>
    <mergeCell ref="O44:R44"/>
    <mergeCell ref="O45:R45"/>
    <mergeCell ref="O46:R46"/>
    <mergeCell ref="O47:R47"/>
    <mergeCell ref="O48:R48"/>
    <mergeCell ref="O49:R49"/>
    <mergeCell ref="O50:R50"/>
    <mergeCell ref="O51:R51"/>
    <mergeCell ref="O53:P53"/>
    <mergeCell ref="J60:J74"/>
    <mergeCell ref="H125:H134"/>
    <mergeCell ref="J125:J139"/>
    <mergeCell ref="H142:H199"/>
    <mergeCell ref="J142:J156"/>
    <mergeCell ref="J158:J172"/>
    <mergeCell ref="J174:J188"/>
    <mergeCell ref="J190:J204"/>
    <mergeCell ref="H208:H233"/>
    <mergeCell ref="J208:J222"/>
    <mergeCell ref="V210:AB210"/>
    <mergeCell ref="V211:W211"/>
    <mergeCell ref="V212:W212"/>
    <mergeCell ref="J224:J238"/>
    <mergeCell ref="H247:H558"/>
    <mergeCell ref="J247:J291"/>
    <mergeCell ref="J294:J338"/>
    <mergeCell ref="J341:J385"/>
    <mergeCell ref="J388:J432"/>
    <mergeCell ref="J435:J479"/>
    <mergeCell ref="J482:J526"/>
    <mergeCell ref="J529:J573"/>
    <mergeCell ref="A937:E954"/>
    <mergeCell ref="H577:H638"/>
    <mergeCell ref="J577:J604"/>
    <mergeCell ref="J609:J653"/>
    <mergeCell ref="H657:H733"/>
    <mergeCell ref="J657:J701"/>
    <mergeCell ref="J704:J748"/>
    <mergeCell ref="H1050:L1050"/>
    <mergeCell ref="H752:H781"/>
    <mergeCell ref="J752:J796"/>
    <mergeCell ref="H799:H808"/>
    <mergeCell ref="J799:J808"/>
    <mergeCell ref="G834:T834"/>
    <mergeCell ref="H1045:L1045"/>
    <mergeCell ref="H1046:L1046"/>
    <mergeCell ref="H1047:L1047"/>
    <mergeCell ref="H1048:L1048"/>
    <mergeCell ref="H1049:L1049"/>
    <mergeCell ref="H1057:L1057"/>
    <mergeCell ref="H1058:L1058"/>
    <mergeCell ref="H1059:L1059"/>
    <mergeCell ref="H1060:L1060"/>
    <mergeCell ref="H1051:L1051"/>
    <mergeCell ref="H1052:L1052"/>
    <mergeCell ref="H1053:L1053"/>
    <mergeCell ref="H1054:L1054"/>
    <mergeCell ref="H1055:L1055"/>
    <mergeCell ref="H1056:L1056"/>
  </mergeCells>
  <hyperlinks>
    <hyperlink ref="L1" r:id="rId1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Module4.CurrentCostsJump">
                <anchor moveWithCells="1" sizeWithCells="1">
                  <from>
                    <xdr:col>9</xdr:col>
                    <xdr:colOff>781050</xdr:colOff>
                    <xdr:row>2</xdr:row>
                    <xdr:rowOff>95250</xdr:rowOff>
                  </from>
                  <to>
                    <xdr:col>11</xdr:col>
                    <xdr:colOff>381000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Button 2">
              <controlPr defaultSize="0" print="0" autoFill="0" autoPict="0" macro="[0]!Module4.HistoricTrendsJump">
                <anchor moveWithCells="1" sizeWithCells="1">
                  <from>
                    <xdr:col>16</xdr:col>
                    <xdr:colOff>552450</xdr:colOff>
                    <xdr:row>2</xdr:row>
                    <xdr:rowOff>95250</xdr:rowOff>
                  </from>
                  <to>
                    <xdr:col>18</xdr:col>
                    <xdr:colOff>628650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Button 3">
              <controlPr defaultSize="0" print="0" autoFill="0" autoPict="0" macro="[0]!Module4.FutureProjectionsJump">
                <anchor moveWithCells="1" sizeWithCells="1">
                  <from>
                    <xdr:col>11</xdr:col>
                    <xdr:colOff>647700</xdr:colOff>
                    <xdr:row>2</xdr:row>
                    <xdr:rowOff>95250</xdr:rowOff>
                  </from>
                  <to>
                    <xdr:col>13</xdr:col>
                    <xdr:colOff>723900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Button 4">
              <controlPr defaultSize="0" print="0" autoFill="0" autoPict="0" macro="[0]!Module4.GraphicsJump">
                <anchor moveWithCells="1" sizeWithCells="1">
                  <from>
                    <xdr:col>14</xdr:col>
                    <xdr:colOff>171450</xdr:colOff>
                    <xdr:row>2</xdr:row>
                    <xdr:rowOff>95250</xdr:rowOff>
                  </from>
                  <to>
                    <xdr:col>16</xdr:col>
                    <xdr:colOff>247650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9" name="Button 5">
              <controlPr defaultSize="0" print="0" autoFill="0" autoPict="0" macro="[0]!Module4.CurrentCostsJump">
                <anchor moveWithCells="1" sizeWithCells="1">
                  <from>
                    <xdr:col>9</xdr:col>
                    <xdr:colOff>781050</xdr:colOff>
                    <xdr:row>2</xdr:row>
                    <xdr:rowOff>95250</xdr:rowOff>
                  </from>
                  <to>
                    <xdr:col>11</xdr:col>
                    <xdr:colOff>381000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0" name="Button 6">
              <controlPr defaultSize="0" print="0" autoFill="0" autoPict="0" macro="[0]!Module4.HistoricTrendsJump">
                <anchor moveWithCells="1" sizeWithCells="1">
                  <from>
                    <xdr:col>16</xdr:col>
                    <xdr:colOff>552450</xdr:colOff>
                    <xdr:row>2</xdr:row>
                    <xdr:rowOff>95250</xdr:rowOff>
                  </from>
                  <to>
                    <xdr:col>18</xdr:col>
                    <xdr:colOff>628650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1" name="Button 7">
              <controlPr defaultSize="0" print="0" autoFill="0" autoPict="0" macro="[0]!Module4.FutureProjectionsJump">
                <anchor moveWithCells="1" sizeWithCells="1">
                  <from>
                    <xdr:col>11</xdr:col>
                    <xdr:colOff>647700</xdr:colOff>
                    <xdr:row>2</xdr:row>
                    <xdr:rowOff>95250</xdr:rowOff>
                  </from>
                  <to>
                    <xdr:col>13</xdr:col>
                    <xdr:colOff>723900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2" name="Button 8">
              <controlPr defaultSize="0" print="0" autoFill="0" autoPict="0" macro="[0]!Module4.GraphicsJump">
                <anchor moveWithCells="1" sizeWithCells="1">
                  <from>
                    <xdr:col>14</xdr:col>
                    <xdr:colOff>171450</xdr:colOff>
                    <xdr:row>2</xdr:row>
                    <xdr:rowOff>95250</xdr:rowOff>
                  </from>
                  <to>
                    <xdr:col>16</xdr:col>
                    <xdr:colOff>247650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3" name="RD Button">
              <controlPr defaultSize="0" autoFill="0" autoLine="0" autoPict="0" macro="[0]!OffWindRD">
                <anchor moveWithCells="1">
                  <from>
                    <xdr:col>18</xdr:col>
                    <xdr:colOff>776288</xdr:colOff>
                    <xdr:row>33</xdr:row>
                    <xdr:rowOff>152400</xdr:rowOff>
                  </from>
                  <to>
                    <xdr:col>22</xdr:col>
                    <xdr:colOff>423863</xdr:colOff>
                    <xdr:row>35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4" name="Market Button">
              <controlPr defaultSize="0" autoFill="0" autoLine="0" autoPict="0" macro="[0]!OffWindMarket">
                <anchor moveWithCells="1">
                  <from>
                    <xdr:col>18</xdr:col>
                    <xdr:colOff>781050</xdr:colOff>
                    <xdr:row>37</xdr:row>
                    <xdr:rowOff>138113</xdr:rowOff>
                  </from>
                  <to>
                    <xdr:col>21</xdr:col>
                    <xdr:colOff>785813</xdr:colOff>
                    <xdr:row>38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5" name="20 year">
              <controlPr defaultSize="0" autoFill="0" autoLine="0" autoPict="0" macro="[0]!ThisWorkbook.TwentyYearButton_Click">
                <anchor moveWithCells="1">
                  <from>
                    <xdr:col>19</xdr:col>
                    <xdr:colOff>233363</xdr:colOff>
                    <xdr:row>44</xdr:row>
                    <xdr:rowOff>138113</xdr:rowOff>
                  </from>
                  <to>
                    <xdr:col>20</xdr:col>
                    <xdr:colOff>523875</xdr:colOff>
                    <xdr:row>45</xdr:row>
                    <xdr:rowOff>147638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6" name="30 year">
              <controlPr defaultSize="0" autoFill="0" autoLine="0" autoPict="0" macro="[0]!ThisWorkbook.ThirtyYearButton_Click">
                <anchor moveWithCells="1">
                  <from>
                    <xdr:col>19</xdr:col>
                    <xdr:colOff>228600</xdr:colOff>
                    <xdr:row>46</xdr:row>
                    <xdr:rowOff>28575</xdr:rowOff>
                  </from>
                  <to>
                    <xdr:col>20</xdr:col>
                    <xdr:colOff>519113</xdr:colOff>
                    <xdr:row>47</xdr:row>
                    <xdr:rowOff>42863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7" name="Tech Life">
              <controlPr defaultSize="0" autoFill="0" autoLine="0" autoPict="0" macro="[0]!ThisWorkbook.TechLifeButton_Click">
                <anchor moveWithCells="1">
                  <from>
                    <xdr:col>19</xdr:col>
                    <xdr:colOff>228600</xdr:colOff>
                    <xdr:row>47</xdr:row>
                    <xdr:rowOff>76200</xdr:rowOff>
                  </from>
                  <to>
                    <xdr:col>21</xdr:col>
                    <xdr:colOff>152400</xdr:colOff>
                    <xdr:row>48</xdr:row>
                    <xdr:rowOff>109538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8" name="Custom CRP">
              <controlPr defaultSize="0" autoFill="0" autoLine="0" autoPict="0" macro="[0]!ThisWorkbook.CustomLifeButton_Click">
                <anchor moveWithCells="1">
                  <from>
                    <xdr:col>19</xdr:col>
                    <xdr:colOff>228600</xdr:colOff>
                    <xdr:row>48</xdr:row>
                    <xdr:rowOff>152400</xdr:rowOff>
                  </from>
                  <to>
                    <xdr:col>20</xdr:col>
                    <xdr:colOff>528638</xdr:colOff>
                    <xdr:row>49</xdr:row>
                    <xdr:rowOff>157163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9" name="Group Box 15">
              <controlPr defaultSize="0" autoFill="0" autoPict="0">
                <anchor moveWithCells="1">
                  <from>
                    <xdr:col>18</xdr:col>
                    <xdr:colOff>709613</xdr:colOff>
                    <xdr:row>41</xdr:row>
                    <xdr:rowOff>52388</xdr:rowOff>
                  </from>
                  <to>
                    <xdr:col>22</xdr:col>
                    <xdr:colOff>500063</xdr:colOff>
                    <xdr:row>51</xdr:row>
                    <xdr:rowOff>71438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0" name="Button 16">
              <controlPr defaultSize="0" print="0" autoFill="0" autoPict="0" macro="[0]!ThisWorkbook.ApplyAllFinances">
                <anchor moveWithCells="1" sizeWithCells="1">
                  <from>
                    <xdr:col>23</xdr:col>
                    <xdr:colOff>581025</xdr:colOff>
                    <xdr:row>35</xdr:row>
                    <xdr:rowOff>38100</xdr:rowOff>
                  </from>
                  <to>
                    <xdr:col>26</xdr:col>
                    <xdr:colOff>200025</xdr:colOff>
                    <xdr:row>38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1" name="Button 17">
              <controlPr defaultSize="0" print="0" autoFill="0" autoPict="0" macro="[0]!ThisWorkbook.ApplyAll">
                <anchor moveWithCells="1" sizeWithCells="1">
                  <from>
                    <xdr:col>24</xdr:col>
                    <xdr:colOff>66675</xdr:colOff>
                    <xdr:row>46</xdr:row>
                    <xdr:rowOff>28575</xdr:rowOff>
                  </from>
                  <to>
                    <xdr:col>27</xdr:col>
                    <xdr:colOff>114300</xdr:colOff>
                    <xdr:row>50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B15" sqref="B15"/>
    </sheetView>
  </sheetViews>
  <sheetFormatPr defaultRowHeight="14.25" x14ac:dyDescent="0.45"/>
  <cols>
    <col min="1" max="1" width="26.1328125" customWidth="1"/>
    <col min="2" max="2" width="26.86328125" customWidth="1"/>
  </cols>
  <sheetData>
    <row r="1" spans="1:2" x14ac:dyDescent="0.45">
      <c r="B1" s="3" t="s">
        <v>16</v>
      </c>
    </row>
    <row r="2" spans="1:2" x14ac:dyDescent="0.45">
      <c r="A2" t="s">
        <v>6</v>
      </c>
      <c r="B2" s="4">
        <v>0</v>
      </c>
    </row>
    <row r="3" spans="1:2" x14ac:dyDescent="0.45">
      <c r="A3" t="s">
        <v>7</v>
      </c>
      <c r="B3" s="4">
        <v>0</v>
      </c>
    </row>
    <row r="4" spans="1:2" x14ac:dyDescent="0.45">
      <c r="A4" t="s">
        <v>8</v>
      </c>
      <c r="B4" s="4">
        <v>0</v>
      </c>
    </row>
    <row r="5" spans="1:2" x14ac:dyDescent="0.45">
      <c r="A5" t="s">
        <v>9</v>
      </c>
      <c r="B5" s="4">
        <v>0</v>
      </c>
    </row>
    <row r="6" spans="1:2" x14ac:dyDescent="0.45">
      <c r="A6" t="s">
        <v>26</v>
      </c>
      <c r="B6" s="4">
        <v>0.14000000000000001</v>
      </c>
    </row>
    <row r="7" spans="1:2" x14ac:dyDescent="0.45">
      <c r="A7" t="s">
        <v>10</v>
      </c>
      <c r="B7" s="4">
        <v>0.24299999999999999</v>
      </c>
    </row>
    <row r="8" spans="1:2" x14ac:dyDescent="0.45">
      <c r="A8" t="s">
        <v>11</v>
      </c>
      <c r="B8" s="4">
        <v>0</v>
      </c>
    </row>
    <row r="9" spans="1:2" x14ac:dyDescent="0.45">
      <c r="A9" t="s">
        <v>12</v>
      </c>
      <c r="B9" s="4">
        <v>0</v>
      </c>
    </row>
    <row r="10" spans="1:2" x14ac:dyDescent="0.45">
      <c r="A10" t="s">
        <v>13</v>
      </c>
      <c r="B10" s="4">
        <v>0</v>
      </c>
    </row>
    <row r="11" spans="1:2" x14ac:dyDescent="0.45">
      <c r="A11" t="s">
        <v>14</v>
      </c>
      <c r="B11" s="4">
        <v>0</v>
      </c>
    </row>
    <row r="12" spans="1:2" x14ac:dyDescent="0.45">
      <c r="A12" t="s">
        <v>15</v>
      </c>
      <c r="B12" s="4">
        <v>0</v>
      </c>
    </row>
    <row r="13" spans="1:2" x14ac:dyDescent="0.45">
      <c r="A13" t="s">
        <v>24</v>
      </c>
      <c r="B13" s="4">
        <v>0</v>
      </c>
    </row>
    <row r="14" spans="1:2" x14ac:dyDescent="0.45">
      <c r="A14" t="s">
        <v>25</v>
      </c>
      <c r="B14" s="4">
        <f>'Offshore Wind'!D59</f>
        <v>0.26600000000000001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Offshore Wind</vt:lpstr>
      <vt:lpstr>ATB Offshore Wind</vt:lpstr>
      <vt:lpstr>PDiCCpDoC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2016-03-04T22:55:56Z</dcterms:created>
  <dcterms:modified xsi:type="dcterms:W3CDTF">2019-04-23T23:21:10Z</dcterms:modified>
</cp:coreProperties>
</file>