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4.3-us-v2\InputData\indst\BIFUbC\"/>
    </mc:Choice>
  </mc:AlternateContent>
  <bookViews>
    <workbookView xWindow="360" yWindow="135" windowWidth="20235" windowHeight="9000" activeTab="1"/>
  </bookViews>
  <sheets>
    <sheet name="About" sheetId="1" r:id="rId1"/>
    <sheet name="Data" sheetId="14" r:id="rId2"/>
    <sheet name="BIFUbC-electricity" sheetId="15" r:id="rId3"/>
    <sheet name="BIFUbC-coal" sheetId="16" r:id="rId4"/>
    <sheet name="BIFUbC-natural-gas" sheetId="17" r:id="rId5"/>
    <sheet name="BIFUbC-biomass" sheetId="18" r:id="rId6"/>
    <sheet name="BIFUbC-petroleum-diesel" sheetId="19" r:id="rId7"/>
    <sheet name="BIFUbC-heat" sheetId="20" r:id="rId8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6" l="1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B9" i="16"/>
  <c r="C2" i="19" l="1"/>
  <c r="D2" i="19"/>
  <c r="E2" i="19"/>
  <c r="F2" i="19"/>
  <c r="G2" i="19"/>
  <c r="H2" i="19"/>
  <c r="I2" i="19"/>
  <c r="I9" i="19" s="1"/>
  <c r="J2" i="19"/>
  <c r="J9" i="19" s="1"/>
  <c r="K2" i="19"/>
  <c r="L2" i="19"/>
  <c r="M2" i="19"/>
  <c r="N2" i="19"/>
  <c r="O2" i="19"/>
  <c r="P2" i="19"/>
  <c r="Q2" i="19"/>
  <c r="Q9" i="19" s="1"/>
  <c r="R2" i="19"/>
  <c r="R9" i="19" s="1"/>
  <c r="S2" i="19"/>
  <c r="T2" i="19"/>
  <c r="U2" i="19"/>
  <c r="V2" i="19"/>
  <c r="W2" i="19"/>
  <c r="X2" i="19"/>
  <c r="Y2" i="19"/>
  <c r="Y9" i="19" s="1"/>
  <c r="Z2" i="19"/>
  <c r="Z9" i="19" s="1"/>
  <c r="AA2" i="19"/>
  <c r="AB2" i="19"/>
  <c r="AC2" i="19"/>
  <c r="AD2" i="19"/>
  <c r="AE2" i="19"/>
  <c r="AF2" i="19"/>
  <c r="AG2" i="19"/>
  <c r="AG9" i="19" s="1"/>
  <c r="AH2" i="19"/>
  <c r="AH9" i="19" s="1"/>
  <c r="AI2" i="19"/>
  <c r="C3" i="19"/>
  <c r="D3" i="19"/>
  <c r="E3" i="19"/>
  <c r="F3" i="19"/>
  <c r="G3" i="19"/>
  <c r="H3" i="19"/>
  <c r="H9" i="19" s="1"/>
  <c r="I3" i="19"/>
  <c r="J3" i="19"/>
  <c r="K3" i="19"/>
  <c r="L3" i="19"/>
  <c r="M3" i="19"/>
  <c r="N3" i="19"/>
  <c r="O3" i="19"/>
  <c r="P3" i="19"/>
  <c r="P9" i="19" s="1"/>
  <c r="Q3" i="19"/>
  <c r="R3" i="19"/>
  <c r="S3" i="19"/>
  <c r="T3" i="19"/>
  <c r="U3" i="19"/>
  <c r="V3" i="19"/>
  <c r="W3" i="19"/>
  <c r="X3" i="19"/>
  <c r="X9" i="19" s="1"/>
  <c r="Y3" i="19"/>
  <c r="Z3" i="19"/>
  <c r="AA3" i="19"/>
  <c r="AB3" i="19"/>
  <c r="AC3" i="19"/>
  <c r="AD3" i="19"/>
  <c r="AE3" i="19"/>
  <c r="AF3" i="19"/>
  <c r="AF9" i="19" s="1"/>
  <c r="AG3" i="19"/>
  <c r="AH3" i="19"/>
  <c r="AI3" i="19"/>
  <c r="C4" i="19"/>
  <c r="D4" i="19"/>
  <c r="E4" i="19"/>
  <c r="F4" i="19"/>
  <c r="G4" i="19"/>
  <c r="G9" i="19" s="1"/>
  <c r="H4" i="19"/>
  <c r="I4" i="19"/>
  <c r="J4" i="19"/>
  <c r="K4" i="19"/>
  <c r="L4" i="19"/>
  <c r="M4" i="19"/>
  <c r="N4" i="19"/>
  <c r="O4" i="19"/>
  <c r="O9" i="19" s="1"/>
  <c r="P4" i="19"/>
  <c r="Q4" i="19"/>
  <c r="R4" i="19"/>
  <c r="S4" i="19"/>
  <c r="T4" i="19"/>
  <c r="U4" i="19"/>
  <c r="V4" i="19"/>
  <c r="W4" i="19"/>
  <c r="W9" i="19" s="1"/>
  <c r="X4" i="19"/>
  <c r="Y4" i="19"/>
  <c r="Z4" i="19"/>
  <c r="AA4" i="19"/>
  <c r="AB4" i="19"/>
  <c r="AC4" i="19"/>
  <c r="AD4" i="19"/>
  <c r="AE4" i="19"/>
  <c r="AE9" i="19" s="1"/>
  <c r="AF4" i="19"/>
  <c r="AG4" i="19"/>
  <c r="AH4" i="19"/>
  <c r="AI4" i="19"/>
  <c r="C5" i="19"/>
  <c r="D5" i="19"/>
  <c r="E5" i="19"/>
  <c r="F5" i="19"/>
  <c r="F9" i="19" s="1"/>
  <c r="G5" i="19"/>
  <c r="H5" i="19"/>
  <c r="I5" i="19"/>
  <c r="J5" i="19"/>
  <c r="K5" i="19"/>
  <c r="L5" i="19"/>
  <c r="M5" i="19"/>
  <c r="N5" i="19"/>
  <c r="N9" i="19" s="1"/>
  <c r="O5" i="19"/>
  <c r="P5" i="19"/>
  <c r="Q5" i="19"/>
  <c r="R5" i="19"/>
  <c r="S5" i="19"/>
  <c r="T5" i="19"/>
  <c r="U5" i="19"/>
  <c r="V5" i="19"/>
  <c r="V9" i="19" s="1"/>
  <c r="W5" i="19"/>
  <c r="X5" i="19"/>
  <c r="Y5" i="19"/>
  <c r="Z5" i="19"/>
  <c r="AA5" i="19"/>
  <c r="AB5" i="19"/>
  <c r="AC5" i="19"/>
  <c r="AD5" i="19"/>
  <c r="AD9" i="19" s="1"/>
  <c r="AE5" i="19"/>
  <c r="AF5" i="19"/>
  <c r="AG5" i="19"/>
  <c r="AH5" i="19"/>
  <c r="AI5" i="19"/>
  <c r="C6" i="19"/>
  <c r="D6" i="19"/>
  <c r="E6" i="19"/>
  <c r="E9" i="19" s="1"/>
  <c r="F6" i="19"/>
  <c r="G6" i="19"/>
  <c r="H6" i="19"/>
  <c r="I6" i="19"/>
  <c r="J6" i="19"/>
  <c r="K6" i="19"/>
  <c r="L6" i="19"/>
  <c r="M6" i="19"/>
  <c r="M9" i="19" s="1"/>
  <c r="N6" i="19"/>
  <c r="O6" i="19"/>
  <c r="P6" i="19"/>
  <c r="Q6" i="19"/>
  <c r="R6" i="19"/>
  <c r="S6" i="19"/>
  <c r="T6" i="19"/>
  <c r="U6" i="19"/>
  <c r="U9" i="19" s="1"/>
  <c r="V6" i="19"/>
  <c r="W6" i="19"/>
  <c r="X6" i="19"/>
  <c r="Y6" i="19"/>
  <c r="Z6" i="19"/>
  <c r="AA6" i="19"/>
  <c r="AB6" i="19"/>
  <c r="AC6" i="19"/>
  <c r="AC9" i="19" s="1"/>
  <c r="AD6" i="19"/>
  <c r="AE6" i="19"/>
  <c r="AF6" i="19"/>
  <c r="AG6" i="19"/>
  <c r="AH6" i="19"/>
  <c r="AI6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AI8" i="19"/>
  <c r="C9" i="19"/>
  <c r="D9" i="19"/>
  <c r="K9" i="19"/>
  <c r="L9" i="19"/>
  <c r="S9" i="19"/>
  <c r="T9" i="19"/>
  <c r="AA9" i="19"/>
  <c r="AB9" i="19"/>
  <c r="AI9" i="19"/>
  <c r="B9" i="19"/>
  <c r="B8" i="19"/>
  <c r="B6" i="19"/>
  <c r="B5" i="19"/>
  <c r="B4" i="19"/>
  <c r="B3" i="19"/>
  <c r="B2" i="19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B9" i="18"/>
  <c r="B9" i="17"/>
  <c r="C2" i="17"/>
  <c r="D2" i="17"/>
  <c r="E2" i="17"/>
  <c r="F2" i="17"/>
  <c r="G2" i="17"/>
  <c r="H2" i="17"/>
  <c r="I2" i="17"/>
  <c r="I9" i="17" s="1"/>
  <c r="J2" i="17"/>
  <c r="J9" i="17" s="1"/>
  <c r="K2" i="17"/>
  <c r="L2" i="17"/>
  <c r="M2" i="17"/>
  <c r="N2" i="17"/>
  <c r="O2" i="17"/>
  <c r="P2" i="17"/>
  <c r="Q2" i="17"/>
  <c r="Q9" i="17" s="1"/>
  <c r="R2" i="17"/>
  <c r="R9" i="17" s="1"/>
  <c r="S2" i="17"/>
  <c r="T2" i="17"/>
  <c r="U2" i="17"/>
  <c r="V2" i="17"/>
  <c r="W2" i="17"/>
  <c r="X2" i="17"/>
  <c r="Y2" i="17"/>
  <c r="Y9" i="17" s="1"/>
  <c r="Z2" i="17"/>
  <c r="Z9" i="17" s="1"/>
  <c r="AA2" i="17"/>
  <c r="AB2" i="17"/>
  <c r="AC2" i="17"/>
  <c r="AD2" i="17"/>
  <c r="AE2" i="17"/>
  <c r="AF2" i="17"/>
  <c r="AG2" i="17"/>
  <c r="AG9" i="17" s="1"/>
  <c r="AH2" i="17"/>
  <c r="AH9" i="17" s="1"/>
  <c r="AI2" i="17"/>
  <c r="C3" i="17"/>
  <c r="D3" i="17"/>
  <c r="E3" i="17"/>
  <c r="F3" i="17"/>
  <c r="G3" i="17"/>
  <c r="H3" i="17"/>
  <c r="H9" i="17" s="1"/>
  <c r="I3" i="17"/>
  <c r="J3" i="17"/>
  <c r="K3" i="17"/>
  <c r="L3" i="17"/>
  <c r="M3" i="17"/>
  <c r="N3" i="17"/>
  <c r="O3" i="17"/>
  <c r="P3" i="17"/>
  <c r="P9" i="17" s="1"/>
  <c r="Q3" i="17"/>
  <c r="R3" i="17"/>
  <c r="S3" i="17"/>
  <c r="T3" i="17"/>
  <c r="U3" i="17"/>
  <c r="V3" i="17"/>
  <c r="W3" i="17"/>
  <c r="X3" i="17"/>
  <c r="X9" i="17" s="1"/>
  <c r="Y3" i="17"/>
  <c r="Z3" i="17"/>
  <c r="AA3" i="17"/>
  <c r="AB3" i="17"/>
  <c r="AC3" i="17"/>
  <c r="AD3" i="17"/>
  <c r="AE3" i="17"/>
  <c r="AF3" i="17"/>
  <c r="AF9" i="17" s="1"/>
  <c r="AG3" i="17"/>
  <c r="AH3" i="17"/>
  <c r="AI3" i="17"/>
  <c r="C4" i="17"/>
  <c r="D4" i="17"/>
  <c r="E4" i="17"/>
  <c r="F4" i="17"/>
  <c r="G4" i="17"/>
  <c r="G9" i="17" s="1"/>
  <c r="H4" i="17"/>
  <c r="I4" i="17"/>
  <c r="J4" i="17"/>
  <c r="K4" i="17"/>
  <c r="L4" i="17"/>
  <c r="M4" i="17"/>
  <c r="N4" i="17"/>
  <c r="O4" i="17"/>
  <c r="O9" i="17" s="1"/>
  <c r="P4" i="17"/>
  <c r="Q4" i="17"/>
  <c r="R4" i="17"/>
  <c r="S4" i="17"/>
  <c r="T4" i="17"/>
  <c r="U4" i="17"/>
  <c r="V4" i="17"/>
  <c r="W4" i="17"/>
  <c r="W9" i="17" s="1"/>
  <c r="X4" i="17"/>
  <c r="Y4" i="17"/>
  <c r="Z4" i="17"/>
  <c r="AA4" i="17"/>
  <c r="AB4" i="17"/>
  <c r="AC4" i="17"/>
  <c r="AD4" i="17"/>
  <c r="AE4" i="17"/>
  <c r="AE9" i="17" s="1"/>
  <c r="AF4" i="17"/>
  <c r="AG4" i="17"/>
  <c r="AH4" i="17"/>
  <c r="AI4" i="17"/>
  <c r="C5" i="17"/>
  <c r="D5" i="17"/>
  <c r="E5" i="17"/>
  <c r="F5" i="17"/>
  <c r="F9" i="17" s="1"/>
  <c r="G5" i="17"/>
  <c r="H5" i="17"/>
  <c r="I5" i="17"/>
  <c r="J5" i="17"/>
  <c r="K5" i="17"/>
  <c r="L5" i="17"/>
  <c r="M5" i="17"/>
  <c r="N5" i="17"/>
  <c r="N9" i="17" s="1"/>
  <c r="O5" i="17"/>
  <c r="P5" i="17"/>
  <c r="Q5" i="17"/>
  <c r="R5" i="17"/>
  <c r="S5" i="17"/>
  <c r="T5" i="17"/>
  <c r="U5" i="17"/>
  <c r="V5" i="17"/>
  <c r="V9" i="17" s="1"/>
  <c r="W5" i="17"/>
  <c r="X5" i="17"/>
  <c r="Y5" i="17"/>
  <c r="Z5" i="17"/>
  <c r="AA5" i="17"/>
  <c r="AB5" i="17"/>
  <c r="AC5" i="17"/>
  <c r="AD5" i="17"/>
  <c r="AD9" i="17" s="1"/>
  <c r="AE5" i="17"/>
  <c r="AF5" i="17"/>
  <c r="AG5" i="17"/>
  <c r="AH5" i="17"/>
  <c r="AI5" i="17"/>
  <c r="C6" i="17"/>
  <c r="D6" i="17"/>
  <c r="E6" i="17"/>
  <c r="E9" i="17" s="1"/>
  <c r="F6" i="17"/>
  <c r="G6" i="17"/>
  <c r="H6" i="17"/>
  <c r="I6" i="17"/>
  <c r="J6" i="17"/>
  <c r="K6" i="17"/>
  <c r="L6" i="17"/>
  <c r="M6" i="17"/>
  <c r="M9" i="17" s="1"/>
  <c r="N6" i="17"/>
  <c r="O6" i="17"/>
  <c r="P6" i="17"/>
  <c r="Q6" i="17"/>
  <c r="R6" i="17"/>
  <c r="S6" i="17"/>
  <c r="T6" i="17"/>
  <c r="U6" i="17"/>
  <c r="U9" i="17" s="1"/>
  <c r="V6" i="17"/>
  <c r="W6" i="17"/>
  <c r="X6" i="17"/>
  <c r="Y6" i="17"/>
  <c r="Z6" i="17"/>
  <c r="AA6" i="17"/>
  <c r="AB6" i="17"/>
  <c r="AC6" i="17"/>
  <c r="AC9" i="17" s="1"/>
  <c r="AD6" i="17"/>
  <c r="AE6" i="17"/>
  <c r="AF6" i="17"/>
  <c r="AG6" i="17"/>
  <c r="AH6" i="17"/>
  <c r="AI6" i="17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C9" i="17"/>
  <c r="D9" i="17"/>
  <c r="K9" i="17"/>
  <c r="L9" i="17"/>
  <c r="S9" i="17"/>
  <c r="T9" i="17"/>
  <c r="AA9" i="17"/>
  <c r="AB9" i="17"/>
  <c r="AI9" i="17"/>
  <c r="B8" i="17"/>
  <c r="B6" i="17"/>
  <c r="B5" i="17"/>
  <c r="B4" i="17"/>
  <c r="B3" i="17"/>
  <c r="B2" i="17"/>
  <c r="B2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Z3" i="16"/>
  <c r="AA3" i="16"/>
  <c r="AB3" i="16"/>
  <c r="AC3" i="16"/>
  <c r="AD3" i="16"/>
  <c r="AE3" i="16"/>
  <c r="AF3" i="16"/>
  <c r="AG3" i="16"/>
  <c r="AH3" i="16"/>
  <c r="AI3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AF4" i="16"/>
  <c r="AG4" i="16"/>
  <c r="AH4" i="16"/>
  <c r="AI4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B6" i="16"/>
  <c r="B5" i="16"/>
  <c r="B4" i="16"/>
  <c r="B3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C2" i="16"/>
  <c r="B2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B6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AG4" i="15"/>
  <c r="AH4" i="15"/>
  <c r="AI4" i="15"/>
  <c r="B3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AB3" i="15"/>
  <c r="AC3" i="15"/>
  <c r="AD3" i="15"/>
  <c r="AE3" i="15"/>
  <c r="AF3" i="15"/>
  <c r="AG3" i="15"/>
  <c r="AH3" i="15"/>
  <c r="AI3" i="1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Z2" i="15"/>
  <c r="AA2" i="15"/>
  <c r="AB2" i="15"/>
  <c r="AC2" i="15"/>
  <c r="AD2" i="15"/>
  <c r="AE2" i="15"/>
  <c r="AF2" i="15"/>
  <c r="AG2" i="15"/>
  <c r="AH2" i="15"/>
  <c r="AI2" i="15"/>
  <c r="AA75" i="14" l="1"/>
  <c r="AA7" i="15" s="1"/>
  <c r="AA9" i="15" s="1"/>
  <c r="AB75" i="14"/>
  <c r="AB7" i="15" s="1"/>
  <c r="AB9" i="15" s="1"/>
  <c r="AC75" i="14"/>
  <c r="AC7" i="15" s="1"/>
  <c r="AC9" i="15" s="1"/>
  <c r="AD75" i="14"/>
  <c r="AD7" i="15" s="1"/>
  <c r="AD9" i="15" s="1"/>
  <c r="AE75" i="14"/>
  <c r="AE7" i="15" s="1"/>
  <c r="AE9" i="15" s="1"/>
  <c r="AF75" i="14"/>
  <c r="AF7" i="15" s="1"/>
  <c r="AF9" i="15" s="1"/>
  <c r="AG75" i="14"/>
  <c r="AG7" i="15" s="1"/>
  <c r="AG9" i="15" s="1"/>
  <c r="AH75" i="14"/>
  <c r="AH7" i="15" s="1"/>
  <c r="AH9" i="15" s="1"/>
  <c r="AI75" i="14"/>
  <c r="AI7" i="15" s="1"/>
  <c r="AI9" i="15" s="1"/>
  <c r="B75" i="14" l="1"/>
  <c r="B7" i="15" s="1"/>
  <c r="B9" i="15" s="1"/>
  <c r="C75" i="14"/>
  <c r="C7" i="15" s="1"/>
  <c r="C9" i="15" s="1"/>
  <c r="D75" i="14"/>
  <c r="D7" i="15" s="1"/>
  <c r="D9" i="15" s="1"/>
  <c r="E75" i="14"/>
  <c r="E7" i="15" s="1"/>
  <c r="E9" i="15" s="1"/>
  <c r="F75" i="14"/>
  <c r="F7" i="15" s="1"/>
  <c r="F9" i="15" s="1"/>
  <c r="G75" i="14"/>
  <c r="G7" i="15" s="1"/>
  <c r="G9" i="15" s="1"/>
  <c r="H75" i="14"/>
  <c r="H7" i="15" s="1"/>
  <c r="H9" i="15" s="1"/>
  <c r="I75" i="14"/>
  <c r="I7" i="15" s="1"/>
  <c r="I9" i="15" s="1"/>
  <c r="J75" i="14"/>
  <c r="J7" i="15" s="1"/>
  <c r="J9" i="15" s="1"/>
  <c r="K75" i="14"/>
  <c r="K7" i="15" s="1"/>
  <c r="K9" i="15" s="1"/>
  <c r="L75" i="14"/>
  <c r="L7" i="15" s="1"/>
  <c r="L9" i="15" s="1"/>
  <c r="M75" i="14"/>
  <c r="M7" i="15" s="1"/>
  <c r="M9" i="15" s="1"/>
  <c r="N75" i="14"/>
  <c r="N7" i="15" s="1"/>
  <c r="N9" i="15" s="1"/>
  <c r="O75" i="14"/>
  <c r="O7" i="15" s="1"/>
  <c r="O9" i="15" s="1"/>
  <c r="P75" i="14"/>
  <c r="P7" i="15" s="1"/>
  <c r="P9" i="15" s="1"/>
  <c r="Q75" i="14"/>
  <c r="Q7" i="15" s="1"/>
  <c r="Q9" i="15" s="1"/>
  <c r="R75" i="14"/>
  <c r="R7" i="15" s="1"/>
  <c r="R9" i="15" s="1"/>
  <c r="S75" i="14"/>
  <c r="S7" i="15" s="1"/>
  <c r="S9" i="15" s="1"/>
  <c r="T75" i="14"/>
  <c r="T7" i="15" s="1"/>
  <c r="T9" i="15" s="1"/>
  <c r="U75" i="14"/>
  <c r="U7" i="15" s="1"/>
  <c r="U9" i="15" s="1"/>
  <c r="V75" i="14"/>
  <c r="V7" i="15" s="1"/>
  <c r="V9" i="15" s="1"/>
  <c r="W75" i="14"/>
  <c r="W7" i="15" s="1"/>
  <c r="W9" i="15" s="1"/>
  <c r="X75" i="14"/>
  <c r="X7" i="15" s="1"/>
  <c r="X9" i="15" s="1"/>
  <c r="Y75" i="14"/>
  <c r="Y7" i="15" s="1"/>
  <c r="Y9" i="15" s="1"/>
  <c r="Z75" i="14"/>
  <c r="Z7" i="15" s="1"/>
  <c r="Z9" i="15" s="1"/>
</calcChain>
</file>

<file path=xl/sharedStrings.xml><?xml version="1.0" encoding="utf-8"?>
<sst xmlns="http://schemas.openxmlformats.org/spreadsheetml/2006/main" count="238" uniqueCount="160">
  <si>
    <t>Year</t>
  </si>
  <si>
    <t xml:space="preserve">   Total</t>
  </si>
  <si>
    <t>Energy Information Administration</t>
  </si>
  <si>
    <t>Model subscript</t>
  </si>
  <si>
    <t>cement and other carbonate use</t>
  </si>
  <si>
    <t>URL</t>
  </si>
  <si>
    <t>natural gas and petroleum systems</t>
  </si>
  <si>
    <t>iron and steel</t>
  </si>
  <si>
    <t>chemicals</t>
  </si>
  <si>
    <t>waste management</t>
  </si>
  <si>
    <t>other industries</t>
  </si>
  <si>
    <t>Note</t>
  </si>
  <si>
    <t>Refining industry only</t>
  </si>
  <si>
    <t>mining</t>
  </si>
  <si>
    <t xml:space="preserve"> Distillate Fuel Oil</t>
  </si>
  <si>
    <t xml:space="preserve"> Residual Fuel Oil</t>
  </si>
  <si>
    <t xml:space="preserve"> Liquefied Petroleum Gases</t>
  </si>
  <si>
    <t xml:space="preserve"> Petroleum Coke</t>
  </si>
  <si>
    <t xml:space="preserve"> Other Petroleum 2/</t>
  </si>
  <si>
    <t xml:space="preserve"> Natural Gas</t>
  </si>
  <si>
    <t xml:space="preserve"> Steam Coal</t>
  </si>
  <si>
    <t xml:space="preserve"> Metallurgical Coal</t>
  </si>
  <si>
    <t xml:space="preserve">   Coal Subtotal</t>
  </si>
  <si>
    <t xml:space="preserve"> Renewables</t>
  </si>
  <si>
    <t xml:space="preserve"> Purchased Electricity</t>
  </si>
  <si>
    <t xml:space="preserve"> Still Gas</t>
  </si>
  <si>
    <t xml:space="preserve">    of which:  Heat and Power</t>
  </si>
  <si>
    <t xml:space="preserve">    of which:  Feedstocks</t>
  </si>
  <si>
    <t xml:space="preserve">    of which:  Gas-to-Liquids Heat</t>
  </si>
  <si>
    <t xml:space="preserve"> Steam Coal 3/</t>
  </si>
  <si>
    <t>Table</t>
  </si>
  <si>
    <t xml:space="preserve"> Net Coke Imports</t>
  </si>
  <si>
    <t xml:space="preserve">    Residual Fuel Oil</t>
  </si>
  <si>
    <t xml:space="preserve">    Distillate Fuel Oil</t>
  </si>
  <si>
    <t xml:space="preserve">    Petroleum Coke</t>
  </si>
  <si>
    <t xml:space="preserve">    Other Petroleum 2/</t>
  </si>
  <si>
    <t xml:space="preserve">    Natural Gas</t>
  </si>
  <si>
    <t xml:space="preserve">    Steam Coal</t>
  </si>
  <si>
    <t xml:space="preserve">    Renewables</t>
  </si>
  <si>
    <t xml:space="preserve">    Purchased Electricity</t>
  </si>
  <si>
    <t xml:space="preserve">      Total Heat and Power</t>
  </si>
  <si>
    <t xml:space="preserve">      Residual Fuel Oil</t>
  </si>
  <si>
    <t xml:space="preserve">      Distillate Fuel Oil</t>
  </si>
  <si>
    <t xml:space="preserve">      Motor Gasoline</t>
  </si>
  <si>
    <t xml:space="preserve">      Other Petroleum 1/</t>
  </si>
  <si>
    <t xml:space="preserve">      Natural Gas</t>
  </si>
  <si>
    <t xml:space="preserve">      Steam Coal</t>
  </si>
  <si>
    <t xml:space="preserve">      Renewables</t>
  </si>
  <si>
    <t xml:space="preserve">      Purchased Electricity excluding Oil Shale</t>
  </si>
  <si>
    <t xml:space="preserve">      Purchased Electricity for Oil Shale</t>
  </si>
  <si>
    <t xml:space="preserve">         Total</t>
  </si>
  <si>
    <t>Table 2</t>
  </si>
  <si>
    <t xml:space="preserve">      Purchased Electricity</t>
  </si>
  <si>
    <t>agriculture</t>
  </si>
  <si>
    <t xml:space="preserve">   Distillate Fuel Oil</t>
  </si>
  <si>
    <t xml:space="preserve">   Residual Fuel Oil</t>
  </si>
  <si>
    <t xml:space="preserve">   Petrochemical Feedstocks</t>
  </si>
  <si>
    <t xml:space="preserve">   Natural Gas</t>
  </si>
  <si>
    <t xml:space="preserve">   Natural-Gas-to-Liquids Heat and Power</t>
  </si>
  <si>
    <t xml:space="preserve">     Natural Gas Subtotal</t>
  </si>
  <si>
    <t xml:space="preserve">   Metallurgical Coal</t>
  </si>
  <si>
    <t xml:space="preserve">   Other Industrial Coal</t>
  </si>
  <si>
    <t xml:space="preserve">   Coal-to-Liquids Heat and Power</t>
  </si>
  <si>
    <t xml:space="preserve">   Net Coal Coke Imports</t>
  </si>
  <si>
    <t xml:space="preserve">     Coal Subtotal</t>
  </si>
  <si>
    <t xml:space="preserve">   Biofuels Heat and Coproducts</t>
  </si>
  <si>
    <t xml:space="preserve">   Electricity</t>
  </si>
  <si>
    <t xml:space="preserve">     Delivered Energy</t>
  </si>
  <si>
    <t xml:space="preserve">   Electricity Related Losses</t>
  </si>
  <si>
    <t xml:space="preserve">     Total</t>
  </si>
  <si>
    <t>http://iopscience.iop.org/1748-9326/7/3/034034/media/erl426087suppdata.pdf</t>
  </si>
  <si>
    <t>Sources:</t>
  </si>
  <si>
    <t>All Subscripts Except Waste Management</t>
  </si>
  <si>
    <t>Waste Management (2010)</t>
  </si>
  <si>
    <t>U.S. Census Bureau</t>
  </si>
  <si>
    <t>wastewater only (2010)</t>
  </si>
  <si>
    <t>Sanders, Kelly and Webber, Michael.</t>
  </si>
  <si>
    <t>Evaluating the energy consumed for water use in the United States</t>
  </si>
  <si>
    <t>Supplementary data, Page 6, Paragraph 1</t>
  </si>
  <si>
    <t>Sanders and Webber 2012 plus population estimates (U.S. Census Bureau)</t>
  </si>
  <si>
    <t>See below for links to tables used</t>
  </si>
  <si>
    <t>Cement and other carbonate use (BTU)</t>
  </si>
  <si>
    <t>Natural gas and petroleum systems (BTU)</t>
  </si>
  <si>
    <t>Iron and steel (BTU)</t>
  </si>
  <si>
    <t>Chemicals (BTU)</t>
  </si>
  <si>
    <t>Mining (BTU)</t>
  </si>
  <si>
    <t>Waste management (BTU)</t>
  </si>
  <si>
    <t>Other industries (BTU)</t>
  </si>
  <si>
    <t>Note:</t>
  </si>
  <si>
    <t>electricity and non-electric energy from renewable sources.  We do not include this line</t>
  </si>
  <si>
    <t>in electricity fuel use, because that total is used to calculate demand for electricity from</t>
  </si>
  <si>
    <t>the Electricity Supply sector (and therefore should exclude on-site generation).</t>
  </si>
  <si>
    <t>Since the AEO doesn't break down this category into solar, wind, biomass, etc. we do not</t>
  </si>
  <si>
    <t>know how much on-site renewables generation was from biomass.  We assume the vast</t>
  </si>
  <si>
    <t>majority is from solar, small wind turbines, etc. and only assign the "Biofuels Heat and</t>
  </si>
  <si>
    <t>Coproducts" column to the Biomass fuel type.  This likely slightly under-estimates biomass</t>
  </si>
  <si>
    <t>fuel usage by the Industry Sector.</t>
  </si>
  <si>
    <t>No information is provided on district heat usage for industry.  We assume this usage is zero.</t>
  </si>
  <si>
    <t>(Heat generated on-site is not district heat.)</t>
  </si>
  <si>
    <t>Agriculture (BTU)</t>
  </si>
  <si>
    <t>Industry total minus the industries above</t>
  </si>
  <si>
    <t xml:space="preserve"> Propane</t>
  </si>
  <si>
    <t xml:space="preserve">   Petroleum and Other Liquids Subtotal</t>
  </si>
  <si>
    <t>Cement and Lime Industry Energy Consumption (trillion BTU) from Table 30</t>
  </si>
  <si>
    <t>Refining Industry Energy Consumption (trillion BTU) from Table 25</t>
  </si>
  <si>
    <t>Iron and Steel Industry Energy Use (trillion BTU) from Table 31</t>
  </si>
  <si>
    <t>Chemicals Industry Energy Use for Heat and Power (trillion BTU) from Table 28</t>
  </si>
  <si>
    <t xml:space="preserve">    Propane</t>
  </si>
  <si>
    <t xml:space="preserve">      Petroleum and Other Liquids Subtotal</t>
  </si>
  <si>
    <t xml:space="preserve">         Petroleum and Other Liquids Subtotal</t>
  </si>
  <si>
    <t>Mining Energy Use (trillion BTU) from Table 35</t>
  </si>
  <si>
    <t>U.S. Population</t>
  </si>
  <si>
    <t>2010 Primary Energy (assumed to be elec.)</t>
  </si>
  <si>
    <t>U.S. Population (2010)</t>
  </si>
  <si>
    <t>Primary Energy Use (assumed to be elec.)</t>
  </si>
  <si>
    <t>Wastewater Energy Use (trillion BTU), Sanders and Webber</t>
  </si>
  <si>
    <t>Agriculture Energy Use (trillion BTU) from Table 35</t>
  </si>
  <si>
    <t xml:space="preserve">      Propane</t>
  </si>
  <si>
    <t>Industry (Total) Energy Use (quadrillion BTU) from Table 2</t>
  </si>
  <si>
    <t xml:space="preserve">     Petroleum and Other Liquids Subtotal</t>
  </si>
  <si>
    <t>The "Renewables" rows in the source data are for on-site generation, including both</t>
  </si>
  <si>
    <t>Table 30</t>
  </si>
  <si>
    <t>http://www.eia.gov/forecasts/aeo/supplement/suptab_39.xlsx</t>
  </si>
  <si>
    <t>Table 25</t>
  </si>
  <si>
    <t>http://www.eia.gov/forecasts/aeo/supplement/suptab_34.xlsx</t>
  </si>
  <si>
    <t>Table 31</t>
  </si>
  <si>
    <t>http://www.eia.gov/forecasts/aeo/supplement/suptab_40.xlsx</t>
  </si>
  <si>
    <t>Table 28</t>
  </si>
  <si>
    <t>http://www.eia.gov/forecasts/aeo/supplement/suptab_37.xlsx</t>
  </si>
  <si>
    <t>We intentionally exclude feedstocks.</t>
  </si>
  <si>
    <t>Table 35</t>
  </si>
  <si>
    <t>http://www.eia.gov/forecasts/aeo/supplement/suptab_44.xlsx</t>
  </si>
  <si>
    <t>http://www.eia.gov/forecasts/aeo/excel/aeotab_2.xlsx</t>
  </si>
  <si>
    <t>Fuel Used for Energy."  However, we exclude metallurgical coal (and net coke imports) from this</t>
  </si>
  <si>
    <t>variable, rather than using the BoPUfE variable to do it.  This is simply following the format of the</t>
  </si>
  <si>
    <t>EIA data source, which excludes metallurgical coal from the table used to determine PoFUfE in</t>
  </si>
  <si>
    <t>this model.</t>
  </si>
  <si>
    <t>Note that fuel usage from our EIA source for this variable includes fuel used for non-energy purposes.</t>
  </si>
  <si>
    <t>Any emissions associated with non-energy uses of fuel are already included in the "BPEiC BAU</t>
  </si>
  <si>
    <t>Process Emissions in CO2e" variable, so we need to remove non-energy fuel use from the total Industrial</t>
  </si>
  <si>
    <t xml:space="preserve">      Lease and Plant Fuel 2/</t>
  </si>
  <si>
    <t>Population</t>
  </si>
  <si>
    <t>Table 1</t>
  </si>
  <si>
    <t>BIFUbC BAU Industrial Fuel Use before CCS</t>
  </si>
  <si>
    <t>The words "before CCS" in this variable name indicate that this is the fuel use by industry, excluding</t>
  </si>
  <si>
    <t>any fuel used to power the energy-intensive process of carbon capture and sequestration.  If any CCS</t>
  </si>
  <si>
    <t>is performed by Industry in the BAU case, this is handled in CCS sector input variables, not here.</t>
  </si>
  <si>
    <t>https://www2.census.gov/programs-surveys/popproj/tables/2017/2017-summary-tables/np2017-t1.xlsx</t>
  </si>
  <si>
    <t>2017 National Population Projections: Summary Tables</t>
  </si>
  <si>
    <t>Fuel Use.  This is handled in Vensim using a separate variable, "PoFUfE Proportion of</t>
  </si>
  <si>
    <t>Note that Lease and Plant Fuel under Mining is actually natural gas consumed in wells and fields.</t>
  </si>
  <si>
    <t>We count this in the Natural Gas and Petroleum Systems sub industry and not in mining.</t>
  </si>
  <si>
    <t xml:space="preserve"> Biofuels Heat and Coproducts</t>
  </si>
  <si>
    <t xml:space="preserve">   Liquefied Petroleum Gases and Other 6/</t>
  </si>
  <si>
    <t xml:space="preserve">   Motor Gasoline 3/</t>
  </si>
  <si>
    <t xml:space="preserve">   Other Petroleum 7/</t>
  </si>
  <si>
    <t xml:space="preserve">   Lease and Plant Fuel 8/</t>
  </si>
  <si>
    <t xml:space="preserve">   Natural Gas to Liquefy Gas for Export 9/</t>
  </si>
  <si>
    <t xml:space="preserve">   Renewable Energy 10/</t>
  </si>
  <si>
    <t>Annual Energy Outlook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</si>
</sst>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%"/>
    <numFmt numFmtId="166" formatCode="0.000E+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8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7" fillId="0" borderId="0" xfId="9" applyFont="1" applyAlignment="1" applyProtection="1"/>
    <xf numFmtId="0" fontId="1" fillId="2" borderId="0" xfId="8" applyFont="1" applyFill="1"/>
    <xf numFmtId="0" fontId="0" fillId="0" borderId="0" xfId="0"/>
    <xf numFmtId="0" fontId="3" fillId="0" borderId="0" xfId="0" applyFont="1"/>
    <xf numFmtId="0" fontId="3" fillId="0" borderId="0" xfId="0" applyNumberFormat="1" applyFont="1" applyBorder="1" applyAlignment="1" applyProtection="1">
      <alignment horizontal="right"/>
      <protection locked="0"/>
    </xf>
    <xf numFmtId="0" fontId="0" fillId="2" borderId="0" xfId="0" applyFill="1"/>
    <xf numFmtId="0" fontId="8" fillId="0" borderId="0" xfId="0" applyFont="1" applyFill="1" applyBorder="1"/>
    <xf numFmtId="0" fontId="8" fillId="0" borderId="0" xfId="2" applyFont="1" applyFill="1" applyBorder="1" applyAlignment="1">
      <alignment wrapText="1"/>
    </xf>
    <xf numFmtId="0" fontId="4" fillId="0" borderId="0" xfId="9" applyAlignment="1" applyProtection="1"/>
    <xf numFmtId="1" fontId="3" fillId="0" borderId="0" xfId="0" applyNumberFormat="1" applyFont="1"/>
    <xf numFmtId="0" fontId="0" fillId="0" borderId="8" xfId="2" applyFont="1" applyFill="1" applyBorder="1" applyAlignment="1">
      <alignment wrapText="1"/>
    </xf>
    <xf numFmtId="164" fontId="0" fillId="0" borderId="2" xfId="2" applyNumberFormat="1" applyFont="1" applyFill="1" applyAlignment="1">
      <alignment horizontal="right" wrapText="1"/>
    </xf>
    <xf numFmtId="0" fontId="11" fillId="0" borderId="9" xfId="5" applyFont="1" applyFill="1" applyBorder="1" applyAlignment="1">
      <alignment wrapText="1"/>
    </xf>
    <xf numFmtId="164" fontId="2" fillId="0" borderId="4" xfId="5" applyNumberFormat="1" applyFill="1" applyAlignment="1">
      <alignment horizontal="right" wrapText="1"/>
    </xf>
    <xf numFmtId="4" fontId="0" fillId="0" borderId="2" xfId="2" applyNumberFormat="1" applyFont="1" applyFill="1" applyAlignment="1">
      <alignment horizontal="right" wrapText="1"/>
    </xf>
    <xf numFmtId="4" fontId="2" fillId="0" borderId="4" xfId="5" applyNumberFormat="1" applyFill="1" applyAlignment="1">
      <alignment horizontal="right" wrapText="1"/>
    </xf>
    <xf numFmtId="0" fontId="12" fillId="0" borderId="0" xfId="9" applyFont="1" applyAlignment="1" applyProtection="1"/>
    <xf numFmtId="0" fontId="0" fillId="0" borderId="0" xfId="0" applyFont="1"/>
    <xf numFmtId="165" fontId="0" fillId="0" borderId="2" xfId="2" applyNumberFormat="1" applyFont="1" applyFill="1" applyAlignment="1">
      <alignment horizontal="right" wrapText="1"/>
    </xf>
    <xf numFmtId="165" fontId="2" fillId="0" borderId="4" xfId="5" applyNumberFormat="1" applyFill="1" applyAlignment="1">
      <alignment horizontal="right" wrapText="1"/>
    </xf>
    <xf numFmtId="166" fontId="0" fillId="0" borderId="0" xfId="0" applyNumberFormat="1"/>
    <xf numFmtId="1" fontId="1" fillId="0" borderId="0" xfId="0" applyNumberFormat="1" applyFont="1"/>
    <xf numFmtId="0" fontId="11" fillId="0" borderId="10" xfId="1" applyFont="1" applyFill="1" applyBorder="1" applyAlignment="1">
      <alignment wrapText="1"/>
    </xf>
    <xf numFmtId="4" fontId="0" fillId="0" borderId="0" xfId="0" applyNumberFormat="1"/>
  </cellXfs>
  <cellStyles count="18">
    <cellStyle name="Body: normal cell" xfId="2"/>
    <cellStyle name="Followed Hyperlink" xfId="10" builtinId="9" customBuiltin="1"/>
    <cellStyle name="Font: Calibri, 9pt regular" xfId="8"/>
    <cellStyle name="Footnotes: all except top row" xfId="11"/>
    <cellStyle name="Footnotes: top row" xfId="6"/>
    <cellStyle name="Header: bottom row" xfId="1"/>
    <cellStyle name="Header: top rows" xfId="3"/>
    <cellStyle name="Hyperlink" xfId="9" builtinId="8" customBuiltin="1"/>
    <cellStyle name="Normal" xfId="0" builtinId="0"/>
    <cellStyle name="Normal 3" xfId="13"/>
    <cellStyle name="Normal 4" xfId="14"/>
    <cellStyle name="Normal 5" xfId="15"/>
    <cellStyle name="Normal 58" xfId="17"/>
    <cellStyle name="Normal 6" xfId="16"/>
    <cellStyle name="Parent row" xfId="5"/>
    <cellStyle name="Section Break" xfId="7"/>
    <cellStyle name="Section Break: parent row" xfId="4"/>
    <cellStyle name="Table title" xfId="12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2.xlsx" TargetMode="External"/><Relationship Id="rId2" Type="http://schemas.openxmlformats.org/officeDocument/2006/relationships/hyperlink" Target="http://iopscience.iop.org/1748-9326/7/3/034034/media/erl426087suppdata.pdf" TargetMode="External"/><Relationship Id="rId1" Type="http://schemas.openxmlformats.org/officeDocument/2006/relationships/hyperlink" Target="http://iopscience.iop.org/1748-9326/7/3/034034/media/erl426087suppdata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opLeftCell="A6" workbookViewId="0">
      <selection activeCell="B7" sqref="B7"/>
    </sheetView>
  </sheetViews>
  <sheetFormatPr defaultColWidth="8.86328125" defaultRowHeight="14.25" x14ac:dyDescent="0.45"/>
  <cols>
    <col min="2" max="2" width="41.1328125" customWidth="1"/>
    <col min="3" max="3" width="42.3984375" customWidth="1"/>
    <col min="4" max="4" width="44.1328125" style="6" customWidth="1"/>
    <col min="5" max="5" width="60.3984375" customWidth="1"/>
  </cols>
  <sheetData>
    <row r="1" spans="1:5" x14ac:dyDescent="0.45">
      <c r="A1" s="1" t="s">
        <v>143</v>
      </c>
    </row>
    <row r="3" spans="1:5" x14ac:dyDescent="0.45">
      <c r="A3" s="1" t="s">
        <v>71</v>
      </c>
      <c r="B3" s="3" t="s">
        <v>72</v>
      </c>
    </row>
    <row r="4" spans="1:5" x14ac:dyDescent="0.45">
      <c r="B4" t="s">
        <v>2</v>
      </c>
    </row>
    <row r="5" spans="1:5" x14ac:dyDescent="0.45">
      <c r="B5" s="2">
        <v>2019</v>
      </c>
    </row>
    <row r="6" spans="1:5" s="6" customFormat="1" x14ac:dyDescent="0.45">
      <c r="B6" t="s">
        <v>159</v>
      </c>
    </row>
    <row r="7" spans="1:5" x14ac:dyDescent="0.45">
      <c r="B7" t="s">
        <v>80</v>
      </c>
    </row>
    <row r="8" spans="1:5" s="6" customFormat="1" x14ac:dyDescent="0.45"/>
    <row r="9" spans="1:5" s="6" customFormat="1" x14ac:dyDescent="0.45">
      <c r="B9" s="3" t="s">
        <v>73</v>
      </c>
      <c r="C9" s="3" t="s">
        <v>141</v>
      </c>
      <c r="D9" s="4"/>
    </row>
    <row r="10" spans="1:5" s="6" customFormat="1" x14ac:dyDescent="0.45">
      <c r="B10" t="s">
        <v>76</v>
      </c>
      <c r="C10" t="s">
        <v>74</v>
      </c>
      <c r="D10" s="4"/>
    </row>
    <row r="11" spans="1:5" s="6" customFormat="1" x14ac:dyDescent="0.45">
      <c r="B11" s="2">
        <v>2012</v>
      </c>
      <c r="C11" s="2">
        <v>2017</v>
      </c>
      <c r="D11" s="4"/>
    </row>
    <row r="12" spans="1:5" s="6" customFormat="1" x14ac:dyDescent="0.45">
      <c r="B12" s="6" t="s">
        <v>77</v>
      </c>
      <c r="C12" s="6" t="s">
        <v>148</v>
      </c>
      <c r="D12" s="4"/>
    </row>
    <row r="13" spans="1:5" s="6" customFormat="1" x14ac:dyDescent="0.45">
      <c r="B13" s="12" t="s">
        <v>70</v>
      </c>
      <c r="C13" s="4" t="s">
        <v>147</v>
      </c>
      <c r="D13" s="4"/>
    </row>
    <row r="14" spans="1:5" s="6" customFormat="1" x14ac:dyDescent="0.45">
      <c r="B14" s="6" t="s">
        <v>78</v>
      </c>
      <c r="C14" s="20" t="s">
        <v>142</v>
      </c>
      <c r="D14" s="4"/>
    </row>
    <row r="15" spans="1:5" s="6" customFormat="1" x14ac:dyDescent="0.45">
      <c r="D15" s="4"/>
      <c r="E15" s="4"/>
    </row>
    <row r="16" spans="1:5" x14ac:dyDescent="0.45">
      <c r="B16" s="3" t="s">
        <v>3</v>
      </c>
      <c r="C16" s="3" t="s">
        <v>30</v>
      </c>
      <c r="D16" s="3" t="s">
        <v>11</v>
      </c>
      <c r="E16" s="3" t="s">
        <v>5</v>
      </c>
    </row>
    <row r="17" spans="1:5" x14ac:dyDescent="0.45">
      <c r="B17" t="s">
        <v>4</v>
      </c>
      <c r="C17" t="s">
        <v>121</v>
      </c>
      <c r="E17" s="4" t="s">
        <v>122</v>
      </c>
    </row>
    <row r="18" spans="1:5" x14ac:dyDescent="0.45">
      <c r="B18" t="s">
        <v>6</v>
      </c>
      <c r="C18" t="s">
        <v>123</v>
      </c>
      <c r="D18" s="6" t="s">
        <v>12</v>
      </c>
      <c r="E18" s="4" t="s">
        <v>124</v>
      </c>
    </row>
    <row r="19" spans="1:5" x14ac:dyDescent="0.45">
      <c r="B19" t="s">
        <v>7</v>
      </c>
      <c r="C19" t="s">
        <v>125</v>
      </c>
      <c r="E19" s="4" t="s">
        <v>126</v>
      </c>
    </row>
    <row r="20" spans="1:5" x14ac:dyDescent="0.45">
      <c r="B20" t="s">
        <v>8</v>
      </c>
      <c r="C20" t="s">
        <v>127</v>
      </c>
      <c r="D20" s="6" t="s">
        <v>129</v>
      </c>
      <c r="E20" s="4" t="s">
        <v>128</v>
      </c>
    </row>
    <row r="21" spans="1:5" x14ac:dyDescent="0.45">
      <c r="B21" t="s">
        <v>13</v>
      </c>
      <c r="C21" t="s">
        <v>130</v>
      </c>
      <c r="E21" s="4" t="s">
        <v>131</v>
      </c>
    </row>
    <row r="22" spans="1:5" x14ac:dyDescent="0.45">
      <c r="B22" t="s">
        <v>9</v>
      </c>
      <c r="C22" t="s">
        <v>79</v>
      </c>
      <c r="D22" s="6" t="s">
        <v>75</v>
      </c>
      <c r="E22" s="4" t="s">
        <v>70</v>
      </c>
    </row>
    <row r="23" spans="1:5" x14ac:dyDescent="0.45">
      <c r="B23" t="s">
        <v>53</v>
      </c>
      <c r="C23" s="6" t="s">
        <v>130</v>
      </c>
      <c r="E23" s="4" t="s">
        <v>131</v>
      </c>
    </row>
    <row r="24" spans="1:5" x14ac:dyDescent="0.45">
      <c r="B24" t="s">
        <v>10</v>
      </c>
      <c r="C24" t="s">
        <v>51</v>
      </c>
      <c r="D24" s="6" t="s">
        <v>100</v>
      </c>
      <c r="E24" s="12" t="s">
        <v>132</v>
      </c>
    </row>
    <row r="25" spans="1:5" s="6" customFormat="1" x14ac:dyDescent="0.45"/>
    <row r="26" spans="1:5" x14ac:dyDescent="0.45">
      <c r="A26" s="1" t="s">
        <v>88</v>
      </c>
    </row>
    <row r="27" spans="1:5" s="6" customFormat="1" x14ac:dyDescent="0.45">
      <c r="A27" s="21" t="s">
        <v>144</v>
      </c>
    </row>
    <row r="28" spans="1:5" s="6" customFormat="1" x14ac:dyDescent="0.45">
      <c r="A28" s="21" t="s">
        <v>145</v>
      </c>
    </row>
    <row r="29" spans="1:5" s="6" customFormat="1" x14ac:dyDescent="0.45">
      <c r="A29" s="21" t="s">
        <v>146</v>
      </c>
    </row>
    <row r="30" spans="1:5" s="6" customFormat="1" x14ac:dyDescent="0.45">
      <c r="A30" s="1"/>
    </row>
    <row r="31" spans="1:5" x14ac:dyDescent="0.45">
      <c r="A31" t="s">
        <v>120</v>
      </c>
    </row>
    <row r="32" spans="1:5" x14ac:dyDescent="0.45">
      <c r="A32" t="s">
        <v>89</v>
      </c>
    </row>
    <row r="33" spans="1:1" x14ac:dyDescent="0.45">
      <c r="A33" t="s">
        <v>90</v>
      </c>
    </row>
    <row r="34" spans="1:1" x14ac:dyDescent="0.45">
      <c r="A34" t="s">
        <v>91</v>
      </c>
    </row>
    <row r="36" spans="1:1" x14ac:dyDescent="0.45">
      <c r="A36" t="s">
        <v>92</v>
      </c>
    </row>
    <row r="37" spans="1:1" x14ac:dyDescent="0.45">
      <c r="A37" t="s">
        <v>93</v>
      </c>
    </row>
    <row r="38" spans="1:1" x14ac:dyDescent="0.45">
      <c r="A38" t="s">
        <v>94</v>
      </c>
    </row>
    <row r="39" spans="1:1" x14ac:dyDescent="0.45">
      <c r="A39" t="s">
        <v>95</v>
      </c>
    </row>
    <row r="40" spans="1:1" x14ac:dyDescent="0.45">
      <c r="A40" t="s">
        <v>96</v>
      </c>
    </row>
    <row r="41" spans="1:1" s="6" customFormat="1" x14ac:dyDescent="0.45"/>
    <row r="42" spans="1:1" s="6" customFormat="1" x14ac:dyDescent="0.45">
      <c r="A42" s="6" t="s">
        <v>97</v>
      </c>
    </row>
    <row r="43" spans="1:1" s="6" customFormat="1" x14ac:dyDescent="0.45">
      <c r="A43" s="6" t="s">
        <v>98</v>
      </c>
    </row>
    <row r="45" spans="1:1" s="6" customFormat="1" x14ac:dyDescent="0.45">
      <c r="A45" s="6" t="s">
        <v>137</v>
      </c>
    </row>
    <row r="46" spans="1:1" s="6" customFormat="1" x14ac:dyDescent="0.45">
      <c r="A46" s="6" t="s">
        <v>138</v>
      </c>
    </row>
    <row r="47" spans="1:1" s="6" customFormat="1" x14ac:dyDescent="0.45">
      <c r="A47" s="6" t="s">
        <v>139</v>
      </c>
    </row>
    <row r="48" spans="1:1" s="6" customFormat="1" x14ac:dyDescent="0.45">
      <c r="A48" s="6" t="s">
        <v>149</v>
      </c>
    </row>
    <row r="49" spans="1:1" s="6" customFormat="1" x14ac:dyDescent="0.45">
      <c r="A49" s="6" t="s">
        <v>133</v>
      </c>
    </row>
    <row r="50" spans="1:1" s="6" customFormat="1" x14ac:dyDescent="0.45">
      <c r="A50" s="6" t="s">
        <v>134</v>
      </c>
    </row>
    <row r="51" spans="1:1" s="6" customFormat="1" x14ac:dyDescent="0.45">
      <c r="A51" s="6" t="s">
        <v>135</v>
      </c>
    </row>
    <row r="52" spans="1:1" s="6" customFormat="1" x14ac:dyDescent="0.45">
      <c r="A52" s="6" t="s">
        <v>136</v>
      </c>
    </row>
    <row r="53" spans="1:1" s="6" customFormat="1" x14ac:dyDescent="0.45"/>
    <row r="54" spans="1:1" x14ac:dyDescent="0.45">
      <c r="A54" s="21" t="s">
        <v>150</v>
      </c>
    </row>
    <row r="55" spans="1:1" x14ac:dyDescent="0.45">
      <c r="A55" s="21" t="s">
        <v>151</v>
      </c>
    </row>
  </sheetData>
  <hyperlinks>
    <hyperlink ref="E22" r:id="rId1"/>
    <hyperlink ref="B13" r:id="rId2"/>
    <hyperlink ref="E24" r:id="rId3"/>
  </hyperlinks>
  <pageMargins left="0.7" right="0.7" top="0.75" bottom="0.75" header="0.3" footer="0.3"/>
  <pageSetup orientation="portrait" horizontalDpi="1200" verticalDpi="1200"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1"/>
  <sheetViews>
    <sheetView tabSelected="1" workbookViewId="0">
      <pane ySplit="1" topLeftCell="A56" activePane="bottomLeft" state="frozen"/>
      <selection pane="bottomLeft" activeCell="A99" sqref="A99:XFD99"/>
    </sheetView>
  </sheetViews>
  <sheetFormatPr defaultRowHeight="14.25" x14ac:dyDescent="0.45"/>
  <cols>
    <col min="1" max="1" width="41" customWidth="1"/>
    <col min="2" max="35" width="9.1328125" customWidth="1"/>
  </cols>
  <sheetData>
    <row r="1" spans="1:35" ht="14.65" thickBot="1" x14ac:dyDescent="0.5">
      <c r="A1" s="1" t="s">
        <v>0</v>
      </c>
      <c r="B1" s="26">
        <v>2017</v>
      </c>
      <c r="C1" s="26">
        <v>2018</v>
      </c>
      <c r="D1" s="26">
        <v>2019</v>
      </c>
      <c r="E1" s="26">
        <v>2020</v>
      </c>
      <c r="F1" s="26">
        <v>2021</v>
      </c>
      <c r="G1" s="26">
        <v>2022</v>
      </c>
      <c r="H1" s="26">
        <v>2023</v>
      </c>
      <c r="I1" s="26">
        <v>2024</v>
      </c>
      <c r="J1" s="26">
        <v>2025</v>
      </c>
      <c r="K1" s="26">
        <v>2026</v>
      </c>
      <c r="L1" s="26">
        <v>2027</v>
      </c>
      <c r="M1" s="26">
        <v>2028</v>
      </c>
      <c r="N1" s="26">
        <v>2029</v>
      </c>
      <c r="O1" s="26">
        <v>2030</v>
      </c>
      <c r="P1" s="26">
        <v>2031</v>
      </c>
      <c r="Q1" s="26">
        <v>2032</v>
      </c>
      <c r="R1" s="26">
        <v>2033</v>
      </c>
      <c r="S1" s="26">
        <v>2034</v>
      </c>
      <c r="T1" s="26">
        <v>2035</v>
      </c>
      <c r="U1" s="26">
        <v>2036</v>
      </c>
      <c r="V1" s="26">
        <v>2037</v>
      </c>
      <c r="W1" s="26">
        <v>2038</v>
      </c>
      <c r="X1" s="26">
        <v>2039</v>
      </c>
      <c r="Y1" s="26">
        <v>2040</v>
      </c>
      <c r="Z1" s="26">
        <v>2041</v>
      </c>
      <c r="AA1" s="26">
        <v>2042</v>
      </c>
      <c r="AB1" s="26">
        <v>2043</v>
      </c>
      <c r="AC1" s="26">
        <v>2044</v>
      </c>
      <c r="AD1" s="26">
        <v>2045</v>
      </c>
      <c r="AE1" s="26">
        <v>2046</v>
      </c>
      <c r="AF1" s="26">
        <v>2047</v>
      </c>
      <c r="AG1" s="26">
        <v>2048</v>
      </c>
      <c r="AH1" s="26">
        <v>2049</v>
      </c>
      <c r="AI1" s="26">
        <v>2050</v>
      </c>
    </row>
    <row r="2" spans="1:35" s="9" customFormat="1" ht="14.65" thickTop="1" x14ac:dyDescent="0.45">
      <c r="A2" s="3" t="s">
        <v>103</v>
      </c>
    </row>
    <row r="3" spans="1:35" s="10" customFormat="1" ht="15" customHeight="1" x14ac:dyDescent="0.45">
      <c r="A3" s="14" t="s">
        <v>14</v>
      </c>
      <c r="B3" s="15">
        <v>14.138431000000001</v>
      </c>
      <c r="C3" s="15">
        <v>15.572227</v>
      </c>
      <c r="D3" s="15">
        <v>15.620759</v>
      </c>
      <c r="E3" s="15">
        <v>16.397696</v>
      </c>
      <c r="F3" s="15">
        <v>16.950479999999999</v>
      </c>
      <c r="G3" s="15">
        <v>17.432590000000001</v>
      </c>
      <c r="H3" s="15">
        <v>17.698060999999999</v>
      </c>
      <c r="I3" s="15">
        <v>17.816078000000001</v>
      </c>
      <c r="J3" s="15">
        <v>17.913336000000001</v>
      </c>
      <c r="K3" s="15">
        <v>18.135717</v>
      </c>
      <c r="L3" s="15">
        <v>18.258617000000001</v>
      </c>
      <c r="M3" s="15">
        <v>18.527752</v>
      </c>
      <c r="N3" s="15">
        <v>18.567302999999999</v>
      </c>
      <c r="O3" s="15">
        <v>18.875216999999999</v>
      </c>
      <c r="P3" s="15">
        <v>19.242215999999999</v>
      </c>
      <c r="Q3" s="15">
        <v>19.538059000000001</v>
      </c>
      <c r="R3" s="15">
        <v>19.675968000000001</v>
      </c>
      <c r="S3" s="15">
        <v>20.223763000000002</v>
      </c>
      <c r="T3" s="15">
        <v>20.696076999999999</v>
      </c>
      <c r="U3" s="15">
        <v>20.989719000000001</v>
      </c>
      <c r="V3" s="15">
        <v>21.424579999999999</v>
      </c>
      <c r="W3" s="15">
        <v>21.856983</v>
      </c>
      <c r="X3" s="15">
        <v>22.039871000000002</v>
      </c>
      <c r="Y3" s="15">
        <v>22.439035000000001</v>
      </c>
      <c r="Z3" s="15">
        <v>22.989891</v>
      </c>
      <c r="AA3" s="15">
        <v>23.364466</v>
      </c>
      <c r="AB3" s="15">
        <v>23.727817999999999</v>
      </c>
      <c r="AC3" s="15">
        <v>24.290876000000001</v>
      </c>
      <c r="AD3" s="15">
        <v>24.696815000000001</v>
      </c>
      <c r="AE3" s="15">
        <v>25.079277000000001</v>
      </c>
      <c r="AF3" s="15">
        <v>25.487309</v>
      </c>
      <c r="AG3" s="15">
        <v>25.840859999999999</v>
      </c>
      <c r="AH3" s="15">
        <v>26.062746000000001</v>
      </c>
      <c r="AI3" s="15">
        <v>26.49859</v>
      </c>
    </row>
    <row r="4" spans="1:35" s="10" customFormat="1" ht="15" customHeight="1" x14ac:dyDescent="0.45">
      <c r="A4" s="14" t="s">
        <v>15</v>
      </c>
      <c r="B4" s="15">
        <v>2.87887</v>
      </c>
      <c r="C4" s="15">
        <v>2.6198130000000002</v>
      </c>
      <c r="D4" s="15">
        <v>2.4479839999999999</v>
      </c>
      <c r="E4" s="15">
        <v>2.5495719999999999</v>
      </c>
      <c r="F4" s="15">
        <v>2.6444260000000002</v>
      </c>
      <c r="G4" s="15">
        <v>2.7002799999999998</v>
      </c>
      <c r="H4" s="15">
        <v>2.7492890000000001</v>
      </c>
      <c r="I4" s="15">
        <v>2.7946589999999998</v>
      </c>
      <c r="J4" s="15">
        <v>2.8408329999999999</v>
      </c>
      <c r="K4" s="15">
        <v>2.8730560000000001</v>
      </c>
      <c r="L4" s="15">
        <v>2.903794</v>
      </c>
      <c r="M4" s="15">
        <v>2.940947</v>
      </c>
      <c r="N4" s="15">
        <v>2.9708519999999998</v>
      </c>
      <c r="O4" s="15">
        <v>2.9941330000000002</v>
      </c>
      <c r="P4" s="15">
        <v>3.0220729999999998</v>
      </c>
      <c r="Q4" s="15">
        <v>3.0489449999999998</v>
      </c>
      <c r="R4" s="15">
        <v>3.0707309999999999</v>
      </c>
      <c r="S4" s="15">
        <v>3.1084580000000002</v>
      </c>
      <c r="T4" s="15">
        <v>3.1347109999999998</v>
      </c>
      <c r="U4" s="15">
        <v>3.1642489999999999</v>
      </c>
      <c r="V4" s="15">
        <v>3.199767</v>
      </c>
      <c r="W4" s="15">
        <v>3.2331080000000001</v>
      </c>
      <c r="X4" s="15">
        <v>3.2564709999999999</v>
      </c>
      <c r="Y4" s="15">
        <v>3.2897400000000001</v>
      </c>
      <c r="Z4" s="15">
        <v>3.330247</v>
      </c>
      <c r="AA4" s="15">
        <v>3.3636970000000002</v>
      </c>
      <c r="AB4" s="15">
        <v>3.3990239999999998</v>
      </c>
      <c r="AC4" s="15">
        <v>3.4425029999999999</v>
      </c>
      <c r="AD4" s="15">
        <v>3.4818549999999999</v>
      </c>
      <c r="AE4" s="15">
        <v>3.5195439999999998</v>
      </c>
      <c r="AF4" s="15">
        <v>3.560343</v>
      </c>
      <c r="AG4" s="15">
        <v>3.599958</v>
      </c>
      <c r="AH4" s="15">
        <v>3.6350850000000001</v>
      </c>
      <c r="AI4" s="15">
        <v>3.6794600000000002</v>
      </c>
    </row>
    <row r="5" spans="1:35" s="10" customFormat="1" ht="15" customHeight="1" x14ac:dyDescent="0.45">
      <c r="A5" s="14" t="s">
        <v>101</v>
      </c>
      <c r="B5" s="15">
        <v>0.66981299999999999</v>
      </c>
      <c r="C5" s="15">
        <v>0.80270799999999998</v>
      </c>
      <c r="D5" s="15">
        <v>0.67976199999999998</v>
      </c>
      <c r="E5" s="15">
        <v>0.29270400000000002</v>
      </c>
      <c r="F5" s="15">
        <v>0.29209800000000002</v>
      </c>
      <c r="G5" s="15">
        <v>0.28831200000000001</v>
      </c>
      <c r="H5" s="15">
        <v>0.285109</v>
      </c>
      <c r="I5" s="15">
        <v>0.27965699999999999</v>
      </c>
      <c r="J5" s="15">
        <v>0.27316299999999999</v>
      </c>
      <c r="K5" s="15">
        <v>0.26932800000000001</v>
      </c>
      <c r="L5" s="15">
        <v>0.26790399999999998</v>
      </c>
      <c r="M5" s="15">
        <v>0.26729199999999997</v>
      </c>
      <c r="N5" s="15">
        <v>0.26733499999999999</v>
      </c>
      <c r="O5" s="15">
        <v>0.267596</v>
      </c>
      <c r="P5" s="15">
        <v>0.26901999999999998</v>
      </c>
      <c r="Q5" s="15">
        <v>0.26884999999999998</v>
      </c>
      <c r="R5" s="15">
        <v>0.26913500000000001</v>
      </c>
      <c r="S5" s="15">
        <v>0.27086500000000002</v>
      </c>
      <c r="T5" s="15">
        <v>0.27224799999999999</v>
      </c>
      <c r="U5" s="15">
        <v>0.27231899999999998</v>
      </c>
      <c r="V5" s="15">
        <v>0.27353100000000002</v>
      </c>
      <c r="W5" s="15">
        <v>0.27459699999999998</v>
      </c>
      <c r="X5" s="15">
        <v>0.27468500000000001</v>
      </c>
      <c r="Y5" s="15">
        <v>0.27535599999999999</v>
      </c>
      <c r="Z5" s="15">
        <v>0.275918</v>
      </c>
      <c r="AA5" s="15">
        <v>0.27584500000000001</v>
      </c>
      <c r="AB5" s="15">
        <v>0.276283</v>
      </c>
      <c r="AC5" s="15">
        <v>0.27745199999999998</v>
      </c>
      <c r="AD5" s="15">
        <v>0.278949</v>
      </c>
      <c r="AE5" s="15">
        <v>0.280279</v>
      </c>
      <c r="AF5" s="15">
        <v>0.281615</v>
      </c>
      <c r="AG5" s="15">
        <v>0.282943</v>
      </c>
      <c r="AH5" s="15">
        <v>0.28473599999999999</v>
      </c>
      <c r="AI5" s="15">
        <v>0.28795799999999999</v>
      </c>
    </row>
    <row r="6" spans="1:35" s="10" customFormat="1" ht="15" customHeight="1" x14ac:dyDescent="0.45">
      <c r="A6" s="14" t="s">
        <v>17</v>
      </c>
      <c r="B6" s="15">
        <v>31.214072999999999</v>
      </c>
      <c r="C6" s="15">
        <v>35.649841000000002</v>
      </c>
      <c r="D6" s="15">
        <v>33.666831999999999</v>
      </c>
      <c r="E6" s="15">
        <v>34.059596999999997</v>
      </c>
      <c r="F6" s="15">
        <v>34.138897</v>
      </c>
      <c r="G6" s="15">
        <v>33.717078999999998</v>
      </c>
      <c r="H6" s="15">
        <v>33.448993999999999</v>
      </c>
      <c r="I6" s="15">
        <v>33.150607999999998</v>
      </c>
      <c r="J6" s="15">
        <v>32.830482000000003</v>
      </c>
      <c r="K6" s="15">
        <v>32.371597000000001</v>
      </c>
      <c r="L6" s="15">
        <v>31.906905999999999</v>
      </c>
      <c r="M6" s="15">
        <v>31.562411999999998</v>
      </c>
      <c r="N6" s="15">
        <v>31.235876000000001</v>
      </c>
      <c r="O6" s="15">
        <v>30.818007000000001</v>
      </c>
      <c r="P6" s="15">
        <v>30.698273</v>
      </c>
      <c r="Q6" s="15">
        <v>30.524588000000001</v>
      </c>
      <c r="R6" s="15">
        <v>30.416103</v>
      </c>
      <c r="S6" s="15">
        <v>30.281815999999999</v>
      </c>
      <c r="T6" s="15">
        <v>29.119617000000002</v>
      </c>
      <c r="U6" s="15">
        <v>29.710449000000001</v>
      </c>
      <c r="V6" s="15">
        <v>30.326715</v>
      </c>
      <c r="W6" s="15">
        <v>30.784737</v>
      </c>
      <c r="X6" s="15">
        <v>31.076881</v>
      </c>
      <c r="Y6" s="15">
        <v>31.470186000000002</v>
      </c>
      <c r="Z6" s="15">
        <v>31.873653000000001</v>
      </c>
      <c r="AA6" s="15">
        <v>32.192017</v>
      </c>
      <c r="AB6" s="15">
        <v>32.616439999999997</v>
      </c>
      <c r="AC6" s="15">
        <v>32.966675000000002</v>
      </c>
      <c r="AD6" s="15">
        <v>33.412579000000001</v>
      </c>
      <c r="AE6" s="15">
        <v>33.732399000000001</v>
      </c>
      <c r="AF6" s="15">
        <v>34.132511000000001</v>
      </c>
      <c r="AG6" s="15">
        <v>34.529598</v>
      </c>
      <c r="AH6" s="15">
        <v>34.935882999999997</v>
      </c>
      <c r="AI6" s="15">
        <v>35.348357999999998</v>
      </c>
    </row>
    <row r="7" spans="1:35" s="10" customFormat="1" ht="15" customHeight="1" x14ac:dyDescent="0.45">
      <c r="A7" s="14" t="s">
        <v>18</v>
      </c>
      <c r="B7" s="15">
        <v>4.1041259999999999</v>
      </c>
      <c r="C7" s="15">
        <v>4.625095</v>
      </c>
      <c r="D7" s="15">
        <v>4.0627529999999998</v>
      </c>
      <c r="E7" s="15">
        <v>3.9591630000000002</v>
      </c>
      <c r="F7" s="15">
        <v>3.8477190000000001</v>
      </c>
      <c r="G7" s="15">
        <v>3.7816019999999999</v>
      </c>
      <c r="H7" s="15">
        <v>3.7256360000000002</v>
      </c>
      <c r="I7" s="15">
        <v>3.6763340000000002</v>
      </c>
      <c r="J7" s="15">
        <v>3.6363310000000002</v>
      </c>
      <c r="K7" s="15">
        <v>3.6353390000000001</v>
      </c>
      <c r="L7" s="15">
        <v>3.6525449999999999</v>
      </c>
      <c r="M7" s="15">
        <v>3.7001390000000001</v>
      </c>
      <c r="N7" s="15">
        <v>3.7677800000000001</v>
      </c>
      <c r="O7" s="15">
        <v>3.8914049999999998</v>
      </c>
      <c r="P7" s="15">
        <v>4.0626959999999999</v>
      </c>
      <c r="Q7" s="15">
        <v>4.2461630000000001</v>
      </c>
      <c r="R7" s="15">
        <v>4.4537399999999998</v>
      </c>
      <c r="S7" s="15">
        <v>4.670439</v>
      </c>
      <c r="T7" s="15">
        <v>4.7531540000000003</v>
      </c>
      <c r="U7" s="15">
        <v>4.9725760000000001</v>
      </c>
      <c r="V7" s="15">
        <v>5.2111070000000002</v>
      </c>
      <c r="W7" s="15">
        <v>5.4276869999999997</v>
      </c>
      <c r="X7" s="15">
        <v>5.6300650000000001</v>
      </c>
      <c r="Y7" s="15">
        <v>5.8511610000000003</v>
      </c>
      <c r="Z7" s="15">
        <v>6.0870519999999999</v>
      </c>
      <c r="AA7" s="15">
        <v>6.3190179999999998</v>
      </c>
      <c r="AB7" s="15">
        <v>6.5898849999999998</v>
      </c>
      <c r="AC7" s="15">
        <v>6.8653529999999998</v>
      </c>
      <c r="AD7" s="15">
        <v>7.1724019999999999</v>
      </c>
      <c r="AE7" s="15">
        <v>7.4695280000000004</v>
      </c>
      <c r="AF7" s="15">
        <v>7.8012079999999999</v>
      </c>
      <c r="AG7" s="15">
        <v>8.1429419999999997</v>
      </c>
      <c r="AH7" s="15">
        <v>8.5035799999999995</v>
      </c>
      <c r="AI7" s="15">
        <v>8.8778109999999995</v>
      </c>
    </row>
    <row r="8" spans="1:35" s="10" customFormat="1" ht="15" customHeight="1" x14ac:dyDescent="0.45">
      <c r="A8" s="14" t="s">
        <v>102</v>
      </c>
      <c r="B8" s="15">
        <v>53.005313999999998</v>
      </c>
      <c r="C8" s="15">
        <v>59.269683999999998</v>
      </c>
      <c r="D8" s="15">
        <v>56.478088</v>
      </c>
      <c r="E8" s="15">
        <v>57.258732000000002</v>
      </c>
      <c r="F8" s="15">
        <v>57.873618999999998</v>
      </c>
      <c r="G8" s="15">
        <v>57.919865000000001</v>
      </c>
      <c r="H8" s="15">
        <v>57.907088999999999</v>
      </c>
      <c r="I8" s="15">
        <v>57.717334999999999</v>
      </c>
      <c r="J8" s="15">
        <v>57.494148000000003</v>
      </c>
      <c r="K8" s="15">
        <v>57.285038</v>
      </c>
      <c r="L8" s="15">
        <v>56.989764999999998</v>
      </c>
      <c r="M8" s="15">
        <v>56.998539000000001</v>
      </c>
      <c r="N8" s="15">
        <v>56.809142999999999</v>
      </c>
      <c r="O8" s="15">
        <v>56.846359</v>
      </c>
      <c r="P8" s="15">
        <v>57.294280999999998</v>
      </c>
      <c r="Q8" s="15">
        <v>57.626606000000002</v>
      </c>
      <c r="R8" s="15">
        <v>57.885677000000001</v>
      </c>
      <c r="S8" s="15">
        <v>58.555343999999998</v>
      </c>
      <c r="T8" s="15">
        <v>57.975807000000003</v>
      </c>
      <c r="U8" s="15">
        <v>59.109313999999998</v>
      </c>
      <c r="V8" s="15">
        <v>60.435699</v>
      </c>
      <c r="W8" s="15">
        <v>61.577109999999998</v>
      </c>
      <c r="X8" s="15">
        <v>62.277973000000003</v>
      </c>
      <c r="Y8" s="15">
        <v>63.325477999999997</v>
      </c>
      <c r="Z8" s="15">
        <v>64.556763000000004</v>
      </c>
      <c r="AA8" s="15">
        <v>65.515045000000001</v>
      </c>
      <c r="AB8" s="15">
        <v>66.609451000000007</v>
      </c>
      <c r="AC8" s="15">
        <v>67.842856999999995</v>
      </c>
      <c r="AD8" s="15">
        <v>69.042603</v>
      </c>
      <c r="AE8" s="15">
        <v>70.081031999999993</v>
      </c>
      <c r="AF8" s="15">
        <v>71.262985</v>
      </c>
      <c r="AG8" s="15">
        <v>72.396300999999994</v>
      </c>
      <c r="AH8" s="15">
        <v>73.422027999999997</v>
      </c>
      <c r="AI8" s="15">
        <v>74.692177000000001</v>
      </c>
    </row>
    <row r="9" spans="1:35" s="10" customFormat="1" ht="15" customHeight="1" x14ac:dyDescent="0.45">
      <c r="A9" s="14" t="s">
        <v>19</v>
      </c>
      <c r="B9" s="15">
        <v>16.507082</v>
      </c>
      <c r="C9" s="15">
        <v>17.37059</v>
      </c>
      <c r="D9" s="15">
        <v>17.611716999999999</v>
      </c>
      <c r="E9" s="15">
        <v>18.483543000000001</v>
      </c>
      <c r="F9" s="15">
        <v>19.162293999999999</v>
      </c>
      <c r="G9" s="15">
        <v>19.796870999999999</v>
      </c>
      <c r="H9" s="15">
        <v>20.298819000000002</v>
      </c>
      <c r="I9" s="15">
        <v>20.738447000000001</v>
      </c>
      <c r="J9" s="15">
        <v>21.206968</v>
      </c>
      <c r="K9" s="15">
        <v>21.882989999999999</v>
      </c>
      <c r="L9" s="15">
        <v>22.52684</v>
      </c>
      <c r="M9" s="15">
        <v>23.465102999999999</v>
      </c>
      <c r="N9" s="15">
        <v>24.195561999999999</v>
      </c>
      <c r="O9" s="15">
        <v>25.423438999999998</v>
      </c>
      <c r="P9" s="15">
        <v>26.930630000000001</v>
      </c>
      <c r="Q9" s="15">
        <v>28.432027999999999</v>
      </c>
      <c r="R9" s="15">
        <v>29.784434999999998</v>
      </c>
      <c r="S9" s="15">
        <v>31.844107000000001</v>
      </c>
      <c r="T9" s="15">
        <v>33.822066999999997</v>
      </c>
      <c r="U9" s="15">
        <v>35.441482999999998</v>
      </c>
      <c r="V9" s="15">
        <v>37.262546999999998</v>
      </c>
      <c r="W9" s="15">
        <v>39.033729999999998</v>
      </c>
      <c r="X9" s="15">
        <v>40.290233999999998</v>
      </c>
      <c r="Y9" s="15">
        <v>41.872456</v>
      </c>
      <c r="Z9" s="15">
        <v>43.686554000000001</v>
      </c>
      <c r="AA9" s="15">
        <v>45.142220000000002</v>
      </c>
      <c r="AB9" s="15">
        <v>46.537185999999998</v>
      </c>
      <c r="AC9" s="15">
        <v>48.237312000000003</v>
      </c>
      <c r="AD9" s="15">
        <v>49.638705999999999</v>
      </c>
      <c r="AE9" s="15">
        <v>50.928294999999999</v>
      </c>
      <c r="AF9" s="15">
        <v>52.257393</v>
      </c>
      <c r="AG9" s="15">
        <v>53.466022000000002</v>
      </c>
      <c r="AH9" s="15">
        <v>54.383484000000003</v>
      </c>
      <c r="AI9" s="15">
        <v>55.682816000000003</v>
      </c>
    </row>
    <row r="10" spans="1:35" s="10" customFormat="1" ht="15" customHeight="1" x14ac:dyDescent="0.45">
      <c r="A10" s="14" t="s">
        <v>20</v>
      </c>
      <c r="B10" s="15">
        <v>195.12603799999999</v>
      </c>
      <c r="C10" s="15">
        <v>178.85278299999999</v>
      </c>
      <c r="D10" s="15">
        <v>176.19976800000001</v>
      </c>
      <c r="E10" s="15">
        <v>181.62579299999999</v>
      </c>
      <c r="F10" s="15">
        <v>185.41815199999999</v>
      </c>
      <c r="G10" s="15">
        <v>185.80038500000001</v>
      </c>
      <c r="H10" s="15">
        <v>185.49127200000001</v>
      </c>
      <c r="I10" s="15">
        <v>184.43182400000001</v>
      </c>
      <c r="J10" s="15">
        <v>182.70512400000001</v>
      </c>
      <c r="K10" s="15">
        <v>179.456085</v>
      </c>
      <c r="L10" s="15">
        <v>175.31257600000001</v>
      </c>
      <c r="M10" s="15">
        <v>170.935318</v>
      </c>
      <c r="N10" s="15">
        <v>165.334641</v>
      </c>
      <c r="O10" s="15">
        <v>158.80282600000001</v>
      </c>
      <c r="P10" s="15">
        <v>152.508286</v>
      </c>
      <c r="Q10" s="15">
        <v>145.875046</v>
      </c>
      <c r="R10" s="15">
        <v>138.96803299999999</v>
      </c>
      <c r="S10" s="15">
        <v>133.054092</v>
      </c>
      <c r="T10" s="15">
        <v>125.558105</v>
      </c>
      <c r="U10" s="15">
        <v>123.610001</v>
      </c>
      <c r="V10" s="15">
        <v>122.313034</v>
      </c>
      <c r="W10" s="15">
        <v>121.04338799999999</v>
      </c>
      <c r="X10" s="15">
        <v>119.366287</v>
      </c>
      <c r="Y10" s="15">
        <v>118.550102</v>
      </c>
      <c r="Z10" s="15">
        <v>118.259201</v>
      </c>
      <c r="AA10" s="15">
        <v>117.675827</v>
      </c>
      <c r="AB10" s="15">
        <v>117.321198</v>
      </c>
      <c r="AC10" s="15">
        <v>117.325714</v>
      </c>
      <c r="AD10" s="15">
        <v>117.20509300000001</v>
      </c>
      <c r="AE10" s="15">
        <v>116.96277600000001</v>
      </c>
      <c r="AF10" s="15">
        <v>116.93940000000001</v>
      </c>
      <c r="AG10" s="15">
        <v>116.864723</v>
      </c>
      <c r="AH10" s="15">
        <v>116.585274</v>
      </c>
      <c r="AI10" s="15">
        <v>116.766014</v>
      </c>
    </row>
    <row r="11" spans="1:35" s="10" customFormat="1" ht="15" customHeight="1" x14ac:dyDescent="0.45">
      <c r="A11" s="14" t="s">
        <v>21</v>
      </c>
      <c r="B11" s="15">
        <v>7.3781790000000003</v>
      </c>
      <c r="C11" s="15">
        <v>7.5288110000000001</v>
      </c>
      <c r="D11" s="15">
        <v>7.740945</v>
      </c>
      <c r="E11" s="15">
        <v>7.5958259999999997</v>
      </c>
      <c r="F11" s="15">
        <v>7.4513119999999997</v>
      </c>
      <c r="G11" s="15">
        <v>7.3545730000000002</v>
      </c>
      <c r="H11" s="15">
        <v>7.2583120000000001</v>
      </c>
      <c r="I11" s="15">
        <v>7.1623419999999998</v>
      </c>
      <c r="J11" s="15">
        <v>7.0675189999999999</v>
      </c>
      <c r="K11" s="15">
        <v>6.9965659999999996</v>
      </c>
      <c r="L11" s="15">
        <v>6.925948</v>
      </c>
      <c r="M11" s="15">
        <v>6.8561199999999998</v>
      </c>
      <c r="N11" s="15">
        <v>6.7860740000000002</v>
      </c>
      <c r="O11" s="15">
        <v>6.7394999999999996</v>
      </c>
      <c r="P11" s="15">
        <v>6.6932410000000004</v>
      </c>
      <c r="Q11" s="15">
        <v>6.6470200000000004</v>
      </c>
      <c r="R11" s="15">
        <v>6.6003740000000004</v>
      </c>
      <c r="S11" s="15">
        <v>6.5551130000000004</v>
      </c>
      <c r="T11" s="15">
        <v>6.5100749999999996</v>
      </c>
      <c r="U11" s="15">
        <v>6.4650759999999998</v>
      </c>
      <c r="V11" s="15">
        <v>6.4206430000000001</v>
      </c>
      <c r="W11" s="15">
        <v>6.3765539999999996</v>
      </c>
      <c r="X11" s="15">
        <v>6.3321509999999996</v>
      </c>
      <c r="Y11" s="15">
        <v>6.2889559999999998</v>
      </c>
      <c r="Z11" s="15">
        <v>6.2465789999999997</v>
      </c>
      <c r="AA11" s="15">
        <v>6.2040839999999999</v>
      </c>
      <c r="AB11" s="15">
        <v>6.1618849999999998</v>
      </c>
      <c r="AC11" s="15">
        <v>6.1205030000000002</v>
      </c>
      <c r="AD11" s="15">
        <v>6.0790290000000002</v>
      </c>
      <c r="AE11" s="15">
        <v>6.0377890000000001</v>
      </c>
      <c r="AF11" s="15">
        <v>5.9969260000000002</v>
      </c>
      <c r="AG11" s="15">
        <v>5.9562150000000003</v>
      </c>
      <c r="AH11" s="15">
        <v>5.9154220000000004</v>
      </c>
      <c r="AI11" s="15">
        <v>5.875432</v>
      </c>
    </row>
    <row r="12" spans="1:35" s="10" customFormat="1" ht="15" customHeight="1" x14ac:dyDescent="0.45">
      <c r="A12" s="14" t="s">
        <v>22</v>
      </c>
      <c r="B12" s="15">
        <v>202.504211</v>
      </c>
      <c r="C12" s="15">
        <v>186.38159200000001</v>
      </c>
      <c r="D12" s="15">
        <v>183.94072</v>
      </c>
      <c r="E12" s="15">
        <v>189.221619</v>
      </c>
      <c r="F12" s="15">
        <v>192.869461</v>
      </c>
      <c r="G12" s="15">
        <v>193.15495300000001</v>
      </c>
      <c r="H12" s="15">
        <v>192.74958799999999</v>
      </c>
      <c r="I12" s="15">
        <v>191.59416200000001</v>
      </c>
      <c r="J12" s="15">
        <v>189.77264400000001</v>
      </c>
      <c r="K12" s="15">
        <v>186.452652</v>
      </c>
      <c r="L12" s="15">
        <v>182.23852500000001</v>
      </c>
      <c r="M12" s="15">
        <v>177.79144299999999</v>
      </c>
      <c r="N12" s="15">
        <v>172.120712</v>
      </c>
      <c r="O12" s="15">
        <v>165.542328</v>
      </c>
      <c r="P12" s="15">
        <v>159.20152300000001</v>
      </c>
      <c r="Q12" s="15">
        <v>152.522064</v>
      </c>
      <c r="R12" s="15">
        <v>145.56840500000001</v>
      </c>
      <c r="S12" s="15">
        <v>139.609207</v>
      </c>
      <c r="T12" s="15">
        <v>132.06817599999999</v>
      </c>
      <c r="U12" s="15">
        <v>130.075073</v>
      </c>
      <c r="V12" s="15">
        <v>128.73367300000001</v>
      </c>
      <c r="W12" s="15">
        <v>127.419945</v>
      </c>
      <c r="X12" s="15">
        <v>125.698441</v>
      </c>
      <c r="Y12" s="15">
        <v>124.83905799999999</v>
      </c>
      <c r="Z12" s="15">
        <v>124.50578299999999</v>
      </c>
      <c r="AA12" s="15">
        <v>123.879913</v>
      </c>
      <c r="AB12" s="15">
        <v>123.483086</v>
      </c>
      <c r="AC12" s="15">
        <v>123.44622</v>
      </c>
      <c r="AD12" s="15">
        <v>123.284119</v>
      </c>
      <c r="AE12" s="15">
        <v>123.00056499999999</v>
      </c>
      <c r="AF12" s="15">
        <v>122.936325</v>
      </c>
      <c r="AG12" s="15">
        <v>122.820938</v>
      </c>
      <c r="AH12" s="15">
        <v>122.500694</v>
      </c>
      <c r="AI12" s="15">
        <v>122.64144899999999</v>
      </c>
    </row>
    <row r="13" spans="1:35" s="10" customFormat="1" ht="15" customHeight="1" x14ac:dyDescent="0.45">
      <c r="A13" s="14" t="s">
        <v>23</v>
      </c>
      <c r="B13" s="15">
        <v>66.550117</v>
      </c>
      <c r="C13" s="15">
        <v>67.710655000000003</v>
      </c>
      <c r="D13" s="15">
        <v>66.971581</v>
      </c>
      <c r="E13" s="15">
        <v>67.707886000000002</v>
      </c>
      <c r="F13" s="15">
        <v>67.611046000000002</v>
      </c>
      <c r="G13" s="15">
        <v>67.448516999999995</v>
      </c>
      <c r="H13" s="15">
        <v>67.469764999999995</v>
      </c>
      <c r="I13" s="15">
        <v>67.644142000000002</v>
      </c>
      <c r="J13" s="15">
        <v>67.652939000000003</v>
      </c>
      <c r="K13" s="15">
        <v>67.912154999999998</v>
      </c>
      <c r="L13" s="15">
        <v>68.475189</v>
      </c>
      <c r="M13" s="15">
        <v>69.407944000000001</v>
      </c>
      <c r="N13" s="15">
        <v>70.474654999999998</v>
      </c>
      <c r="O13" s="15">
        <v>72.014099000000002</v>
      </c>
      <c r="P13" s="15">
        <v>74.404373000000007</v>
      </c>
      <c r="Q13" s="15">
        <v>76.776047000000005</v>
      </c>
      <c r="R13" s="15">
        <v>79.379692000000006</v>
      </c>
      <c r="S13" s="15">
        <v>81.790512000000007</v>
      </c>
      <c r="T13" s="15">
        <v>80.686424000000002</v>
      </c>
      <c r="U13" s="15">
        <v>84.045852999999994</v>
      </c>
      <c r="V13" s="15">
        <v>87.521133000000006</v>
      </c>
      <c r="W13" s="15">
        <v>90.227958999999998</v>
      </c>
      <c r="X13" s="15">
        <v>92.548644999999993</v>
      </c>
      <c r="Y13" s="15">
        <v>95.062163999999996</v>
      </c>
      <c r="Z13" s="15">
        <v>97.613838000000001</v>
      </c>
      <c r="AA13" s="15">
        <v>99.930817000000005</v>
      </c>
      <c r="AB13" s="15">
        <v>102.667992</v>
      </c>
      <c r="AC13" s="15">
        <v>105.149551</v>
      </c>
      <c r="AD13" s="15">
        <v>107.93377700000001</v>
      </c>
      <c r="AE13" s="15">
        <v>110.284592</v>
      </c>
      <c r="AF13" s="15">
        <v>112.92482</v>
      </c>
      <c r="AG13" s="15">
        <v>115.571968</v>
      </c>
      <c r="AH13" s="15">
        <v>118.256874</v>
      </c>
      <c r="AI13" s="15">
        <v>120.961624</v>
      </c>
    </row>
    <row r="14" spans="1:35" s="10" customFormat="1" ht="15" customHeight="1" x14ac:dyDescent="0.45">
      <c r="A14" s="14" t="s">
        <v>24</v>
      </c>
      <c r="B14" s="15">
        <v>36.304217999999999</v>
      </c>
      <c r="C14" s="15">
        <v>36.839657000000003</v>
      </c>
      <c r="D14" s="15">
        <v>37.730251000000003</v>
      </c>
      <c r="E14" s="15">
        <v>39.683674000000003</v>
      </c>
      <c r="F14" s="15">
        <v>41.023955999999998</v>
      </c>
      <c r="G14" s="15">
        <v>42.006371000000001</v>
      </c>
      <c r="H14" s="15">
        <v>42.862800999999997</v>
      </c>
      <c r="I14" s="15">
        <v>43.639400000000002</v>
      </c>
      <c r="J14" s="15">
        <v>44.175002999999997</v>
      </c>
      <c r="K14" s="15">
        <v>44.640549</v>
      </c>
      <c r="L14" s="15">
        <v>44.842300000000002</v>
      </c>
      <c r="M14" s="15">
        <v>44.885216</v>
      </c>
      <c r="N14" s="15">
        <v>44.669285000000002</v>
      </c>
      <c r="O14" s="15">
        <v>44.355274000000001</v>
      </c>
      <c r="P14" s="15">
        <v>44.308514000000002</v>
      </c>
      <c r="Q14" s="15">
        <v>44.030665999999997</v>
      </c>
      <c r="R14" s="15">
        <v>43.890942000000003</v>
      </c>
      <c r="S14" s="15">
        <v>43.827396</v>
      </c>
      <c r="T14" s="15">
        <v>43.594588999999999</v>
      </c>
      <c r="U14" s="15">
        <v>43.583343999999997</v>
      </c>
      <c r="V14" s="15">
        <v>43.802363999999997</v>
      </c>
      <c r="W14" s="15">
        <v>43.878529</v>
      </c>
      <c r="X14" s="15">
        <v>43.881065</v>
      </c>
      <c r="Y14" s="15">
        <v>44.107185000000001</v>
      </c>
      <c r="Z14" s="15">
        <v>44.414326000000003</v>
      </c>
      <c r="AA14" s="15">
        <v>44.660587</v>
      </c>
      <c r="AB14" s="15">
        <v>45.096755999999999</v>
      </c>
      <c r="AC14" s="15">
        <v>45.498924000000002</v>
      </c>
      <c r="AD14" s="15">
        <v>46.015205000000002</v>
      </c>
      <c r="AE14" s="15">
        <v>46.387211000000001</v>
      </c>
      <c r="AF14" s="15">
        <v>46.886147000000001</v>
      </c>
      <c r="AG14" s="15">
        <v>47.384524999999996</v>
      </c>
      <c r="AH14" s="15">
        <v>47.895496000000001</v>
      </c>
      <c r="AI14" s="15">
        <v>48.464809000000002</v>
      </c>
    </row>
    <row r="15" spans="1:35" s="10" customFormat="1" ht="15" customHeight="1" x14ac:dyDescent="0.35">
      <c r="A15" s="16" t="s">
        <v>1</v>
      </c>
      <c r="B15" s="17">
        <v>374.87094100000002</v>
      </c>
      <c r="C15" s="17">
        <v>367.57217400000002</v>
      </c>
      <c r="D15" s="17">
        <v>362.73236100000003</v>
      </c>
      <c r="E15" s="17">
        <v>372.35546900000003</v>
      </c>
      <c r="F15" s="17">
        <v>378.54040500000002</v>
      </c>
      <c r="G15" s="17">
        <v>380.32659899999999</v>
      </c>
      <c r="H15" s="17">
        <v>381.288025</v>
      </c>
      <c r="I15" s="17">
        <v>381.33349600000003</v>
      </c>
      <c r="J15" s="17">
        <v>380.30169699999999</v>
      </c>
      <c r="K15" s="17">
        <v>378.17334</v>
      </c>
      <c r="L15" s="17">
        <v>375.07260100000002</v>
      </c>
      <c r="M15" s="17">
        <v>372.54821800000002</v>
      </c>
      <c r="N15" s="17">
        <v>368.26934799999998</v>
      </c>
      <c r="O15" s="17">
        <v>364.18151899999998</v>
      </c>
      <c r="P15" s="17">
        <v>362.139343</v>
      </c>
      <c r="Q15" s="17">
        <v>359.387451</v>
      </c>
      <c r="R15" s="17">
        <v>356.50915500000002</v>
      </c>
      <c r="S15" s="17">
        <v>355.62658699999997</v>
      </c>
      <c r="T15" s="17">
        <v>348.147064</v>
      </c>
      <c r="U15" s="17">
        <v>352.255066</v>
      </c>
      <c r="V15" s="17">
        <v>357.75543199999998</v>
      </c>
      <c r="W15" s="17">
        <v>362.13729899999998</v>
      </c>
      <c r="X15" s="17">
        <v>364.69635</v>
      </c>
      <c r="Y15" s="17">
        <v>369.20636000000002</v>
      </c>
      <c r="Z15" s="17">
        <v>374.77725199999998</v>
      </c>
      <c r="AA15" s="17">
        <v>379.12857100000002</v>
      </c>
      <c r="AB15" s="17">
        <v>384.39447000000001</v>
      </c>
      <c r="AC15" s="17">
        <v>390.17486600000001</v>
      </c>
      <c r="AD15" s="17">
        <v>395.91442899999998</v>
      </c>
      <c r="AE15" s="17">
        <v>400.68170199999997</v>
      </c>
      <c r="AF15" s="17">
        <v>406.26763899999997</v>
      </c>
      <c r="AG15" s="17">
        <v>411.63974000000002</v>
      </c>
      <c r="AH15" s="17">
        <v>416.45858800000002</v>
      </c>
      <c r="AI15" s="17">
        <v>422.44287100000003</v>
      </c>
    </row>
    <row r="16" spans="1:35" s="9" customFormat="1" x14ac:dyDescent="0.45">
      <c r="A16" s="3" t="s">
        <v>104</v>
      </c>
    </row>
    <row r="17" spans="1:36" s="10" customFormat="1" ht="15" customHeight="1" x14ac:dyDescent="0.45">
      <c r="A17" s="14" t="s">
        <v>15</v>
      </c>
      <c r="B17" s="15">
        <v>1.5529999999999999</v>
      </c>
      <c r="C17" s="15">
        <v>1.5529999999999999</v>
      </c>
      <c r="D17" s="15">
        <v>1.5529999999999999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5">
        <v>0</v>
      </c>
      <c r="AI17" s="15">
        <v>0</v>
      </c>
      <c r="AJ17" s="22"/>
    </row>
    <row r="18" spans="1:36" s="10" customFormat="1" ht="15" customHeight="1" x14ac:dyDescent="0.45">
      <c r="A18" s="14" t="s">
        <v>14</v>
      </c>
      <c r="B18" s="15">
        <v>2.2949999999999999</v>
      </c>
      <c r="C18" s="15">
        <v>2.2949999999999999</v>
      </c>
      <c r="D18" s="15">
        <v>2.2949999999999999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22"/>
    </row>
    <row r="19" spans="1:36" s="10" customFormat="1" ht="15" customHeight="1" x14ac:dyDescent="0.45">
      <c r="A19" s="14" t="s">
        <v>16</v>
      </c>
      <c r="B19" s="15">
        <v>9.6280000000000001</v>
      </c>
      <c r="C19" s="15">
        <v>9.6280000000000001</v>
      </c>
      <c r="D19" s="15">
        <v>9.6280000000000001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>
        <v>0</v>
      </c>
      <c r="AI19" s="15">
        <v>0</v>
      </c>
      <c r="AJ19" s="22"/>
    </row>
    <row r="20" spans="1:36" s="10" customFormat="1" ht="15" customHeight="1" x14ac:dyDescent="0.45">
      <c r="A20" s="14" t="s">
        <v>17</v>
      </c>
      <c r="B20" s="15">
        <v>527.828979</v>
      </c>
      <c r="C20" s="15">
        <v>527.828979</v>
      </c>
      <c r="D20" s="15">
        <v>527.828979</v>
      </c>
      <c r="E20" s="15">
        <v>381.09463499999998</v>
      </c>
      <c r="F20" s="15">
        <v>369.54522700000001</v>
      </c>
      <c r="G20" s="15">
        <v>357.17898600000001</v>
      </c>
      <c r="H20" s="15">
        <v>346.91030899999998</v>
      </c>
      <c r="I20" s="15">
        <v>333.87948599999999</v>
      </c>
      <c r="J20" s="15">
        <v>330.89709499999998</v>
      </c>
      <c r="K20" s="15">
        <v>321.93670700000001</v>
      </c>
      <c r="L20" s="15">
        <v>317.36334199999999</v>
      </c>
      <c r="M20" s="15">
        <v>320.72894300000002</v>
      </c>
      <c r="N20" s="15">
        <v>323.46853599999997</v>
      </c>
      <c r="O20" s="15">
        <v>322.56362899999999</v>
      </c>
      <c r="P20" s="15">
        <v>335.11086999999998</v>
      </c>
      <c r="Q20" s="15">
        <v>334.81295799999998</v>
      </c>
      <c r="R20" s="15">
        <v>338.01730300000003</v>
      </c>
      <c r="S20" s="15">
        <v>349.32910199999998</v>
      </c>
      <c r="T20" s="15">
        <v>351.129547</v>
      </c>
      <c r="U20" s="15">
        <v>357.54629499999999</v>
      </c>
      <c r="V20" s="15">
        <v>370.16168199999998</v>
      </c>
      <c r="W20" s="15">
        <v>372.70224000000002</v>
      </c>
      <c r="X20" s="15">
        <v>376.39077800000001</v>
      </c>
      <c r="Y20" s="15">
        <v>381.97335800000002</v>
      </c>
      <c r="Z20" s="15">
        <v>384.73959400000001</v>
      </c>
      <c r="AA20" s="15">
        <v>389.76919600000002</v>
      </c>
      <c r="AB20" s="15">
        <v>395.469086</v>
      </c>
      <c r="AC20" s="15">
        <v>402.20483400000001</v>
      </c>
      <c r="AD20" s="15">
        <v>404.15927099999999</v>
      </c>
      <c r="AE20" s="15">
        <v>412.932953</v>
      </c>
      <c r="AF20" s="15">
        <v>418.10235599999999</v>
      </c>
      <c r="AG20" s="15">
        <v>420.51187099999999</v>
      </c>
      <c r="AH20" s="15">
        <v>419.92010499999998</v>
      </c>
      <c r="AI20" s="15">
        <v>424.434326</v>
      </c>
      <c r="AJ20" s="22"/>
    </row>
    <row r="21" spans="1:36" s="10" customFormat="1" ht="15" customHeight="1" x14ac:dyDescent="0.45">
      <c r="A21" s="14" t="s">
        <v>25</v>
      </c>
      <c r="B21" s="15">
        <v>1484.7150879999999</v>
      </c>
      <c r="C21" s="15">
        <v>1538.8170170000001</v>
      </c>
      <c r="D21" s="15">
        <v>1533</v>
      </c>
      <c r="E21" s="15">
        <v>1698.105591</v>
      </c>
      <c r="F21" s="15">
        <v>1650.0679929999999</v>
      </c>
      <c r="G21" s="15">
        <v>1595.97522</v>
      </c>
      <c r="H21" s="15">
        <v>1572.0251459999999</v>
      </c>
      <c r="I21" s="15">
        <v>1545.298828</v>
      </c>
      <c r="J21" s="15">
        <v>1534.666138</v>
      </c>
      <c r="K21" s="15">
        <v>1490.081177</v>
      </c>
      <c r="L21" s="15">
        <v>1477.2320560000001</v>
      </c>
      <c r="M21" s="15">
        <v>1498.8654790000001</v>
      </c>
      <c r="N21" s="15">
        <v>1467.3881839999999</v>
      </c>
      <c r="O21" s="15">
        <v>1476.9948730000001</v>
      </c>
      <c r="P21" s="15">
        <v>1501.7739260000001</v>
      </c>
      <c r="Q21" s="15">
        <v>1490.578125</v>
      </c>
      <c r="R21" s="15">
        <v>1468.7146</v>
      </c>
      <c r="S21" s="15">
        <v>1511.593018</v>
      </c>
      <c r="T21" s="15">
        <v>1503.7937010000001</v>
      </c>
      <c r="U21" s="15">
        <v>1475.2890620000001</v>
      </c>
      <c r="V21" s="15">
        <v>1543.9261469999999</v>
      </c>
      <c r="W21" s="15">
        <v>1540.496582</v>
      </c>
      <c r="X21" s="15">
        <v>1537.2016599999999</v>
      </c>
      <c r="Y21" s="15">
        <v>1556.186768</v>
      </c>
      <c r="Z21" s="15">
        <v>1564.395264</v>
      </c>
      <c r="AA21" s="15">
        <v>1543.641846</v>
      </c>
      <c r="AB21" s="15">
        <v>1564.987427</v>
      </c>
      <c r="AC21" s="15">
        <v>1592.6865230000001</v>
      </c>
      <c r="AD21" s="15">
        <v>1614.6571039999999</v>
      </c>
      <c r="AE21" s="15">
        <v>1633.6633300000001</v>
      </c>
      <c r="AF21" s="15">
        <v>1642.69165</v>
      </c>
      <c r="AG21" s="15">
        <v>1647.2193600000001</v>
      </c>
      <c r="AH21" s="15">
        <v>1635.9807129999999</v>
      </c>
      <c r="AI21" s="15">
        <v>1641.2717290000001</v>
      </c>
      <c r="AJ21" s="22"/>
    </row>
    <row r="22" spans="1:36" s="10" customFormat="1" ht="15" customHeight="1" x14ac:dyDescent="0.45">
      <c r="A22" s="14" t="s">
        <v>18</v>
      </c>
      <c r="B22" s="15">
        <v>5.7610000000000001</v>
      </c>
      <c r="C22" s="15">
        <v>5.7610000000000001</v>
      </c>
      <c r="D22" s="15">
        <v>5.7610000000000001</v>
      </c>
      <c r="E22" s="15">
        <v>5.7403149999999998</v>
      </c>
      <c r="F22" s="15">
        <v>13.880179999999999</v>
      </c>
      <c r="G22" s="15">
        <v>20.10004</v>
      </c>
      <c r="H22" s="15">
        <v>26.580870000000001</v>
      </c>
      <c r="I22" s="15">
        <v>16.602115999999999</v>
      </c>
      <c r="J22" s="15">
        <v>1.1588000000000001</v>
      </c>
      <c r="K22" s="15">
        <v>17.524881000000001</v>
      </c>
      <c r="L22" s="15">
        <v>23.596509999999999</v>
      </c>
      <c r="M22" s="15">
        <v>27.685549000000002</v>
      </c>
      <c r="N22" s="15">
        <v>20.777595999999999</v>
      </c>
      <c r="O22" s="15">
        <v>15.487730000000001</v>
      </c>
      <c r="P22" s="15">
        <v>0</v>
      </c>
      <c r="Q22" s="15">
        <v>3.3459000000000003E-2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3.1949999999999999E-2</v>
      </c>
      <c r="X22" s="15">
        <v>2.0237999999999999E-2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1.0768E-2</v>
      </c>
      <c r="AF22" s="15">
        <v>1.5454000000000001E-2</v>
      </c>
      <c r="AG22" s="15">
        <v>2.6991999999999999E-2</v>
      </c>
      <c r="AH22" s="15">
        <v>2.4375000000000001E-2</v>
      </c>
      <c r="AI22" s="15">
        <v>2.0191000000000001E-2</v>
      </c>
      <c r="AJ22" s="22"/>
    </row>
    <row r="23" spans="1:36" s="10" customFormat="1" ht="15" customHeight="1" x14ac:dyDescent="0.45">
      <c r="A23" s="14" t="s">
        <v>102</v>
      </c>
      <c r="B23" s="15">
        <v>2031.7810059999999</v>
      </c>
      <c r="C23" s="15">
        <v>2085.883057</v>
      </c>
      <c r="D23" s="15">
        <v>2080.0659179999998</v>
      </c>
      <c r="E23" s="15">
        <v>2084.9404300000001</v>
      </c>
      <c r="F23" s="15">
        <v>2033.493408</v>
      </c>
      <c r="G23" s="15">
        <v>1973.2542719999999</v>
      </c>
      <c r="H23" s="15">
        <v>1945.5162350000001</v>
      </c>
      <c r="I23" s="15">
        <v>1895.780518</v>
      </c>
      <c r="J23" s="15">
        <v>1866.7220460000001</v>
      </c>
      <c r="K23" s="15">
        <v>1829.542725</v>
      </c>
      <c r="L23" s="15">
        <v>1818.1920170000001</v>
      </c>
      <c r="M23" s="15">
        <v>1847.280029</v>
      </c>
      <c r="N23" s="15">
        <v>1811.6342770000001</v>
      </c>
      <c r="O23" s="15">
        <v>1815.046143</v>
      </c>
      <c r="P23" s="15">
        <v>1836.8847659999999</v>
      </c>
      <c r="Q23" s="15">
        <v>1825.424561</v>
      </c>
      <c r="R23" s="15">
        <v>1806.7319339999999</v>
      </c>
      <c r="S23" s="15">
        <v>1860.9221190000001</v>
      </c>
      <c r="T23" s="15">
        <v>1854.9232179999999</v>
      </c>
      <c r="U23" s="15">
        <v>1832.835327</v>
      </c>
      <c r="V23" s="15">
        <v>1914.0878909999999</v>
      </c>
      <c r="W23" s="15">
        <v>1913.2308350000001</v>
      </c>
      <c r="X23" s="15">
        <v>1913.6126710000001</v>
      </c>
      <c r="Y23" s="15">
        <v>1938.1601559999999</v>
      </c>
      <c r="Z23" s="15">
        <v>1949.134888</v>
      </c>
      <c r="AA23" s="15">
        <v>1933.4110109999999</v>
      </c>
      <c r="AB23" s="15">
        <v>1960.456543</v>
      </c>
      <c r="AC23" s="15">
        <v>1994.891357</v>
      </c>
      <c r="AD23" s="15">
        <v>2018.8164059999999</v>
      </c>
      <c r="AE23" s="15">
        <v>2046.6070560000001</v>
      </c>
      <c r="AF23" s="15">
        <v>2060.8093260000001</v>
      </c>
      <c r="AG23" s="15">
        <v>2067.7583009999998</v>
      </c>
      <c r="AH23" s="15">
        <v>2055.9252929999998</v>
      </c>
      <c r="AI23" s="15">
        <v>2065.726318</v>
      </c>
      <c r="AJ23" s="22"/>
    </row>
    <row r="24" spans="1:36" s="10" customFormat="1" ht="15" customHeight="1" x14ac:dyDescent="0.45">
      <c r="A24" s="14" t="s">
        <v>19</v>
      </c>
      <c r="B24" s="15">
        <v>1477.841064</v>
      </c>
      <c r="C24" s="15">
        <v>1458.953857</v>
      </c>
      <c r="D24" s="15">
        <v>1443.5708010000001</v>
      </c>
      <c r="E24" s="15">
        <v>1503.6347659999999</v>
      </c>
      <c r="F24" s="15">
        <v>1494.849365</v>
      </c>
      <c r="G24" s="15">
        <v>1507.3222659999999</v>
      </c>
      <c r="H24" s="15">
        <v>1516.399414</v>
      </c>
      <c r="I24" s="15">
        <v>1501.2585449999999</v>
      </c>
      <c r="J24" s="15">
        <v>1490.4748540000001</v>
      </c>
      <c r="K24" s="15">
        <v>1497.544678</v>
      </c>
      <c r="L24" s="15">
        <v>1427.8542480000001</v>
      </c>
      <c r="M24" s="15">
        <v>1453.719482</v>
      </c>
      <c r="N24" s="15">
        <v>1403.5823969999999</v>
      </c>
      <c r="O24" s="15">
        <v>1411.8294679999999</v>
      </c>
      <c r="P24" s="15">
        <v>1393.601318</v>
      </c>
      <c r="Q24" s="15">
        <v>1387.4726559999999</v>
      </c>
      <c r="R24" s="15">
        <v>1376.3201899999999</v>
      </c>
      <c r="S24" s="15">
        <v>1393.6176760000001</v>
      </c>
      <c r="T24" s="15">
        <v>1409.8443600000001</v>
      </c>
      <c r="U24" s="15">
        <v>1413.5104980000001</v>
      </c>
      <c r="V24" s="15">
        <v>1415.6099850000001</v>
      </c>
      <c r="W24" s="15">
        <v>1432.585327</v>
      </c>
      <c r="X24" s="15">
        <v>1431.0893550000001</v>
      </c>
      <c r="Y24" s="15">
        <v>1444.054077</v>
      </c>
      <c r="Z24" s="15">
        <v>1452.4626459999999</v>
      </c>
      <c r="AA24" s="15">
        <v>1436.8176269999999</v>
      </c>
      <c r="AB24" s="15">
        <v>1464.9995120000001</v>
      </c>
      <c r="AC24" s="15">
        <v>1457.420044</v>
      </c>
      <c r="AD24" s="15">
        <v>1525.833862</v>
      </c>
      <c r="AE24" s="15">
        <v>1499.611328</v>
      </c>
      <c r="AF24" s="15">
        <v>1507.556274</v>
      </c>
      <c r="AG24" s="15">
        <v>1514.6473390000001</v>
      </c>
      <c r="AH24" s="15">
        <v>1540.548828</v>
      </c>
      <c r="AI24" s="15">
        <v>1541.2818600000001</v>
      </c>
      <c r="AJ24" s="22"/>
    </row>
    <row r="25" spans="1:36" s="10" customFormat="1" ht="15" customHeight="1" x14ac:dyDescent="0.45">
      <c r="A25" s="14" t="s">
        <v>26</v>
      </c>
      <c r="B25" s="15">
        <v>1286.2730710000001</v>
      </c>
      <c r="C25" s="15">
        <v>1121.4530030000001</v>
      </c>
      <c r="D25" s="15">
        <v>1111.1560059999999</v>
      </c>
      <c r="E25" s="15">
        <v>1224.316284</v>
      </c>
      <c r="F25" s="15">
        <v>1216.0892329999999</v>
      </c>
      <c r="G25" s="15">
        <v>1238.864014</v>
      </c>
      <c r="H25" s="15">
        <v>1242.8732910000001</v>
      </c>
      <c r="I25" s="15">
        <v>1239.8220209999999</v>
      </c>
      <c r="J25" s="15">
        <v>1238.5980219999999</v>
      </c>
      <c r="K25" s="15">
        <v>1240.612061</v>
      </c>
      <c r="L25" s="15">
        <v>1205.877686</v>
      </c>
      <c r="M25" s="15">
        <v>1207.2138669999999</v>
      </c>
      <c r="N25" s="15">
        <v>1188.897217</v>
      </c>
      <c r="O25" s="15">
        <v>1192.074341</v>
      </c>
      <c r="P25" s="15">
        <v>1178.767456</v>
      </c>
      <c r="Q25" s="15">
        <v>1175.8544919999999</v>
      </c>
      <c r="R25" s="15">
        <v>1175.8035890000001</v>
      </c>
      <c r="S25" s="15">
        <v>1167.43335</v>
      </c>
      <c r="T25" s="15">
        <v>1181.132202</v>
      </c>
      <c r="U25" s="15">
        <v>1195.2983400000001</v>
      </c>
      <c r="V25" s="15">
        <v>1172.8358149999999</v>
      </c>
      <c r="W25" s="15">
        <v>1183.794922</v>
      </c>
      <c r="X25" s="15">
        <v>1179.272095</v>
      </c>
      <c r="Y25" s="15">
        <v>1185.630371</v>
      </c>
      <c r="Z25" s="15">
        <v>1188.4338379999999</v>
      </c>
      <c r="AA25" s="15">
        <v>1191.472534</v>
      </c>
      <c r="AB25" s="15">
        <v>1200.4077150000001</v>
      </c>
      <c r="AC25" s="15">
        <v>1189.474121</v>
      </c>
      <c r="AD25" s="15">
        <v>1229.6499020000001</v>
      </c>
      <c r="AE25" s="15">
        <v>1208.8408199999999</v>
      </c>
      <c r="AF25" s="15">
        <v>1211.969971</v>
      </c>
      <c r="AG25" s="15">
        <v>1215.7791749999999</v>
      </c>
      <c r="AH25" s="15">
        <v>1230.760986</v>
      </c>
      <c r="AI25" s="15">
        <v>1229.905518</v>
      </c>
      <c r="AJ25" s="22"/>
    </row>
    <row r="26" spans="1:36" s="10" customFormat="1" ht="15" customHeight="1" x14ac:dyDescent="0.45">
      <c r="A26" s="14" t="s">
        <v>27</v>
      </c>
      <c r="B26" s="15">
        <v>191.567993</v>
      </c>
      <c r="C26" s="15">
        <v>337.50082400000002</v>
      </c>
      <c r="D26" s="15">
        <v>332.41473400000001</v>
      </c>
      <c r="E26" s="15">
        <v>279.318512</v>
      </c>
      <c r="F26" s="15">
        <v>278.76010100000002</v>
      </c>
      <c r="G26" s="15">
        <v>268.45822099999998</v>
      </c>
      <c r="H26" s="15">
        <v>273.52615400000002</v>
      </c>
      <c r="I26" s="15">
        <v>261.43658399999998</v>
      </c>
      <c r="J26" s="15">
        <v>251.876846</v>
      </c>
      <c r="K26" s="15">
        <v>256.93261699999999</v>
      </c>
      <c r="L26" s="15">
        <v>221.976562</v>
      </c>
      <c r="M26" s="15">
        <v>246.50563</v>
      </c>
      <c r="N26" s="15">
        <v>214.68524199999999</v>
      </c>
      <c r="O26" s="15">
        <v>219.755157</v>
      </c>
      <c r="P26" s="15">
        <v>214.83386200000001</v>
      </c>
      <c r="Q26" s="15">
        <v>211.61821</v>
      </c>
      <c r="R26" s="15">
        <v>200.51664700000001</v>
      </c>
      <c r="S26" s="15">
        <v>226.18428</v>
      </c>
      <c r="T26" s="15">
        <v>228.71212800000001</v>
      </c>
      <c r="U26" s="15">
        <v>218.21220400000001</v>
      </c>
      <c r="V26" s="15">
        <v>242.77420000000001</v>
      </c>
      <c r="W26" s="15">
        <v>248.79037500000001</v>
      </c>
      <c r="X26" s="15">
        <v>251.817215</v>
      </c>
      <c r="Y26" s="15">
        <v>258.42364500000002</v>
      </c>
      <c r="Z26" s="15">
        <v>264.028839</v>
      </c>
      <c r="AA26" s="15">
        <v>245.34513899999999</v>
      </c>
      <c r="AB26" s="15">
        <v>264.59179699999999</v>
      </c>
      <c r="AC26" s="15">
        <v>267.94592299999999</v>
      </c>
      <c r="AD26" s="15">
        <v>296.18396000000001</v>
      </c>
      <c r="AE26" s="15">
        <v>290.77047700000003</v>
      </c>
      <c r="AF26" s="15">
        <v>295.58630399999998</v>
      </c>
      <c r="AG26" s="15">
        <v>298.86816399999998</v>
      </c>
      <c r="AH26" s="15">
        <v>309.78784200000001</v>
      </c>
      <c r="AI26" s="15">
        <v>311.37631199999998</v>
      </c>
      <c r="AJ26" s="22"/>
    </row>
    <row r="27" spans="1:36" s="10" customFormat="1" ht="15" customHeight="1" x14ac:dyDescent="0.45">
      <c r="A27" s="14" t="s">
        <v>28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22"/>
    </row>
    <row r="28" spans="1:36" s="10" customFormat="1" ht="15" customHeight="1" x14ac:dyDescent="0.45">
      <c r="A28" s="14" t="s">
        <v>29</v>
      </c>
      <c r="B28" s="15">
        <v>24</v>
      </c>
      <c r="C28" s="15">
        <v>24</v>
      </c>
      <c r="D28" s="15">
        <v>24</v>
      </c>
      <c r="E28" s="15">
        <v>30.971101999999998</v>
      </c>
      <c r="F28" s="15">
        <v>30.971101999999998</v>
      </c>
      <c r="G28" s="15">
        <v>30.971101999999998</v>
      </c>
      <c r="H28" s="15">
        <v>30.971101999999998</v>
      </c>
      <c r="I28" s="15">
        <v>30.971101999999998</v>
      </c>
      <c r="J28" s="15">
        <v>30.971101999999998</v>
      </c>
      <c r="K28" s="15">
        <v>30.971101999999998</v>
      </c>
      <c r="L28" s="15">
        <v>30.971101999999998</v>
      </c>
      <c r="M28" s="15">
        <v>30.971101999999998</v>
      </c>
      <c r="N28" s="15">
        <v>30.971101999999998</v>
      </c>
      <c r="O28" s="15">
        <v>30.971101999999998</v>
      </c>
      <c r="P28" s="15">
        <v>30.971101999999998</v>
      </c>
      <c r="Q28" s="15">
        <v>30.971101999999998</v>
      </c>
      <c r="R28" s="15">
        <v>30.971101999999998</v>
      </c>
      <c r="S28" s="15">
        <v>30.971101999999998</v>
      </c>
      <c r="T28" s="15">
        <v>30.971101999999998</v>
      </c>
      <c r="U28" s="15">
        <v>30.971101999999998</v>
      </c>
      <c r="V28" s="15">
        <v>30.971101999999998</v>
      </c>
      <c r="W28" s="15">
        <v>30.971101999999998</v>
      </c>
      <c r="X28" s="15">
        <v>30.971101999999998</v>
      </c>
      <c r="Y28" s="15">
        <v>30.971101999999998</v>
      </c>
      <c r="Z28" s="15">
        <v>30.971101999999998</v>
      </c>
      <c r="AA28" s="15">
        <v>30.971101999999998</v>
      </c>
      <c r="AB28" s="15">
        <v>30.971101999999998</v>
      </c>
      <c r="AC28" s="15">
        <v>30.971101999999998</v>
      </c>
      <c r="AD28" s="15">
        <v>30.971101999999998</v>
      </c>
      <c r="AE28" s="15">
        <v>30.971101999999998</v>
      </c>
      <c r="AF28" s="15">
        <v>30.971101999999998</v>
      </c>
      <c r="AG28" s="15">
        <v>30.971101999999998</v>
      </c>
      <c r="AH28" s="15">
        <v>30.971101999999998</v>
      </c>
      <c r="AI28" s="15">
        <v>30.971101999999998</v>
      </c>
      <c r="AJ28" s="22"/>
    </row>
    <row r="29" spans="1:36" s="10" customFormat="1" ht="15" customHeight="1" x14ac:dyDescent="0.45">
      <c r="A29" s="14" t="s">
        <v>152</v>
      </c>
      <c r="B29" s="15">
        <v>783.99597200000005</v>
      </c>
      <c r="C29" s="15">
        <v>782.41796899999997</v>
      </c>
      <c r="D29" s="15">
        <v>802.76788299999998</v>
      </c>
      <c r="E29" s="15">
        <v>837.63122599999997</v>
      </c>
      <c r="F29" s="15">
        <v>838.94726600000001</v>
      </c>
      <c r="G29" s="15">
        <v>840.18133499999999</v>
      </c>
      <c r="H29" s="15">
        <v>841.316956</v>
      </c>
      <c r="I29" s="15">
        <v>844.53350799999998</v>
      </c>
      <c r="J29" s="15">
        <v>845.60510299999999</v>
      </c>
      <c r="K29" s="15">
        <v>845.90173300000004</v>
      </c>
      <c r="L29" s="15">
        <v>846.117615</v>
      </c>
      <c r="M29" s="15">
        <v>851.53051800000003</v>
      </c>
      <c r="N29" s="15">
        <v>852.830872</v>
      </c>
      <c r="O29" s="15">
        <v>855.32501200000002</v>
      </c>
      <c r="P29" s="15">
        <v>846.38635299999999</v>
      </c>
      <c r="Q29" s="15">
        <v>847.30737299999998</v>
      </c>
      <c r="R29" s="15">
        <v>848.44592299999999</v>
      </c>
      <c r="S29" s="15">
        <v>848.72808799999996</v>
      </c>
      <c r="T29" s="15">
        <v>848.77362100000005</v>
      </c>
      <c r="U29" s="15">
        <v>848.77972399999999</v>
      </c>
      <c r="V29" s="15">
        <v>848.77179000000001</v>
      </c>
      <c r="W29" s="15">
        <v>848.74652100000003</v>
      </c>
      <c r="X29" s="15">
        <v>848.72582999999997</v>
      </c>
      <c r="Y29" s="15">
        <v>848.69793700000002</v>
      </c>
      <c r="Z29" s="15">
        <v>848.70318599999996</v>
      </c>
      <c r="AA29" s="15">
        <v>844.51190199999996</v>
      </c>
      <c r="AB29" s="15">
        <v>840.10711700000002</v>
      </c>
      <c r="AC29" s="15">
        <v>838.93585199999995</v>
      </c>
      <c r="AD29" s="15">
        <v>837.24615500000004</v>
      </c>
      <c r="AE29" s="15">
        <v>837.23962400000005</v>
      </c>
      <c r="AF29" s="15">
        <v>837.22717299999999</v>
      </c>
      <c r="AG29" s="15">
        <v>837.21575900000005</v>
      </c>
      <c r="AH29" s="15">
        <v>837.20562700000005</v>
      </c>
      <c r="AI29" s="15">
        <v>837.19421399999999</v>
      </c>
      <c r="AJ29" s="22"/>
    </row>
    <row r="30" spans="1:36" s="10" customFormat="1" ht="15" customHeight="1" x14ac:dyDescent="0.45">
      <c r="A30" s="14" t="s">
        <v>24</v>
      </c>
      <c r="B30" s="15">
        <v>202.70098899999999</v>
      </c>
      <c r="C30" s="15">
        <v>202.70098899999999</v>
      </c>
      <c r="D30" s="15">
        <v>202.70098899999999</v>
      </c>
      <c r="E30" s="15">
        <v>208.61547899999999</v>
      </c>
      <c r="F30" s="15">
        <v>204.761292</v>
      </c>
      <c r="G30" s="15">
        <v>201.33343500000001</v>
      </c>
      <c r="H30" s="15">
        <v>197.59556599999999</v>
      </c>
      <c r="I30" s="15">
        <v>192.152771</v>
      </c>
      <c r="J30" s="15">
        <v>188.99897799999999</v>
      </c>
      <c r="K30" s="15">
        <v>183.82186899999999</v>
      </c>
      <c r="L30" s="15">
        <v>179.40068099999999</v>
      </c>
      <c r="M30" s="15">
        <v>181.03556800000001</v>
      </c>
      <c r="N30" s="15">
        <v>177.91980000000001</v>
      </c>
      <c r="O30" s="15">
        <v>178.38232400000001</v>
      </c>
      <c r="P30" s="15">
        <v>180.61944600000001</v>
      </c>
      <c r="Q30" s="15">
        <v>179.868179</v>
      </c>
      <c r="R30" s="15">
        <v>178.195099</v>
      </c>
      <c r="S30" s="15">
        <v>182.56556699999999</v>
      </c>
      <c r="T30" s="15">
        <v>182.07647700000001</v>
      </c>
      <c r="U30" s="15">
        <v>181.93002300000001</v>
      </c>
      <c r="V30" s="15">
        <v>185.526352</v>
      </c>
      <c r="W30" s="15">
        <v>186.070999</v>
      </c>
      <c r="X30" s="15">
        <v>185.614532</v>
      </c>
      <c r="Y30" s="15">
        <v>188.38061500000001</v>
      </c>
      <c r="Z30" s="15">
        <v>189.07450900000001</v>
      </c>
      <c r="AA30" s="15">
        <v>189.08633399999999</v>
      </c>
      <c r="AB30" s="15">
        <v>191.91108700000001</v>
      </c>
      <c r="AC30" s="15">
        <v>194.19776899999999</v>
      </c>
      <c r="AD30" s="15">
        <v>197.605118</v>
      </c>
      <c r="AE30" s="15">
        <v>199.14454699999999</v>
      </c>
      <c r="AF30" s="15">
        <v>200.590317</v>
      </c>
      <c r="AG30" s="15">
        <v>201.08874499999999</v>
      </c>
      <c r="AH30" s="15">
        <v>201.22792100000001</v>
      </c>
      <c r="AI30" s="15">
        <v>201.59368900000001</v>
      </c>
      <c r="AJ30" s="22"/>
    </row>
    <row r="31" spans="1:36" s="10" customFormat="1" ht="15" customHeight="1" x14ac:dyDescent="0.35">
      <c r="A31" s="16" t="s">
        <v>1</v>
      </c>
      <c r="B31" s="17">
        <v>4520.3188479999999</v>
      </c>
      <c r="C31" s="17">
        <v>4553.9560549999997</v>
      </c>
      <c r="D31" s="17">
        <v>4553.1054690000001</v>
      </c>
      <c r="E31" s="17">
        <v>4665.7929690000001</v>
      </c>
      <c r="F31" s="17">
        <v>4603.0224609999996</v>
      </c>
      <c r="G31" s="17">
        <v>4553.0625</v>
      </c>
      <c r="H31" s="17">
        <v>4531.7993159999996</v>
      </c>
      <c r="I31" s="17">
        <v>4464.6967770000001</v>
      </c>
      <c r="J31" s="17">
        <v>4422.7719729999999</v>
      </c>
      <c r="K31" s="17">
        <v>4387.7822269999997</v>
      </c>
      <c r="L31" s="17">
        <v>4302.5356449999999</v>
      </c>
      <c r="M31" s="17">
        <v>4364.5371089999999</v>
      </c>
      <c r="N31" s="17">
        <v>4276.9389650000003</v>
      </c>
      <c r="O31" s="17">
        <v>4291.5541990000002</v>
      </c>
      <c r="P31" s="17">
        <v>4288.4628910000001</v>
      </c>
      <c r="Q31" s="17">
        <v>4271.0439450000003</v>
      </c>
      <c r="R31" s="17">
        <v>4240.6645509999998</v>
      </c>
      <c r="S31" s="17">
        <v>4316.8046880000002</v>
      </c>
      <c r="T31" s="17">
        <v>4326.5888670000004</v>
      </c>
      <c r="U31" s="17">
        <v>4308.0263670000004</v>
      </c>
      <c r="V31" s="17">
        <v>4394.9672849999997</v>
      </c>
      <c r="W31" s="17">
        <v>4411.6049800000001</v>
      </c>
      <c r="X31" s="17">
        <v>4410.013672</v>
      </c>
      <c r="Y31" s="17">
        <v>4450.2641599999997</v>
      </c>
      <c r="Z31" s="17">
        <v>4470.3466799999997</v>
      </c>
      <c r="AA31" s="17">
        <v>4434.7978519999997</v>
      </c>
      <c r="AB31" s="17">
        <v>4488.4453119999998</v>
      </c>
      <c r="AC31" s="17">
        <v>4516.4165039999998</v>
      </c>
      <c r="AD31" s="17">
        <v>4610.4731449999999</v>
      </c>
      <c r="AE31" s="17">
        <v>4613.5737300000001</v>
      </c>
      <c r="AF31" s="17">
        <v>4637.154297</v>
      </c>
      <c r="AG31" s="17">
        <v>4651.6816410000001</v>
      </c>
      <c r="AH31" s="17">
        <v>4665.8789059999999</v>
      </c>
      <c r="AI31" s="17">
        <v>4676.767578</v>
      </c>
      <c r="AJ31" s="23"/>
    </row>
    <row r="32" spans="1:36" s="9" customFormat="1" x14ac:dyDescent="0.45">
      <c r="A32" s="5" t="s">
        <v>105</v>
      </c>
    </row>
    <row r="33" spans="1:35" s="10" customFormat="1" ht="15" customHeight="1" x14ac:dyDescent="0.45">
      <c r="A33" s="14" t="s">
        <v>14</v>
      </c>
      <c r="B33" s="15">
        <v>2.6533850000000001</v>
      </c>
      <c r="C33" s="15">
        <v>2.610474</v>
      </c>
      <c r="D33" s="15">
        <v>2.6091099999999998</v>
      </c>
      <c r="E33" s="15">
        <v>2.653025</v>
      </c>
      <c r="F33" s="15">
        <v>2.6448800000000001</v>
      </c>
      <c r="G33" s="15">
        <v>2.6423369999999999</v>
      </c>
      <c r="H33" s="15">
        <v>2.6458140000000001</v>
      </c>
      <c r="I33" s="15">
        <v>2.637006</v>
      </c>
      <c r="J33" s="15">
        <v>2.583453</v>
      </c>
      <c r="K33" s="15">
        <v>2.5469300000000001</v>
      </c>
      <c r="L33" s="15">
        <v>2.4654820000000002</v>
      </c>
      <c r="M33" s="15">
        <v>2.412642</v>
      </c>
      <c r="N33" s="15">
        <v>2.3498709999999998</v>
      </c>
      <c r="O33" s="15">
        <v>2.31419</v>
      </c>
      <c r="P33" s="15">
        <v>2.2814950000000001</v>
      </c>
      <c r="Q33" s="15">
        <v>2.2549090000000001</v>
      </c>
      <c r="R33" s="15">
        <v>2.22818</v>
      </c>
      <c r="S33" s="15">
        <v>2.2048920000000001</v>
      </c>
      <c r="T33" s="15">
        <v>2.1731790000000002</v>
      </c>
      <c r="U33" s="15">
        <v>2.1356350000000002</v>
      </c>
      <c r="V33" s="15">
        <v>2.121359</v>
      </c>
      <c r="W33" s="15">
        <v>2.0913970000000002</v>
      </c>
      <c r="X33" s="15">
        <v>2.0624180000000001</v>
      </c>
      <c r="Y33" s="15">
        <v>2.0306030000000002</v>
      </c>
      <c r="Z33" s="15">
        <v>2.0011199999999998</v>
      </c>
      <c r="AA33" s="15">
        <v>1.9632050000000001</v>
      </c>
      <c r="AB33" s="15">
        <v>1.9323060000000001</v>
      </c>
      <c r="AC33" s="15">
        <v>1.9016679999999999</v>
      </c>
      <c r="AD33" s="15">
        <v>1.8704639999999999</v>
      </c>
      <c r="AE33" s="15">
        <v>1.841164</v>
      </c>
      <c r="AF33" s="15">
        <v>1.815059</v>
      </c>
      <c r="AG33" s="15">
        <v>1.7795179999999999</v>
      </c>
      <c r="AH33" s="15">
        <v>1.7569969999999999</v>
      </c>
      <c r="AI33" s="15">
        <v>1.7359169999999999</v>
      </c>
    </row>
    <row r="34" spans="1:35" s="10" customFormat="1" ht="15" customHeight="1" x14ac:dyDescent="0.45">
      <c r="A34" s="14" t="s">
        <v>15</v>
      </c>
      <c r="B34" s="15">
        <v>2.8290449999999998</v>
      </c>
      <c r="C34" s="15">
        <v>2.6892559999999999</v>
      </c>
      <c r="D34" s="15">
        <v>2.5098029999999998</v>
      </c>
      <c r="E34" s="15">
        <v>2.5086849999999998</v>
      </c>
      <c r="F34" s="15">
        <v>2.4965700000000002</v>
      </c>
      <c r="G34" s="15">
        <v>2.5109140000000001</v>
      </c>
      <c r="H34" s="15">
        <v>2.5476930000000002</v>
      </c>
      <c r="I34" s="15">
        <v>2.5789149999999998</v>
      </c>
      <c r="J34" s="15">
        <v>2.6139739999999998</v>
      </c>
      <c r="K34" s="15">
        <v>2.630776</v>
      </c>
      <c r="L34" s="15">
        <v>2.6183529999999999</v>
      </c>
      <c r="M34" s="15">
        <v>2.6327340000000001</v>
      </c>
      <c r="N34" s="15">
        <v>2.6327129999999999</v>
      </c>
      <c r="O34" s="15">
        <v>2.6212719999999998</v>
      </c>
      <c r="P34" s="15">
        <v>2.6265320000000001</v>
      </c>
      <c r="Q34" s="15">
        <v>2.650115</v>
      </c>
      <c r="R34" s="15">
        <v>2.6750210000000001</v>
      </c>
      <c r="S34" s="15">
        <v>2.6991610000000001</v>
      </c>
      <c r="T34" s="15">
        <v>2.7190159999999999</v>
      </c>
      <c r="U34" s="15">
        <v>2.7378490000000002</v>
      </c>
      <c r="V34" s="15">
        <v>2.7676530000000001</v>
      </c>
      <c r="W34" s="15">
        <v>2.7816230000000002</v>
      </c>
      <c r="X34" s="15">
        <v>2.7903820000000001</v>
      </c>
      <c r="Y34" s="15">
        <v>2.785237</v>
      </c>
      <c r="Z34" s="15">
        <v>2.7771840000000001</v>
      </c>
      <c r="AA34" s="15">
        <v>2.7677939999999999</v>
      </c>
      <c r="AB34" s="15">
        <v>2.7659060000000002</v>
      </c>
      <c r="AC34" s="15">
        <v>2.7550270000000001</v>
      </c>
      <c r="AD34" s="15">
        <v>2.7581329999999999</v>
      </c>
      <c r="AE34" s="15">
        <v>2.7467619999999999</v>
      </c>
      <c r="AF34" s="15">
        <v>2.7459600000000002</v>
      </c>
      <c r="AG34" s="15">
        <v>2.74166</v>
      </c>
      <c r="AH34" s="15">
        <v>2.7417050000000001</v>
      </c>
      <c r="AI34" s="15">
        <v>2.73597</v>
      </c>
    </row>
    <row r="35" spans="1:35" s="10" customFormat="1" ht="15" customHeight="1" x14ac:dyDescent="0.45">
      <c r="A35" s="14" t="s">
        <v>101</v>
      </c>
      <c r="B35" s="15">
        <v>0.33254899999999998</v>
      </c>
      <c r="C35" s="15">
        <v>0.40198299999999998</v>
      </c>
      <c r="D35" s="15">
        <v>0.33807999999999999</v>
      </c>
      <c r="E35" s="15">
        <v>0.14582400000000001</v>
      </c>
      <c r="F35" s="15">
        <v>0.14093700000000001</v>
      </c>
      <c r="G35" s="15">
        <v>0.13539000000000001</v>
      </c>
      <c r="H35" s="15">
        <v>0.13201199999999999</v>
      </c>
      <c r="I35" s="15">
        <v>0.128888</v>
      </c>
      <c r="J35" s="15">
        <v>0.12610099999999999</v>
      </c>
      <c r="K35" s="15">
        <v>0.124225</v>
      </c>
      <c r="L35" s="15">
        <v>0.121563</v>
      </c>
      <c r="M35" s="15">
        <v>0.119242</v>
      </c>
      <c r="N35" s="15">
        <v>0.117538</v>
      </c>
      <c r="O35" s="15">
        <v>0.116271</v>
      </c>
      <c r="P35" s="15">
        <v>0.11522</v>
      </c>
      <c r="Q35" s="15">
        <v>0.114228</v>
      </c>
      <c r="R35" s="15">
        <v>0.11315</v>
      </c>
      <c r="S35" s="15">
        <v>0.111844</v>
      </c>
      <c r="T35" s="15">
        <v>0.110556</v>
      </c>
      <c r="U35" s="15">
        <v>0.109197</v>
      </c>
      <c r="V35" s="15">
        <v>0.108198</v>
      </c>
      <c r="W35" s="15">
        <v>0.107086</v>
      </c>
      <c r="X35" s="15">
        <v>0.105932</v>
      </c>
      <c r="Y35" s="15">
        <v>0.104613</v>
      </c>
      <c r="Z35" s="15">
        <v>0.10328</v>
      </c>
      <c r="AA35" s="15">
        <v>0.10167900000000001</v>
      </c>
      <c r="AB35" s="15">
        <v>0.100068</v>
      </c>
      <c r="AC35" s="15">
        <v>9.8283999999999996E-2</v>
      </c>
      <c r="AD35" s="15">
        <v>9.6869999999999998E-2</v>
      </c>
      <c r="AE35" s="15">
        <v>9.5295000000000005E-2</v>
      </c>
      <c r="AF35" s="15">
        <v>9.3864000000000003E-2</v>
      </c>
      <c r="AG35" s="15">
        <v>9.2286999999999994E-2</v>
      </c>
      <c r="AH35" s="15">
        <v>9.1269000000000003E-2</v>
      </c>
      <c r="AI35" s="15">
        <v>9.0466000000000005E-2</v>
      </c>
    </row>
    <row r="36" spans="1:35" s="10" customFormat="1" ht="15" customHeight="1" x14ac:dyDescent="0.45">
      <c r="A36" s="14" t="s">
        <v>18</v>
      </c>
      <c r="B36" s="15">
        <v>21.582668000000002</v>
      </c>
      <c r="C36" s="15">
        <v>26.105328</v>
      </c>
      <c r="D36" s="15">
        <v>23.224308000000001</v>
      </c>
      <c r="E36" s="15">
        <v>22.096319000000001</v>
      </c>
      <c r="F36" s="15">
        <v>20.957932</v>
      </c>
      <c r="G36" s="15">
        <v>20.619382999999999</v>
      </c>
      <c r="H36" s="15">
        <v>20.453693000000001</v>
      </c>
      <c r="I36" s="15">
        <v>20.24999</v>
      </c>
      <c r="J36" s="15">
        <v>20.079262</v>
      </c>
      <c r="K36" s="15">
        <v>20.011301</v>
      </c>
      <c r="L36" s="15">
        <v>19.715553</v>
      </c>
      <c r="M36" s="15">
        <v>19.637753</v>
      </c>
      <c r="N36" s="15">
        <v>19.448378000000002</v>
      </c>
      <c r="O36" s="15">
        <v>19.400824</v>
      </c>
      <c r="P36" s="15">
        <v>19.479030999999999</v>
      </c>
      <c r="Q36" s="15">
        <v>19.688568</v>
      </c>
      <c r="R36" s="15">
        <v>19.916004000000001</v>
      </c>
      <c r="S36" s="15">
        <v>20.133376999999999</v>
      </c>
      <c r="T36" s="15">
        <v>20.317017</v>
      </c>
      <c r="U36" s="15">
        <v>20.493241999999999</v>
      </c>
      <c r="V36" s="15">
        <v>20.758821000000001</v>
      </c>
      <c r="W36" s="15">
        <v>20.910741999999999</v>
      </c>
      <c r="X36" s="15">
        <v>21.020426</v>
      </c>
      <c r="Y36" s="15">
        <v>21.020980999999999</v>
      </c>
      <c r="Z36" s="15">
        <v>20.998139999999999</v>
      </c>
      <c r="AA36" s="15">
        <v>20.967237000000001</v>
      </c>
      <c r="AB36" s="15">
        <v>20.993082000000001</v>
      </c>
      <c r="AC36" s="15">
        <v>20.950932999999999</v>
      </c>
      <c r="AD36" s="15">
        <v>21.016569</v>
      </c>
      <c r="AE36" s="15">
        <v>20.968136000000001</v>
      </c>
      <c r="AF36" s="15">
        <v>21.000978</v>
      </c>
      <c r="AG36" s="15">
        <v>21.007781999999999</v>
      </c>
      <c r="AH36" s="15">
        <v>21.048528999999998</v>
      </c>
      <c r="AI36" s="15">
        <v>21.043268000000001</v>
      </c>
    </row>
    <row r="37" spans="1:35" s="10" customFormat="1" ht="15" customHeight="1" x14ac:dyDescent="0.45">
      <c r="A37" s="14" t="s">
        <v>102</v>
      </c>
      <c r="B37" s="15">
        <v>27.397648</v>
      </c>
      <c r="C37" s="15">
        <v>31.807039</v>
      </c>
      <c r="D37" s="15">
        <v>28.681298999999999</v>
      </c>
      <c r="E37" s="15">
        <v>27.403853999999999</v>
      </c>
      <c r="F37" s="15">
        <v>26.240317999999998</v>
      </c>
      <c r="G37" s="15">
        <v>25.908026</v>
      </c>
      <c r="H37" s="15">
        <v>25.779211</v>
      </c>
      <c r="I37" s="15">
        <v>25.594798999999998</v>
      </c>
      <c r="J37" s="15">
        <v>25.40279</v>
      </c>
      <c r="K37" s="15">
        <v>25.313230999999998</v>
      </c>
      <c r="L37" s="15">
        <v>24.920952</v>
      </c>
      <c r="M37" s="15">
        <v>24.80237</v>
      </c>
      <c r="N37" s="15">
        <v>24.548500000000001</v>
      </c>
      <c r="O37" s="15">
        <v>24.452555</v>
      </c>
      <c r="P37" s="15">
        <v>24.502279000000001</v>
      </c>
      <c r="Q37" s="15">
        <v>24.707820999999999</v>
      </c>
      <c r="R37" s="15">
        <v>24.932354</v>
      </c>
      <c r="S37" s="15">
        <v>25.149274999999999</v>
      </c>
      <c r="T37" s="15">
        <v>25.319766999999999</v>
      </c>
      <c r="U37" s="15">
        <v>25.475923999999999</v>
      </c>
      <c r="V37" s="15">
        <v>25.756032999999999</v>
      </c>
      <c r="W37" s="15">
        <v>25.890847999999998</v>
      </c>
      <c r="X37" s="15">
        <v>25.979158000000002</v>
      </c>
      <c r="Y37" s="15">
        <v>25.941433</v>
      </c>
      <c r="Z37" s="15">
        <v>25.879725000000001</v>
      </c>
      <c r="AA37" s="15">
        <v>25.799914999999999</v>
      </c>
      <c r="AB37" s="15">
        <v>25.791360999999998</v>
      </c>
      <c r="AC37" s="15">
        <v>25.705912000000001</v>
      </c>
      <c r="AD37" s="15">
        <v>25.742037</v>
      </c>
      <c r="AE37" s="15">
        <v>25.651356</v>
      </c>
      <c r="AF37" s="15">
        <v>25.655861000000002</v>
      </c>
      <c r="AG37" s="15">
        <v>25.621248000000001</v>
      </c>
      <c r="AH37" s="15">
        <v>25.638497999999998</v>
      </c>
      <c r="AI37" s="15">
        <v>25.605620999999999</v>
      </c>
    </row>
    <row r="38" spans="1:35" s="10" customFormat="1" ht="15" customHeight="1" x14ac:dyDescent="0.45">
      <c r="A38" s="14" t="s">
        <v>19</v>
      </c>
      <c r="B38" s="15">
        <v>402.02453600000001</v>
      </c>
      <c r="C38" s="15">
        <v>426.780823</v>
      </c>
      <c r="D38" s="15">
        <v>423.84863300000001</v>
      </c>
      <c r="E38" s="15">
        <v>425.21887199999998</v>
      </c>
      <c r="F38" s="15">
        <v>419.35272200000003</v>
      </c>
      <c r="G38" s="15">
        <v>426.41372699999999</v>
      </c>
      <c r="H38" s="15">
        <v>433.24328600000001</v>
      </c>
      <c r="I38" s="15">
        <v>437.01904300000001</v>
      </c>
      <c r="J38" s="15">
        <v>441.45654300000001</v>
      </c>
      <c r="K38" s="15">
        <v>446.11416600000001</v>
      </c>
      <c r="L38" s="15">
        <v>445.93582199999997</v>
      </c>
      <c r="M38" s="15">
        <v>450.343658</v>
      </c>
      <c r="N38" s="15">
        <v>452.88439899999997</v>
      </c>
      <c r="O38" s="15">
        <v>456.30728099999999</v>
      </c>
      <c r="P38" s="15">
        <v>450.26855499999999</v>
      </c>
      <c r="Q38" s="15">
        <v>438.10247800000002</v>
      </c>
      <c r="R38" s="15">
        <v>422.171875</v>
      </c>
      <c r="S38" s="15">
        <v>409.21460000000002</v>
      </c>
      <c r="T38" s="15">
        <v>402.04669200000001</v>
      </c>
      <c r="U38" s="15">
        <v>399.88253800000001</v>
      </c>
      <c r="V38" s="15">
        <v>401.74383499999999</v>
      </c>
      <c r="W38" s="15">
        <v>403.66424599999999</v>
      </c>
      <c r="X38" s="15">
        <v>405.56381199999998</v>
      </c>
      <c r="Y38" s="15">
        <v>406.33621199999999</v>
      </c>
      <c r="Z38" s="15">
        <v>406.80432100000002</v>
      </c>
      <c r="AA38" s="15">
        <v>407.20660400000003</v>
      </c>
      <c r="AB38" s="15">
        <v>408.670929</v>
      </c>
      <c r="AC38" s="15">
        <v>408.85235599999999</v>
      </c>
      <c r="AD38" s="15">
        <v>410.53042599999998</v>
      </c>
      <c r="AE38" s="15">
        <v>410.66149899999999</v>
      </c>
      <c r="AF38" s="15">
        <v>410.87762500000002</v>
      </c>
      <c r="AG38" s="15">
        <v>409.61926299999999</v>
      </c>
      <c r="AH38" s="15">
        <v>407.372253</v>
      </c>
      <c r="AI38" s="15">
        <v>403.30136099999999</v>
      </c>
    </row>
    <row r="39" spans="1:35" s="10" customFormat="1" ht="15" customHeight="1" x14ac:dyDescent="0.45">
      <c r="A39" s="14" t="s">
        <v>21</v>
      </c>
      <c r="B39" s="15">
        <v>495.52185100000003</v>
      </c>
      <c r="C39" s="15">
        <v>540.47119099999998</v>
      </c>
      <c r="D39" s="15">
        <v>569.85900900000001</v>
      </c>
      <c r="E39" s="15">
        <v>520.14410399999997</v>
      </c>
      <c r="F39" s="15">
        <v>488.568939</v>
      </c>
      <c r="G39" s="15">
        <v>483.69116200000002</v>
      </c>
      <c r="H39" s="15">
        <v>470.57714800000002</v>
      </c>
      <c r="I39" s="15">
        <v>470.71163899999999</v>
      </c>
      <c r="J39" s="15">
        <v>472.25436400000001</v>
      </c>
      <c r="K39" s="15">
        <v>473.703125</v>
      </c>
      <c r="L39" s="15">
        <v>472.021973</v>
      </c>
      <c r="M39" s="15">
        <v>474.587219</v>
      </c>
      <c r="N39" s="15">
        <v>473.379547</v>
      </c>
      <c r="O39" s="15">
        <v>476.39691199999999</v>
      </c>
      <c r="P39" s="15">
        <v>478.95199600000001</v>
      </c>
      <c r="Q39" s="15">
        <v>480.95929000000001</v>
      </c>
      <c r="R39" s="15">
        <v>483.50765999999999</v>
      </c>
      <c r="S39" s="15">
        <v>486.87539700000002</v>
      </c>
      <c r="T39" s="15">
        <v>487.81692500000003</v>
      </c>
      <c r="U39" s="15">
        <v>488.55419899999998</v>
      </c>
      <c r="V39" s="15">
        <v>492.58813500000002</v>
      </c>
      <c r="W39" s="15">
        <v>493.68356299999999</v>
      </c>
      <c r="X39" s="15">
        <v>492.48727400000001</v>
      </c>
      <c r="Y39" s="15">
        <v>489.01364100000001</v>
      </c>
      <c r="Z39" s="15">
        <v>487.86322000000001</v>
      </c>
      <c r="AA39" s="15">
        <v>484.14608800000002</v>
      </c>
      <c r="AB39" s="15">
        <v>481.93725599999999</v>
      </c>
      <c r="AC39" s="15">
        <v>478.79937699999999</v>
      </c>
      <c r="AD39" s="15">
        <v>478.555969</v>
      </c>
      <c r="AE39" s="15">
        <v>474.72534200000001</v>
      </c>
      <c r="AF39" s="15">
        <v>473.29119900000001</v>
      </c>
      <c r="AG39" s="15">
        <v>470.645081</v>
      </c>
      <c r="AH39" s="15">
        <v>468.59680200000003</v>
      </c>
      <c r="AI39" s="15">
        <v>465.86563100000001</v>
      </c>
    </row>
    <row r="40" spans="1:35" s="10" customFormat="1" ht="15" customHeight="1" x14ac:dyDescent="0.45">
      <c r="A40" s="14" t="s">
        <v>31</v>
      </c>
      <c r="B40" s="15">
        <v>-28.499995999999999</v>
      </c>
      <c r="C40" s="15">
        <v>-13.899998</v>
      </c>
      <c r="D40" s="15">
        <v>-15.9</v>
      </c>
      <c r="E40" s="15">
        <v>-15.306457</v>
      </c>
      <c r="F40" s="15">
        <v>-15.716326</v>
      </c>
      <c r="G40" s="15">
        <v>-22.255413000000001</v>
      </c>
      <c r="H40" s="15">
        <v>-18.211872</v>
      </c>
      <c r="I40" s="15">
        <v>-18.239585999999999</v>
      </c>
      <c r="J40" s="15">
        <v>-16.720427999999998</v>
      </c>
      <c r="K40" s="15">
        <v>-15.814276</v>
      </c>
      <c r="L40" s="15">
        <v>-15.040997000000001</v>
      </c>
      <c r="M40" s="15">
        <v>-14.105052000000001</v>
      </c>
      <c r="N40" s="15">
        <v>-13.514708000000001</v>
      </c>
      <c r="O40" s="15">
        <v>-12.976782999999999</v>
      </c>
      <c r="P40" s="15">
        <v>-12.450875</v>
      </c>
      <c r="Q40" s="15">
        <v>-12.078194</v>
      </c>
      <c r="R40" s="15">
        <v>-11.685358000000001</v>
      </c>
      <c r="S40" s="15">
        <v>-11.315229</v>
      </c>
      <c r="T40" s="15">
        <v>-11.125152</v>
      </c>
      <c r="U40" s="15">
        <v>-10.952779</v>
      </c>
      <c r="V40" s="15">
        <v>-10.715007999999999</v>
      </c>
      <c r="W40" s="15">
        <v>-10.522318</v>
      </c>
      <c r="X40" s="15">
        <v>-10.350868</v>
      </c>
      <c r="Y40" s="15">
        <v>-10.295553</v>
      </c>
      <c r="Z40" s="15">
        <v>-10.215157</v>
      </c>
      <c r="AA40" s="15">
        <v>-10.177678</v>
      </c>
      <c r="AB40" s="15">
        <v>-10.082893</v>
      </c>
      <c r="AC40" s="15">
        <v>-10.065305</v>
      </c>
      <c r="AD40" s="15">
        <v>-9.9291210000000003</v>
      </c>
      <c r="AE40" s="15">
        <v>-9.9308619999999994</v>
      </c>
      <c r="AF40" s="15">
        <v>-9.830095</v>
      </c>
      <c r="AG40" s="15">
        <v>-9.8104099999999992</v>
      </c>
      <c r="AH40" s="15">
        <v>-9.7517399999999999</v>
      </c>
      <c r="AI40" s="15">
        <v>-9.7438549999999999</v>
      </c>
    </row>
    <row r="41" spans="1:35" s="10" customFormat="1" ht="15" customHeight="1" x14ac:dyDescent="0.45">
      <c r="A41" s="14" t="s">
        <v>20</v>
      </c>
      <c r="B41" s="15">
        <v>97.063796999999994</v>
      </c>
      <c r="C41" s="15">
        <v>93.0672</v>
      </c>
      <c r="D41" s="15">
        <v>91.388251999999994</v>
      </c>
      <c r="E41" s="15">
        <v>88.012694999999994</v>
      </c>
      <c r="F41" s="15">
        <v>85.937408000000005</v>
      </c>
      <c r="G41" s="15">
        <v>87.760315000000006</v>
      </c>
      <c r="H41" s="15">
        <v>87.481505999999996</v>
      </c>
      <c r="I41" s="15">
        <v>87.421020999999996</v>
      </c>
      <c r="J41" s="15">
        <v>87.927963000000005</v>
      </c>
      <c r="K41" s="15">
        <v>87.353638000000004</v>
      </c>
      <c r="L41" s="15">
        <v>86.147278</v>
      </c>
      <c r="M41" s="15">
        <v>85.769690999999995</v>
      </c>
      <c r="N41" s="15">
        <v>84.967819000000006</v>
      </c>
      <c r="O41" s="15">
        <v>83.905060000000006</v>
      </c>
      <c r="P41" s="15">
        <v>83.081917000000004</v>
      </c>
      <c r="Q41" s="15">
        <v>82.180588</v>
      </c>
      <c r="R41" s="15">
        <v>81.521973000000003</v>
      </c>
      <c r="S41" s="15">
        <v>80.830994000000004</v>
      </c>
      <c r="T41" s="15">
        <v>79.832213999999993</v>
      </c>
      <c r="U41" s="15">
        <v>78.627044999999995</v>
      </c>
      <c r="V41" s="15">
        <v>77.900954999999996</v>
      </c>
      <c r="W41" s="15">
        <v>76.652794</v>
      </c>
      <c r="X41" s="15">
        <v>75.109650000000002</v>
      </c>
      <c r="Y41" s="15">
        <v>73.216369999999998</v>
      </c>
      <c r="Z41" s="15">
        <v>71.567245</v>
      </c>
      <c r="AA41" s="15">
        <v>69.573868000000004</v>
      </c>
      <c r="AB41" s="15">
        <v>67.788452000000007</v>
      </c>
      <c r="AC41" s="15">
        <v>65.851737999999997</v>
      </c>
      <c r="AD41" s="15">
        <v>64.318161000000003</v>
      </c>
      <c r="AE41" s="15">
        <v>62.404998999999997</v>
      </c>
      <c r="AF41" s="15">
        <v>60.858016999999997</v>
      </c>
      <c r="AG41" s="15">
        <v>59.164467000000002</v>
      </c>
      <c r="AH41" s="15">
        <v>57.609119</v>
      </c>
      <c r="AI41" s="15">
        <v>56.007613999999997</v>
      </c>
    </row>
    <row r="42" spans="1:35" s="10" customFormat="1" ht="15" customHeight="1" x14ac:dyDescent="0.45">
      <c r="A42" s="14" t="s">
        <v>22</v>
      </c>
      <c r="B42" s="15">
        <v>564.08563200000003</v>
      </c>
      <c r="C42" s="15">
        <v>619.63836700000002</v>
      </c>
      <c r="D42" s="15">
        <v>645.34722899999997</v>
      </c>
      <c r="E42" s="15">
        <v>592.85034199999996</v>
      </c>
      <c r="F42" s="15">
        <v>558.79003899999998</v>
      </c>
      <c r="G42" s="15">
        <v>549.19604500000003</v>
      </c>
      <c r="H42" s="15">
        <v>539.84680200000003</v>
      </c>
      <c r="I42" s="15">
        <v>539.89306599999998</v>
      </c>
      <c r="J42" s="15">
        <v>543.46191399999998</v>
      </c>
      <c r="K42" s="15">
        <v>545.24249299999997</v>
      </c>
      <c r="L42" s="15">
        <v>543.12829599999998</v>
      </c>
      <c r="M42" s="15">
        <v>546.251892</v>
      </c>
      <c r="N42" s="15">
        <v>544.83264199999996</v>
      </c>
      <c r="O42" s="15">
        <v>547.32519500000001</v>
      </c>
      <c r="P42" s="15">
        <v>549.58306900000002</v>
      </c>
      <c r="Q42" s="15">
        <v>551.06170699999996</v>
      </c>
      <c r="R42" s="15">
        <v>553.34423800000002</v>
      </c>
      <c r="S42" s="15">
        <v>556.39117399999998</v>
      </c>
      <c r="T42" s="15">
        <v>556.52398700000003</v>
      </c>
      <c r="U42" s="15">
        <v>556.22845500000005</v>
      </c>
      <c r="V42" s="15">
        <v>559.77410899999995</v>
      </c>
      <c r="W42" s="15">
        <v>559.81402600000001</v>
      </c>
      <c r="X42" s="15">
        <v>557.24609399999997</v>
      </c>
      <c r="Y42" s="15">
        <v>551.93444799999997</v>
      </c>
      <c r="Z42" s="15">
        <v>549.21533199999999</v>
      </c>
      <c r="AA42" s="15">
        <v>543.54229699999996</v>
      </c>
      <c r="AB42" s="15">
        <v>539.64282200000002</v>
      </c>
      <c r="AC42" s="15">
        <v>534.58581500000003</v>
      </c>
      <c r="AD42" s="15">
        <v>532.94500700000003</v>
      </c>
      <c r="AE42" s="15">
        <v>527.19946300000004</v>
      </c>
      <c r="AF42" s="15">
        <v>524.31909199999996</v>
      </c>
      <c r="AG42" s="15">
        <v>519.999146</v>
      </c>
      <c r="AH42" s="15">
        <v>516.45416299999999</v>
      </c>
      <c r="AI42" s="15">
        <v>512.12939500000005</v>
      </c>
    </row>
    <row r="43" spans="1:35" s="10" customFormat="1" ht="15" customHeight="1" x14ac:dyDescent="0.45">
      <c r="A43" s="14" t="s">
        <v>23</v>
      </c>
      <c r="B43" s="15">
        <v>0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</row>
    <row r="44" spans="1:35" s="10" customFormat="1" ht="15" customHeight="1" x14ac:dyDescent="0.45">
      <c r="A44" s="14" t="s">
        <v>24</v>
      </c>
      <c r="B44" s="15">
        <v>204.66700700000001</v>
      </c>
      <c r="C44" s="15">
        <v>212.93121300000001</v>
      </c>
      <c r="D44" s="15">
        <v>210.07704200000001</v>
      </c>
      <c r="E44" s="15">
        <v>210.68746899999999</v>
      </c>
      <c r="F44" s="15">
        <v>208.760605</v>
      </c>
      <c r="G44" s="15">
        <v>212.422684</v>
      </c>
      <c r="H44" s="15">
        <v>215.763184</v>
      </c>
      <c r="I44" s="15">
        <v>218.73614499999999</v>
      </c>
      <c r="J44" s="15">
        <v>221.697205</v>
      </c>
      <c r="K44" s="15">
        <v>224.004593</v>
      </c>
      <c r="L44" s="15">
        <v>223.91958600000001</v>
      </c>
      <c r="M44" s="15">
        <v>225.889816</v>
      </c>
      <c r="N44" s="15">
        <v>226.837997</v>
      </c>
      <c r="O44" s="15">
        <v>227.353928</v>
      </c>
      <c r="P44" s="15">
        <v>228.361435</v>
      </c>
      <c r="Q44" s="15">
        <v>229.52487199999999</v>
      </c>
      <c r="R44" s="15">
        <v>230.61575300000001</v>
      </c>
      <c r="S44" s="15">
        <v>231.86943099999999</v>
      </c>
      <c r="T44" s="15">
        <v>232.85067699999999</v>
      </c>
      <c r="U44" s="15">
        <v>233.75715600000001</v>
      </c>
      <c r="V44" s="15">
        <v>235.382599</v>
      </c>
      <c r="W44" s="15">
        <v>236.06390400000001</v>
      </c>
      <c r="X44" s="15">
        <v>236.247086</v>
      </c>
      <c r="Y44" s="15">
        <v>235.58978300000001</v>
      </c>
      <c r="Z44" s="15">
        <v>234.67681899999999</v>
      </c>
      <c r="AA44" s="15">
        <v>233.654709</v>
      </c>
      <c r="AB44" s="15">
        <v>233.125046</v>
      </c>
      <c r="AC44" s="15">
        <v>231.97869900000001</v>
      </c>
      <c r="AD44" s="15">
        <v>231.70005800000001</v>
      </c>
      <c r="AE44" s="15">
        <v>230.50187700000001</v>
      </c>
      <c r="AF44" s="15">
        <v>229.86090100000001</v>
      </c>
      <c r="AG44" s="15">
        <v>228.84429900000001</v>
      </c>
      <c r="AH44" s="15">
        <v>227.97718800000001</v>
      </c>
      <c r="AI44" s="15">
        <v>226.712189</v>
      </c>
    </row>
    <row r="45" spans="1:35" s="10" customFormat="1" ht="15" customHeight="1" x14ac:dyDescent="0.35">
      <c r="A45" s="16" t="s">
        <v>1</v>
      </c>
      <c r="B45" s="17">
        <v>1198.1748050000001</v>
      </c>
      <c r="C45" s="17">
        <v>1291.157471</v>
      </c>
      <c r="D45" s="17">
        <v>1307.9542240000001</v>
      </c>
      <c r="E45" s="17">
        <v>1256.1606449999999</v>
      </c>
      <c r="F45" s="17">
        <v>1213.143677</v>
      </c>
      <c r="G45" s="17">
        <v>1213.9404300000001</v>
      </c>
      <c r="H45" s="17">
        <v>1214.6324460000001</v>
      </c>
      <c r="I45" s="17">
        <v>1221.2430420000001</v>
      </c>
      <c r="J45" s="17">
        <v>1232.018433</v>
      </c>
      <c r="K45" s="17">
        <v>1240.674438</v>
      </c>
      <c r="L45" s="17">
        <v>1237.904663</v>
      </c>
      <c r="M45" s="17">
        <v>1247.28772</v>
      </c>
      <c r="N45" s="17">
        <v>1249.1035159999999</v>
      </c>
      <c r="O45" s="17">
        <v>1255.4389650000001</v>
      </c>
      <c r="P45" s="17">
        <v>1252.715332</v>
      </c>
      <c r="Q45" s="17">
        <v>1243.396851</v>
      </c>
      <c r="R45" s="17">
        <v>1231.0642089999999</v>
      </c>
      <c r="S45" s="17">
        <v>1222.6245120000001</v>
      </c>
      <c r="T45" s="17">
        <v>1216.7410890000001</v>
      </c>
      <c r="U45" s="17">
        <v>1215.3439940000001</v>
      </c>
      <c r="V45" s="17">
        <v>1222.656616</v>
      </c>
      <c r="W45" s="17">
        <v>1225.4329829999999</v>
      </c>
      <c r="X45" s="17">
        <v>1225.0361330000001</v>
      </c>
      <c r="Y45" s="17">
        <v>1219.80188</v>
      </c>
      <c r="Z45" s="17">
        <v>1216.576172</v>
      </c>
      <c r="AA45" s="17">
        <v>1210.2036129999999</v>
      </c>
      <c r="AB45" s="17">
        <v>1207.230225</v>
      </c>
      <c r="AC45" s="17">
        <v>1201.122803</v>
      </c>
      <c r="AD45" s="17">
        <v>1200.9174800000001</v>
      </c>
      <c r="AE45" s="17">
        <v>1194.0141599999999</v>
      </c>
      <c r="AF45" s="17">
        <v>1190.713501</v>
      </c>
      <c r="AG45" s="17">
        <v>1184.0839840000001</v>
      </c>
      <c r="AH45" s="17">
        <v>1177.442139</v>
      </c>
      <c r="AI45" s="17">
        <v>1167.7485349999999</v>
      </c>
    </row>
    <row r="46" spans="1:35" s="9" customFormat="1" x14ac:dyDescent="0.45">
      <c r="A46" s="5" t="s">
        <v>106</v>
      </c>
    </row>
    <row r="47" spans="1:35" s="10" customFormat="1" ht="15" customHeight="1" x14ac:dyDescent="0.45">
      <c r="A47" s="14" t="s">
        <v>32</v>
      </c>
      <c r="B47" s="15">
        <v>2.635589</v>
      </c>
      <c r="C47" s="15">
        <v>1.9977309999999999</v>
      </c>
      <c r="D47" s="15">
        <v>2.2632029999999999</v>
      </c>
      <c r="E47" s="15">
        <v>2.1193610000000001</v>
      </c>
      <c r="F47" s="15">
        <v>2.003241</v>
      </c>
      <c r="G47" s="15">
        <v>1.8978489999999999</v>
      </c>
      <c r="H47" s="15">
        <v>1.798049</v>
      </c>
      <c r="I47" s="15">
        <v>1.711508</v>
      </c>
      <c r="J47" s="15">
        <v>1.8030900000000001</v>
      </c>
      <c r="K47" s="15">
        <v>1.790932</v>
      </c>
      <c r="L47" s="15">
        <v>1.765401</v>
      </c>
      <c r="M47" s="15">
        <v>1.7881020000000001</v>
      </c>
      <c r="N47" s="15">
        <v>1.767868</v>
      </c>
      <c r="O47" s="15">
        <v>1.7622770000000001</v>
      </c>
      <c r="P47" s="15">
        <v>1.738184</v>
      </c>
      <c r="Q47" s="15">
        <v>1.7588429999999999</v>
      </c>
      <c r="R47" s="15">
        <v>1.7658430000000001</v>
      </c>
      <c r="S47" s="15">
        <v>1.7449330000000001</v>
      </c>
      <c r="T47" s="15">
        <v>1.736132</v>
      </c>
      <c r="U47" s="15">
        <v>1.7309099999999999</v>
      </c>
      <c r="V47" s="15">
        <v>1.7204710000000001</v>
      </c>
      <c r="W47" s="15">
        <v>1.7149650000000001</v>
      </c>
      <c r="X47" s="15">
        <v>1.6978949999999999</v>
      </c>
      <c r="Y47" s="15">
        <v>1.6891890000000001</v>
      </c>
      <c r="Z47" s="15">
        <v>1.6678120000000001</v>
      </c>
      <c r="AA47" s="15">
        <v>1.6506689999999999</v>
      </c>
      <c r="AB47" s="15">
        <v>1.64459</v>
      </c>
      <c r="AC47" s="15">
        <v>1.655937</v>
      </c>
      <c r="AD47" s="15">
        <v>1.655767</v>
      </c>
      <c r="AE47" s="15">
        <v>1.658949</v>
      </c>
      <c r="AF47" s="15">
        <v>1.664099</v>
      </c>
      <c r="AG47" s="15">
        <v>1.691459</v>
      </c>
      <c r="AH47" s="15">
        <v>1.7051719999999999</v>
      </c>
      <c r="AI47" s="15">
        <v>1.723298</v>
      </c>
    </row>
    <row r="48" spans="1:35" s="10" customFormat="1" ht="15" customHeight="1" x14ac:dyDescent="0.45">
      <c r="A48" s="14" t="s">
        <v>33</v>
      </c>
      <c r="B48" s="15">
        <v>43.181739999999998</v>
      </c>
      <c r="C48" s="15">
        <v>45.245972000000002</v>
      </c>
      <c r="D48" s="15">
        <v>49.772689999999997</v>
      </c>
      <c r="E48" s="15">
        <v>50.325068999999999</v>
      </c>
      <c r="F48" s="15">
        <v>52.480483999999997</v>
      </c>
      <c r="G48" s="15">
        <v>54.631247999999999</v>
      </c>
      <c r="H48" s="15">
        <v>55.892882999999998</v>
      </c>
      <c r="I48" s="15">
        <v>57.659846999999999</v>
      </c>
      <c r="J48" s="15">
        <v>59.206524000000002</v>
      </c>
      <c r="K48" s="15">
        <v>60.365814</v>
      </c>
      <c r="L48" s="15">
        <v>62.404274000000001</v>
      </c>
      <c r="M48" s="15">
        <v>63.900379000000001</v>
      </c>
      <c r="N48" s="15">
        <v>65.855507000000003</v>
      </c>
      <c r="O48" s="15">
        <v>66.916092000000006</v>
      </c>
      <c r="P48" s="15">
        <v>68.418448999999995</v>
      </c>
      <c r="Q48" s="15">
        <v>70.226912999999996</v>
      </c>
      <c r="R48" s="15">
        <v>71.974945000000005</v>
      </c>
      <c r="S48" s="15">
        <v>72.876587000000001</v>
      </c>
      <c r="T48" s="15">
        <v>74.686615000000003</v>
      </c>
      <c r="U48" s="15">
        <v>77.012352000000007</v>
      </c>
      <c r="V48" s="15">
        <v>78.196297000000001</v>
      </c>
      <c r="W48" s="15">
        <v>80.897216999999998</v>
      </c>
      <c r="X48" s="15">
        <v>83.069000000000003</v>
      </c>
      <c r="Y48" s="15">
        <v>85.072845000000001</v>
      </c>
      <c r="Z48" s="15">
        <v>87.620148</v>
      </c>
      <c r="AA48" s="15">
        <v>90.441779999999994</v>
      </c>
      <c r="AB48" s="15">
        <v>91.922759999999997</v>
      </c>
      <c r="AC48" s="15">
        <v>94.446205000000006</v>
      </c>
      <c r="AD48" s="15">
        <v>96.599632</v>
      </c>
      <c r="AE48" s="15">
        <v>99.133521999999999</v>
      </c>
      <c r="AF48" s="15">
        <v>101.717522</v>
      </c>
      <c r="AG48" s="15">
        <v>105.205315</v>
      </c>
      <c r="AH48" s="15">
        <v>107.27510100000001</v>
      </c>
      <c r="AI48" s="15">
        <v>110.05159</v>
      </c>
    </row>
    <row r="49" spans="1:36" s="10" customFormat="1" ht="15" customHeight="1" x14ac:dyDescent="0.45">
      <c r="A49" s="14" t="s">
        <v>107</v>
      </c>
      <c r="B49" s="15">
        <v>19.115832999999999</v>
      </c>
      <c r="C49" s="15">
        <v>21.487525999999999</v>
      </c>
      <c r="D49" s="15">
        <v>19.669363000000001</v>
      </c>
      <c r="E49" s="15">
        <v>8.0593330000000005</v>
      </c>
      <c r="F49" s="15">
        <v>7.8534499999999996</v>
      </c>
      <c r="G49" s="15">
        <v>7.7194000000000003</v>
      </c>
      <c r="H49" s="15">
        <v>7.5779769999999997</v>
      </c>
      <c r="I49" s="15">
        <v>7.4535299999999998</v>
      </c>
      <c r="J49" s="15">
        <v>7.5303089999999999</v>
      </c>
      <c r="K49" s="15">
        <v>7.4947049999999997</v>
      </c>
      <c r="L49" s="15">
        <v>7.4894509999999999</v>
      </c>
      <c r="M49" s="15">
        <v>7.536842</v>
      </c>
      <c r="N49" s="15">
        <v>7.5779370000000004</v>
      </c>
      <c r="O49" s="15">
        <v>7.5590380000000001</v>
      </c>
      <c r="P49" s="15">
        <v>7.5526350000000004</v>
      </c>
      <c r="Q49" s="15">
        <v>7.5817680000000003</v>
      </c>
      <c r="R49" s="15">
        <v>7.5894570000000003</v>
      </c>
      <c r="S49" s="15">
        <v>7.5472260000000002</v>
      </c>
      <c r="T49" s="15">
        <v>7.547339</v>
      </c>
      <c r="U49" s="15">
        <v>7.5569660000000001</v>
      </c>
      <c r="V49" s="15">
        <v>7.5524820000000004</v>
      </c>
      <c r="W49" s="15">
        <v>7.5835460000000001</v>
      </c>
      <c r="X49" s="15">
        <v>7.5757580000000004</v>
      </c>
      <c r="Y49" s="15">
        <v>7.5659619999999999</v>
      </c>
      <c r="Z49" s="15">
        <v>7.5646279999999999</v>
      </c>
      <c r="AA49" s="15">
        <v>7.5650250000000003</v>
      </c>
      <c r="AB49" s="15">
        <v>7.551628</v>
      </c>
      <c r="AC49" s="15">
        <v>7.5897170000000003</v>
      </c>
      <c r="AD49" s="15">
        <v>7.6095430000000004</v>
      </c>
      <c r="AE49" s="15">
        <v>7.6475410000000004</v>
      </c>
      <c r="AF49" s="15">
        <v>7.6915009999999997</v>
      </c>
      <c r="AG49" s="15">
        <v>7.7759080000000003</v>
      </c>
      <c r="AH49" s="15">
        <v>7.8143979999999997</v>
      </c>
      <c r="AI49" s="15">
        <v>7.8686980000000002</v>
      </c>
    </row>
    <row r="50" spans="1:36" s="10" customFormat="1" ht="15" customHeight="1" x14ac:dyDescent="0.45">
      <c r="A50" s="14" t="s">
        <v>34</v>
      </c>
      <c r="B50" s="15">
        <v>25.477810000000002</v>
      </c>
      <c r="C50" s="15">
        <v>22.843771</v>
      </c>
      <c r="D50" s="15">
        <v>27.724371000000001</v>
      </c>
      <c r="E50" s="15">
        <v>24.374963999999999</v>
      </c>
      <c r="F50" s="15">
        <v>21.463256999999999</v>
      </c>
      <c r="G50" s="15">
        <v>19.501622999999999</v>
      </c>
      <c r="H50" s="15">
        <v>17.839379999999998</v>
      </c>
      <c r="I50" s="15">
        <v>16.357285000000001</v>
      </c>
      <c r="J50" s="15">
        <v>17.288792000000001</v>
      </c>
      <c r="K50" s="15">
        <v>17.044001000000002</v>
      </c>
      <c r="L50" s="15">
        <v>16.442917000000001</v>
      </c>
      <c r="M50" s="15">
        <v>16.668434000000001</v>
      </c>
      <c r="N50" s="15">
        <v>16.386232</v>
      </c>
      <c r="O50" s="15">
        <v>16.201965000000001</v>
      </c>
      <c r="P50" s="15">
        <v>15.826586000000001</v>
      </c>
      <c r="Q50" s="15">
        <v>16.008109999999999</v>
      </c>
      <c r="R50" s="15">
        <v>15.91747</v>
      </c>
      <c r="S50" s="15">
        <v>15.733362</v>
      </c>
      <c r="T50" s="15">
        <v>15.571637000000001</v>
      </c>
      <c r="U50" s="15">
        <v>15.445834</v>
      </c>
      <c r="V50" s="15">
        <v>15.379106</v>
      </c>
      <c r="W50" s="15">
        <v>15.242486</v>
      </c>
      <c r="X50" s="15">
        <v>15.041518</v>
      </c>
      <c r="Y50" s="15">
        <v>14.925312</v>
      </c>
      <c r="Z50" s="15">
        <v>14.714753999999999</v>
      </c>
      <c r="AA50" s="15">
        <v>14.552113</v>
      </c>
      <c r="AB50" s="15">
        <v>14.5472</v>
      </c>
      <c r="AC50" s="15">
        <v>14.746506</v>
      </c>
      <c r="AD50" s="15">
        <v>14.811648999999999</v>
      </c>
      <c r="AE50" s="15">
        <v>14.911763000000001</v>
      </c>
      <c r="AF50" s="15">
        <v>15.040013999999999</v>
      </c>
      <c r="AG50" s="15">
        <v>15.445525999999999</v>
      </c>
      <c r="AH50" s="15">
        <v>15.689363</v>
      </c>
      <c r="AI50" s="15">
        <v>15.961023000000001</v>
      </c>
    </row>
    <row r="51" spans="1:36" s="10" customFormat="1" ht="15" customHeight="1" x14ac:dyDescent="0.45">
      <c r="A51" s="14" t="s">
        <v>35</v>
      </c>
      <c r="B51" s="15">
        <v>185.09726000000001</v>
      </c>
      <c r="C51" s="15">
        <v>172.880402</v>
      </c>
      <c r="D51" s="15">
        <v>188.857742</v>
      </c>
      <c r="E51" s="15">
        <v>164.777039</v>
      </c>
      <c r="F51" s="15">
        <v>144.47254899999999</v>
      </c>
      <c r="G51" s="15">
        <v>130.805115</v>
      </c>
      <c r="H51" s="15">
        <v>118.65836299999999</v>
      </c>
      <c r="I51" s="15">
        <v>108.206177</v>
      </c>
      <c r="J51" s="15">
        <v>112.19910400000001</v>
      </c>
      <c r="K51" s="15">
        <v>109.635445</v>
      </c>
      <c r="L51" s="15">
        <v>105.822159</v>
      </c>
      <c r="M51" s="15">
        <v>105.898087</v>
      </c>
      <c r="N51" s="15">
        <v>103.00573</v>
      </c>
      <c r="O51" s="15">
        <v>102.161072</v>
      </c>
      <c r="P51" s="15">
        <v>99.987792999999996</v>
      </c>
      <c r="Q51" s="15">
        <v>101.265518</v>
      </c>
      <c r="R51" s="15">
        <v>101.463646</v>
      </c>
      <c r="S51" s="15">
        <v>99.908225999999999</v>
      </c>
      <c r="T51" s="15">
        <v>99.151955000000001</v>
      </c>
      <c r="U51" s="15">
        <v>98.695617999999996</v>
      </c>
      <c r="V51" s="15">
        <v>97.769638</v>
      </c>
      <c r="W51" s="15">
        <v>97.097206</v>
      </c>
      <c r="X51" s="15">
        <v>95.866416999999998</v>
      </c>
      <c r="Y51" s="15">
        <v>95.360275000000001</v>
      </c>
      <c r="Z51" s="15">
        <v>93.928641999999996</v>
      </c>
      <c r="AA51" s="15">
        <v>92.927834000000004</v>
      </c>
      <c r="AB51" s="15">
        <v>92.679931999999994</v>
      </c>
      <c r="AC51" s="15">
        <v>93.720153999999994</v>
      </c>
      <c r="AD51" s="15">
        <v>93.873917000000006</v>
      </c>
      <c r="AE51" s="15">
        <v>94.234718000000001</v>
      </c>
      <c r="AF51" s="15">
        <v>94.776909000000003</v>
      </c>
      <c r="AG51" s="15">
        <v>97.028267</v>
      </c>
      <c r="AH51" s="15">
        <v>98.183266000000003</v>
      </c>
      <c r="AI51" s="15">
        <v>99.663719</v>
      </c>
    </row>
    <row r="52" spans="1:36" s="10" customFormat="1" ht="15" customHeight="1" x14ac:dyDescent="0.45">
      <c r="A52" s="14" t="s">
        <v>108</v>
      </c>
      <c r="B52" s="15">
        <v>275.50824</v>
      </c>
      <c r="C52" s="15">
        <v>264.45541400000002</v>
      </c>
      <c r="D52" s="15">
        <v>288.28735399999999</v>
      </c>
      <c r="E52" s="15">
        <v>249.65576200000001</v>
      </c>
      <c r="F52" s="15">
        <v>228.27297999999999</v>
      </c>
      <c r="G52" s="15">
        <v>214.55523700000001</v>
      </c>
      <c r="H52" s="15">
        <v>201.76666299999999</v>
      </c>
      <c r="I52" s="15">
        <v>191.38833600000001</v>
      </c>
      <c r="J52" s="15">
        <v>198.02783199999999</v>
      </c>
      <c r="K52" s="15">
        <v>196.33090200000001</v>
      </c>
      <c r="L52" s="15">
        <v>193.924194</v>
      </c>
      <c r="M52" s="15">
        <v>195.79184000000001</v>
      </c>
      <c r="N52" s="15">
        <v>194.59326200000001</v>
      </c>
      <c r="O52" s="15">
        <v>194.60043300000001</v>
      </c>
      <c r="P52" s="15">
        <v>193.523651</v>
      </c>
      <c r="Q52" s="15">
        <v>196.84115600000001</v>
      </c>
      <c r="R52" s="15">
        <v>198.711365</v>
      </c>
      <c r="S52" s="15">
        <v>197.81033300000001</v>
      </c>
      <c r="T52" s="15">
        <v>198.69368</v>
      </c>
      <c r="U52" s="15">
        <v>200.44168099999999</v>
      </c>
      <c r="V52" s="15">
        <v>200.61799600000001</v>
      </c>
      <c r="W52" s="15">
        <v>202.53543099999999</v>
      </c>
      <c r="X52" s="15">
        <v>203.250595</v>
      </c>
      <c r="Y52" s="15">
        <v>204.613586</v>
      </c>
      <c r="Z52" s="15">
        <v>205.49598700000001</v>
      </c>
      <c r="AA52" s="15">
        <v>207.13742099999999</v>
      </c>
      <c r="AB52" s="15">
        <v>208.346115</v>
      </c>
      <c r="AC52" s="15">
        <v>212.15850800000001</v>
      </c>
      <c r="AD52" s="15">
        <v>214.55050700000001</v>
      </c>
      <c r="AE52" s="15">
        <v>217.586502</v>
      </c>
      <c r="AF52" s="15">
        <v>220.89004499999999</v>
      </c>
      <c r="AG52" s="15">
        <v>227.14648399999999</v>
      </c>
      <c r="AH52" s="15">
        <v>230.66729699999999</v>
      </c>
      <c r="AI52" s="15">
        <v>235.26834099999999</v>
      </c>
    </row>
    <row r="53" spans="1:36" s="10" customFormat="1" ht="15" customHeight="1" x14ac:dyDescent="0.45">
      <c r="A53" s="14" t="s">
        <v>36</v>
      </c>
      <c r="B53" s="15">
        <v>2316.1728520000001</v>
      </c>
      <c r="C53" s="15">
        <v>2420.3298340000001</v>
      </c>
      <c r="D53" s="15">
        <v>2420.9914549999999</v>
      </c>
      <c r="E53" s="15">
        <v>2522.5664059999999</v>
      </c>
      <c r="F53" s="15">
        <v>2650.9101559999999</v>
      </c>
      <c r="G53" s="15">
        <v>2741.0429690000001</v>
      </c>
      <c r="H53" s="15">
        <v>2808.6064449999999</v>
      </c>
      <c r="I53" s="15">
        <v>2883.1655270000001</v>
      </c>
      <c r="J53" s="15">
        <v>2894.5170899999998</v>
      </c>
      <c r="K53" s="15">
        <v>2915.5959469999998</v>
      </c>
      <c r="L53" s="15">
        <v>2973.8901369999999</v>
      </c>
      <c r="M53" s="15">
        <v>2993.9526369999999</v>
      </c>
      <c r="N53" s="15">
        <v>3035.569336</v>
      </c>
      <c r="O53" s="15">
        <v>3037.8032229999999</v>
      </c>
      <c r="P53" s="15">
        <v>3058.7822270000001</v>
      </c>
      <c r="Q53" s="15">
        <v>3067.576904</v>
      </c>
      <c r="R53" s="15">
        <v>3075.4580080000001</v>
      </c>
      <c r="S53" s="15">
        <v>3065.4167480000001</v>
      </c>
      <c r="T53" s="15">
        <v>3074.6601559999999</v>
      </c>
      <c r="U53" s="15">
        <v>3091.5344239999999</v>
      </c>
      <c r="V53" s="15">
        <v>3090.8637699999999</v>
      </c>
      <c r="W53" s="15">
        <v>3115.8842770000001</v>
      </c>
      <c r="X53" s="15">
        <v>3129.4350589999999</v>
      </c>
      <c r="Y53" s="15">
        <v>3133.8671880000002</v>
      </c>
      <c r="Z53" s="15">
        <v>3151.9785160000001</v>
      </c>
      <c r="AA53" s="15">
        <v>3172.3666990000002</v>
      </c>
      <c r="AB53" s="15">
        <v>3167.4072270000001</v>
      </c>
      <c r="AC53" s="15">
        <v>3176.6628420000002</v>
      </c>
      <c r="AD53" s="15">
        <v>3182.7114259999998</v>
      </c>
      <c r="AE53" s="15">
        <v>3194.4262699999999</v>
      </c>
      <c r="AF53" s="15">
        <v>3206.189453</v>
      </c>
      <c r="AG53" s="15">
        <v>3225.3940429999998</v>
      </c>
      <c r="AH53" s="15">
        <v>3228.3696289999998</v>
      </c>
      <c r="AI53" s="15">
        <v>3245.5859380000002</v>
      </c>
    </row>
    <row r="54" spans="1:36" s="10" customFormat="1" ht="15" customHeight="1" x14ac:dyDescent="0.45">
      <c r="A54" s="14" t="s">
        <v>37</v>
      </c>
      <c r="B54" s="15">
        <v>56.570048999999997</v>
      </c>
      <c r="C54" s="15">
        <v>51.747002000000002</v>
      </c>
      <c r="D54" s="15">
        <v>51.339401000000002</v>
      </c>
      <c r="E54" s="15">
        <v>52.970633999999997</v>
      </c>
      <c r="F54" s="15">
        <v>54.83567</v>
      </c>
      <c r="G54" s="15">
        <v>55.827835</v>
      </c>
      <c r="H54" s="15">
        <v>56.740890999999998</v>
      </c>
      <c r="I54" s="15">
        <v>57.742919999999998</v>
      </c>
      <c r="J54" s="15">
        <v>58.677005999999999</v>
      </c>
      <c r="K54" s="15">
        <v>59.118789999999997</v>
      </c>
      <c r="L54" s="15">
        <v>59.725822000000001</v>
      </c>
      <c r="M54" s="15">
        <v>60.208571999999997</v>
      </c>
      <c r="N54" s="15">
        <v>60.770485000000001</v>
      </c>
      <c r="O54" s="15">
        <v>60.744475999999999</v>
      </c>
      <c r="P54" s="15">
        <v>60.779654999999998</v>
      </c>
      <c r="Q54" s="15">
        <v>60.843513000000002</v>
      </c>
      <c r="R54" s="15">
        <v>60.885323</v>
      </c>
      <c r="S54" s="15">
        <v>60.781647</v>
      </c>
      <c r="T54" s="15">
        <v>60.809348999999997</v>
      </c>
      <c r="U54" s="15">
        <v>60.882607</v>
      </c>
      <c r="V54" s="15">
        <v>60.824939999999998</v>
      </c>
      <c r="W54" s="15">
        <v>60.928325999999998</v>
      </c>
      <c r="X54" s="15">
        <v>60.945357999999999</v>
      </c>
      <c r="Y54" s="15">
        <v>60.951622</v>
      </c>
      <c r="Z54" s="15">
        <v>61.010024999999999</v>
      </c>
      <c r="AA54" s="15">
        <v>61.082577000000001</v>
      </c>
      <c r="AB54" s="15">
        <v>61.016342000000002</v>
      </c>
      <c r="AC54" s="15">
        <v>61.058692999999998</v>
      </c>
      <c r="AD54" s="15">
        <v>61.054436000000003</v>
      </c>
      <c r="AE54" s="15">
        <v>61.082915999999997</v>
      </c>
      <c r="AF54" s="15">
        <v>61.110709999999997</v>
      </c>
      <c r="AG54" s="15">
        <v>61.218040000000002</v>
      </c>
      <c r="AH54" s="15">
        <v>61.174033999999999</v>
      </c>
      <c r="AI54" s="15">
        <v>61.196570999999999</v>
      </c>
    </row>
    <row r="55" spans="1:36" s="10" customFormat="1" ht="15" customHeight="1" x14ac:dyDescent="0.45">
      <c r="A55" s="14" t="s">
        <v>38</v>
      </c>
      <c r="B55" s="15">
        <v>2.4903000000000002E-2</v>
      </c>
      <c r="C55" s="15">
        <v>2.5416999999999999E-2</v>
      </c>
      <c r="D55" s="15">
        <v>2.4674000000000001E-2</v>
      </c>
      <c r="E55" s="15">
        <v>2.4816000000000001E-2</v>
      </c>
      <c r="F55" s="15">
        <v>2.4958000000000001E-2</v>
      </c>
      <c r="G55" s="15">
        <v>2.5028999999999999E-2</v>
      </c>
      <c r="H55" s="15">
        <v>2.5100000000000001E-2</v>
      </c>
      <c r="I55" s="15">
        <v>2.5170999999999999E-2</v>
      </c>
      <c r="J55" s="15">
        <v>2.5243000000000002E-2</v>
      </c>
      <c r="K55" s="15">
        <v>2.5277999999999998E-2</v>
      </c>
      <c r="L55" s="15">
        <v>2.5314E-2</v>
      </c>
      <c r="M55" s="15">
        <v>2.5349E-2</v>
      </c>
      <c r="N55" s="15">
        <v>2.5385000000000001E-2</v>
      </c>
      <c r="O55" s="15">
        <v>2.5385000000000001E-2</v>
      </c>
      <c r="P55" s="15">
        <v>2.5385000000000001E-2</v>
      </c>
      <c r="Q55" s="15">
        <v>2.5385000000000001E-2</v>
      </c>
      <c r="R55" s="15">
        <v>2.5385000000000001E-2</v>
      </c>
      <c r="S55" s="15">
        <v>2.5385000000000001E-2</v>
      </c>
      <c r="T55" s="15">
        <v>2.5385000000000001E-2</v>
      </c>
      <c r="U55" s="15">
        <v>2.5385000000000001E-2</v>
      </c>
      <c r="V55" s="15">
        <v>2.5385000000000001E-2</v>
      </c>
      <c r="W55" s="15">
        <v>2.5385000000000001E-2</v>
      </c>
      <c r="X55" s="15">
        <v>2.5385000000000001E-2</v>
      </c>
      <c r="Y55" s="15">
        <v>2.5385000000000001E-2</v>
      </c>
      <c r="Z55" s="15">
        <v>2.5385000000000001E-2</v>
      </c>
      <c r="AA55" s="15">
        <v>2.5385000000000001E-2</v>
      </c>
      <c r="AB55" s="15">
        <v>2.5385000000000001E-2</v>
      </c>
      <c r="AC55" s="15">
        <v>2.5385000000000001E-2</v>
      </c>
      <c r="AD55" s="15">
        <v>2.5385000000000001E-2</v>
      </c>
      <c r="AE55" s="15">
        <v>2.5385000000000001E-2</v>
      </c>
      <c r="AF55" s="15">
        <v>2.5385000000000001E-2</v>
      </c>
      <c r="AG55" s="15">
        <v>2.5385000000000001E-2</v>
      </c>
      <c r="AH55" s="15">
        <v>2.5385000000000001E-2</v>
      </c>
      <c r="AI55" s="15">
        <v>2.5385000000000001E-2</v>
      </c>
    </row>
    <row r="56" spans="1:36" s="10" customFormat="1" ht="15" customHeight="1" x14ac:dyDescent="0.45">
      <c r="A56" s="14" t="s">
        <v>39</v>
      </c>
      <c r="B56" s="15">
        <v>416.97131300000001</v>
      </c>
      <c r="C56" s="15">
        <v>415.24093599999998</v>
      </c>
      <c r="D56" s="15">
        <v>433.12463400000001</v>
      </c>
      <c r="E56" s="15">
        <v>448.21026599999999</v>
      </c>
      <c r="F56" s="15">
        <v>472.18029799999999</v>
      </c>
      <c r="G56" s="15">
        <v>488.02465799999999</v>
      </c>
      <c r="H56" s="15">
        <v>499.04254200000003</v>
      </c>
      <c r="I56" s="15">
        <v>512.08990500000004</v>
      </c>
      <c r="J56" s="15">
        <v>521.35870399999999</v>
      </c>
      <c r="K56" s="15">
        <v>525.98779300000001</v>
      </c>
      <c r="L56" s="15">
        <v>537.97827099999995</v>
      </c>
      <c r="M56" s="15">
        <v>544.25628700000004</v>
      </c>
      <c r="N56" s="15">
        <v>552.69348100000002</v>
      </c>
      <c r="O56" s="15">
        <v>551.94647199999997</v>
      </c>
      <c r="P56" s="15">
        <v>554.09582499999999</v>
      </c>
      <c r="Q56" s="15">
        <v>556.02856399999996</v>
      </c>
      <c r="R56" s="15">
        <v>556.15991199999996</v>
      </c>
      <c r="S56" s="15">
        <v>550.59539800000005</v>
      </c>
      <c r="T56" s="15">
        <v>549.39630099999999</v>
      </c>
      <c r="U56" s="15">
        <v>549.86621100000002</v>
      </c>
      <c r="V56" s="15">
        <v>545.90301499999998</v>
      </c>
      <c r="W56" s="15">
        <v>548.52477999999996</v>
      </c>
      <c r="X56" s="15">
        <v>546.64550799999995</v>
      </c>
      <c r="Y56" s="15">
        <v>542.75</v>
      </c>
      <c r="Z56" s="15">
        <v>540.56823699999995</v>
      </c>
      <c r="AA56" s="15">
        <v>538.88372800000002</v>
      </c>
      <c r="AB56" s="15">
        <v>531.29504399999996</v>
      </c>
      <c r="AC56" s="15">
        <v>528.28924600000005</v>
      </c>
      <c r="AD56" s="15">
        <v>523.32299799999998</v>
      </c>
      <c r="AE56" s="15">
        <v>519.74883999999997</v>
      </c>
      <c r="AF56" s="15">
        <v>515.98168899999996</v>
      </c>
      <c r="AG56" s="15">
        <v>515.379456</v>
      </c>
      <c r="AH56" s="15">
        <v>508.66433699999999</v>
      </c>
      <c r="AI56" s="15">
        <v>504.405304</v>
      </c>
    </row>
    <row r="57" spans="1:36" s="10" customFormat="1" ht="15" customHeight="1" x14ac:dyDescent="0.45">
      <c r="A57" s="14" t="s">
        <v>40</v>
      </c>
      <c r="B57" s="15">
        <v>3065.2475589999999</v>
      </c>
      <c r="C57" s="15">
        <v>3151.7985840000001</v>
      </c>
      <c r="D57" s="15">
        <v>3193.7673340000001</v>
      </c>
      <c r="E57" s="15">
        <v>3273.4279790000001</v>
      </c>
      <c r="F57" s="15">
        <v>3406.2241210000002</v>
      </c>
      <c r="G57" s="15">
        <v>3499.4758299999999</v>
      </c>
      <c r="H57" s="15">
        <v>3566.1816410000001</v>
      </c>
      <c r="I57" s="15">
        <v>3644.411865</v>
      </c>
      <c r="J57" s="15">
        <v>3672.6057129999999</v>
      </c>
      <c r="K57" s="15">
        <v>3697.0588379999999</v>
      </c>
      <c r="L57" s="15">
        <v>3765.5439449999999</v>
      </c>
      <c r="M57" s="15">
        <v>3794.2346189999998</v>
      </c>
      <c r="N57" s="15">
        <v>3843.6518550000001</v>
      </c>
      <c r="O57" s="15">
        <v>3845.1198730000001</v>
      </c>
      <c r="P57" s="15">
        <v>3867.2065429999998</v>
      </c>
      <c r="Q57" s="15">
        <v>3881.3154300000001</v>
      </c>
      <c r="R57" s="15">
        <v>3891.23999</v>
      </c>
      <c r="S57" s="15">
        <v>3874.6296390000002</v>
      </c>
      <c r="T57" s="15">
        <v>3883.5847170000002</v>
      </c>
      <c r="U57" s="15">
        <v>3902.7502439999998</v>
      </c>
      <c r="V57" s="15">
        <v>3898.235107</v>
      </c>
      <c r="W57" s="15">
        <v>3927.8979490000002</v>
      </c>
      <c r="X57" s="15">
        <v>3940.3017580000001</v>
      </c>
      <c r="Y57" s="15">
        <v>3942.2077640000002</v>
      </c>
      <c r="Z57" s="15">
        <v>3959.078125</v>
      </c>
      <c r="AA57" s="15">
        <v>3979.4958499999998</v>
      </c>
      <c r="AB57" s="15">
        <v>3968.0903320000002</v>
      </c>
      <c r="AC57" s="15">
        <v>3978.1945799999999</v>
      </c>
      <c r="AD57" s="15">
        <v>3981.6647950000001</v>
      </c>
      <c r="AE57" s="15">
        <v>3992.8698730000001</v>
      </c>
      <c r="AF57" s="15">
        <v>4004.1972660000001</v>
      </c>
      <c r="AG57" s="15">
        <v>4029.1633299999999</v>
      </c>
      <c r="AH57" s="15">
        <v>4028.900635</v>
      </c>
      <c r="AI57" s="15">
        <v>4046.4814449999999</v>
      </c>
    </row>
    <row r="58" spans="1:36" s="9" customFormat="1" x14ac:dyDescent="0.45">
      <c r="A58" s="5" t="s">
        <v>110</v>
      </c>
    </row>
    <row r="59" spans="1:36" s="10" customFormat="1" ht="15" customHeight="1" x14ac:dyDescent="0.45">
      <c r="A59" s="14" t="s">
        <v>41</v>
      </c>
      <c r="B59" s="15">
        <v>39.882384999999999</v>
      </c>
      <c r="C59" s="15">
        <v>38.484478000000003</v>
      </c>
      <c r="D59" s="15">
        <v>40.617511999999998</v>
      </c>
      <c r="E59" s="15">
        <v>43.001904000000003</v>
      </c>
      <c r="F59" s="15">
        <v>45.035167999999999</v>
      </c>
      <c r="G59" s="15">
        <v>46.355308999999998</v>
      </c>
      <c r="H59" s="15">
        <v>47.331696000000001</v>
      </c>
      <c r="I59" s="15">
        <v>48.426003000000001</v>
      </c>
      <c r="J59" s="15">
        <v>49.575099999999999</v>
      </c>
      <c r="K59" s="15">
        <v>50.665787000000002</v>
      </c>
      <c r="L59" s="15">
        <v>51.286541</v>
      </c>
      <c r="M59" s="15">
        <v>51.813155999999999</v>
      </c>
      <c r="N59" s="15">
        <v>52.434871999999999</v>
      </c>
      <c r="O59" s="15">
        <v>52.610385999999998</v>
      </c>
      <c r="P59" s="15">
        <v>52.940089999999998</v>
      </c>
      <c r="Q59" s="15">
        <v>53.016945</v>
      </c>
      <c r="R59" s="15">
        <v>53.198127999999997</v>
      </c>
      <c r="S59" s="15">
        <v>53.351272999999999</v>
      </c>
      <c r="T59" s="15">
        <v>53.533436000000002</v>
      </c>
      <c r="U59" s="15">
        <v>53.781638999999998</v>
      </c>
      <c r="V59" s="15">
        <v>53.968395000000001</v>
      </c>
      <c r="W59" s="15">
        <v>54.263905000000001</v>
      </c>
      <c r="X59" s="15">
        <v>54.477932000000003</v>
      </c>
      <c r="Y59" s="15">
        <v>54.677253999999998</v>
      </c>
      <c r="Z59" s="15">
        <v>54.849570999999997</v>
      </c>
      <c r="AA59" s="15">
        <v>54.947612999999997</v>
      </c>
      <c r="AB59" s="15">
        <v>54.920357000000003</v>
      </c>
      <c r="AC59" s="15">
        <v>55.035178999999999</v>
      </c>
      <c r="AD59" s="15">
        <v>55.107044000000002</v>
      </c>
      <c r="AE59" s="15">
        <v>55.179062000000002</v>
      </c>
      <c r="AF59" s="15">
        <v>55.249293999999999</v>
      </c>
      <c r="AG59" s="15">
        <v>55.364269</v>
      </c>
      <c r="AH59" s="15">
        <v>55.362934000000003</v>
      </c>
      <c r="AI59" s="15">
        <v>55.514305</v>
      </c>
      <c r="AJ59" s="22"/>
    </row>
    <row r="60" spans="1:36" s="10" customFormat="1" ht="15" customHeight="1" x14ac:dyDescent="0.45">
      <c r="A60" s="14" t="s">
        <v>42</v>
      </c>
      <c r="B60" s="15">
        <v>228.57501199999999</v>
      </c>
      <c r="C60" s="15">
        <v>249.58551</v>
      </c>
      <c r="D60" s="15">
        <v>265.88174400000003</v>
      </c>
      <c r="E60" s="15">
        <v>268.63507099999998</v>
      </c>
      <c r="F60" s="15">
        <v>269.15570100000002</v>
      </c>
      <c r="G60" s="15">
        <v>270.38201900000001</v>
      </c>
      <c r="H60" s="15">
        <v>269.72000100000002</v>
      </c>
      <c r="I60" s="15">
        <v>269.701324</v>
      </c>
      <c r="J60" s="15">
        <v>269.580017</v>
      </c>
      <c r="K60" s="15">
        <v>270.821777</v>
      </c>
      <c r="L60" s="15">
        <v>269.66619900000001</v>
      </c>
      <c r="M60" s="15">
        <v>267.873535</v>
      </c>
      <c r="N60" s="15">
        <v>267.09759500000001</v>
      </c>
      <c r="O60" s="15">
        <v>265.93591300000003</v>
      </c>
      <c r="P60" s="15">
        <v>265.14556900000002</v>
      </c>
      <c r="Q60" s="15">
        <v>263.62719700000002</v>
      </c>
      <c r="R60" s="15">
        <v>262.805969</v>
      </c>
      <c r="S60" s="15">
        <v>261.72308299999997</v>
      </c>
      <c r="T60" s="15">
        <v>261.37872299999998</v>
      </c>
      <c r="U60" s="15">
        <v>261.40356400000002</v>
      </c>
      <c r="V60" s="15">
        <v>261.19372600000003</v>
      </c>
      <c r="W60" s="15">
        <v>261.45343000000003</v>
      </c>
      <c r="X60" s="15">
        <v>261.60617100000002</v>
      </c>
      <c r="Y60" s="15">
        <v>261.487549</v>
      </c>
      <c r="Z60" s="15">
        <v>261.53527800000001</v>
      </c>
      <c r="AA60" s="15">
        <v>261.20864899999998</v>
      </c>
      <c r="AB60" s="15">
        <v>260.45056199999999</v>
      </c>
      <c r="AC60" s="15">
        <v>260.43566900000002</v>
      </c>
      <c r="AD60" s="15">
        <v>260.43197600000002</v>
      </c>
      <c r="AE60" s="15">
        <v>260.08300800000001</v>
      </c>
      <c r="AF60" s="15">
        <v>259.85461400000003</v>
      </c>
      <c r="AG60" s="15">
        <v>260.020691</v>
      </c>
      <c r="AH60" s="15">
        <v>259.66052200000001</v>
      </c>
      <c r="AI60" s="15">
        <v>259.97198500000002</v>
      </c>
      <c r="AJ60" s="22"/>
    </row>
    <row r="61" spans="1:36" s="10" customFormat="1" ht="15" customHeight="1" x14ac:dyDescent="0.45">
      <c r="A61" s="14" t="s">
        <v>43</v>
      </c>
      <c r="B61" s="15">
        <v>65.711997999999994</v>
      </c>
      <c r="C61" s="15">
        <v>69.452713000000003</v>
      </c>
      <c r="D61" s="15">
        <v>76.308921999999995</v>
      </c>
      <c r="E61" s="15">
        <v>79.001037999999994</v>
      </c>
      <c r="F61" s="15">
        <v>80.826920000000001</v>
      </c>
      <c r="G61" s="15">
        <v>81.87706</v>
      </c>
      <c r="H61" s="15">
        <v>82.313559999999995</v>
      </c>
      <c r="I61" s="15">
        <v>82.894729999999996</v>
      </c>
      <c r="J61" s="15">
        <v>83.530647000000002</v>
      </c>
      <c r="K61" s="15">
        <v>84.455070000000006</v>
      </c>
      <c r="L61" s="15">
        <v>84.528801000000001</v>
      </c>
      <c r="M61" s="15">
        <v>84.408980999999997</v>
      </c>
      <c r="N61" s="15">
        <v>84.355109999999996</v>
      </c>
      <c r="O61" s="15">
        <v>83.983161999999993</v>
      </c>
      <c r="P61" s="15">
        <v>83.918419</v>
      </c>
      <c r="Q61" s="15">
        <v>83.451537999999999</v>
      </c>
      <c r="R61" s="15">
        <v>83.091980000000007</v>
      </c>
      <c r="S61" s="15">
        <v>82.825798000000006</v>
      </c>
      <c r="T61" s="15">
        <v>82.533562000000003</v>
      </c>
      <c r="U61" s="15">
        <v>82.393271999999996</v>
      </c>
      <c r="V61" s="15">
        <v>82.168166999999997</v>
      </c>
      <c r="W61" s="15">
        <v>82.19059</v>
      </c>
      <c r="X61" s="15">
        <v>82.084525999999997</v>
      </c>
      <c r="Y61" s="15">
        <v>81.982596999999998</v>
      </c>
      <c r="Z61" s="15">
        <v>81.856598000000005</v>
      </c>
      <c r="AA61" s="15">
        <v>81.692725999999993</v>
      </c>
      <c r="AB61" s="15">
        <v>81.342606000000004</v>
      </c>
      <c r="AC61" s="15">
        <v>81.189598000000004</v>
      </c>
      <c r="AD61" s="15">
        <v>80.937163999999996</v>
      </c>
      <c r="AE61" s="15">
        <v>80.737823000000006</v>
      </c>
      <c r="AF61" s="15">
        <v>80.524315000000001</v>
      </c>
      <c r="AG61" s="15">
        <v>80.390067999999999</v>
      </c>
      <c r="AH61" s="15">
        <v>80.041054000000003</v>
      </c>
      <c r="AI61" s="15">
        <v>79.962783999999999</v>
      </c>
      <c r="AJ61" s="22"/>
    </row>
    <row r="62" spans="1:36" s="10" customFormat="1" ht="15" customHeight="1" x14ac:dyDescent="0.45">
      <c r="A62" s="14" t="s">
        <v>44</v>
      </c>
      <c r="B62" s="15">
        <v>35.022635999999999</v>
      </c>
      <c r="C62" s="15">
        <v>42.339241000000001</v>
      </c>
      <c r="D62" s="15">
        <v>41.859310000000001</v>
      </c>
      <c r="E62" s="15">
        <v>41.917006999999998</v>
      </c>
      <c r="F62" s="15">
        <v>41.568863</v>
      </c>
      <c r="G62" s="15">
        <v>41.580620000000003</v>
      </c>
      <c r="H62" s="15">
        <v>41.301422000000002</v>
      </c>
      <c r="I62" s="15">
        <v>41.122280000000003</v>
      </c>
      <c r="J62" s="15">
        <v>40.940677999999998</v>
      </c>
      <c r="K62" s="15">
        <v>41.166728999999997</v>
      </c>
      <c r="L62" s="15">
        <v>41.026809999999998</v>
      </c>
      <c r="M62" s="15">
        <v>40.803947000000001</v>
      </c>
      <c r="N62" s="15">
        <v>40.695549</v>
      </c>
      <c r="O62" s="15">
        <v>40.706122999999998</v>
      </c>
      <c r="P62" s="15">
        <v>40.802166</v>
      </c>
      <c r="Q62" s="15">
        <v>40.713203</v>
      </c>
      <c r="R62" s="15">
        <v>40.725226999999997</v>
      </c>
      <c r="S62" s="15">
        <v>40.691226999999998</v>
      </c>
      <c r="T62" s="15">
        <v>40.712997000000001</v>
      </c>
      <c r="U62" s="15">
        <v>40.764980000000001</v>
      </c>
      <c r="V62" s="15">
        <v>40.774737999999999</v>
      </c>
      <c r="W62" s="15">
        <v>40.857284999999997</v>
      </c>
      <c r="X62" s="15">
        <v>40.887276</v>
      </c>
      <c r="Y62" s="15">
        <v>40.908852000000003</v>
      </c>
      <c r="Z62" s="15">
        <v>40.896683000000003</v>
      </c>
      <c r="AA62" s="15">
        <v>40.842022</v>
      </c>
      <c r="AB62" s="15">
        <v>40.707568999999999</v>
      </c>
      <c r="AC62" s="15">
        <v>40.674858</v>
      </c>
      <c r="AD62" s="15">
        <v>40.620826999999998</v>
      </c>
      <c r="AE62" s="15">
        <v>40.542090999999999</v>
      </c>
      <c r="AF62" s="15">
        <v>40.479084</v>
      </c>
      <c r="AG62" s="15">
        <v>40.458911999999998</v>
      </c>
      <c r="AH62" s="15">
        <v>40.359611999999998</v>
      </c>
      <c r="AI62" s="15">
        <v>40.363762000000001</v>
      </c>
      <c r="AJ62" s="22"/>
    </row>
    <row r="63" spans="1:36" s="10" customFormat="1" ht="15" customHeight="1" x14ac:dyDescent="0.45">
      <c r="A63" s="14" t="s">
        <v>109</v>
      </c>
      <c r="B63" s="15">
        <v>369.192047</v>
      </c>
      <c r="C63" s="15">
        <v>399.86193800000001</v>
      </c>
      <c r="D63" s="15">
        <v>424.66751099999999</v>
      </c>
      <c r="E63" s="15">
        <v>432.55499300000002</v>
      </c>
      <c r="F63" s="15">
        <v>436.58660900000001</v>
      </c>
      <c r="G63" s="15">
        <v>440.19500699999998</v>
      </c>
      <c r="H63" s="15">
        <v>440.66668700000002</v>
      </c>
      <c r="I63" s="15">
        <v>442.144318</v>
      </c>
      <c r="J63" s="15">
        <v>443.62643400000002</v>
      </c>
      <c r="K63" s="15">
        <v>447.10934400000002</v>
      </c>
      <c r="L63" s="15">
        <v>446.50836199999998</v>
      </c>
      <c r="M63" s="15">
        <v>444.89965799999999</v>
      </c>
      <c r="N63" s="15">
        <v>444.58312999999998</v>
      </c>
      <c r="O63" s="15">
        <v>443.23556500000001</v>
      </c>
      <c r="P63" s="15">
        <v>442.80624399999999</v>
      </c>
      <c r="Q63" s="15">
        <v>440.80886800000002</v>
      </c>
      <c r="R63" s="15">
        <v>439.82128899999998</v>
      </c>
      <c r="S63" s="15">
        <v>438.59136999999998</v>
      </c>
      <c r="T63" s="15">
        <v>438.15875199999999</v>
      </c>
      <c r="U63" s="15">
        <v>438.34347500000001</v>
      </c>
      <c r="V63" s="15">
        <v>438.10501099999999</v>
      </c>
      <c r="W63" s="15">
        <v>438.765198</v>
      </c>
      <c r="X63" s="15">
        <v>439.05590799999999</v>
      </c>
      <c r="Y63" s="15">
        <v>439.05624399999999</v>
      </c>
      <c r="Z63" s="15">
        <v>439.13812300000001</v>
      </c>
      <c r="AA63" s="15">
        <v>438.69097900000003</v>
      </c>
      <c r="AB63" s="15">
        <v>437.42108200000001</v>
      </c>
      <c r="AC63" s="15">
        <v>437.33532700000001</v>
      </c>
      <c r="AD63" s="15">
        <v>437.097015</v>
      </c>
      <c r="AE63" s="15">
        <v>436.54199199999999</v>
      </c>
      <c r="AF63" s="15">
        <v>436.10732999999999</v>
      </c>
      <c r="AG63" s="15">
        <v>436.233948</v>
      </c>
      <c r="AH63" s="15">
        <v>435.42413299999998</v>
      </c>
      <c r="AI63" s="15">
        <v>435.81286599999999</v>
      </c>
      <c r="AJ63" s="22"/>
    </row>
    <row r="64" spans="1:36" s="10" customFormat="1" ht="15" customHeight="1" x14ac:dyDescent="0.45">
      <c r="A64" s="14" t="s">
        <v>45</v>
      </c>
      <c r="B64" s="15">
        <v>369.85443099999998</v>
      </c>
      <c r="C64" s="15">
        <v>398.34622200000001</v>
      </c>
      <c r="D64" s="15">
        <v>423.06655899999998</v>
      </c>
      <c r="E64" s="15">
        <v>430.73773199999999</v>
      </c>
      <c r="F64" s="15">
        <v>435.93042000000003</v>
      </c>
      <c r="G64" s="15">
        <v>438.84121699999997</v>
      </c>
      <c r="H64" s="15">
        <v>439.87390099999999</v>
      </c>
      <c r="I64" s="15">
        <v>441.096924</v>
      </c>
      <c r="J64" s="15">
        <v>442.68753099999998</v>
      </c>
      <c r="K64" s="15">
        <v>445.28112800000002</v>
      </c>
      <c r="L64" s="15">
        <v>445.36819500000001</v>
      </c>
      <c r="M64" s="15">
        <v>445.085083</v>
      </c>
      <c r="N64" s="15">
        <v>444.34216300000003</v>
      </c>
      <c r="O64" s="15">
        <v>443.403076</v>
      </c>
      <c r="P64" s="15">
        <v>443.350098</v>
      </c>
      <c r="Q64" s="15">
        <v>442.33215300000001</v>
      </c>
      <c r="R64" s="15">
        <v>441.68179300000003</v>
      </c>
      <c r="S64" s="15">
        <v>441.39544699999999</v>
      </c>
      <c r="T64" s="15">
        <v>441.09643599999998</v>
      </c>
      <c r="U64" s="15">
        <v>441.29562399999998</v>
      </c>
      <c r="V64" s="15">
        <v>441.44961499999999</v>
      </c>
      <c r="W64" s="15">
        <v>442.12933299999997</v>
      </c>
      <c r="X64" s="15">
        <v>442.636932</v>
      </c>
      <c r="Y64" s="15">
        <v>443.20846599999999</v>
      </c>
      <c r="Z64" s="15">
        <v>443.71594199999998</v>
      </c>
      <c r="AA64" s="15">
        <v>444.00817899999998</v>
      </c>
      <c r="AB64" s="15">
        <v>443.82012900000001</v>
      </c>
      <c r="AC64" s="15">
        <v>444.24438500000002</v>
      </c>
      <c r="AD64" s="15">
        <v>444.36038200000002</v>
      </c>
      <c r="AE64" s="15">
        <v>444.79083300000002</v>
      </c>
      <c r="AF64" s="15">
        <v>445.15600599999999</v>
      </c>
      <c r="AG64" s="15">
        <v>445.65289300000001</v>
      </c>
      <c r="AH64" s="15">
        <v>445.56201199999998</v>
      </c>
      <c r="AI64" s="15">
        <v>446.37609900000001</v>
      </c>
      <c r="AJ64" s="22"/>
    </row>
    <row r="65" spans="1:36" s="10" customFormat="1" ht="15" customHeight="1" x14ac:dyDescent="0.45">
      <c r="A65" s="14" t="s">
        <v>140</v>
      </c>
      <c r="B65" s="15">
        <v>1627.4532469999999</v>
      </c>
      <c r="C65" s="15">
        <v>1807.0036620000001</v>
      </c>
      <c r="D65" s="15">
        <v>1939.764038</v>
      </c>
      <c r="E65" s="15">
        <v>2025.343384</v>
      </c>
      <c r="F65" s="15">
        <v>2070.8859859999998</v>
      </c>
      <c r="G65" s="15">
        <v>2108.9038089999999</v>
      </c>
      <c r="H65" s="15">
        <v>2138.9731449999999</v>
      </c>
      <c r="I65" s="15">
        <v>2171.8625489999999</v>
      </c>
      <c r="J65" s="15">
        <v>2202.2778320000002</v>
      </c>
      <c r="K65" s="15">
        <v>2256.0815429999998</v>
      </c>
      <c r="L65" s="15">
        <v>2275.3491210000002</v>
      </c>
      <c r="M65" s="15">
        <v>2291.0998540000001</v>
      </c>
      <c r="N65" s="15">
        <v>2297.4602049999999</v>
      </c>
      <c r="O65" s="15">
        <v>2302.0871579999998</v>
      </c>
      <c r="P65" s="15">
        <v>2319.1972660000001</v>
      </c>
      <c r="Q65" s="15">
        <v>2334.9399410000001</v>
      </c>
      <c r="R65" s="15">
        <v>2340.8569339999999</v>
      </c>
      <c r="S65" s="15">
        <v>2356.2148440000001</v>
      </c>
      <c r="T65" s="15">
        <v>2366.6057129999999</v>
      </c>
      <c r="U65" s="15">
        <v>2387.185547</v>
      </c>
      <c r="V65" s="15">
        <v>2399.076904</v>
      </c>
      <c r="W65" s="15">
        <v>2419.9704590000001</v>
      </c>
      <c r="X65" s="15">
        <v>2434.2619629999999</v>
      </c>
      <c r="Y65" s="15">
        <v>2456.3239749999998</v>
      </c>
      <c r="Z65" s="15">
        <v>2452.2963869999999</v>
      </c>
      <c r="AA65" s="15">
        <v>2454.414307</v>
      </c>
      <c r="AB65" s="15">
        <v>2445.9584960000002</v>
      </c>
      <c r="AC65" s="15">
        <v>2447.3666990000002</v>
      </c>
      <c r="AD65" s="15">
        <v>2441.6447750000002</v>
      </c>
      <c r="AE65" s="15">
        <v>2438.391357</v>
      </c>
      <c r="AF65" s="15">
        <v>2429.4794919999999</v>
      </c>
      <c r="AG65" s="15">
        <v>2430.6076659999999</v>
      </c>
      <c r="AH65" s="15">
        <v>2420.4106449999999</v>
      </c>
      <c r="AI65" s="15">
        <v>2421.1447750000002</v>
      </c>
      <c r="AJ65" s="22"/>
    </row>
    <row r="66" spans="1:36" s="10" customFormat="1" ht="15" customHeight="1" x14ac:dyDescent="0.45">
      <c r="A66" s="14" t="s">
        <v>46</v>
      </c>
      <c r="B66" s="15">
        <v>95.212340999999995</v>
      </c>
      <c r="C66" s="15">
        <v>88.127350000000007</v>
      </c>
      <c r="D66" s="15">
        <v>88.576553000000004</v>
      </c>
      <c r="E66" s="15">
        <v>91.994438000000002</v>
      </c>
      <c r="F66" s="15">
        <v>94.937584000000001</v>
      </c>
      <c r="G66" s="15">
        <v>97.242812999999998</v>
      </c>
      <c r="H66" s="15">
        <v>99.381134000000003</v>
      </c>
      <c r="I66" s="15">
        <v>101.15448000000001</v>
      </c>
      <c r="J66" s="15">
        <v>102.915222</v>
      </c>
      <c r="K66" s="15">
        <v>104.189178</v>
      </c>
      <c r="L66" s="15">
        <v>105.156464</v>
      </c>
      <c r="M66" s="15">
        <v>106.383987</v>
      </c>
      <c r="N66" s="15">
        <v>107.856964</v>
      </c>
      <c r="O66" s="15">
        <v>108.554565</v>
      </c>
      <c r="P66" s="15">
        <v>109.31632999999999</v>
      </c>
      <c r="Q66" s="15">
        <v>109.691681</v>
      </c>
      <c r="R66" s="15">
        <v>110.46727</v>
      </c>
      <c r="S66" s="15">
        <v>111.32418800000001</v>
      </c>
      <c r="T66" s="15">
        <v>112.70906100000001</v>
      </c>
      <c r="U66" s="15">
        <v>114.044006</v>
      </c>
      <c r="V66" s="15">
        <v>115.212891</v>
      </c>
      <c r="W66" s="15">
        <v>116.422935</v>
      </c>
      <c r="X66" s="15">
        <v>117.53482099999999</v>
      </c>
      <c r="Y66" s="15">
        <v>118.60134100000001</v>
      </c>
      <c r="Z66" s="15">
        <v>119.752274</v>
      </c>
      <c r="AA66" s="15">
        <v>120.699753</v>
      </c>
      <c r="AB66" s="15">
        <v>121.77310900000001</v>
      </c>
      <c r="AC66" s="15">
        <v>122.905029</v>
      </c>
      <c r="AD66" s="15">
        <v>124.31398799999999</v>
      </c>
      <c r="AE66" s="15">
        <v>125.384682</v>
      </c>
      <c r="AF66" s="15">
        <v>126.587036</v>
      </c>
      <c r="AG66" s="15">
        <v>127.994614</v>
      </c>
      <c r="AH66" s="15">
        <v>129.40510599999999</v>
      </c>
      <c r="AI66" s="15">
        <v>130.83819600000001</v>
      </c>
      <c r="AJ66" s="22"/>
    </row>
    <row r="67" spans="1:36" s="10" customFormat="1" ht="15" customHeight="1" x14ac:dyDescent="0.45">
      <c r="A67" s="14" t="s">
        <v>47</v>
      </c>
      <c r="B67" s="15">
        <v>6.2435619999999998</v>
      </c>
      <c r="C67" s="15">
        <v>6.8310050000000002</v>
      </c>
      <c r="D67" s="15">
        <v>7.9456009999999999</v>
      </c>
      <c r="E67" s="15">
        <v>8.4240150000000007</v>
      </c>
      <c r="F67" s="15">
        <v>8.8126189999999998</v>
      </c>
      <c r="G67" s="15">
        <v>9.0376279999999998</v>
      </c>
      <c r="H67" s="15">
        <v>9.1761890000000008</v>
      </c>
      <c r="I67" s="15">
        <v>9.3484730000000003</v>
      </c>
      <c r="J67" s="15">
        <v>9.5469059999999999</v>
      </c>
      <c r="K67" s="15">
        <v>9.7772679999999994</v>
      </c>
      <c r="L67" s="15">
        <v>9.8857769999999991</v>
      </c>
      <c r="M67" s="15">
        <v>9.9583720000000007</v>
      </c>
      <c r="N67" s="15">
        <v>10.019743</v>
      </c>
      <c r="O67" s="15">
        <v>10.034081</v>
      </c>
      <c r="P67" s="15">
        <v>10.094383000000001</v>
      </c>
      <c r="Q67" s="15">
        <v>10.107175</v>
      </c>
      <c r="R67" s="15">
        <v>10.119602</v>
      </c>
      <c r="S67" s="15">
        <v>10.135183</v>
      </c>
      <c r="T67" s="15">
        <v>10.125232</v>
      </c>
      <c r="U67" s="15">
        <v>10.134015</v>
      </c>
      <c r="V67" s="15">
        <v>10.134512000000001</v>
      </c>
      <c r="W67" s="15">
        <v>10.159865999999999</v>
      </c>
      <c r="X67" s="15">
        <v>10.170152</v>
      </c>
      <c r="Y67" s="15">
        <v>10.177268</v>
      </c>
      <c r="Z67" s="15">
        <v>10.173673000000001</v>
      </c>
      <c r="AA67" s="15">
        <v>10.158431999999999</v>
      </c>
      <c r="AB67" s="15">
        <v>10.104977999999999</v>
      </c>
      <c r="AC67" s="15">
        <v>10.084434999999999</v>
      </c>
      <c r="AD67" s="15">
        <v>10.039673000000001</v>
      </c>
      <c r="AE67" s="15">
        <v>10.013901000000001</v>
      </c>
      <c r="AF67" s="15">
        <v>9.9802060000000008</v>
      </c>
      <c r="AG67" s="15">
        <v>9.9484060000000003</v>
      </c>
      <c r="AH67" s="15">
        <v>9.8857909999999993</v>
      </c>
      <c r="AI67" s="15">
        <v>9.8630890000000004</v>
      </c>
      <c r="AJ67" s="22"/>
    </row>
    <row r="68" spans="1:36" s="10" customFormat="1" ht="15" customHeight="1" x14ac:dyDescent="0.45">
      <c r="A68" s="14" t="s">
        <v>48</v>
      </c>
      <c r="B68" s="15">
        <v>382.01821899999999</v>
      </c>
      <c r="C68" s="15">
        <v>390.10827599999999</v>
      </c>
      <c r="D68" s="15">
        <v>421.40802000000002</v>
      </c>
      <c r="E68" s="15">
        <v>437.11679099999998</v>
      </c>
      <c r="F68" s="15">
        <v>449.12988300000001</v>
      </c>
      <c r="G68" s="15">
        <v>457.586792</v>
      </c>
      <c r="H68" s="15">
        <v>463.004211</v>
      </c>
      <c r="I68" s="15">
        <v>469.15533399999998</v>
      </c>
      <c r="J68" s="15">
        <v>475.57815599999998</v>
      </c>
      <c r="K68" s="15">
        <v>481.50848400000001</v>
      </c>
      <c r="L68" s="15">
        <v>482.93429600000002</v>
      </c>
      <c r="M68" s="15">
        <v>483.50741599999998</v>
      </c>
      <c r="N68" s="15">
        <v>484.86044299999998</v>
      </c>
      <c r="O68" s="15">
        <v>482.86163299999998</v>
      </c>
      <c r="P68" s="15">
        <v>482.129639</v>
      </c>
      <c r="Q68" s="15">
        <v>479.66189600000001</v>
      </c>
      <c r="R68" s="15">
        <v>478.27410900000001</v>
      </c>
      <c r="S68" s="15">
        <v>476.85214200000001</v>
      </c>
      <c r="T68" s="15">
        <v>476.09243800000002</v>
      </c>
      <c r="U68" s="15">
        <v>476.04818699999998</v>
      </c>
      <c r="V68" s="15">
        <v>475.87023900000003</v>
      </c>
      <c r="W68" s="15">
        <v>476.50341800000001</v>
      </c>
      <c r="X68" s="15">
        <v>476.78005999999999</v>
      </c>
      <c r="Y68" s="15">
        <v>476.524902</v>
      </c>
      <c r="Z68" s="15">
        <v>476.19094799999999</v>
      </c>
      <c r="AA68" s="15">
        <v>475.42544600000002</v>
      </c>
      <c r="AB68" s="15">
        <v>473.92254600000001</v>
      </c>
      <c r="AC68" s="15">
        <v>473.54608200000001</v>
      </c>
      <c r="AD68" s="15">
        <v>473.002228</v>
      </c>
      <c r="AE68" s="15">
        <v>472.46096799999998</v>
      </c>
      <c r="AF68" s="15">
        <v>471.99969499999997</v>
      </c>
      <c r="AG68" s="15">
        <v>471.96603399999998</v>
      </c>
      <c r="AH68" s="15">
        <v>471.15313700000002</v>
      </c>
      <c r="AI68" s="15">
        <v>471.513733</v>
      </c>
      <c r="AJ68" s="22"/>
    </row>
    <row r="69" spans="1:36" s="10" customFormat="1" ht="15" customHeight="1" x14ac:dyDescent="0.45">
      <c r="A69" s="14" t="s">
        <v>49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22"/>
    </row>
    <row r="70" spans="1:36" s="10" customFormat="1" ht="15" customHeight="1" x14ac:dyDescent="0.35">
      <c r="A70" s="16" t="s">
        <v>50</v>
      </c>
      <c r="B70" s="17">
        <v>2849.9741210000002</v>
      </c>
      <c r="C70" s="17">
        <v>3090.2788089999999</v>
      </c>
      <c r="D70" s="17">
        <v>3305.4282229999999</v>
      </c>
      <c r="E70" s="17">
        <v>3426.1713869999999</v>
      </c>
      <c r="F70" s="17">
        <v>3496.2829590000001</v>
      </c>
      <c r="G70" s="17">
        <v>3551.8071289999998</v>
      </c>
      <c r="H70" s="17">
        <v>3591.0751949999999</v>
      </c>
      <c r="I70" s="17">
        <v>3634.7619629999999</v>
      </c>
      <c r="J70" s="17">
        <v>3676.6320799999999</v>
      </c>
      <c r="K70" s="17">
        <v>3743.9472660000001</v>
      </c>
      <c r="L70" s="17">
        <v>3765.2021479999999</v>
      </c>
      <c r="M70" s="17">
        <v>3780.9340820000002</v>
      </c>
      <c r="N70" s="17">
        <v>3789.1225589999999</v>
      </c>
      <c r="O70" s="17">
        <v>3790.1760250000002</v>
      </c>
      <c r="P70" s="17">
        <v>3806.8940429999998</v>
      </c>
      <c r="Q70" s="17">
        <v>3817.5417480000001</v>
      </c>
      <c r="R70" s="17">
        <v>3821.2209469999998</v>
      </c>
      <c r="S70" s="17">
        <v>3834.5131839999999</v>
      </c>
      <c r="T70" s="17">
        <v>3844.7875979999999</v>
      </c>
      <c r="U70" s="17">
        <v>3867.0507809999999</v>
      </c>
      <c r="V70" s="17">
        <v>3879.8491210000002</v>
      </c>
      <c r="W70" s="17">
        <v>3903.951172</v>
      </c>
      <c r="X70" s="17">
        <v>3920.4399410000001</v>
      </c>
      <c r="Y70" s="17">
        <v>3943.8920899999998</v>
      </c>
      <c r="Z70" s="17">
        <v>3941.2670899999998</v>
      </c>
      <c r="AA70" s="17">
        <v>3943.3972170000002</v>
      </c>
      <c r="AB70" s="17">
        <v>3933.0004880000001</v>
      </c>
      <c r="AC70" s="17">
        <v>3935.4819339999999</v>
      </c>
      <c r="AD70" s="17">
        <v>3930.4577640000002</v>
      </c>
      <c r="AE70" s="17">
        <v>3927.58374</v>
      </c>
      <c r="AF70" s="17">
        <v>3919.3095699999999</v>
      </c>
      <c r="AG70" s="17">
        <v>3922.4038089999999</v>
      </c>
      <c r="AH70" s="17">
        <v>3911.8405760000001</v>
      </c>
      <c r="AI70" s="17">
        <v>3915.5485840000001</v>
      </c>
      <c r="AJ70" s="23"/>
    </row>
    <row r="71" spans="1:36" s="9" customFormat="1" x14ac:dyDescent="0.45">
      <c r="A71" s="3" t="s">
        <v>115</v>
      </c>
    </row>
    <row r="72" spans="1:36" x14ac:dyDescent="0.45">
      <c r="A72" s="11" t="s">
        <v>111</v>
      </c>
      <c r="B72" s="8">
        <v>323128000</v>
      </c>
      <c r="C72" s="8">
        <v>325511000</v>
      </c>
      <c r="D72" s="8">
        <v>327892000</v>
      </c>
      <c r="E72" s="8">
        <v>330269000</v>
      </c>
      <c r="F72" s="8">
        <v>332639000</v>
      </c>
      <c r="G72" s="8">
        <v>334998000</v>
      </c>
      <c r="H72" s="8">
        <v>337342000</v>
      </c>
      <c r="I72" s="8">
        <v>339665000</v>
      </c>
      <c r="J72" s="8">
        <v>341963000</v>
      </c>
      <c r="K72" s="8">
        <v>344234000</v>
      </c>
      <c r="L72" s="8">
        <v>346481000</v>
      </c>
      <c r="M72" s="8">
        <v>348695000</v>
      </c>
      <c r="N72" s="8">
        <v>350872000</v>
      </c>
      <c r="O72" s="8">
        <v>353008000</v>
      </c>
      <c r="P72" s="8">
        <v>355101000</v>
      </c>
      <c r="Q72" s="8">
        <v>357147000</v>
      </c>
      <c r="R72" s="8">
        <v>359147000</v>
      </c>
      <c r="S72" s="8">
        <v>361099000</v>
      </c>
      <c r="T72" s="8">
        <v>363003000</v>
      </c>
      <c r="U72" s="8">
        <v>364862000</v>
      </c>
      <c r="V72" s="8">
        <v>366676000</v>
      </c>
      <c r="W72" s="8">
        <v>368448000</v>
      </c>
      <c r="X72" s="8">
        <v>370179000</v>
      </c>
      <c r="Y72" s="8">
        <v>371871000</v>
      </c>
      <c r="Z72" s="8">
        <v>373528000</v>
      </c>
      <c r="AA72" s="8">
        <v>375152000</v>
      </c>
      <c r="AB72" s="8">
        <v>376746000</v>
      </c>
      <c r="AC72" s="8">
        <v>378314000</v>
      </c>
      <c r="AD72" s="8">
        <v>379861000</v>
      </c>
      <c r="AE72" s="8">
        <v>381390000</v>
      </c>
      <c r="AF72" s="8">
        <v>382907000</v>
      </c>
      <c r="AG72" s="8">
        <v>384415000</v>
      </c>
      <c r="AH72" s="8">
        <v>385918000</v>
      </c>
      <c r="AI72" s="8">
        <v>387419000</v>
      </c>
    </row>
    <row r="73" spans="1:36" s="6" customFormat="1" x14ac:dyDescent="0.45">
      <c r="A73" s="11" t="s">
        <v>113</v>
      </c>
      <c r="B73" s="8">
        <v>309326295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36" x14ac:dyDescent="0.45">
      <c r="A74" s="11" t="s">
        <v>112</v>
      </c>
      <c r="B74" s="7">
        <v>210</v>
      </c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36" x14ac:dyDescent="0.45">
      <c r="A75" s="11" t="s">
        <v>114</v>
      </c>
      <c r="B75" s="13">
        <f t="shared" ref="B75:AI75" si="0">$B74*(B72/$B73)</f>
        <v>219.36990516761594</v>
      </c>
      <c r="C75" s="13">
        <f t="shared" si="0"/>
        <v>220.98771137448887</v>
      </c>
      <c r="D75" s="13">
        <f t="shared" si="0"/>
        <v>222.604159791847</v>
      </c>
      <c r="E75" s="13">
        <f t="shared" si="0"/>
        <v>224.21789263017553</v>
      </c>
      <c r="F75" s="13">
        <f t="shared" si="0"/>
        <v>225.8268732052023</v>
      </c>
      <c r="G75" s="13">
        <f t="shared" si="0"/>
        <v>227.4283859378977</v>
      </c>
      <c r="H75" s="13">
        <f t="shared" si="0"/>
        <v>229.01971524923221</v>
      </c>
      <c r="I75" s="13">
        <f t="shared" si="0"/>
        <v>230.59678777066139</v>
      </c>
      <c r="J75" s="13">
        <f t="shared" si="0"/>
        <v>232.15688792315569</v>
      </c>
      <c r="K75" s="13">
        <f t="shared" si="0"/>
        <v>233.69865791720036</v>
      </c>
      <c r="L75" s="13">
        <f t="shared" si="0"/>
        <v>235.22413443706751</v>
      </c>
      <c r="M75" s="13">
        <f t="shared" si="0"/>
        <v>236.72720742994062</v>
      </c>
      <c r="N75" s="13">
        <f t="shared" si="0"/>
        <v>238.20516131679011</v>
      </c>
      <c r="O75" s="13">
        <f t="shared" si="0"/>
        <v>239.65528051858635</v>
      </c>
      <c r="P75" s="13">
        <f t="shared" si="0"/>
        <v>241.07620724581463</v>
      </c>
      <c r="Q75" s="13">
        <f t="shared" si="0"/>
        <v>242.46522591944534</v>
      </c>
      <c r="R75" s="13">
        <f t="shared" si="0"/>
        <v>243.82301543423588</v>
      </c>
      <c r="S75" s="13">
        <f t="shared" si="0"/>
        <v>245.14821800067142</v>
      </c>
      <c r="T75" s="13">
        <f t="shared" si="0"/>
        <v>246.44083361875201</v>
      </c>
      <c r="U75" s="13">
        <f t="shared" si="0"/>
        <v>247.70289897274981</v>
      </c>
      <c r="V75" s="13">
        <f t="shared" si="0"/>
        <v>248.93441406266481</v>
      </c>
      <c r="W75" s="13">
        <f t="shared" si="0"/>
        <v>250.13741557276919</v>
      </c>
      <c r="X75" s="13">
        <f t="shared" si="0"/>
        <v>251.31258239782036</v>
      </c>
      <c r="Y75" s="13">
        <f t="shared" si="0"/>
        <v>252.46127232733318</v>
      </c>
      <c r="Z75" s="13">
        <f t="shared" si="0"/>
        <v>253.58620094033714</v>
      </c>
      <c r="AA75" s="13">
        <f t="shared" si="0"/>
        <v>254.68872602634704</v>
      </c>
      <c r="AB75" s="13">
        <f t="shared" si="0"/>
        <v>255.7708842696351</v>
      </c>
      <c r="AC75" s="13">
        <f t="shared" si="0"/>
        <v>256.83539124923084</v>
      </c>
      <c r="AD75" s="13">
        <f t="shared" si="0"/>
        <v>257.88564143892131</v>
      </c>
      <c r="AE75" s="13">
        <f t="shared" si="0"/>
        <v>258.92367152297868</v>
      </c>
      <c r="AF75" s="13">
        <f t="shared" si="0"/>
        <v>259.95355486994731</v>
      </c>
      <c r="AG75" s="13">
        <f t="shared" si="0"/>
        <v>260.97732816409933</v>
      </c>
      <c r="AH75" s="13">
        <f t="shared" si="0"/>
        <v>261.9977069844644</v>
      </c>
      <c r="AI75" s="13">
        <f t="shared" si="0"/>
        <v>263.0167280153147</v>
      </c>
    </row>
    <row r="76" spans="1:36" s="9" customFormat="1" x14ac:dyDescent="0.45">
      <c r="A76" s="3" t="s">
        <v>116</v>
      </c>
    </row>
    <row r="77" spans="1:36" s="10" customFormat="1" ht="15" customHeight="1" x14ac:dyDescent="0.45">
      <c r="A77" s="14" t="s">
        <v>41</v>
      </c>
      <c r="B77" s="15">
        <v>9.6672999999999995E-2</v>
      </c>
      <c r="C77" s="15">
        <v>8.4992999999999999E-2</v>
      </c>
      <c r="D77" s="15">
        <v>7.7148999999999995E-2</v>
      </c>
      <c r="E77" s="15">
        <v>7.7271999999999993E-2</v>
      </c>
      <c r="F77" s="15">
        <v>7.7243000000000006E-2</v>
      </c>
      <c r="G77" s="15">
        <v>7.6025999999999996E-2</v>
      </c>
      <c r="H77" s="15">
        <v>7.4742000000000003E-2</v>
      </c>
      <c r="I77" s="15">
        <v>7.3398000000000005E-2</v>
      </c>
      <c r="J77" s="15">
        <v>7.1982000000000004E-2</v>
      </c>
      <c r="K77" s="15">
        <v>6.8927000000000002E-2</v>
      </c>
      <c r="L77" s="15">
        <v>6.5863000000000005E-2</v>
      </c>
      <c r="M77" s="15">
        <v>6.2800999999999996E-2</v>
      </c>
      <c r="N77" s="15">
        <v>5.9603000000000003E-2</v>
      </c>
      <c r="O77" s="15">
        <v>5.5995999999999997E-2</v>
      </c>
      <c r="P77" s="15">
        <v>5.2399000000000001E-2</v>
      </c>
      <c r="Q77" s="15">
        <v>4.8760999999999999E-2</v>
      </c>
      <c r="R77" s="15">
        <v>4.5182E-2</v>
      </c>
      <c r="S77" s="15">
        <v>4.1679000000000001E-2</v>
      </c>
      <c r="T77" s="15">
        <v>3.8183000000000002E-2</v>
      </c>
      <c r="U77" s="15">
        <v>3.5050999999999999E-2</v>
      </c>
      <c r="V77" s="15">
        <v>3.5050999999999999E-2</v>
      </c>
      <c r="W77" s="15">
        <v>3.5050999999999999E-2</v>
      </c>
      <c r="X77" s="15">
        <v>3.5050999999999999E-2</v>
      </c>
      <c r="Y77" s="15">
        <v>3.5050999999999999E-2</v>
      </c>
      <c r="Z77" s="15">
        <v>3.5050999999999999E-2</v>
      </c>
      <c r="AA77" s="15">
        <v>3.5050999999999999E-2</v>
      </c>
      <c r="AB77" s="15">
        <v>3.5050999999999999E-2</v>
      </c>
      <c r="AC77" s="15">
        <v>3.5050999999999999E-2</v>
      </c>
      <c r="AD77" s="15">
        <v>3.5050999999999999E-2</v>
      </c>
      <c r="AE77" s="15">
        <v>3.5050999999999999E-2</v>
      </c>
      <c r="AF77" s="15">
        <v>3.5050999999999999E-2</v>
      </c>
      <c r="AG77" s="15">
        <v>3.5050999999999999E-2</v>
      </c>
      <c r="AH77" s="15">
        <v>3.5050999999999999E-2</v>
      </c>
      <c r="AI77" s="15">
        <v>3.5050999999999999E-2</v>
      </c>
    </row>
    <row r="78" spans="1:36" s="10" customFormat="1" ht="15" customHeight="1" x14ac:dyDescent="0.45">
      <c r="A78" s="14" t="s">
        <v>42</v>
      </c>
      <c r="B78" s="15">
        <v>372.29821800000002</v>
      </c>
      <c r="C78" s="15">
        <v>383.44494600000002</v>
      </c>
      <c r="D78" s="15">
        <v>375.26721199999997</v>
      </c>
      <c r="E78" s="15">
        <v>377.93768299999999</v>
      </c>
      <c r="F78" s="15">
        <v>380.561218</v>
      </c>
      <c r="G78" s="15">
        <v>383.91156000000001</v>
      </c>
      <c r="H78" s="15">
        <v>387.02539100000001</v>
      </c>
      <c r="I78" s="15">
        <v>389.19378699999999</v>
      </c>
      <c r="J78" s="15">
        <v>390.87463400000001</v>
      </c>
      <c r="K78" s="15">
        <v>393.11380000000003</v>
      </c>
      <c r="L78" s="15">
        <v>394.55352800000003</v>
      </c>
      <c r="M78" s="15">
        <v>396.32476800000001</v>
      </c>
      <c r="N78" s="15">
        <v>397.57891799999999</v>
      </c>
      <c r="O78" s="15">
        <v>399.123718</v>
      </c>
      <c r="P78" s="15">
        <v>401.44769300000002</v>
      </c>
      <c r="Q78" s="15">
        <v>404.87582400000002</v>
      </c>
      <c r="R78" s="15">
        <v>407.09722900000003</v>
      </c>
      <c r="S78" s="15">
        <v>409.573486</v>
      </c>
      <c r="T78" s="15">
        <v>412.261841</v>
      </c>
      <c r="U78" s="15">
        <v>414.90057400000001</v>
      </c>
      <c r="V78" s="15">
        <v>418.01541099999997</v>
      </c>
      <c r="W78" s="15">
        <v>421.14022799999998</v>
      </c>
      <c r="X78" s="15">
        <v>424.01135299999999</v>
      </c>
      <c r="Y78" s="15">
        <v>426.714294</v>
      </c>
      <c r="Z78" s="15">
        <v>429.317993</v>
      </c>
      <c r="AA78" s="15">
        <v>432.18182400000001</v>
      </c>
      <c r="AB78" s="15">
        <v>435.19558699999999</v>
      </c>
      <c r="AC78" s="15">
        <v>438.39959700000003</v>
      </c>
      <c r="AD78" s="15">
        <v>441.87194799999997</v>
      </c>
      <c r="AE78" s="15">
        <v>445.48037699999998</v>
      </c>
      <c r="AF78" s="15">
        <v>449.141052</v>
      </c>
      <c r="AG78" s="15">
        <v>452.98461900000001</v>
      </c>
      <c r="AH78" s="15">
        <v>456.77401700000001</v>
      </c>
      <c r="AI78" s="15">
        <v>460.29534899999999</v>
      </c>
    </row>
    <row r="79" spans="1:36" s="10" customFormat="1" ht="15" customHeight="1" x14ac:dyDescent="0.45">
      <c r="A79" s="14" t="s">
        <v>117</v>
      </c>
      <c r="B79" s="15">
        <v>176.057953</v>
      </c>
      <c r="C79" s="15">
        <v>208.67449999999999</v>
      </c>
      <c r="D79" s="15">
        <v>174.269867</v>
      </c>
      <c r="E79" s="15">
        <v>96.253005999999999</v>
      </c>
      <c r="F79" s="15">
        <v>97.205673000000004</v>
      </c>
      <c r="G79" s="15">
        <v>98.011398</v>
      </c>
      <c r="H79" s="15">
        <v>98.61412</v>
      </c>
      <c r="I79" s="15">
        <v>99.011002000000005</v>
      </c>
      <c r="J79" s="15">
        <v>99.373276000000004</v>
      </c>
      <c r="K79" s="15">
        <v>99.820708999999994</v>
      </c>
      <c r="L79" s="15">
        <v>100.091644</v>
      </c>
      <c r="M79" s="15">
        <v>100.430336</v>
      </c>
      <c r="N79" s="15">
        <v>100.71174600000001</v>
      </c>
      <c r="O79" s="15">
        <v>100.957764</v>
      </c>
      <c r="P79" s="15">
        <v>101.45161400000001</v>
      </c>
      <c r="Q79" s="15">
        <v>102.53529399999999</v>
      </c>
      <c r="R79" s="15">
        <v>102.833359</v>
      </c>
      <c r="S79" s="15">
        <v>103.276527</v>
      </c>
      <c r="T79" s="15">
        <v>103.782516</v>
      </c>
      <c r="U79" s="15">
        <v>104.255402</v>
      </c>
      <c r="V79" s="15">
        <v>105.00346399999999</v>
      </c>
      <c r="W79" s="15">
        <v>105.759308</v>
      </c>
      <c r="X79" s="15">
        <v>106.43514999999999</v>
      </c>
      <c r="Y79" s="15">
        <v>107.040192</v>
      </c>
      <c r="Z79" s="15">
        <v>107.54388400000001</v>
      </c>
      <c r="AA79" s="15">
        <v>108.111969</v>
      </c>
      <c r="AB79" s="15">
        <v>108.71796399999999</v>
      </c>
      <c r="AC79" s="15">
        <v>109.368301</v>
      </c>
      <c r="AD79" s="15">
        <v>110.082008</v>
      </c>
      <c r="AE79" s="15">
        <v>110.834</v>
      </c>
      <c r="AF79" s="15">
        <v>111.59751900000001</v>
      </c>
      <c r="AG79" s="15">
        <v>112.412437</v>
      </c>
      <c r="AH79" s="15">
        <v>113.22017700000001</v>
      </c>
      <c r="AI79" s="15">
        <v>113.977699</v>
      </c>
    </row>
    <row r="80" spans="1:36" s="10" customFormat="1" ht="15" customHeight="1" x14ac:dyDescent="0.45">
      <c r="A80" s="14" t="s">
        <v>43</v>
      </c>
      <c r="B80" s="15">
        <v>195.98800700000001</v>
      </c>
      <c r="C80" s="15">
        <v>191.94729599999999</v>
      </c>
      <c r="D80" s="15">
        <v>185.291077</v>
      </c>
      <c r="E80" s="15">
        <v>189.75663800000001</v>
      </c>
      <c r="F80" s="15">
        <v>194.208191</v>
      </c>
      <c r="G80" s="15">
        <v>197.72537199999999</v>
      </c>
      <c r="H80" s="15">
        <v>201.098221</v>
      </c>
      <c r="I80" s="15">
        <v>204.001892</v>
      </c>
      <c r="J80" s="15">
        <v>206.66253699999999</v>
      </c>
      <c r="K80" s="15">
        <v>208.987717</v>
      </c>
      <c r="L80" s="15">
        <v>210.852554</v>
      </c>
      <c r="M80" s="15">
        <v>212.81909200000001</v>
      </c>
      <c r="N80" s="15">
        <v>214.676331</v>
      </c>
      <c r="O80" s="15">
        <v>215.84243799999999</v>
      </c>
      <c r="P80" s="15">
        <v>217.44223</v>
      </c>
      <c r="Q80" s="15">
        <v>219.60612499999999</v>
      </c>
      <c r="R80" s="15">
        <v>221.11308299999999</v>
      </c>
      <c r="S80" s="15">
        <v>222.763611</v>
      </c>
      <c r="T80" s="15">
        <v>224.452789</v>
      </c>
      <c r="U80" s="15">
        <v>226.120544</v>
      </c>
      <c r="V80" s="15">
        <v>228.03185999999999</v>
      </c>
      <c r="W80" s="15">
        <v>229.957855</v>
      </c>
      <c r="X80" s="15">
        <v>231.69491600000001</v>
      </c>
      <c r="Y80" s="15">
        <v>233.34870900000001</v>
      </c>
      <c r="Z80" s="15">
        <v>234.941025</v>
      </c>
      <c r="AA80" s="15">
        <v>236.67536899999999</v>
      </c>
      <c r="AB80" s="15">
        <v>238.482483</v>
      </c>
      <c r="AC80" s="15">
        <v>240.37674000000001</v>
      </c>
      <c r="AD80" s="15">
        <v>242.41213999999999</v>
      </c>
      <c r="AE80" s="15">
        <v>244.51712000000001</v>
      </c>
      <c r="AF80" s="15">
        <v>246.64044200000001</v>
      </c>
      <c r="AG80" s="15">
        <v>248.86656199999999</v>
      </c>
      <c r="AH80" s="15">
        <v>251.05218500000001</v>
      </c>
      <c r="AI80" s="15">
        <v>253.07620199999999</v>
      </c>
    </row>
    <row r="81" spans="1:36" s="10" customFormat="1" ht="15" customHeight="1" x14ac:dyDescent="0.45">
      <c r="A81" s="14" t="s">
        <v>44</v>
      </c>
      <c r="B81" s="15">
        <v>60.194054000000001</v>
      </c>
      <c r="C81" s="15">
        <v>68.353706000000003</v>
      </c>
      <c r="D81" s="15">
        <v>61.349831000000002</v>
      </c>
      <c r="E81" s="15">
        <v>60.935355999999999</v>
      </c>
      <c r="F81" s="15">
        <v>60.487220999999998</v>
      </c>
      <c r="G81" s="15">
        <v>60.669440999999999</v>
      </c>
      <c r="H81" s="15">
        <v>60.852539</v>
      </c>
      <c r="I81" s="15">
        <v>60.865059000000002</v>
      </c>
      <c r="J81" s="15">
        <v>60.777405000000002</v>
      </c>
      <c r="K81" s="15">
        <v>61.028697999999999</v>
      </c>
      <c r="L81" s="15">
        <v>61.140633000000001</v>
      </c>
      <c r="M81" s="15">
        <v>61.303215000000002</v>
      </c>
      <c r="N81" s="15">
        <v>61.381176000000004</v>
      </c>
      <c r="O81" s="15">
        <v>61.755600000000001</v>
      </c>
      <c r="P81" s="15">
        <v>62.250095000000002</v>
      </c>
      <c r="Q81" s="15">
        <v>62.764327999999999</v>
      </c>
      <c r="R81" s="15">
        <v>63.275803000000003</v>
      </c>
      <c r="S81" s="15">
        <v>63.787078999999999</v>
      </c>
      <c r="T81" s="15">
        <v>64.315253999999996</v>
      </c>
      <c r="U81" s="15">
        <v>64.821540999999996</v>
      </c>
      <c r="V81" s="15">
        <v>65.350166000000002</v>
      </c>
      <c r="W81" s="15">
        <v>65.875670999999997</v>
      </c>
      <c r="X81" s="15">
        <v>66.365905999999995</v>
      </c>
      <c r="Y81" s="15">
        <v>66.844025000000002</v>
      </c>
      <c r="Z81" s="15">
        <v>67.340118000000004</v>
      </c>
      <c r="AA81" s="15">
        <v>67.87706</v>
      </c>
      <c r="AB81" s="15">
        <v>68.438637</v>
      </c>
      <c r="AC81" s="15">
        <v>69.032203999999993</v>
      </c>
      <c r="AD81" s="15">
        <v>69.669846000000007</v>
      </c>
      <c r="AE81" s="15">
        <v>70.330878999999996</v>
      </c>
      <c r="AF81" s="15">
        <v>71.000564999999995</v>
      </c>
      <c r="AG81" s="15">
        <v>71.701262999999997</v>
      </c>
      <c r="AH81" s="15">
        <v>72.391898999999995</v>
      </c>
      <c r="AI81" s="15">
        <v>73.035324000000003</v>
      </c>
    </row>
    <row r="82" spans="1:36" s="10" customFormat="1" ht="15" customHeight="1" x14ac:dyDescent="0.45">
      <c r="A82" s="14" t="s">
        <v>109</v>
      </c>
      <c r="B82" s="15">
        <v>804.63494900000001</v>
      </c>
      <c r="C82" s="15">
        <v>852.505493</v>
      </c>
      <c r="D82" s="15">
        <v>796.25518799999998</v>
      </c>
      <c r="E82" s="15">
        <v>724.95996100000002</v>
      </c>
      <c r="F82" s="15">
        <v>732.53961200000003</v>
      </c>
      <c r="G82" s="15">
        <v>740.39379899999994</v>
      </c>
      <c r="H82" s="15">
        <v>747.66503899999998</v>
      </c>
      <c r="I82" s="15">
        <v>753.14514199999996</v>
      </c>
      <c r="J82" s="15">
        <v>757.75982699999997</v>
      </c>
      <c r="K82" s="15">
        <v>763.01983600000005</v>
      </c>
      <c r="L82" s="15">
        <v>766.70422399999995</v>
      </c>
      <c r="M82" s="15">
        <v>770.940247</v>
      </c>
      <c r="N82" s="15">
        <v>774.40777600000001</v>
      </c>
      <c r="O82" s="15">
        <v>777.73553500000003</v>
      </c>
      <c r="P82" s="15">
        <v>782.64410399999997</v>
      </c>
      <c r="Q82" s="15">
        <v>789.83038299999998</v>
      </c>
      <c r="R82" s="15">
        <v>794.36468500000001</v>
      </c>
      <c r="S82" s="15">
        <v>799.44244400000002</v>
      </c>
      <c r="T82" s="15">
        <v>804.85064699999998</v>
      </c>
      <c r="U82" s="15">
        <v>810.13311799999997</v>
      </c>
      <c r="V82" s="15">
        <v>816.43591300000003</v>
      </c>
      <c r="W82" s="15">
        <v>822.76812700000005</v>
      </c>
      <c r="X82" s="15">
        <v>828.542419</v>
      </c>
      <c r="Y82" s="15">
        <v>833.98230000000001</v>
      </c>
      <c r="Z82" s="15">
        <v>839.17810099999997</v>
      </c>
      <c r="AA82" s="15">
        <v>844.88128700000004</v>
      </c>
      <c r="AB82" s="15">
        <v>850.86975099999995</v>
      </c>
      <c r="AC82" s="15">
        <v>857.21191399999998</v>
      </c>
      <c r="AD82" s="15">
        <v>864.07098399999995</v>
      </c>
      <c r="AE82" s="15">
        <v>871.19744900000001</v>
      </c>
      <c r="AF82" s="15">
        <v>878.41461200000003</v>
      </c>
      <c r="AG82" s="15">
        <v>885.99987799999997</v>
      </c>
      <c r="AH82" s="15">
        <v>893.47332800000004</v>
      </c>
      <c r="AI82" s="15">
        <v>900.41961700000002</v>
      </c>
    </row>
    <row r="83" spans="1:36" s="10" customFormat="1" ht="15" customHeight="1" x14ac:dyDescent="0.45">
      <c r="A83" s="14" t="s">
        <v>45</v>
      </c>
      <c r="B83" s="15">
        <v>69.368279000000001</v>
      </c>
      <c r="C83" s="15">
        <v>68.730209000000002</v>
      </c>
      <c r="D83" s="15">
        <v>67.718277</v>
      </c>
      <c r="E83" s="15">
        <v>68.715530000000001</v>
      </c>
      <c r="F83" s="15">
        <v>69.726378999999994</v>
      </c>
      <c r="G83" s="15">
        <v>70.543792999999994</v>
      </c>
      <c r="H83" s="15">
        <v>71.229324000000005</v>
      </c>
      <c r="I83" s="15">
        <v>71.772757999999996</v>
      </c>
      <c r="J83" s="15">
        <v>72.264702</v>
      </c>
      <c r="K83" s="15">
        <v>72.713645999999997</v>
      </c>
      <c r="L83" s="15">
        <v>73.036620999999997</v>
      </c>
      <c r="M83" s="15">
        <v>73.397025999999997</v>
      </c>
      <c r="N83" s="15">
        <v>73.677490000000006</v>
      </c>
      <c r="O83" s="15">
        <v>73.845237999999995</v>
      </c>
      <c r="P83" s="15">
        <v>74.162979000000007</v>
      </c>
      <c r="Q83" s="15">
        <v>74.896156000000005</v>
      </c>
      <c r="R83" s="15">
        <v>75.131866000000002</v>
      </c>
      <c r="S83" s="15">
        <v>75.455582000000007</v>
      </c>
      <c r="T83" s="15">
        <v>75.803673000000003</v>
      </c>
      <c r="U83" s="15">
        <v>76.149840999999995</v>
      </c>
      <c r="V83" s="15">
        <v>76.675644000000005</v>
      </c>
      <c r="W83" s="15">
        <v>77.203445000000002</v>
      </c>
      <c r="X83" s="15">
        <v>77.662757999999997</v>
      </c>
      <c r="Y83" s="15">
        <v>78.083939000000001</v>
      </c>
      <c r="Z83" s="15">
        <v>78.443459000000004</v>
      </c>
      <c r="AA83" s="15">
        <v>78.853606999999997</v>
      </c>
      <c r="AB83" s="15">
        <v>79.295212000000006</v>
      </c>
      <c r="AC83" s="15">
        <v>79.770499999999998</v>
      </c>
      <c r="AD83" s="15">
        <v>80.297318000000004</v>
      </c>
      <c r="AE83" s="15">
        <v>80.856262000000001</v>
      </c>
      <c r="AF83" s="15">
        <v>81.432120999999995</v>
      </c>
      <c r="AG83" s="15">
        <v>82.053825000000003</v>
      </c>
      <c r="AH83" s="15">
        <v>82.680274999999995</v>
      </c>
      <c r="AI83" s="15">
        <v>83.280586</v>
      </c>
    </row>
    <row r="84" spans="1:36" s="10" customFormat="1" ht="15" customHeight="1" x14ac:dyDescent="0.45">
      <c r="A84" s="14" t="s">
        <v>46</v>
      </c>
      <c r="B84" s="15">
        <v>0</v>
      </c>
      <c r="C84" s="15">
        <v>0</v>
      </c>
      <c r="D84" s="15">
        <v>0</v>
      </c>
      <c r="E84" s="15">
        <v>0</v>
      </c>
      <c r="F84" s="15">
        <v>0</v>
      </c>
      <c r="G84" s="15">
        <v>0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15">
        <v>0</v>
      </c>
      <c r="P84" s="15">
        <v>0</v>
      </c>
      <c r="Q84" s="15">
        <v>0</v>
      </c>
      <c r="R84" s="15">
        <v>0</v>
      </c>
      <c r="S84" s="15">
        <v>0</v>
      </c>
      <c r="T84" s="15">
        <v>0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</row>
    <row r="85" spans="1:36" s="10" customFormat="1" ht="15" customHeight="1" x14ac:dyDescent="0.45">
      <c r="A85" s="14" t="s">
        <v>47</v>
      </c>
      <c r="B85" s="15">
        <v>126.404022</v>
      </c>
      <c r="C85" s="15">
        <v>127.88163</v>
      </c>
      <c r="D85" s="15">
        <v>125.536278</v>
      </c>
      <c r="E85" s="15">
        <v>128.15245100000001</v>
      </c>
      <c r="F85" s="15">
        <v>130.70107999999999</v>
      </c>
      <c r="G85" s="15">
        <v>132.79638700000001</v>
      </c>
      <c r="H85" s="15">
        <v>134.92765800000001</v>
      </c>
      <c r="I85" s="15">
        <v>136.754974</v>
      </c>
      <c r="J85" s="15">
        <v>138.449951</v>
      </c>
      <c r="K85" s="15">
        <v>140.032883</v>
      </c>
      <c r="L85" s="15">
        <v>141.29113799999999</v>
      </c>
      <c r="M85" s="15">
        <v>142.57965100000001</v>
      </c>
      <c r="N85" s="15">
        <v>143.833664</v>
      </c>
      <c r="O85" s="15">
        <v>144.74401900000001</v>
      </c>
      <c r="P85" s="15">
        <v>145.835632</v>
      </c>
      <c r="Q85" s="15">
        <v>147.00756799999999</v>
      </c>
      <c r="R85" s="15">
        <v>148.13810699999999</v>
      </c>
      <c r="S85" s="15">
        <v>149.22689800000001</v>
      </c>
      <c r="T85" s="15">
        <v>150.348724</v>
      </c>
      <c r="U85" s="15">
        <v>151.46139500000001</v>
      </c>
      <c r="V85" s="15">
        <v>152.58296200000001</v>
      </c>
      <c r="W85" s="15">
        <v>153.70095800000001</v>
      </c>
      <c r="X85" s="15">
        <v>154.72216800000001</v>
      </c>
      <c r="Y85" s="15">
        <v>155.68014500000001</v>
      </c>
      <c r="Z85" s="15">
        <v>156.67439300000001</v>
      </c>
      <c r="AA85" s="15">
        <v>157.79980499999999</v>
      </c>
      <c r="AB85" s="15">
        <v>158.97522000000001</v>
      </c>
      <c r="AC85" s="15">
        <v>160.198578</v>
      </c>
      <c r="AD85" s="15">
        <v>161.52488700000001</v>
      </c>
      <c r="AE85" s="15">
        <v>162.898697</v>
      </c>
      <c r="AF85" s="15">
        <v>164.28311199999999</v>
      </c>
      <c r="AG85" s="15">
        <v>165.74520899999999</v>
      </c>
      <c r="AH85" s="15">
        <v>167.180511</v>
      </c>
      <c r="AI85" s="15">
        <v>168.50799599999999</v>
      </c>
    </row>
    <row r="86" spans="1:36" s="10" customFormat="1" ht="15" customHeight="1" x14ac:dyDescent="0.45">
      <c r="A86" s="14" t="s">
        <v>52</v>
      </c>
      <c r="B86" s="15">
        <v>157.322937</v>
      </c>
      <c r="C86" s="15">
        <v>153.701065</v>
      </c>
      <c r="D86" s="15">
        <v>151.582672</v>
      </c>
      <c r="E86" s="15">
        <v>155.69169600000001</v>
      </c>
      <c r="F86" s="15">
        <v>159.86795000000001</v>
      </c>
      <c r="G86" s="15">
        <v>162.80221599999999</v>
      </c>
      <c r="H86" s="15">
        <v>165.74144000000001</v>
      </c>
      <c r="I86" s="15">
        <v>168.31100499999999</v>
      </c>
      <c r="J86" s="15">
        <v>170.69059799999999</v>
      </c>
      <c r="K86" s="15">
        <v>172.38211100000001</v>
      </c>
      <c r="L86" s="15">
        <v>173.741119</v>
      </c>
      <c r="M86" s="15">
        <v>175.29757699999999</v>
      </c>
      <c r="N86" s="15">
        <v>176.678528</v>
      </c>
      <c r="O86" s="15">
        <v>177.27307099999999</v>
      </c>
      <c r="P86" s="15">
        <v>178.23526000000001</v>
      </c>
      <c r="Q86" s="15">
        <v>179.42210399999999</v>
      </c>
      <c r="R86" s="15">
        <v>180.38732899999999</v>
      </c>
      <c r="S86" s="15">
        <v>181.36642499999999</v>
      </c>
      <c r="T86" s="15">
        <v>182.40707399999999</v>
      </c>
      <c r="U86" s="15">
        <v>183.42965699999999</v>
      </c>
      <c r="V86" s="15">
        <v>184.56994599999999</v>
      </c>
      <c r="W86" s="15">
        <v>185.71440100000001</v>
      </c>
      <c r="X86" s="15">
        <v>186.758926</v>
      </c>
      <c r="Y86" s="15">
        <v>187.737335</v>
      </c>
      <c r="Z86" s="15">
        <v>188.73962399999999</v>
      </c>
      <c r="AA86" s="15">
        <v>189.84655799999999</v>
      </c>
      <c r="AB86" s="15">
        <v>191.029053</v>
      </c>
      <c r="AC86" s="15">
        <v>192.29748499999999</v>
      </c>
      <c r="AD86" s="15">
        <v>193.690247</v>
      </c>
      <c r="AE86" s="15">
        <v>195.154144</v>
      </c>
      <c r="AF86" s="15">
        <v>196.645126</v>
      </c>
      <c r="AG86" s="15">
        <v>198.225784</v>
      </c>
      <c r="AH86" s="15">
        <v>199.78537</v>
      </c>
      <c r="AI86" s="15">
        <v>201.23130800000001</v>
      </c>
    </row>
    <row r="87" spans="1:36" s="10" customFormat="1" ht="15" customHeight="1" x14ac:dyDescent="0.35">
      <c r="A87" s="16" t="s">
        <v>50</v>
      </c>
      <c r="B87" s="17">
        <v>1157.730225</v>
      </c>
      <c r="C87" s="17">
        <v>1202.8183590000001</v>
      </c>
      <c r="D87" s="17">
        <v>1141.0924070000001</v>
      </c>
      <c r="E87" s="17">
        <v>1077.5196530000001</v>
      </c>
      <c r="F87" s="17">
        <v>1092.834961</v>
      </c>
      <c r="G87" s="17">
        <v>1106.536255</v>
      </c>
      <c r="H87" s="17">
        <v>1119.5634769999999</v>
      </c>
      <c r="I87" s="17">
        <v>1129.9838870000001</v>
      </c>
      <c r="J87" s="17">
        <v>1139.165039</v>
      </c>
      <c r="K87" s="17">
        <v>1148.1484379999999</v>
      </c>
      <c r="L87" s="17">
        <v>1154.7730710000001</v>
      </c>
      <c r="M87" s="17">
        <v>1162.2144780000001</v>
      </c>
      <c r="N87" s="17">
        <v>1168.5974120000001</v>
      </c>
      <c r="O87" s="17">
        <v>1173.5979</v>
      </c>
      <c r="P87" s="17">
        <v>1180.8779300000001</v>
      </c>
      <c r="Q87" s="17">
        <v>1191.15625</v>
      </c>
      <c r="R87" s="17">
        <v>1198.0219729999999</v>
      </c>
      <c r="S87" s="17">
        <v>1205.4913329999999</v>
      </c>
      <c r="T87" s="17">
        <v>1213.4101559999999</v>
      </c>
      <c r="U87" s="17">
        <v>1221.174072</v>
      </c>
      <c r="V87" s="17">
        <v>1230.2645259999999</v>
      </c>
      <c r="W87" s="17">
        <v>1239.386841</v>
      </c>
      <c r="X87" s="17">
        <v>1247.686279</v>
      </c>
      <c r="Y87" s="17">
        <v>1255.483643</v>
      </c>
      <c r="Z87" s="17">
        <v>1263.0356449999999</v>
      </c>
      <c r="AA87" s="17">
        <v>1271.381226</v>
      </c>
      <c r="AB87" s="17">
        <v>1280.169189</v>
      </c>
      <c r="AC87" s="17">
        <v>1289.4785159999999</v>
      </c>
      <c r="AD87" s="17">
        <v>1299.583496</v>
      </c>
      <c r="AE87" s="17">
        <v>1310.106567</v>
      </c>
      <c r="AF87" s="17">
        <v>1320.775024</v>
      </c>
      <c r="AG87" s="17">
        <v>1332.02478</v>
      </c>
      <c r="AH87" s="17">
        <v>1343.1195070000001</v>
      </c>
      <c r="AI87" s="17">
        <v>1353.4395750000001</v>
      </c>
    </row>
    <row r="88" spans="1:36" s="9" customFormat="1" x14ac:dyDescent="0.45">
      <c r="A88" s="3" t="s">
        <v>118</v>
      </c>
    </row>
    <row r="89" spans="1:36" s="10" customFormat="1" ht="15" customHeight="1" x14ac:dyDescent="0.45">
      <c r="A89" s="14" t="s">
        <v>153</v>
      </c>
      <c r="B89" s="18">
        <v>2.8</v>
      </c>
      <c r="C89" s="18">
        <v>3.1055999999999999</v>
      </c>
      <c r="D89" s="18">
        <v>3.2343000000000002</v>
      </c>
      <c r="E89" s="18">
        <v>3.1327799999999999</v>
      </c>
      <c r="F89" s="18">
        <v>3.3448120000000001</v>
      </c>
      <c r="G89" s="18">
        <v>3.4394290000000001</v>
      </c>
      <c r="H89" s="18">
        <v>3.5009269999999999</v>
      </c>
      <c r="I89" s="18">
        <v>3.5740699999999999</v>
      </c>
      <c r="J89" s="18">
        <v>3.6247609999999999</v>
      </c>
      <c r="K89" s="18">
        <v>3.6595010000000001</v>
      </c>
      <c r="L89" s="18">
        <v>3.7414679999999998</v>
      </c>
      <c r="M89" s="18">
        <v>3.7875450000000002</v>
      </c>
      <c r="N89" s="18">
        <v>3.8537360000000001</v>
      </c>
      <c r="O89" s="18">
        <v>3.881103</v>
      </c>
      <c r="P89" s="18">
        <v>3.9278979999999999</v>
      </c>
      <c r="Q89" s="18">
        <v>3.9753039999999999</v>
      </c>
      <c r="R89" s="18">
        <v>4.0101680000000002</v>
      </c>
      <c r="S89" s="18">
        <v>4.0045400000000004</v>
      </c>
      <c r="T89" s="18">
        <v>4.0308339999999996</v>
      </c>
      <c r="U89" s="18">
        <v>4.0681200000000004</v>
      </c>
      <c r="V89" s="18">
        <v>4.0792210000000004</v>
      </c>
      <c r="W89" s="18">
        <v>4.1340669999999999</v>
      </c>
      <c r="X89" s="18">
        <v>4.1615159999999998</v>
      </c>
      <c r="Y89" s="18">
        <v>4.1763760000000003</v>
      </c>
      <c r="Z89" s="18">
        <v>4.2056420000000001</v>
      </c>
      <c r="AA89" s="18">
        <v>4.2393590000000003</v>
      </c>
      <c r="AB89" s="18">
        <v>4.2336720000000003</v>
      </c>
      <c r="AC89" s="18">
        <v>4.2603859999999996</v>
      </c>
      <c r="AD89" s="18">
        <v>4.2752239999999997</v>
      </c>
      <c r="AE89" s="18">
        <v>4.3009259999999996</v>
      </c>
      <c r="AF89" s="18">
        <v>4.3258299999999998</v>
      </c>
      <c r="AG89" s="18">
        <v>4.3752180000000003</v>
      </c>
      <c r="AH89" s="18">
        <v>4.3825079999999996</v>
      </c>
      <c r="AI89" s="18">
        <v>4.4100039999999998</v>
      </c>
      <c r="AJ89" s="22"/>
    </row>
    <row r="90" spans="1:36" s="10" customFormat="1" ht="15" customHeight="1" x14ac:dyDescent="0.45">
      <c r="A90" s="14" t="s">
        <v>154</v>
      </c>
      <c r="B90" s="18">
        <v>0.26169999999999999</v>
      </c>
      <c r="C90" s="18">
        <v>0.26140000000000002</v>
      </c>
      <c r="D90" s="18">
        <v>0.2616</v>
      </c>
      <c r="E90" s="18">
        <v>0.268758</v>
      </c>
      <c r="F90" s="18">
        <v>0.27503499999999997</v>
      </c>
      <c r="G90" s="18">
        <v>0.27960200000000002</v>
      </c>
      <c r="H90" s="18">
        <v>0.283412</v>
      </c>
      <c r="I90" s="18">
        <v>0.28689700000000001</v>
      </c>
      <c r="J90" s="18">
        <v>0.29019299999999998</v>
      </c>
      <c r="K90" s="18">
        <v>0.29344300000000001</v>
      </c>
      <c r="L90" s="18">
        <v>0.295381</v>
      </c>
      <c r="M90" s="18">
        <v>0.29722799999999999</v>
      </c>
      <c r="N90" s="18">
        <v>0.29903099999999999</v>
      </c>
      <c r="O90" s="18">
        <v>0.29982599999999998</v>
      </c>
      <c r="P90" s="18">
        <v>0.30136099999999999</v>
      </c>
      <c r="Q90" s="18">
        <v>0.30305799999999999</v>
      </c>
      <c r="R90" s="18">
        <v>0.304205</v>
      </c>
      <c r="S90" s="18">
        <v>0.305589</v>
      </c>
      <c r="T90" s="18">
        <v>0.30698599999999998</v>
      </c>
      <c r="U90" s="18">
        <v>0.30851400000000001</v>
      </c>
      <c r="V90" s="18">
        <v>0.31019999999999998</v>
      </c>
      <c r="W90" s="18">
        <v>0.31214799999999998</v>
      </c>
      <c r="X90" s="18">
        <v>0.31377899999999997</v>
      </c>
      <c r="Y90" s="18">
        <v>0.31533099999999997</v>
      </c>
      <c r="Z90" s="18">
        <v>0.31679800000000002</v>
      </c>
      <c r="AA90" s="18">
        <v>0.31836799999999998</v>
      </c>
      <c r="AB90" s="18">
        <v>0.31982500000000003</v>
      </c>
      <c r="AC90" s="18">
        <v>0.32156600000000002</v>
      </c>
      <c r="AD90" s="18">
        <v>0.323349</v>
      </c>
      <c r="AE90" s="18">
        <v>0.32525500000000002</v>
      </c>
      <c r="AF90" s="18">
        <v>0.32716499999999998</v>
      </c>
      <c r="AG90" s="18">
        <v>0.32925700000000002</v>
      </c>
      <c r="AH90" s="18">
        <v>0.33109300000000003</v>
      </c>
      <c r="AI90" s="18">
        <v>0.33303899999999997</v>
      </c>
      <c r="AJ90" s="22"/>
    </row>
    <row r="91" spans="1:36" s="10" customFormat="1" ht="15" customHeight="1" x14ac:dyDescent="0.45">
      <c r="A91" s="14" t="s">
        <v>54</v>
      </c>
      <c r="B91" s="18">
        <v>1.1655180000000001</v>
      </c>
      <c r="C91" s="18">
        <v>1.224918</v>
      </c>
      <c r="D91" s="18">
        <v>1.2338180000000001</v>
      </c>
      <c r="E91" s="18">
        <v>1.2455210000000001</v>
      </c>
      <c r="F91" s="18">
        <v>1.2498389999999999</v>
      </c>
      <c r="G91" s="18">
        <v>1.2583789999999999</v>
      </c>
      <c r="H91" s="18">
        <v>1.2626679999999999</v>
      </c>
      <c r="I91" s="18">
        <v>1.2664010000000001</v>
      </c>
      <c r="J91" s="18">
        <v>1.2709239999999999</v>
      </c>
      <c r="K91" s="18">
        <v>1.277825</v>
      </c>
      <c r="L91" s="18">
        <v>1.282006</v>
      </c>
      <c r="M91" s="18">
        <v>1.2880400000000001</v>
      </c>
      <c r="N91" s="18">
        <v>1.2932619999999999</v>
      </c>
      <c r="O91" s="18">
        <v>1.298848</v>
      </c>
      <c r="P91" s="18">
        <v>1.307579</v>
      </c>
      <c r="Q91" s="18">
        <v>1.3155859999999999</v>
      </c>
      <c r="R91" s="18">
        <v>1.322735</v>
      </c>
      <c r="S91" s="18">
        <v>1.3315269999999999</v>
      </c>
      <c r="T91" s="18">
        <v>1.3420879999999999</v>
      </c>
      <c r="U91" s="18">
        <v>1.352257</v>
      </c>
      <c r="V91" s="18">
        <v>1.3619000000000001</v>
      </c>
      <c r="W91" s="18">
        <v>1.3741969999999999</v>
      </c>
      <c r="X91" s="18">
        <v>1.383532</v>
      </c>
      <c r="Y91" s="18">
        <v>1.394199</v>
      </c>
      <c r="Z91" s="18">
        <v>1.40682</v>
      </c>
      <c r="AA91" s="18">
        <v>1.417697</v>
      </c>
      <c r="AB91" s="18">
        <v>1.4283410000000001</v>
      </c>
      <c r="AC91" s="18">
        <v>1.4420500000000001</v>
      </c>
      <c r="AD91" s="18">
        <v>1.4550559999999999</v>
      </c>
      <c r="AE91" s="18">
        <v>1.469325</v>
      </c>
      <c r="AF91" s="18">
        <v>1.4833419999999999</v>
      </c>
      <c r="AG91" s="18">
        <v>1.497719</v>
      </c>
      <c r="AH91" s="18">
        <v>1.5087710000000001</v>
      </c>
      <c r="AI91" s="18">
        <v>1.521933</v>
      </c>
      <c r="AJ91" s="22"/>
    </row>
    <row r="92" spans="1:36" s="10" customFormat="1" ht="15" customHeight="1" x14ac:dyDescent="0.45">
      <c r="A92" s="14" t="s">
        <v>55</v>
      </c>
      <c r="B92" s="18">
        <v>5.5599999999999997E-2</v>
      </c>
      <c r="C92" s="18">
        <v>5.16E-2</v>
      </c>
      <c r="D92" s="18">
        <v>5.4199999999999998E-2</v>
      </c>
      <c r="E92" s="18">
        <v>5.4524000000000003E-2</v>
      </c>
      <c r="F92" s="18">
        <v>5.6184999999999999E-2</v>
      </c>
      <c r="G92" s="18">
        <v>5.7258999999999997E-2</v>
      </c>
      <c r="H92" s="18">
        <v>5.8069000000000003E-2</v>
      </c>
      <c r="I92" s="18">
        <v>5.9026000000000002E-2</v>
      </c>
      <c r="J92" s="18">
        <v>6.0484000000000003E-2</v>
      </c>
      <c r="K92" s="18">
        <v>6.1610999999999999E-2</v>
      </c>
      <c r="L92" s="18">
        <v>6.2170999999999997E-2</v>
      </c>
      <c r="M92" s="18">
        <v>6.2813999999999995E-2</v>
      </c>
      <c r="N92" s="18">
        <v>6.3417000000000001E-2</v>
      </c>
      <c r="O92" s="18">
        <v>6.3611000000000001E-2</v>
      </c>
      <c r="P92" s="18">
        <v>6.3933000000000004E-2</v>
      </c>
      <c r="Q92" s="18">
        <v>6.4126000000000002E-2</v>
      </c>
      <c r="R92" s="18">
        <v>6.4411999999999997E-2</v>
      </c>
      <c r="S92" s="18">
        <v>6.4648999999999998E-2</v>
      </c>
      <c r="T92" s="18">
        <v>6.4921999999999994E-2</v>
      </c>
      <c r="U92" s="18">
        <v>6.5262000000000001E-2</v>
      </c>
      <c r="V92" s="18">
        <v>6.5572000000000005E-2</v>
      </c>
      <c r="W92" s="18">
        <v>6.5956000000000001E-2</v>
      </c>
      <c r="X92" s="18">
        <v>6.6229999999999997E-2</v>
      </c>
      <c r="Y92" s="18">
        <v>6.6513000000000003E-2</v>
      </c>
      <c r="Z92" s="18">
        <v>6.6736000000000004E-2</v>
      </c>
      <c r="AA92" s="18">
        <v>6.6878999999999994E-2</v>
      </c>
      <c r="AB92" s="18">
        <v>6.6961000000000007E-2</v>
      </c>
      <c r="AC92" s="18">
        <v>6.7220000000000002E-2</v>
      </c>
      <c r="AD92" s="18">
        <v>6.7430000000000004E-2</v>
      </c>
      <c r="AE92" s="18">
        <v>6.7631999999999998E-2</v>
      </c>
      <c r="AF92" s="18">
        <v>6.7854999999999999E-2</v>
      </c>
      <c r="AG92" s="18">
        <v>6.8171999999999996E-2</v>
      </c>
      <c r="AH92" s="18">
        <v>6.8367999999999998E-2</v>
      </c>
      <c r="AI92" s="18">
        <v>6.8713999999999997E-2</v>
      </c>
      <c r="AJ92" s="22"/>
    </row>
    <row r="93" spans="1:36" s="10" customFormat="1" ht="15" customHeight="1" x14ac:dyDescent="0.45">
      <c r="A93" s="14" t="s">
        <v>56</v>
      </c>
      <c r="B93" s="18">
        <v>0.69910000000000005</v>
      </c>
      <c r="C93" s="18">
        <v>0.65690000000000004</v>
      </c>
      <c r="D93" s="18">
        <v>0.69799999999999995</v>
      </c>
      <c r="E93" s="18">
        <v>0.72949299999999995</v>
      </c>
      <c r="F93" s="18">
        <v>0.77407800000000004</v>
      </c>
      <c r="G93" s="18">
        <v>0.819407</v>
      </c>
      <c r="H93" s="18">
        <v>0.85519100000000003</v>
      </c>
      <c r="I93" s="18">
        <v>0.89721600000000001</v>
      </c>
      <c r="J93" s="18">
        <v>0.92813900000000005</v>
      </c>
      <c r="K93" s="18">
        <v>0.95019500000000001</v>
      </c>
      <c r="L93" s="18">
        <v>0.99443700000000002</v>
      </c>
      <c r="M93" s="18">
        <v>1.0226770000000001</v>
      </c>
      <c r="N93" s="18">
        <v>1.0589329999999999</v>
      </c>
      <c r="O93" s="18">
        <v>1.076451</v>
      </c>
      <c r="P93" s="18">
        <v>1.1015649999999999</v>
      </c>
      <c r="Q93" s="18">
        <v>1.127151</v>
      </c>
      <c r="R93" s="18">
        <v>1.146841</v>
      </c>
      <c r="S93" s="18">
        <v>1.1452260000000001</v>
      </c>
      <c r="T93" s="18">
        <v>1.1584840000000001</v>
      </c>
      <c r="U93" s="18">
        <v>1.177856</v>
      </c>
      <c r="V93" s="18">
        <v>1.1850069999999999</v>
      </c>
      <c r="W93" s="18">
        <v>1.212761</v>
      </c>
      <c r="X93" s="18">
        <v>1.2285619999999999</v>
      </c>
      <c r="Y93" s="18">
        <v>1.2370909999999999</v>
      </c>
      <c r="Z93" s="18">
        <v>1.251803</v>
      </c>
      <c r="AA93" s="18">
        <v>1.2693559999999999</v>
      </c>
      <c r="AB93" s="18">
        <v>1.267558</v>
      </c>
      <c r="AC93" s="18">
        <v>1.2807440000000001</v>
      </c>
      <c r="AD93" s="18">
        <v>1.2886660000000001</v>
      </c>
      <c r="AE93" s="18">
        <v>1.301666</v>
      </c>
      <c r="AF93" s="18">
        <v>1.314546</v>
      </c>
      <c r="AG93" s="18">
        <v>1.3396220000000001</v>
      </c>
      <c r="AH93" s="18">
        <v>1.3422879999999999</v>
      </c>
      <c r="AI93" s="18">
        <v>1.3581529999999999</v>
      </c>
      <c r="AJ93" s="22"/>
    </row>
    <row r="94" spans="1:36" s="10" customFormat="1" ht="15" customHeight="1" x14ac:dyDescent="0.45">
      <c r="A94" s="14" t="s">
        <v>155</v>
      </c>
      <c r="B94" s="18">
        <v>3.401176</v>
      </c>
      <c r="C94" s="18">
        <v>3.4716779999999998</v>
      </c>
      <c r="D94" s="18">
        <v>3.4993609999999999</v>
      </c>
      <c r="E94" s="18">
        <v>3.485258</v>
      </c>
      <c r="F94" s="18">
        <v>3.4103309999999998</v>
      </c>
      <c r="G94" s="18">
        <v>3.3403800000000001</v>
      </c>
      <c r="H94" s="18">
        <v>3.2988900000000001</v>
      </c>
      <c r="I94" s="18">
        <v>3.2357930000000001</v>
      </c>
      <c r="J94" s="18">
        <v>3.2182369999999998</v>
      </c>
      <c r="K94" s="18">
        <v>3.1843750000000002</v>
      </c>
      <c r="L94" s="18">
        <v>3.173273</v>
      </c>
      <c r="M94" s="18">
        <v>3.2107860000000001</v>
      </c>
      <c r="N94" s="18">
        <v>3.1869830000000001</v>
      </c>
      <c r="O94" s="18">
        <v>3.217546</v>
      </c>
      <c r="P94" s="18">
        <v>3.264812</v>
      </c>
      <c r="Q94" s="18">
        <v>3.2788219999999999</v>
      </c>
      <c r="R94" s="18">
        <v>3.287309</v>
      </c>
      <c r="S94" s="18">
        <v>3.367569</v>
      </c>
      <c r="T94" s="18">
        <v>3.3856250000000001</v>
      </c>
      <c r="U94" s="18">
        <v>3.3895219999999999</v>
      </c>
      <c r="V94" s="18">
        <v>3.4994369999999999</v>
      </c>
      <c r="W94" s="18">
        <v>3.5248740000000001</v>
      </c>
      <c r="X94" s="18">
        <v>3.5494870000000001</v>
      </c>
      <c r="Y94" s="18">
        <v>3.6027999999999998</v>
      </c>
      <c r="Z94" s="18">
        <v>3.6408719999999999</v>
      </c>
      <c r="AA94" s="18">
        <v>3.6534</v>
      </c>
      <c r="AB94" s="18">
        <v>3.7110789999999998</v>
      </c>
      <c r="AC94" s="18">
        <v>3.7784490000000002</v>
      </c>
      <c r="AD94" s="18">
        <v>3.8354110000000001</v>
      </c>
      <c r="AE94" s="18">
        <v>3.8967350000000001</v>
      </c>
      <c r="AF94" s="18">
        <v>3.9459719999999998</v>
      </c>
      <c r="AG94" s="18">
        <v>3.9904820000000001</v>
      </c>
      <c r="AH94" s="18">
        <v>4.0154610000000002</v>
      </c>
      <c r="AI94" s="18">
        <v>4.0632200000000003</v>
      </c>
      <c r="AJ94" s="22"/>
    </row>
    <row r="95" spans="1:36" s="10" customFormat="1" ht="15" customHeight="1" x14ac:dyDescent="0.45">
      <c r="A95" s="14" t="s">
        <v>119</v>
      </c>
      <c r="B95" s="18">
        <v>8.3830939999999998</v>
      </c>
      <c r="C95" s="18">
        <v>8.7720950000000002</v>
      </c>
      <c r="D95" s="18">
        <v>8.9812779999999997</v>
      </c>
      <c r="E95" s="18">
        <v>8.9163329999999998</v>
      </c>
      <c r="F95" s="18">
        <v>9.1102790000000002</v>
      </c>
      <c r="G95" s="18">
        <v>9.1944560000000006</v>
      </c>
      <c r="H95" s="18">
        <v>9.2591540000000006</v>
      </c>
      <c r="I95" s="18">
        <v>9.3194040000000005</v>
      </c>
      <c r="J95" s="18">
        <v>9.3927370000000003</v>
      </c>
      <c r="K95" s="18">
        <v>9.4269490000000005</v>
      </c>
      <c r="L95" s="18">
        <v>9.5487369999999991</v>
      </c>
      <c r="M95" s="18">
        <v>9.6690880000000003</v>
      </c>
      <c r="N95" s="18">
        <v>9.7553629999999991</v>
      </c>
      <c r="O95" s="18">
        <v>9.8373830000000009</v>
      </c>
      <c r="P95" s="18">
        <v>9.9671470000000006</v>
      </c>
      <c r="Q95" s="18">
        <v>10.064048</v>
      </c>
      <c r="R95" s="18">
        <v>10.135671</v>
      </c>
      <c r="S95" s="18">
        <v>10.219101999999999</v>
      </c>
      <c r="T95" s="18">
        <v>10.288938999999999</v>
      </c>
      <c r="U95" s="18">
        <v>10.361532</v>
      </c>
      <c r="V95" s="18">
        <v>10.501338000000001</v>
      </c>
      <c r="W95" s="18">
        <v>10.624003</v>
      </c>
      <c r="X95" s="18">
        <v>10.703106</v>
      </c>
      <c r="Y95" s="18">
        <v>10.792310000000001</v>
      </c>
      <c r="Z95" s="18">
        <v>10.888672</v>
      </c>
      <c r="AA95" s="18">
        <v>10.965059</v>
      </c>
      <c r="AB95" s="18">
        <v>11.027434</v>
      </c>
      <c r="AC95" s="18">
        <v>11.150415000000001</v>
      </c>
      <c r="AD95" s="18">
        <v>11.245138000000001</v>
      </c>
      <c r="AE95" s="18">
        <v>11.361539</v>
      </c>
      <c r="AF95" s="18">
        <v>11.46471</v>
      </c>
      <c r="AG95" s="18">
        <v>11.600471000000001</v>
      </c>
      <c r="AH95" s="18">
        <v>11.648490000000001</v>
      </c>
      <c r="AI95" s="18">
        <v>11.755061</v>
      </c>
      <c r="AJ95" s="22"/>
    </row>
    <row r="96" spans="1:36" s="10" customFormat="1" ht="15" customHeight="1" x14ac:dyDescent="0.45">
      <c r="A96" s="14" t="s">
        <v>57</v>
      </c>
      <c r="B96" s="18">
        <v>8.2433010000000007</v>
      </c>
      <c r="C96" s="18">
        <v>8.5346139999999995</v>
      </c>
      <c r="D96" s="18">
        <v>8.5153090000000002</v>
      </c>
      <c r="E96" s="18">
        <v>8.7543539999999993</v>
      </c>
      <c r="F96" s="18">
        <v>8.9537750000000003</v>
      </c>
      <c r="G96" s="18">
        <v>9.134385</v>
      </c>
      <c r="H96" s="18">
        <v>9.2757210000000008</v>
      </c>
      <c r="I96" s="18">
        <v>9.3980370000000004</v>
      </c>
      <c r="J96" s="18">
        <v>9.4408390000000004</v>
      </c>
      <c r="K96" s="18">
        <v>9.5241530000000001</v>
      </c>
      <c r="L96" s="18">
        <v>9.5697969999999994</v>
      </c>
      <c r="M96" s="18">
        <v>9.6670999999999996</v>
      </c>
      <c r="N96" s="18">
        <v>9.6866640000000004</v>
      </c>
      <c r="O96" s="18">
        <v>9.7219049999999996</v>
      </c>
      <c r="P96" s="18">
        <v>9.7503469999999997</v>
      </c>
      <c r="Q96" s="18">
        <v>9.7693630000000002</v>
      </c>
      <c r="R96" s="18">
        <v>9.7721549999999997</v>
      </c>
      <c r="S96" s="18">
        <v>9.7919920000000005</v>
      </c>
      <c r="T96" s="18">
        <v>9.8430990000000005</v>
      </c>
      <c r="U96" s="18">
        <v>9.8978730000000006</v>
      </c>
      <c r="V96" s="18">
        <v>9.9369069999999997</v>
      </c>
      <c r="W96" s="18">
        <v>10.025857</v>
      </c>
      <c r="X96" s="18">
        <v>10.077125000000001</v>
      </c>
      <c r="Y96" s="18">
        <v>10.125864999999999</v>
      </c>
      <c r="Z96" s="18">
        <v>10.186769</v>
      </c>
      <c r="AA96" s="18">
        <v>10.225085</v>
      </c>
      <c r="AB96" s="18">
        <v>10.278255</v>
      </c>
      <c r="AC96" s="18">
        <v>10.315579</v>
      </c>
      <c r="AD96" s="18">
        <v>10.430700999999999</v>
      </c>
      <c r="AE96" s="18">
        <v>10.454898</v>
      </c>
      <c r="AF96" s="18">
        <v>10.515655000000001</v>
      </c>
      <c r="AG96" s="18">
        <v>10.582853</v>
      </c>
      <c r="AH96" s="18">
        <v>10.647947</v>
      </c>
      <c r="AI96" s="18">
        <v>10.707732</v>
      </c>
      <c r="AJ96" s="22"/>
    </row>
    <row r="97" spans="1:36" s="10" customFormat="1" ht="15" customHeight="1" x14ac:dyDescent="0.45">
      <c r="A97" s="14" t="s">
        <v>58</v>
      </c>
      <c r="B97" s="18">
        <v>0</v>
      </c>
      <c r="C97" s="18">
        <v>0</v>
      </c>
      <c r="D97" s="18">
        <v>0</v>
      </c>
      <c r="E97" s="18">
        <v>0</v>
      </c>
      <c r="F97" s="18">
        <v>0</v>
      </c>
      <c r="G97" s="18">
        <v>0</v>
      </c>
      <c r="H97" s="18">
        <v>0</v>
      </c>
      <c r="I97" s="18">
        <v>0</v>
      </c>
      <c r="J97" s="18">
        <v>0</v>
      </c>
      <c r="K97" s="18">
        <v>0</v>
      </c>
      <c r="L97" s="18">
        <v>0</v>
      </c>
      <c r="M97" s="18">
        <v>0</v>
      </c>
      <c r="N97" s="18">
        <v>0</v>
      </c>
      <c r="O97" s="18">
        <v>0</v>
      </c>
      <c r="P97" s="18">
        <v>0</v>
      </c>
      <c r="Q97" s="18">
        <v>0</v>
      </c>
      <c r="R97" s="18">
        <v>0</v>
      </c>
      <c r="S97" s="18">
        <v>0</v>
      </c>
      <c r="T97" s="18">
        <v>0</v>
      </c>
      <c r="U97" s="18">
        <v>0</v>
      </c>
      <c r="V97" s="18">
        <v>0</v>
      </c>
      <c r="W97" s="18">
        <v>0</v>
      </c>
      <c r="X97" s="18">
        <v>0</v>
      </c>
      <c r="Y97" s="18">
        <v>0</v>
      </c>
      <c r="Z97" s="18">
        <v>0</v>
      </c>
      <c r="AA97" s="18">
        <v>0</v>
      </c>
      <c r="AB97" s="18">
        <v>0</v>
      </c>
      <c r="AC97" s="18">
        <v>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18">
        <v>0</v>
      </c>
      <c r="AJ97" s="22"/>
    </row>
    <row r="98" spans="1:36" s="10" customFormat="1" ht="15" customHeight="1" x14ac:dyDescent="0.45">
      <c r="A98" s="14" t="s">
        <v>156</v>
      </c>
      <c r="B98" s="18">
        <v>1.627453</v>
      </c>
      <c r="C98" s="18">
        <v>1.8070040000000001</v>
      </c>
      <c r="D98" s="18">
        <v>1.939764</v>
      </c>
      <c r="E98" s="18">
        <v>2.0253429999999999</v>
      </c>
      <c r="F98" s="18">
        <v>2.0708859999999998</v>
      </c>
      <c r="G98" s="18">
        <v>2.1089039999999999</v>
      </c>
      <c r="H98" s="18">
        <v>2.138973</v>
      </c>
      <c r="I98" s="18">
        <v>2.1718630000000001</v>
      </c>
      <c r="J98" s="18">
        <v>2.2022780000000002</v>
      </c>
      <c r="K98" s="18">
        <v>2.2560820000000001</v>
      </c>
      <c r="L98" s="18">
        <v>2.2753489999999998</v>
      </c>
      <c r="M98" s="18">
        <v>2.2911000000000001</v>
      </c>
      <c r="N98" s="18">
        <v>2.2974600000000001</v>
      </c>
      <c r="O98" s="18">
        <v>2.3020870000000002</v>
      </c>
      <c r="P98" s="18">
        <v>2.319197</v>
      </c>
      <c r="Q98" s="18">
        <v>2.33494</v>
      </c>
      <c r="R98" s="18">
        <v>2.3408570000000002</v>
      </c>
      <c r="S98" s="18">
        <v>2.3562150000000002</v>
      </c>
      <c r="T98" s="18">
        <v>2.366606</v>
      </c>
      <c r="U98" s="18">
        <v>2.3871859999999998</v>
      </c>
      <c r="V98" s="18">
        <v>2.3990770000000001</v>
      </c>
      <c r="W98" s="18">
        <v>2.4199709999999999</v>
      </c>
      <c r="X98" s="18">
        <v>2.4342619999999999</v>
      </c>
      <c r="Y98" s="18">
        <v>2.456324</v>
      </c>
      <c r="Z98" s="18">
        <v>2.452296</v>
      </c>
      <c r="AA98" s="18">
        <v>2.4544139999999999</v>
      </c>
      <c r="AB98" s="18">
        <v>2.4459590000000002</v>
      </c>
      <c r="AC98" s="18">
        <v>2.4473669999999998</v>
      </c>
      <c r="AD98" s="18">
        <v>2.4416449999999998</v>
      </c>
      <c r="AE98" s="18">
        <v>2.4383910000000002</v>
      </c>
      <c r="AF98" s="18">
        <v>2.4294799999999999</v>
      </c>
      <c r="AG98" s="18">
        <v>2.4306079999999999</v>
      </c>
      <c r="AH98" s="18">
        <v>2.4204110000000001</v>
      </c>
      <c r="AI98" s="18">
        <v>2.4211450000000001</v>
      </c>
      <c r="AJ98" s="22"/>
    </row>
    <row r="99" spans="1:36" s="10" customFormat="1" ht="15" customHeight="1" x14ac:dyDescent="0.45">
      <c r="A99" s="14" t="s">
        <v>157</v>
      </c>
      <c r="B99" s="18">
        <v>7.3372000000000007E-2</v>
      </c>
      <c r="C99" s="18">
        <v>0.111803</v>
      </c>
      <c r="D99" s="18">
        <v>0.198681</v>
      </c>
      <c r="E99" s="18">
        <v>0.28018199999999999</v>
      </c>
      <c r="F99" s="18">
        <v>0.30360799999999999</v>
      </c>
      <c r="G99" s="18">
        <v>0.304732</v>
      </c>
      <c r="H99" s="18">
        <v>0.34478300000000001</v>
      </c>
      <c r="I99" s="18">
        <v>0.38741199999999998</v>
      </c>
      <c r="J99" s="18">
        <v>0.43491600000000002</v>
      </c>
      <c r="K99" s="18">
        <v>0.46948299999999998</v>
      </c>
      <c r="L99" s="18">
        <v>0.49022300000000002</v>
      </c>
      <c r="M99" s="18">
        <v>0.51185199999999997</v>
      </c>
      <c r="N99" s="18">
        <v>0.52478999999999998</v>
      </c>
      <c r="O99" s="18">
        <v>0.53170300000000004</v>
      </c>
      <c r="P99" s="18">
        <v>0.53170300000000004</v>
      </c>
      <c r="Q99" s="18">
        <v>0.53259199999999995</v>
      </c>
      <c r="R99" s="18">
        <v>0.53170300000000004</v>
      </c>
      <c r="S99" s="18">
        <v>0.53170300000000004</v>
      </c>
      <c r="T99" s="18">
        <v>0.53170300000000004</v>
      </c>
      <c r="U99" s="18">
        <v>0.53259199999999995</v>
      </c>
      <c r="V99" s="18">
        <v>0.53170300000000004</v>
      </c>
      <c r="W99" s="18">
        <v>0.53170300000000004</v>
      </c>
      <c r="X99" s="18">
        <v>0.53170300000000004</v>
      </c>
      <c r="Y99" s="18">
        <v>0.53259199999999995</v>
      </c>
      <c r="Z99" s="18">
        <v>0.53170300000000004</v>
      </c>
      <c r="AA99" s="18">
        <v>0.53170300000000004</v>
      </c>
      <c r="AB99" s="18">
        <v>0.53170300000000004</v>
      </c>
      <c r="AC99" s="18">
        <v>0.53259199999999995</v>
      </c>
      <c r="AD99" s="18">
        <v>0.53170300000000004</v>
      </c>
      <c r="AE99" s="18">
        <v>0.53170300000000004</v>
      </c>
      <c r="AF99" s="18">
        <v>0.53170300000000004</v>
      </c>
      <c r="AG99" s="18">
        <v>0.53259199999999995</v>
      </c>
      <c r="AH99" s="18">
        <v>0.53170300000000004</v>
      </c>
      <c r="AI99" s="18">
        <v>0.53170300000000004</v>
      </c>
      <c r="AJ99" s="22"/>
    </row>
    <row r="100" spans="1:36" s="10" customFormat="1" ht="15" customHeight="1" x14ac:dyDescent="0.45">
      <c r="A100" s="14" t="s">
        <v>59</v>
      </c>
      <c r="B100" s="18">
        <v>9.9441260000000007</v>
      </c>
      <c r="C100" s="18">
        <v>10.453421000000001</v>
      </c>
      <c r="D100" s="18">
        <v>10.653753999999999</v>
      </c>
      <c r="E100" s="18">
        <v>11.059879</v>
      </c>
      <c r="F100" s="18">
        <v>11.328269000000001</v>
      </c>
      <c r="G100" s="18">
        <v>11.548019999999999</v>
      </c>
      <c r="H100" s="18">
        <v>11.759477</v>
      </c>
      <c r="I100" s="18">
        <v>11.957311000000001</v>
      </c>
      <c r="J100" s="18">
        <v>12.078033</v>
      </c>
      <c r="K100" s="18">
        <v>12.249718</v>
      </c>
      <c r="L100" s="18">
        <v>12.335369</v>
      </c>
      <c r="M100" s="18">
        <v>12.470051</v>
      </c>
      <c r="N100" s="18">
        <v>12.508914000000001</v>
      </c>
      <c r="O100" s="18">
        <v>12.555695</v>
      </c>
      <c r="P100" s="18">
        <v>12.601247000000001</v>
      </c>
      <c r="Q100" s="18">
        <v>12.636895000000001</v>
      </c>
      <c r="R100" s="18">
        <v>12.644715</v>
      </c>
      <c r="S100" s="18">
        <v>12.67991</v>
      </c>
      <c r="T100" s="18">
        <v>12.741407000000001</v>
      </c>
      <c r="U100" s="18">
        <v>12.817651</v>
      </c>
      <c r="V100" s="18">
        <v>12.867686000000001</v>
      </c>
      <c r="W100" s="18">
        <v>12.97753</v>
      </c>
      <c r="X100" s="18">
        <v>13.043089999999999</v>
      </c>
      <c r="Y100" s="18">
        <v>13.11478</v>
      </c>
      <c r="Z100" s="18">
        <v>13.170768000000001</v>
      </c>
      <c r="AA100" s="18">
        <v>13.211202999999999</v>
      </c>
      <c r="AB100" s="18">
        <v>13.255915999999999</v>
      </c>
      <c r="AC100" s="18">
        <v>13.295538000000001</v>
      </c>
      <c r="AD100" s="18">
        <v>13.404049000000001</v>
      </c>
      <c r="AE100" s="18">
        <v>13.424993000000001</v>
      </c>
      <c r="AF100" s="18">
        <v>13.476837</v>
      </c>
      <c r="AG100" s="18">
        <v>13.546053000000001</v>
      </c>
      <c r="AH100" s="18">
        <v>13.600059999999999</v>
      </c>
      <c r="AI100" s="18">
        <v>13.66058</v>
      </c>
      <c r="AJ100" s="22"/>
    </row>
    <row r="101" spans="1:36" s="10" customFormat="1" ht="15" customHeight="1" x14ac:dyDescent="0.45">
      <c r="A101" s="14" t="s">
        <v>60</v>
      </c>
      <c r="B101" s="18">
        <v>0.50290000000000001</v>
      </c>
      <c r="C101" s="18">
        <v>0.54800000000000004</v>
      </c>
      <c r="D101" s="18">
        <v>0.5776</v>
      </c>
      <c r="E101" s="18">
        <v>0.52773999999999999</v>
      </c>
      <c r="F101" s="18">
        <v>0.49602000000000002</v>
      </c>
      <c r="G101" s="18">
        <v>0.49104599999999998</v>
      </c>
      <c r="H101" s="18">
        <v>0.47783500000000001</v>
      </c>
      <c r="I101" s="18">
        <v>0.47787400000000002</v>
      </c>
      <c r="J101" s="18">
        <v>0.47932200000000003</v>
      </c>
      <c r="K101" s="18">
        <v>0.48070000000000002</v>
      </c>
      <c r="L101" s="18">
        <v>0.47894799999999998</v>
      </c>
      <c r="M101" s="18">
        <v>0.48144300000000001</v>
      </c>
      <c r="N101" s="18">
        <v>0.48016599999999998</v>
      </c>
      <c r="O101" s="18">
        <v>0.48313600000000001</v>
      </c>
      <c r="P101" s="18">
        <v>0.48564499999999999</v>
      </c>
      <c r="Q101" s="18">
        <v>0.48760599999999998</v>
      </c>
      <c r="R101" s="18">
        <v>0.49010799999999999</v>
      </c>
      <c r="S101" s="18">
        <v>0.49342999999999998</v>
      </c>
      <c r="T101" s="18">
        <v>0.49432700000000002</v>
      </c>
      <c r="U101" s="18">
        <v>0.49501899999999999</v>
      </c>
      <c r="V101" s="18">
        <v>0.49900899999999998</v>
      </c>
      <c r="W101" s="18">
        <v>0.50005999999999995</v>
      </c>
      <c r="X101" s="18">
        <v>0.49881900000000001</v>
      </c>
      <c r="Y101" s="18">
        <v>0.49530299999999999</v>
      </c>
      <c r="Z101" s="18">
        <v>0.49410999999999999</v>
      </c>
      <c r="AA101" s="18">
        <v>0.49035000000000001</v>
      </c>
      <c r="AB101" s="18">
        <v>0.48809900000000001</v>
      </c>
      <c r="AC101" s="18">
        <v>0.48492000000000002</v>
      </c>
      <c r="AD101" s="18">
        <v>0.48463499999999998</v>
      </c>
      <c r="AE101" s="18">
        <v>0.480763</v>
      </c>
      <c r="AF101" s="18">
        <v>0.47928799999999999</v>
      </c>
      <c r="AG101" s="18">
        <v>0.476601</v>
      </c>
      <c r="AH101" s="18">
        <v>0.47451199999999999</v>
      </c>
      <c r="AI101" s="18">
        <v>0.47174100000000002</v>
      </c>
      <c r="AJ101" s="22"/>
    </row>
    <row r="102" spans="1:36" s="10" customFormat="1" ht="15" customHeight="1" x14ac:dyDescent="0.45">
      <c r="A102" s="14" t="s">
        <v>61</v>
      </c>
      <c r="B102" s="18">
        <v>0.64153199999999999</v>
      </c>
      <c r="C102" s="18">
        <v>0.58561700000000005</v>
      </c>
      <c r="D102" s="18">
        <v>0.57229399999999997</v>
      </c>
      <c r="E102" s="18">
        <v>0.59467899999999996</v>
      </c>
      <c r="F102" s="18">
        <v>0.60970500000000005</v>
      </c>
      <c r="G102" s="18">
        <v>0.62071799999999999</v>
      </c>
      <c r="H102" s="18">
        <v>0.62875899999999996</v>
      </c>
      <c r="I102" s="18">
        <v>0.63606200000000002</v>
      </c>
      <c r="J102" s="18">
        <v>0.640378</v>
      </c>
      <c r="K102" s="18">
        <v>0.63943799999999995</v>
      </c>
      <c r="L102" s="18">
        <v>0.63647100000000001</v>
      </c>
      <c r="M102" s="18">
        <v>0.63446899999999995</v>
      </c>
      <c r="N102" s="18">
        <v>0.630803</v>
      </c>
      <c r="O102" s="18">
        <v>0.62297599999999997</v>
      </c>
      <c r="P102" s="18">
        <v>0.61583900000000003</v>
      </c>
      <c r="Q102" s="18">
        <v>0.60795900000000003</v>
      </c>
      <c r="R102" s="18">
        <v>0.60061799999999999</v>
      </c>
      <c r="S102" s="18">
        <v>0.59433400000000003</v>
      </c>
      <c r="T102" s="18">
        <v>0.58695600000000003</v>
      </c>
      <c r="U102" s="18">
        <v>0.58499699999999999</v>
      </c>
      <c r="V102" s="18">
        <v>0.58394299999999999</v>
      </c>
      <c r="W102" s="18">
        <v>0.58257599999999998</v>
      </c>
      <c r="X102" s="18">
        <v>0.58029600000000003</v>
      </c>
      <c r="Y102" s="18">
        <v>0.57837700000000003</v>
      </c>
      <c r="Z102" s="18">
        <v>0.57735099999999995</v>
      </c>
      <c r="AA102" s="18">
        <v>0.57548100000000002</v>
      </c>
      <c r="AB102" s="18">
        <v>0.57417700000000005</v>
      </c>
      <c r="AC102" s="18">
        <v>0.57329699999999995</v>
      </c>
      <c r="AD102" s="18">
        <v>0.57313199999999997</v>
      </c>
      <c r="AE102" s="18">
        <v>0.57216100000000003</v>
      </c>
      <c r="AF102" s="18">
        <v>0.57201299999999999</v>
      </c>
      <c r="AG102" s="18">
        <v>0.57201599999999997</v>
      </c>
      <c r="AH102" s="18">
        <v>0.57185299999999994</v>
      </c>
      <c r="AI102" s="18">
        <v>0.57218899999999995</v>
      </c>
      <c r="AJ102" s="22"/>
    </row>
    <row r="103" spans="1:36" s="10" customFormat="1" ht="15" customHeight="1" x14ac:dyDescent="0.45">
      <c r="A103" s="14" t="s">
        <v>62</v>
      </c>
      <c r="B103" s="18">
        <v>0</v>
      </c>
      <c r="C103" s="18">
        <v>0</v>
      </c>
      <c r="D103" s="18">
        <v>0</v>
      </c>
      <c r="E103" s="18">
        <v>0</v>
      </c>
      <c r="F103" s="18">
        <v>0</v>
      </c>
      <c r="G103" s="18">
        <v>0</v>
      </c>
      <c r="H103" s="18">
        <v>0</v>
      </c>
      <c r="I103" s="18">
        <v>0</v>
      </c>
      <c r="J103" s="18">
        <v>0</v>
      </c>
      <c r="K103" s="18">
        <v>0</v>
      </c>
      <c r="L103" s="18">
        <v>0</v>
      </c>
      <c r="M103" s="18">
        <v>0</v>
      </c>
      <c r="N103" s="18">
        <v>0</v>
      </c>
      <c r="O103" s="18">
        <v>0</v>
      </c>
      <c r="P103" s="18">
        <v>0</v>
      </c>
      <c r="Q103" s="18">
        <v>0</v>
      </c>
      <c r="R103" s="18">
        <v>0</v>
      </c>
      <c r="S103" s="18">
        <v>0</v>
      </c>
      <c r="T103" s="18">
        <v>0</v>
      </c>
      <c r="U103" s="18">
        <v>0</v>
      </c>
      <c r="V103" s="18">
        <v>0</v>
      </c>
      <c r="W103" s="18">
        <v>0</v>
      </c>
      <c r="X103" s="18">
        <v>0</v>
      </c>
      <c r="Y103" s="18">
        <v>0</v>
      </c>
      <c r="Z103" s="18">
        <v>0</v>
      </c>
      <c r="AA103" s="18">
        <v>0</v>
      </c>
      <c r="AB103" s="18">
        <v>0</v>
      </c>
      <c r="AC103" s="18">
        <v>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18">
        <v>0</v>
      </c>
      <c r="AJ103" s="22"/>
    </row>
    <row r="104" spans="1:36" s="10" customFormat="1" ht="15" customHeight="1" x14ac:dyDescent="0.45">
      <c r="A104" s="14" t="s">
        <v>63</v>
      </c>
      <c r="B104" s="18">
        <v>-2.8500000000000001E-2</v>
      </c>
      <c r="C104" s="18">
        <v>-1.3899999999999999E-2</v>
      </c>
      <c r="D104" s="18">
        <v>-1.5900000000000001E-2</v>
      </c>
      <c r="E104" s="18">
        <v>-1.5306E-2</v>
      </c>
      <c r="F104" s="18">
        <v>-1.5716000000000001E-2</v>
      </c>
      <c r="G104" s="18">
        <v>-2.2255E-2</v>
      </c>
      <c r="H104" s="18">
        <v>-1.8211999999999999E-2</v>
      </c>
      <c r="I104" s="18">
        <v>-1.8239999999999999E-2</v>
      </c>
      <c r="J104" s="18">
        <v>-1.6719999999999999E-2</v>
      </c>
      <c r="K104" s="18">
        <v>-1.5814000000000002E-2</v>
      </c>
      <c r="L104" s="18">
        <v>-1.5041000000000001E-2</v>
      </c>
      <c r="M104" s="18">
        <v>-1.4104999999999999E-2</v>
      </c>
      <c r="N104" s="18">
        <v>-1.3514999999999999E-2</v>
      </c>
      <c r="O104" s="18">
        <v>-1.2977000000000001E-2</v>
      </c>
      <c r="P104" s="18">
        <v>-1.2451E-2</v>
      </c>
      <c r="Q104" s="18">
        <v>-1.2078E-2</v>
      </c>
      <c r="R104" s="18">
        <v>-1.1684999999999999E-2</v>
      </c>
      <c r="S104" s="18">
        <v>-1.1315E-2</v>
      </c>
      <c r="T104" s="18">
        <v>-1.1124999999999999E-2</v>
      </c>
      <c r="U104" s="18">
        <v>-1.0952999999999999E-2</v>
      </c>
      <c r="V104" s="18">
        <v>-1.0715000000000001E-2</v>
      </c>
      <c r="W104" s="18">
        <v>-1.0522E-2</v>
      </c>
      <c r="X104" s="18">
        <v>-1.0351000000000001E-2</v>
      </c>
      <c r="Y104" s="18">
        <v>-1.0296E-2</v>
      </c>
      <c r="Z104" s="18">
        <v>-1.0215E-2</v>
      </c>
      <c r="AA104" s="18">
        <v>-1.0178E-2</v>
      </c>
      <c r="AB104" s="18">
        <v>-1.0083E-2</v>
      </c>
      <c r="AC104" s="18">
        <v>-1.0064999999999999E-2</v>
      </c>
      <c r="AD104" s="18">
        <v>-9.9290000000000003E-3</v>
      </c>
      <c r="AE104" s="18">
        <v>-9.9310000000000006E-3</v>
      </c>
      <c r="AF104" s="18">
        <v>-9.8300000000000002E-3</v>
      </c>
      <c r="AG104" s="18">
        <v>-9.8099999999999993E-3</v>
      </c>
      <c r="AH104" s="18">
        <v>-9.7520000000000003E-3</v>
      </c>
      <c r="AI104" s="18">
        <v>-9.7439999999999992E-3</v>
      </c>
      <c r="AJ104" s="22"/>
    </row>
    <row r="105" spans="1:36" s="10" customFormat="1" ht="15" customHeight="1" x14ac:dyDescent="0.45">
      <c r="A105" s="14" t="s">
        <v>64</v>
      </c>
      <c r="B105" s="18">
        <v>1.1159319999999999</v>
      </c>
      <c r="C105" s="18">
        <v>1.1197170000000001</v>
      </c>
      <c r="D105" s="18">
        <v>1.1339939999999999</v>
      </c>
      <c r="E105" s="18">
        <v>1.107113</v>
      </c>
      <c r="F105" s="18">
        <v>1.090009</v>
      </c>
      <c r="G105" s="18">
        <v>1.0895079999999999</v>
      </c>
      <c r="H105" s="18">
        <v>1.0883830000000001</v>
      </c>
      <c r="I105" s="18">
        <v>1.095696</v>
      </c>
      <c r="J105" s="18">
        <v>1.1029800000000001</v>
      </c>
      <c r="K105" s="18">
        <v>1.1043229999999999</v>
      </c>
      <c r="L105" s="18">
        <v>1.1003780000000001</v>
      </c>
      <c r="M105" s="18">
        <v>1.101807</v>
      </c>
      <c r="N105" s="18">
        <v>1.097453</v>
      </c>
      <c r="O105" s="18">
        <v>1.0931360000000001</v>
      </c>
      <c r="P105" s="18">
        <v>1.0890329999999999</v>
      </c>
      <c r="Q105" s="18">
        <v>1.083488</v>
      </c>
      <c r="R105" s="18">
        <v>1.0790409999999999</v>
      </c>
      <c r="S105" s="18">
        <v>1.076449</v>
      </c>
      <c r="T105" s="18">
        <v>1.0701579999999999</v>
      </c>
      <c r="U105" s="18">
        <v>1.069064</v>
      </c>
      <c r="V105" s="18">
        <v>1.0722370000000001</v>
      </c>
      <c r="W105" s="18">
        <v>1.072114</v>
      </c>
      <c r="X105" s="18">
        <v>1.068765</v>
      </c>
      <c r="Y105" s="18">
        <v>1.063385</v>
      </c>
      <c r="Z105" s="18">
        <v>1.0612459999999999</v>
      </c>
      <c r="AA105" s="18">
        <v>1.055653</v>
      </c>
      <c r="AB105" s="18">
        <v>1.0521929999999999</v>
      </c>
      <c r="AC105" s="18">
        <v>1.048152</v>
      </c>
      <c r="AD105" s="18">
        <v>1.0478369999999999</v>
      </c>
      <c r="AE105" s="18">
        <v>1.0429930000000001</v>
      </c>
      <c r="AF105" s="18">
        <v>1.041471</v>
      </c>
      <c r="AG105" s="18">
        <v>1.038807</v>
      </c>
      <c r="AH105" s="18">
        <v>1.036613</v>
      </c>
      <c r="AI105" s="18">
        <v>1.034186</v>
      </c>
      <c r="AJ105" s="22"/>
    </row>
    <row r="106" spans="1:36" s="10" customFormat="1" ht="15" customHeight="1" x14ac:dyDescent="0.45">
      <c r="A106" s="14" t="s">
        <v>65</v>
      </c>
      <c r="B106" s="18">
        <v>0.78399600000000003</v>
      </c>
      <c r="C106" s="18">
        <v>0.78241799999999995</v>
      </c>
      <c r="D106" s="18">
        <v>0.80276800000000004</v>
      </c>
      <c r="E106" s="18">
        <v>0.83763100000000001</v>
      </c>
      <c r="F106" s="18">
        <v>0.838947</v>
      </c>
      <c r="G106" s="18">
        <v>0.84018099999999996</v>
      </c>
      <c r="H106" s="18">
        <v>0.84131699999999998</v>
      </c>
      <c r="I106" s="18">
        <v>0.84453400000000001</v>
      </c>
      <c r="J106" s="18">
        <v>0.84560500000000005</v>
      </c>
      <c r="K106" s="18">
        <v>0.84590200000000004</v>
      </c>
      <c r="L106" s="18">
        <v>0.84611800000000004</v>
      </c>
      <c r="M106" s="18">
        <v>0.85153000000000001</v>
      </c>
      <c r="N106" s="18">
        <v>0.85283100000000001</v>
      </c>
      <c r="O106" s="18">
        <v>0.855325</v>
      </c>
      <c r="P106" s="18">
        <v>0.84638599999999997</v>
      </c>
      <c r="Q106" s="18">
        <v>0.84730700000000003</v>
      </c>
      <c r="R106" s="18">
        <v>0.84844600000000003</v>
      </c>
      <c r="S106" s="18">
        <v>0.84872800000000004</v>
      </c>
      <c r="T106" s="18">
        <v>0.84877400000000003</v>
      </c>
      <c r="U106" s="18">
        <v>0.84877999999999998</v>
      </c>
      <c r="V106" s="18">
        <v>0.84877199999999997</v>
      </c>
      <c r="W106" s="18">
        <v>0.84874700000000003</v>
      </c>
      <c r="X106" s="18">
        <v>0.84872599999999998</v>
      </c>
      <c r="Y106" s="18">
        <v>0.84869799999999995</v>
      </c>
      <c r="Z106" s="18">
        <v>0.84870299999999999</v>
      </c>
      <c r="AA106" s="18">
        <v>0.84451200000000004</v>
      </c>
      <c r="AB106" s="18">
        <v>0.84010700000000005</v>
      </c>
      <c r="AC106" s="18">
        <v>0.83893600000000002</v>
      </c>
      <c r="AD106" s="18">
        <v>0.83724600000000005</v>
      </c>
      <c r="AE106" s="18">
        <v>0.83723999999999998</v>
      </c>
      <c r="AF106" s="18">
        <v>0.83722700000000005</v>
      </c>
      <c r="AG106" s="18">
        <v>0.83721599999999996</v>
      </c>
      <c r="AH106" s="18">
        <v>0.83720600000000001</v>
      </c>
      <c r="AI106" s="18">
        <v>0.83719399999999999</v>
      </c>
      <c r="AJ106" s="22"/>
    </row>
    <row r="107" spans="1:36" s="10" customFormat="1" ht="15" customHeight="1" x14ac:dyDescent="0.45">
      <c r="A107" s="14" t="s">
        <v>158</v>
      </c>
      <c r="B107" s="18">
        <v>1.645724</v>
      </c>
      <c r="C107" s="18">
        <v>1.6372070000000001</v>
      </c>
      <c r="D107" s="18">
        <v>1.5788070000000001</v>
      </c>
      <c r="E107" s="18">
        <v>1.6148899999999999</v>
      </c>
      <c r="F107" s="18">
        <v>1.652601</v>
      </c>
      <c r="G107" s="18">
        <v>1.683052</v>
      </c>
      <c r="H107" s="18">
        <v>1.7153099999999999</v>
      </c>
      <c r="I107" s="18">
        <v>1.74841</v>
      </c>
      <c r="J107" s="18">
        <v>1.7841819999999999</v>
      </c>
      <c r="K107" s="18">
        <v>1.8130930000000001</v>
      </c>
      <c r="L107" s="18">
        <v>1.8319639999999999</v>
      </c>
      <c r="M107" s="18">
        <v>1.855602</v>
      </c>
      <c r="N107" s="18">
        <v>1.878374</v>
      </c>
      <c r="O107" s="18">
        <v>1.8951020000000001</v>
      </c>
      <c r="P107" s="18">
        <v>1.9191549999999999</v>
      </c>
      <c r="Q107" s="18">
        <v>1.942777</v>
      </c>
      <c r="R107" s="18">
        <v>1.9699949999999999</v>
      </c>
      <c r="S107" s="18">
        <v>2.005074</v>
      </c>
      <c r="T107" s="18">
        <v>2.0392320000000002</v>
      </c>
      <c r="U107" s="18">
        <v>2.0754999999999999</v>
      </c>
      <c r="V107" s="18">
        <v>2.1121059999999998</v>
      </c>
      <c r="W107" s="18">
        <v>2.14771</v>
      </c>
      <c r="X107" s="18">
        <v>2.1763690000000002</v>
      </c>
      <c r="Y107" s="18">
        <v>2.2064539999999999</v>
      </c>
      <c r="Z107" s="18">
        <v>2.238407</v>
      </c>
      <c r="AA107" s="18">
        <v>2.2667630000000001</v>
      </c>
      <c r="AB107" s="18">
        <v>2.29358</v>
      </c>
      <c r="AC107" s="18">
        <v>2.326085</v>
      </c>
      <c r="AD107" s="18">
        <v>2.360312</v>
      </c>
      <c r="AE107" s="18">
        <v>2.3952650000000002</v>
      </c>
      <c r="AF107" s="18">
        <v>2.4304290000000002</v>
      </c>
      <c r="AG107" s="18">
        <v>2.463975</v>
      </c>
      <c r="AH107" s="18">
        <v>2.4944060000000001</v>
      </c>
      <c r="AI107" s="18">
        <v>2.5254989999999999</v>
      </c>
      <c r="AJ107" s="22"/>
    </row>
    <row r="108" spans="1:36" s="10" customFormat="1" ht="15" customHeight="1" x14ac:dyDescent="0.45">
      <c r="A108" s="14" t="s">
        <v>66</v>
      </c>
      <c r="B108" s="18">
        <v>3.2292999999999998</v>
      </c>
      <c r="C108" s="18">
        <v>3.2381000000000002</v>
      </c>
      <c r="D108" s="18">
        <v>3.2694000000000001</v>
      </c>
      <c r="E108" s="18">
        <v>3.3717290000000002</v>
      </c>
      <c r="F108" s="18">
        <v>3.4567040000000002</v>
      </c>
      <c r="G108" s="18">
        <v>3.5163389999999999</v>
      </c>
      <c r="H108" s="18">
        <v>3.5681569999999998</v>
      </c>
      <c r="I108" s="18">
        <v>3.6209720000000001</v>
      </c>
      <c r="J108" s="18">
        <v>3.6740750000000002</v>
      </c>
      <c r="K108" s="18">
        <v>3.7136740000000001</v>
      </c>
      <c r="L108" s="18">
        <v>3.7518359999999999</v>
      </c>
      <c r="M108" s="18">
        <v>3.7961710000000002</v>
      </c>
      <c r="N108" s="18">
        <v>3.8312309999999998</v>
      </c>
      <c r="O108" s="18">
        <v>3.8458700000000001</v>
      </c>
      <c r="P108" s="18">
        <v>3.869901</v>
      </c>
      <c r="Q108" s="18">
        <v>3.8865400000000001</v>
      </c>
      <c r="R108" s="18">
        <v>3.9023110000000001</v>
      </c>
      <c r="S108" s="18">
        <v>3.9218329999999999</v>
      </c>
      <c r="T108" s="18">
        <v>3.943765</v>
      </c>
      <c r="U108" s="18">
        <v>3.9683540000000002</v>
      </c>
      <c r="V108" s="18">
        <v>3.9947249999999999</v>
      </c>
      <c r="W108" s="18">
        <v>4.0245629999999997</v>
      </c>
      <c r="X108" s="18">
        <v>4.0462569999999998</v>
      </c>
      <c r="Y108" s="18">
        <v>4.0689929999999999</v>
      </c>
      <c r="Z108" s="18">
        <v>4.0881340000000002</v>
      </c>
      <c r="AA108" s="18">
        <v>4.108581</v>
      </c>
      <c r="AB108" s="18">
        <v>4.1259589999999999</v>
      </c>
      <c r="AC108" s="18">
        <v>4.1502239999999997</v>
      </c>
      <c r="AD108" s="18">
        <v>4.1773819999999997</v>
      </c>
      <c r="AE108" s="18">
        <v>4.2074889999999998</v>
      </c>
      <c r="AF108" s="18">
        <v>4.2332450000000001</v>
      </c>
      <c r="AG108" s="18">
        <v>4.2608800000000002</v>
      </c>
      <c r="AH108" s="18">
        <v>4.2817559999999997</v>
      </c>
      <c r="AI108" s="18">
        <v>4.3060320000000001</v>
      </c>
      <c r="AJ108" s="22"/>
    </row>
    <row r="109" spans="1:36" s="10" customFormat="1" ht="15" customHeight="1" x14ac:dyDescent="0.35">
      <c r="A109" s="16" t="s">
        <v>67</v>
      </c>
      <c r="B109" s="19">
        <v>25.102173000000001</v>
      </c>
      <c r="C109" s="19">
        <v>26.002956000000001</v>
      </c>
      <c r="D109" s="19">
        <v>26.420002</v>
      </c>
      <c r="E109" s="19">
        <v>26.907574</v>
      </c>
      <c r="F109" s="19">
        <v>27.47681</v>
      </c>
      <c r="G109" s="19">
        <v>27.871556999999999</v>
      </c>
      <c r="H109" s="19">
        <v>28.2318</v>
      </c>
      <c r="I109" s="19">
        <v>28.586324999999999</v>
      </c>
      <c r="J109" s="19">
        <v>28.877611000000002</v>
      </c>
      <c r="K109" s="19">
        <v>29.153659999999999</v>
      </c>
      <c r="L109" s="19">
        <v>29.414397999999998</v>
      </c>
      <c r="M109" s="19">
        <v>29.744253</v>
      </c>
      <c r="N109" s="19">
        <v>29.924166</v>
      </c>
      <c r="O109" s="19">
        <v>30.082512000000001</v>
      </c>
      <c r="P109" s="19">
        <v>30.292870000000001</v>
      </c>
      <c r="Q109" s="19">
        <v>30.461054000000001</v>
      </c>
      <c r="R109" s="19">
        <v>30.580181</v>
      </c>
      <c r="S109" s="19">
        <v>30.751099</v>
      </c>
      <c r="T109" s="19">
        <v>30.932278</v>
      </c>
      <c r="U109" s="19">
        <v>31.140881</v>
      </c>
      <c r="V109" s="19">
        <v>31.396864000000001</v>
      </c>
      <c r="W109" s="19">
        <v>31.694668</v>
      </c>
      <c r="X109" s="19">
        <v>31.886312</v>
      </c>
      <c r="Y109" s="19">
        <v>32.094619999999999</v>
      </c>
      <c r="Z109" s="19">
        <v>32.295932999999998</v>
      </c>
      <c r="AA109" s="19">
        <v>32.451771000000001</v>
      </c>
      <c r="AB109" s="19">
        <v>32.595188</v>
      </c>
      <c r="AC109" s="19">
        <v>32.809348999999997</v>
      </c>
      <c r="AD109" s="19">
        <v>33.071959999999997</v>
      </c>
      <c r="AE109" s="19">
        <v>33.269511999999999</v>
      </c>
      <c r="AF109" s="19">
        <v>33.483916999999998</v>
      </c>
      <c r="AG109" s="19">
        <v>33.747402000000001</v>
      </c>
      <c r="AH109" s="19">
        <v>33.898529000000003</v>
      </c>
      <c r="AI109" s="19">
        <v>34.118549000000002</v>
      </c>
      <c r="AJ109" s="23"/>
    </row>
    <row r="110" spans="1:36" s="10" customFormat="1" ht="15" customHeight="1" x14ac:dyDescent="0.45">
      <c r="A110" s="14" t="s">
        <v>68</v>
      </c>
      <c r="B110" s="18">
        <v>6.3657940000000002</v>
      </c>
      <c r="C110" s="18">
        <v>6.3020459999999998</v>
      </c>
      <c r="D110" s="18">
        <v>6.2918339999999997</v>
      </c>
      <c r="E110" s="18">
        <v>6.404058</v>
      </c>
      <c r="F110" s="18">
        <v>6.4264260000000002</v>
      </c>
      <c r="G110" s="18">
        <v>6.4114760000000004</v>
      </c>
      <c r="H110" s="18">
        <v>6.4014030000000002</v>
      </c>
      <c r="I110" s="18">
        <v>6.4402840000000001</v>
      </c>
      <c r="J110" s="18">
        <v>6.4517579999999999</v>
      </c>
      <c r="K110" s="18">
        <v>6.4479550000000003</v>
      </c>
      <c r="L110" s="18">
        <v>6.4531130000000001</v>
      </c>
      <c r="M110" s="18">
        <v>6.4772679999999996</v>
      </c>
      <c r="N110" s="18">
        <v>6.5132640000000004</v>
      </c>
      <c r="O110" s="18">
        <v>6.5041849999999997</v>
      </c>
      <c r="P110" s="18">
        <v>6.5009790000000001</v>
      </c>
      <c r="Q110" s="18">
        <v>6.4517139999999999</v>
      </c>
      <c r="R110" s="18">
        <v>6.4364730000000003</v>
      </c>
      <c r="S110" s="18">
        <v>6.4181929999999996</v>
      </c>
      <c r="T110" s="18">
        <v>6.4226010000000002</v>
      </c>
      <c r="U110" s="18">
        <v>6.4415880000000003</v>
      </c>
      <c r="V110" s="18">
        <v>6.4495310000000003</v>
      </c>
      <c r="W110" s="18">
        <v>6.4685259999999998</v>
      </c>
      <c r="X110" s="18">
        <v>6.4799429999999996</v>
      </c>
      <c r="Y110" s="18">
        <v>6.4896310000000001</v>
      </c>
      <c r="Z110" s="18">
        <v>6.4900260000000003</v>
      </c>
      <c r="AA110" s="18">
        <v>6.4902439999999997</v>
      </c>
      <c r="AB110" s="18">
        <v>6.4885619999999999</v>
      </c>
      <c r="AC110" s="18">
        <v>6.4990810000000003</v>
      </c>
      <c r="AD110" s="18">
        <v>6.5144739999999999</v>
      </c>
      <c r="AE110" s="18">
        <v>6.5374879999999997</v>
      </c>
      <c r="AF110" s="18">
        <v>6.5626119999999997</v>
      </c>
      <c r="AG110" s="18">
        <v>6.5851709999999999</v>
      </c>
      <c r="AH110" s="18">
        <v>6.6021869999999998</v>
      </c>
      <c r="AI110" s="18">
        <v>6.6190410000000002</v>
      </c>
      <c r="AJ110" s="22"/>
    </row>
    <row r="111" spans="1:36" s="10" customFormat="1" ht="15" customHeight="1" x14ac:dyDescent="0.35">
      <c r="A111" s="16" t="s">
        <v>69</v>
      </c>
      <c r="B111" s="19">
        <v>31.467966000000001</v>
      </c>
      <c r="C111" s="19">
        <v>32.305003999999997</v>
      </c>
      <c r="D111" s="19">
        <v>32.711838</v>
      </c>
      <c r="E111" s="19">
        <v>33.311630000000001</v>
      </c>
      <c r="F111" s="19">
        <v>33.903236</v>
      </c>
      <c r="G111" s="19">
        <v>34.283031000000001</v>
      </c>
      <c r="H111" s="19">
        <v>34.633201999999997</v>
      </c>
      <c r="I111" s="19">
        <v>35.026608000000003</v>
      </c>
      <c r="J111" s="19">
        <v>35.329369</v>
      </c>
      <c r="K111" s="19">
        <v>35.601616</v>
      </c>
      <c r="L111" s="19">
        <v>35.867511999999998</v>
      </c>
      <c r="M111" s="19">
        <v>36.221519000000001</v>
      </c>
      <c r="N111" s="19">
        <v>36.437430999999997</v>
      </c>
      <c r="O111" s="19">
        <v>36.586697000000001</v>
      </c>
      <c r="P111" s="19">
        <v>36.793849999999999</v>
      </c>
      <c r="Q111" s="19">
        <v>36.912765999999998</v>
      </c>
      <c r="R111" s="19">
        <v>37.016655</v>
      </c>
      <c r="S111" s="19">
        <v>37.169291999999999</v>
      </c>
      <c r="T111" s="19">
        <v>37.354877000000002</v>
      </c>
      <c r="U111" s="19">
        <v>37.582470000000001</v>
      </c>
      <c r="V111" s="19">
        <v>37.846393999999997</v>
      </c>
      <c r="W111" s="19">
        <v>38.163193</v>
      </c>
      <c r="X111" s="19">
        <v>38.366256999999997</v>
      </c>
      <c r="Y111" s="19">
        <v>38.584251000000002</v>
      </c>
      <c r="Z111" s="19">
        <v>38.785957000000003</v>
      </c>
      <c r="AA111" s="19">
        <v>38.942017</v>
      </c>
      <c r="AB111" s="19">
        <v>39.083748</v>
      </c>
      <c r="AC111" s="19">
        <v>39.308430000000001</v>
      </c>
      <c r="AD111" s="19">
        <v>39.586433</v>
      </c>
      <c r="AE111" s="19">
        <v>39.806998999999998</v>
      </c>
      <c r="AF111" s="19">
        <v>40.046528000000002</v>
      </c>
      <c r="AG111" s="19">
        <v>40.332572999999996</v>
      </c>
      <c r="AH111" s="19">
        <v>40.500717000000002</v>
      </c>
      <c r="AI111" s="19">
        <v>40.737591000000002</v>
      </c>
      <c r="AJ111" s="2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9"/>
  <sheetViews>
    <sheetView workbookViewId="0">
      <selection activeCell="B3" sqref="B3"/>
    </sheetView>
  </sheetViews>
  <sheetFormatPr defaultRowHeight="14.25" x14ac:dyDescent="0.45"/>
  <cols>
    <col min="1" max="1" width="39.86328125" customWidth="1"/>
    <col min="2" max="35" width="9.59765625" bestFit="1" customWidth="1"/>
  </cols>
  <sheetData>
    <row r="1" spans="1:35" s="6" customFormat="1" x14ac:dyDescent="0.45">
      <c r="A1" s="1" t="s">
        <v>0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45">
      <c r="A2" s="6" t="s">
        <v>81</v>
      </c>
      <c r="B2" s="24">
        <f>INDEX(Data!$B$14:$AI$14,MATCH('BIFUbC-electricity'!B$1,Data!$B$1:$AI$1,0))*10^12</f>
        <v>36304218000000</v>
      </c>
      <c r="C2" s="24">
        <f>INDEX(Data!$B$14:$AI$14,MATCH('BIFUbC-electricity'!C$1,Data!$B$1:$AI$1,0))*10^12</f>
        <v>36839657000000</v>
      </c>
      <c r="D2" s="24">
        <f>INDEX(Data!$B$14:$AI$14,MATCH('BIFUbC-electricity'!D$1,Data!$B$1:$AI$1,0))*10^12</f>
        <v>37730251000000</v>
      </c>
      <c r="E2" s="24">
        <f>INDEX(Data!$B$14:$AI$14,MATCH('BIFUbC-electricity'!E$1,Data!$B$1:$AI$1,0))*10^12</f>
        <v>39683674000000</v>
      </c>
      <c r="F2" s="24">
        <f>INDEX(Data!$B$14:$AI$14,MATCH('BIFUbC-electricity'!F$1,Data!$B$1:$AI$1,0))*10^12</f>
        <v>41023956000000</v>
      </c>
      <c r="G2" s="24">
        <f>INDEX(Data!$B$14:$AI$14,MATCH('BIFUbC-electricity'!G$1,Data!$B$1:$AI$1,0))*10^12</f>
        <v>42006371000000</v>
      </c>
      <c r="H2" s="24">
        <f>INDEX(Data!$B$14:$AI$14,MATCH('BIFUbC-electricity'!H$1,Data!$B$1:$AI$1,0))*10^12</f>
        <v>42862801000000</v>
      </c>
      <c r="I2" s="24">
        <f>INDEX(Data!$B$14:$AI$14,MATCH('BIFUbC-electricity'!I$1,Data!$B$1:$AI$1,0))*10^12</f>
        <v>43639400000000</v>
      </c>
      <c r="J2" s="24">
        <f>INDEX(Data!$B$14:$AI$14,MATCH('BIFUbC-electricity'!J$1,Data!$B$1:$AI$1,0))*10^12</f>
        <v>44175003000000</v>
      </c>
      <c r="K2" s="24">
        <f>INDEX(Data!$B$14:$AI$14,MATCH('BIFUbC-electricity'!K$1,Data!$B$1:$AI$1,0))*10^12</f>
        <v>44640549000000</v>
      </c>
      <c r="L2" s="24">
        <f>INDEX(Data!$B$14:$AI$14,MATCH('BIFUbC-electricity'!L$1,Data!$B$1:$AI$1,0))*10^12</f>
        <v>44842300000000</v>
      </c>
      <c r="M2" s="24">
        <f>INDEX(Data!$B$14:$AI$14,MATCH('BIFUbC-electricity'!M$1,Data!$B$1:$AI$1,0))*10^12</f>
        <v>44885216000000</v>
      </c>
      <c r="N2" s="24">
        <f>INDEX(Data!$B$14:$AI$14,MATCH('BIFUbC-electricity'!N$1,Data!$B$1:$AI$1,0))*10^12</f>
        <v>44669285000000</v>
      </c>
      <c r="O2" s="24">
        <f>INDEX(Data!$B$14:$AI$14,MATCH('BIFUbC-electricity'!O$1,Data!$B$1:$AI$1,0))*10^12</f>
        <v>44355274000000</v>
      </c>
      <c r="P2" s="24">
        <f>INDEX(Data!$B$14:$AI$14,MATCH('BIFUbC-electricity'!P$1,Data!$B$1:$AI$1,0))*10^12</f>
        <v>44308514000000</v>
      </c>
      <c r="Q2" s="24">
        <f>INDEX(Data!$B$14:$AI$14,MATCH('BIFUbC-electricity'!Q$1,Data!$B$1:$AI$1,0))*10^12</f>
        <v>44030666000000</v>
      </c>
      <c r="R2" s="24">
        <f>INDEX(Data!$B$14:$AI$14,MATCH('BIFUbC-electricity'!R$1,Data!$B$1:$AI$1,0))*10^12</f>
        <v>43890942000000</v>
      </c>
      <c r="S2" s="24">
        <f>INDEX(Data!$B$14:$AI$14,MATCH('BIFUbC-electricity'!S$1,Data!$B$1:$AI$1,0))*10^12</f>
        <v>43827396000000</v>
      </c>
      <c r="T2" s="24">
        <f>INDEX(Data!$B$14:$AI$14,MATCH('BIFUbC-electricity'!T$1,Data!$B$1:$AI$1,0))*10^12</f>
        <v>43594589000000</v>
      </c>
      <c r="U2" s="24">
        <f>INDEX(Data!$B$14:$AI$14,MATCH('BIFUbC-electricity'!U$1,Data!$B$1:$AI$1,0))*10^12</f>
        <v>43583344000000</v>
      </c>
      <c r="V2" s="24">
        <f>INDEX(Data!$B$14:$AI$14,MATCH('BIFUbC-electricity'!V$1,Data!$B$1:$AI$1,0))*10^12</f>
        <v>43802364000000</v>
      </c>
      <c r="W2" s="24">
        <f>INDEX(Data!$B$14:$AI$14,MATCH('BIFUbC-electricity'!W$1,Data!$B$1:$AI$1,0))*10^12</f>
        <v>43878529000000</v>
      </c>
      <c r="X2" s="24">
        <f>INDEX(Data!$B$14:$AI$14,MATCH('BIFUbC-electricity'!X$1,Data!$B$1:$AI$1,0))*10^12</f>
        <v>43881065000000</v>
      </c>
      <c r="Y2" s="24">
        <f>INDEX(Data!$B$14:$AI$14,MATCH('BIFUbC-electricity'!Y$1,Data!$B$1:$AI$1,0))*10^12</f>
        <v>44107185000000</v>
      </c>
      <c r="Z2" s="24">
        <f>INDEX(Data!$B$14:$AI$14,MATCH('BIFUbC-electricity'!Z$1,Data!$B$1:$AI$1,0))*10^12</f>
        <v>44414326000000</v>
      </c>
      <c r="AA2" s="24">
        <f>INDEX(Data!$B$14:$AI$14,MATCH('BIFUbC-electricity'!AA$1,Data!$B$1:$AI$1,0))*10^12</f>
        <v>44660587000000</v>
      </c>
      <c r="AB2" s="24">
        <f>INDEX(Data!$B$14:$AI$14,MATCH('BIFUbC-electricity'!AB$1,Data!$B$1:$AI$1,0))*10^12</f>
        <v>45096756000000</v>
      </c>
      <c r="AC2" s="24">
        <f>INDEX(Data!$B$14:$AI$14,MATCH('BIFUbC-electricity'!AC$1,Data!$B$1:$AI$1,0))*10^12</f>
        <v>45498924000000</v>
      </c>
      <c r="AD2" s="24">
        <f>INDEX(Data!$B$14:$AI$14,MATCH('BIFUbC-electricity'!AD$1,Data!$B$1:$AI$1,0))*10^12</f>
        <v>46015205000000</v>
      </c>
      <c r="AE2" s="24">
        <f>INDEX(Data!$B$14:$AI$14,MATCH('BIFUbC-electricity'!AE$1,Data!$B$1:$AI$1,0))*10^12</f>
        <v>46387211000000</v>
      </c>
      <c r="AF2" s="24">
        <f>INDEX(Data!$B$14:$AI$14,MATCH('BIFUbC-electricity'!AF$1,Data!$B$1:$AI$1,0))*10^12</f>
        <v>46886147000000</v>
      </c>
      <c r="AG2" s="24">
        <f>INDEX(Data!$B$14:$AI$14,MATCH('BIFUbC-electricity'!AG$1,Data!$B$1:$AI$1,0))*10^12</f>
        <v>47384525000000</v>
      </c>
      <c r="AH2" s="24">
        <f>INDEX(Data!$B$14:$AI$14,MATCH('BIFUbC-electricity'!AH$1,Data!$B$1:$AI$1,0))*10^12</f>
        <v>47895496000000</v>
      </c>
      <c r="AI2" s="24">
        <f>INDEX(Data!$B$14:$AI$14,MATCH('BIFUbC-electricity'!AI$1,Data!$B$1:$AI$1,0))*10^12</f>
        <v>48464809000000</v>
      </c>
    </row>
    <row r="3" spans="1:35" x14ac:dyDescent="0.45">
      <c r="A3" s="6" t="s">
        <v>82</v>
      </c>
      <c r="B3" s="24">
        <f>INDEX(Data!$B$30:$AI$30,MATCH('BIFUbC-electricity'!B$1,Data!$B$1:$AI$1,0))*10^12</f>
        <v>202700989000000</v>
      </c>
      <c r="C3" s="24">
        <f>INDEX(Data!$B$30:$AI$30,MATCH('BIFUbC-electricity'!C$1,Data!$B$1:$AI$1,0))*10^12</f>
        <v>202700989000000</v>
      </c>
      <c r="D3" s="24">
        <f>INDEX(Data!$B$30:$AI$30,MATCH('BIFUbC-electricity'!D$1,Data!$B$1:$AI$1,0))*10^12</f>
        <v>202700989000000</v>
      </c>
      <c r="E3" s="24">
        <f>INDEX(Data!$B$30:$AI$30,MATCH('BIFUbC-electricity'!E$1,Data!$B$1:$AI$1,0))*10^12</f>
        <v>208615479000000</v>
      </c>
      <c r="F3" s="24">
        <f>INDEX(Data!$B$30:$AI$30,MATCH('BIFUbC-electricity'!F$1,Data!$B$1:$AI$1,0))*10^12</f>
        <v>204761292000000</v>
      </c>
      <c r="G3" s="24">
        <f>INDEX(Data!$B$30:$AI$30,MATCH('BIFUbC-electricity'!G$1,Data!$B$1:$AI$1,0))*10^12</f>
        <v>201333435000000</v>
      </c>
      <c r="H3" s="24">
        <f>INDEX(Data!$B$30:$AI$30,MATCH('BIFUbC-electricity'!H$1,Data!$B$1:$AI$1,0))*10^12</f>
        <v>197595566000000</v>
      </c>
      <c r="I3" s="24">
        <f>INDEX(Data!$B$30:$AI$30,MATCH('BIFUbC-electricity'!I$1,Data!$B$1:$AI$1,0))*10^12</f>
        <v>192152771000000</v>
      </c>
      <c r="J3" s="24">
        <f>INDEX(Data!$B$30:$AI$30,MATCH('BIFUbC-electricity'!J$1,Data!$B$1:$AI$1,0))*10^12</f>
        <v>188998978000000</v>
      </c>
      <c r="K3" s="24">
        <f>INDEX(Data!$B$30:$AI$30,MATCH('BIFUbC-electricity'!K$1,Data!$B$1:$AI$1,0))*10^12</f>
        <v>183821869000000</v>
      </c>
      <c r="L3" s="24">
        <f>INDEX(Data!$B$30:$AI$30,MATCH('BIFUbC-electricity'!L$1,Data!$B$1:$AI$1,0))*10^12</f>
        <v>179400681000000</v>
      </c>
      <c r="M3" s="24">
        <f>INDEX(Data!$B$30:$AI$30,MATCH('BIFUbC-electricity'!M$1,Data!$B$1:$AI$1,0))*10^12</f>
        <v>181035568000000</v>
      </c>
      <c r="N3" s="24">
        <f>INDEX(Data!$B$30:$AI$30,MATCH('BIFUbC-electricity'!N$1,Data!$B$1:$AI$1,0))*10^12</f>
        <v>177919800000000</v>
      </c>
      <c r="O3" s="24">
        <f>INDEX(Data!$B$30:$AI$30,MATCH('BIFUbC-electricity'!O$1,Data!$B$1:$AI$1,0))*10^12</f>
        <v>178382324000000</v>
      </c>
      <c r="P3" s="24">
        <f>INDEX(Data!$B$30:$AI$30,MATCH('BIFUbC-electricity'!P$1,Data!$B$1:$AI$1,0))*10^12</f>
        <v>180619446000000</v>
      </c>
      <c r="Q3" s="24">
        <f>INDEX(Data!$B$30:$AI$30,MATCH('BIFUbC-electricity'!Q$1,Data!$B$1:$AI$1,0))*10^12</f>
        <v>179868179000000</v>
      </c>
      <c r="R3" s="24">
        <f>INDEX(Data!$B$30:$AI$30,MATCH('BIFUbC-electricity'!R$1,Data!$B$1:$AI$1,0))*10^12</f>
        <v>178195099000000</v>
      </c>
      <c r="S3" s="24">
        <f>INDEX(Data!$B$30:$AI$30,MATCH('BIFUbC-electricity'!S$1,Data!$B$1:$AI$1,0))*10^12</f>
        <v>182565567000000</v>
      </c>
      <c r="T3" s="24">
        <f>INDEX(Data!$B$30:$AI$30,MATCH('BIFUbC-electricity'!T$1,Data!$B$1:$AI$1,0))*10^12</f>
        <v>182076477000000</v>
      </c>
      <c r="U3" s="24">
        <f>INDEX(Data!$B$30:$AI$30,MATCH('BIFUbC-electricity'!U$1,Data!$B$1:$AI$1,0))*10^12</f>
        <v>181930023000000</v>
      </c>
      <c r="V3" s="24">
        <f>INDEX(Data!$B$30:$AI$30,MATCH('BIFUbC-electricity'!V$1,Data!$B$1:$AI$1,0))*10^12</f>
        <v>185526352000000</v>
      </c>
      <c r="W3" s="24">
        <f>INDEX(Data!$B$30:$AI$30,MATCH('BIFUbC-electricity'!W$1,Data!$B$1:$AI$1,0))*10^12</f>
        <v>186070999000000</v>
      </c>
      <c r="X3" s="24">
        <f>INDEX(Data!$B$30:$AI$30,MATCH('BIFUbC-electricity'!X$1,Data!$B$1:$AI$1,0))*10^12</f>
        <v>185614532000000</v>
      </c>
      <c r="Y3" s="24">
        <f>INDEX(Data!$B$30:$AI$30,MATCH('BIFUbC-electricity'!Y$1,Data!$B$1:$AI$1,0))*10^12</f>
        <v>188380615000000</v>
      </c>
      <c r="Z3" s="24">
        <f>INDEX(Data!$B$30:$AI$30,MATCH('BIFUbC-electricity'!Z$1,Data!$B$1:$AI$1,0))*10^12</f>
        <v>189074509000000</v>
      </c>
      <c r="AA3" s="24">
        <f>INDEX(Data!$B$30:$AI$30,MATCH('BIFUbC-electricity'!AA$1,Data!$B$1:$AI$1,0))*10^12</f>
        <v>189086334000000</v>
      </c>
      <c r="AB3" s="24">
        <f>INDEX(Data!$B$30:$AI$30,MATCH('BIFUbC-electricity'!AB$1,Data!$B$1:$AI$1,0))*10^12</f>
        <v>191911087000000</v>
      </c>
      <c r="AC3" s="24">
        <f>INDEX(Data!$B$30:$AI$30,MATCH('BIFUbC-electricity'!AC$1,Data!$B$1:$AI$1,0))*10^12</f>
        <v>194197769000000</v>
      </c>
      <c r="AD3" s="24">
        <f>INDEX(Data!$B$30:$AI$30,MATCH('BIFUbC-electricity'!AD$1,Data!$B$1:$AI$1,0))*10^12</f>
        <v>197605118000000</v>
      </c>
      <c r="AE3" s="24">
        <f>INDEX(Data!$B$30:$AI$30,MATCH('BIFUbC-electricity'!AE$1,Data!$B$1:$AI$1,0))*10^12</f>
        <v>199144547000000</v>
      </c>
      <c r="AF3" s="24">
        <f>INDEX(Data!$B$30:$AI$30,MATCH('BIFUbC-electricity'!AF$1,Data!$B$1:$AI$1,0))*10^12</f>
        <v>200590317000000</v>
      </c>
      <c r="AG3" s="24">
        <f>INDEX(Data!$B$30:$AI$30,MATCH('BIFUbC-electricity'!AG$1,Data!$B$1:$AI$1,0))*10^12</f>
        <v>201088745000000</v>
      </c>
      <c r="AH3" s="24">
        <f>INDEX(Data!$B$30:$AI$30,MATCH('BIFUbC-electricity'!AH$1,Data!$B$1:$AI$1,0))*10^12</f>
        <v>201227921000000</v>
      </c>
      <c r="AI3" s="24">
        <f>INDEX(Data!$B$30:$AI$30,MATCH('BIFUbC-electricity'!AI$1,Data!$B$1:$AI$1,0))*10^12</f>
        <v>201593689000000</v>
      </c>
    </row>
    <row r="4" spans="1:35" x14ac:dyDescent="0.45">
      <c r="A4" s="6" t="s">
        <v>83</v>
      </c>
      <c r="B4" s="24">
        <f>INDEX(Data!$B$44:$AI$44,MATCH('BIFUbC-electricity'!B$1,Data!$B$1:$AI$1,0))*10^12</f>
        <v>204667007000000</v>
      </c>
      <c r="C4" s="24">
        <f>INDEX(Data!$B$44:$AI$44,MATCH('BIFUbC-electricity'!C$1,Data!$B$1:$AI$1,0))*10^12</f>
        <v>212931213000000</v>
      </c>
      <c r="D4" s="24">
        <f>INDEX(Data!$B$44:$AI$44,MATCH('BIFUbC-electricity'!D$1,Data!$B$1:$AI$1,0))*10^12</f>
        <v>210077042000000</v>
      </c>
      <c r="E4" s="24">
        <f>INDEX(Data!$B$44:$AI$44,MATCH('BIFUbC-electricity'!E$1,Data!$B$1:$AI$1,0))*10^12</f>
        <v>210687469000000</v>
      </c>
      <c r="F4" s="24">
        <f>INDEX(Data!$B$44:$AI$44,MATCH('BIFUbC-electricity'!F$1,Data!$B$1:$AI$1,0))*10^12</f>
        <v>208760605000000</v>
      </c>
      <c r="G4" s="24">
        <f>INDEX(Data!$B$44:$AI$44,MATCH('BIFUbC-electricity'!G$1,Data!$B$1:$AI$1,0))*10^12</f>
        <v>212422684000000</v>
      </c>
      <c r="H4" s="24">
        <f>INDEX(Data!$B$44:$AI$44,MATCH('BIFUbC-electricity'!H$1,Data!$B$1:$AI$1,0))*10^12</f>
        <v>215763184000000</v>
      </c>
      <c r="I4" s="24">
        <f>INDEX(Data!$B$44:$AI$44,MATCH('BIFUbC-electricity'!I$1,Data!$B$1:$AI$1,0))*10^12</f>
        <v>218736145000000</v>
      </c>
      <c r="J4" s="24">
        <f>INDEX(Data!$B$44:$AI$44,MATCH('BIFUbC-electricity'!J$1,Data!$B$1:$AI$1,0))*10^12</f>
        <v>221697205000000</v>
      </c>
      <c r="K4" s="24">
        <f>INDEX(Data!$B$44:$AI$44,MATCH('BIFUbC-electricity'!K$1,Data!$B$1:$AI$1,0))*10^12</f>
        <v>224004593000000</v>
      </c>
      <c r="L4" s="24">
        <f>INDEX(Data!$B$44:$AI$44,MATCH('BIFUbC-electricity'!L$1,Data!$B$1:$AI$1,0))*10^12</f>
        <v>223919586000000</v>
      </c>
      <c r="M4" s="24">
        <f>INDEX(Data!$B$44:$AI$44,MATCH('BIFUbC-electricity'!M$1,Data!$B$1:$AI$1,0))*10^12</f>
        <v>225889816000000</v>
      </c>
      <c r="N4" s="24">
        <f>INDEX(Data!$B$44:$AI$44,MATCH('BIFUbC-electricity'!N$1,Data!$B$1:$AI$1,0))*10^12</f>
        <v>226837997000000</v>
      </c>
      <c r="O4" s="24">
        <f>INDEX(Data!$B$44:$AI$44,MATCH('BIFUbC-electricity'!O$1,Data!$B$1:$AI$1,0))*10^12</f>
        <v>227353928000000</v>
      </c>
      <c r="P4" s="24">
        <f>INDEX(Data!$B$44:$AI$44,MATCH('BIFUbC-electricity'!P$1,Data!$B$1:$AI$1,0))*10^12</f>
        <v>228361435000000</v>
      </c>
      <c r="Q4" s="24">
        <f>INDEX(Data!$B$44:$AI$44,MATCH('BIFUbC-electricity'!Q$1,Data!$B$1:$AI$1,0))*10^12</f>
        <v>229524872000000</v>
      </c>
      <c r="R4" s="24">
        <f>INDEX(Data!$B$44:$AI$44,MATCH('BIFUbC-electricity'!R$1,Data!$B$1:$AI$1,0))*10^12</f>
        <v>230615753000000</v>
      </c>
      <c r="S4" s="24">
        <f>INDEX(Data!$B$44:$AI$44,MATCH('BIFUbC-electricity'!S$1,Data!$B$1:$AI$1,0))*10^12</f>
        <v>231869431000000</v>
      </c>
      <c r="T4" s="24">
        <f>INDEX(Data!$B$44:$AI$44,MATCH('BIFUbC-electricity'!T$1,Data!$B$1:$AI$1,0))*10^12</f>
        <v>232850677000000</v>
      </c>
      <c r="U4" s="24">
        <f>INDEX(Data!$B$44:$AI$44,MATCH('BIFUbC-electricity'!U$1,Data!$B$1:$AI$1,0))*10^12</f>
        <v>233757156000000</v>
      </c>
      <c r="V4" s="24">
        <f>INDEX(Data!$B$44:$AI$44,MATCH('BIFUbC-electricity'!V$1,Data!$B$1:$AI$1,0))*10^12</f>
        <v>235382599000000</v>
      </c>
      <c r="W4" s="24">
        <f>INDEX(Data!$B$44:$AI$44,MATCH('BIFUbC-electricity'!W$1,Data!$B$1:$AI$1,0))*10^12</f>
        <v>236063904000000</v>
      </c>
      <c r="X4" s="24">
        <f>INDEX(Data!$B$44:$AI$44,MATCH('BIFUbC-electricity'!X$1,Data!$B$1:$AI$1,0))*10^12</f>
        <v>236247086000000</v>
      </c>
      <c r="Y4" s="24">
        <f>INDEX(Data!$B$44:$AI$44,MATCH('BIFUbC-electricity'!Y$1,Data!$B$1:$AI$1,0))*10^12</f>
        <v>235589783000000</v>
      </c>
      <c r="Z4" s="24">
        <f>INDEX(Data!$B$44:$AI$44,MATCH('BIFUbC-electricity'!Z$1,Data!$B$1:$AI$1,0))*10^12</f>
        <v>234676819000000</v>
      </c>
      <c r="AA4" s="24">
        <f>INDEX(Data!$B$44:$AI$44,MATCH('BIFUbC-electricity'!AA$1,Data!$B$1:$AI$1,0))*10^12</f>
        <v>233654709000000</v>
      </c>
      <c r="AB4" s="24">
        <f>INDEX(Data!$B$44:$AI$44,MATCH('BIFUbC-electricity'!AB$1,Data!$B$1:$AI$1,0))*10^12</f>
        <v>233125046000000</v>
      </c>
      <c r="AC4" s="24">
        <f>INDEX(Data!$B$44:$AI$44,MATCH('BIFUbC-electricity'!AC$1,Data!$B$1:$AI$1,0))*10^12</f>
        <v>231978699000000</v>
      </c>
      <c r="AD4" s="24">
        <f>INDEX(Data!$B$44:$AI$44,MATCH('BIFUbC-electricity'!AD$1,Data!$B$1:$AI$1,0))*10^12</f>
        <v>231700058000000</v>
      </c>
      <c r="AE4" s="24">
        <f>INDEX(Data!$B$44:$AI$44,MATCH('BIFUbC-electricity'!AE$1,Data!$B$1:$AI$1,0))*10^12</f>
        <v>230501877000000</v>
      </c>
      <c r="AF4" s="24">
        <f>INDEX(Data!$B$44:$AI$44,MATCH('BIFUbC-electricity'!AF$1,Data!$B$1:$AI$1,0))*10^12</f>
        <v>229860901000000</v>
      </c>
      <c r="AG4" s="24">
        <f>INDEX(Data!$B$44:$AI$44,MATCH('BIFUbC-electricity'!AG$1,Data!$B$1:$AI$1,0))*10^12</f>
        <v>228844299000000</v>
      </c>
      <c r="AH4" s="24">
        <f>INDEX(Data!$B$44:$AI$44,MATCH('BIFUbC-electricity'!AH$1,Data!$B$1:$AI$1,0))*10^12</f>
        <v>227977188000000</v>
      </c>
      <c r="AI4" s="24">
        <f>INDEX(Data!$B$44:$AI$44,MATCH('BIFUbC-electricity'!AI$1,Data!$B$1:$AI$1,0))*10^12</f>
        <v>226712189000000</v>
      </c>
    </row>
    <row r="5" spans="1:35" x14ac:dyDescent="0.45">
      <c r="A5" s="6" t="s">
        <v>84</v>
      </c>
      <c r="B5" s="24">
        <f>INDEX(Data!$B$56:$AI$56,MATCH('BIFUbC-electricity'!B$1,Data!$B$1:$AI$1,0))*10^12</f>
        <v>416971313000000</v>
      </c>
      <c r="C5" s="24">
        <f>INDEX(Data!$B$56:$AI$56,MATCH('BIFUbC-electricity'!C$1,Data!$B$1:$AI$1,0))*10^12</f>
        <v>415240936000000</v>
      </c>
      <c r="D5" s="24">
        <f>INDEX(Data!$B$56:$AI$56,MATCH('BIFUbC-electricity'!D$1,Data!$B$1:$AI$1,0))*10^12</f>
        <v>433124634000000</v>
      </c>
      <c r="E5" s="24">
        <f>INDEX(Data!$B$56:$AI$56,MATCH('BIFUbC-electricity'!E$1,Data!$B$1:$AI$1,0))*10^12</f>
        <v>448210266000000</v>
      </c>
      <c r="F5" s="24">
        <f>INDEX(Data!$B$56:$AI$56,MATCH('BIFUbC-electricity'!F$1,Data!$B$1:$AI$1,0))*10^12</f>
        <v>472180298000000</v>
      </c>
      <c r="G5" s="24">
        <f>INDEX(Data!$B$56:$AI$56,MATCH('BIFUbC-electricity'!G$1,Data!$B$1:$AI$1,0))*10^12</f>
        <v>488024658000000</v>
      </c>
      <c r="H5" s="24">
        <f>INDEX(Data!$B$56:$AI$56,MATCH('BIFUbC-electricity'!H$1,Data!$B$1:$AI$1,0))*10^12</f>
        <v>499042542000000</v>
      </c>
      <c r="I5" s="24">
        <f>INDEX(Data!$B$56:$AI$56,MATCH('BIFUbC-electricity'!I$1,Data!$B$1:$AI$1,0))*10^12</f>
        <v>512089905000000.06</v>
      </c>
      <c r="J5" s="24">
        <f>INDEX(Data!$B$56:$AI$56,MATCH('BIFUbC-electricity'!J$1,Data!$B$1:$AI$1,0))*10^12</f>
        <v>521358704000000</v>
      </c>
      <c r="K5" s="24">
        <f>INDEX(Data!$B$56:$AI$56,MATCH('BIFUbC-electricity'!K$1,Data!$B$1:$AI$1,0))*10^12</f>
        <v>525987793000000</v>
      </c>
      <c r="L5" s="24">
        <f>INDEX(Data!$B$56:$AI$56,MATCH('BIFUbC-electricity'!L$1,Data!$B$1:$AI$1,0))*10^12</f>
        <v>537978270999999.94</v>
      </c>
      <c r="M5" s="24">
        <f>INDEX(Data!$B$56:$AI$56,MATCH('BIFUbC-electricity'!M$1,Data!$B$1:$AI$1,0))*10^12</f>
        <v>544256287000000.06</v>
      </c>
      <c r="N5" s="24">
        <f>INDEX(Data!$B$56:$AI$56,MATCH('BIFUbC-electricity'!N$1,Data!$B$1:$AI$1,0))*10^12</f>
        <v>552693481000000</v>
      </c>
      <c r="O5" s="24">
        <f>INDEX(Data!$B$56:$AI$56,MATCH('BIFUbC-electricity'!O$1,Data!$B$1:$AI$1,0))*10^12</f>
        <v>551946472000000</v>
      </c>
      <c r="P5" s="24">
        <f>INDEX(Data!$B$56:$AI$56,MATCH('BIFUbC-electricity'!P$1,Data!$B$1:$AI$1,0))*10^12</f>
        <v>554095825000000</v>
      </c>
      <c r="Q5" s="24">
        <f>INDEX(Data!$B$56:$AI$56,MATCH('BIFUbC-electricity'!Q$1,Data!$B$1:$AI$1,0))*10^12</f>
        <v>556028563999999.94</v>
      </c>
      <c r="R5" s="24">
        <f>INDEX(Data!$B$56:$AI$56,MATCH('BIFUbC-electricity'!R$1,Data!$B$1:$AI$1,0))*10^12</f>
        <v>556159911999999.94</v>
      </c>
      <c r="S5" s="24">
        <f>INDEX(Data!$B$56:$AI$56,MATCH('BIFUbC-electricity'!S$1,Data!$B$1:$AI$1,0))*10^12</f>
        <v>550595398000000.06</v>
      </c>
      <c r="T5" s="24">
        <f>INDEX(Data!$B$56:$AI$56,MATCH('BIFUbC-electricity'!T$1,Data!$B$1:$AI$1,0))*10^12</f>
        <v>549396301000000</v>
      </c>
      <c r="U5" s="24">
        <f>INDEX(Data!$B$56:$AI$56,MATCH('BIFUbC-electricity'!U$1,Data!$B$1:$AI$1,0))*10^12</f>
        <v>549866211000000</v>
      </c>
      <c r="V5" s="24">
        <f>INDEX(Data!$B$56:$AI$56,MATCH('BIFUbC-electricity'!V$1,Data!$B$1:$AI$1,0))*10^12</f>
        <v>545903015000000</v>
      </c>
      <c r="W5" s="24">
        <f>INDEX(Data!$B$56:$AI$56,MATCH('BIFUbC-electricity'!W$1,Data!$B$1:$AI$1,0))*10^12</f>
        <v>548524779999999.94</v>
      </c>
      <c r="X5" s="24">
        <f>INDEX(Data!$B$56:$AI$56,MATCH('BIFUbC-electricity'!X$1,Data!$B$1:$AI$1,0))*10^12</f>
        <v>546645507999999.94</v>
      </c>
      <c r="Y5" s="24">
        <f>INDEX(Data!$B$56:$AI$56,MATCH('BIFUbC-electricity'!Y$1,Data!$B$1:$AI$1,0))*10^12</f>
        <v>542750000000000</v>
      </c>
      <c r="Z5" s="24">
        <f>INDEX(Data!$B$56:$AI$56,MATCH('BIFUbC-electricity'!Z$1,Data!$B$1:$AI$1,0))*10^12</f>
        <v>540568236999999.94</v>
      </c>
      <c r="AA5" s="24">
        <f>INDEX(Data!$B$56:$AI$56,MATCH('BIFUbC-electricity'!AA$1,Data!$B$1:$AI$1,0))*10^12</f>
        <v>538883728000000</v>
      </c>
      <c r="AB5" s="24">
        <f>INDEX(Data!$B$56:$AI$56,MATCH('BIFUbC-electricity'!AB$1,Data!$B$1:$AI$1,0))*10^12</f>
        <v>531295043999999.94</v>
      </c>
      <c r="AC5" s="24">
        <f>INDEX(Data!$B$56:$AI$56,MATCH('BIFUbC-electricity'!AC$1,Data!$B$1:$AI$1,0))*10^12</f>
        <v>528289246000000.06</v>
      </c>
      <c r="AD5" s="24">
        <f>INDEX(Data!$B$56:$AI$56,MATCH('BIFUbC-electricity'!AD$1,Data!$B$1:$AI$1,0))*10^12</f>
        <v>523322998000000</v>
      </c>
      <c r="AE5" s="24">
        <f>INDEX(Data!$B$56:$AI$56,MATCH('BIFUbC-electricity'!AE$1,Data!$B$1:$AI$1,0))*10^12</f>
        <v>519748840000000</v>
      </c>
      <c r="AF5" s="24">
        <f>INDEX(Data!$B$56:$AI$56,MATCH('BIFUbC-electricity'!AF$1,Data!$B$1:$AI$1,0))*10^12</f>
        <v>515981688999999.94</v>
      </c>
      <c r="AG5" s="24">
        <f>INDEX(Data!$B$56:$AI$56,MATCH('BIFUbC-electricity'!AG$1,Data!$B$1:$AI$1,0))*10^12</f>
        <v>515379456000000</v>
      </c>
      <c r="AH5" s="24">
        <f>INDEX(Data!$B$56:$AI$56,MATCH('BIFUbC-electricity'!AH$1,Data!$B$1:$AI$1,0))*10^12</f>
        <v>508664337000000</v>
      </c>
      <c r="AI5" s="24">
        <f>INDEX(Data!$B$56:$AI$56,MATCH('BIFUbC-electricity'!AI$1,Data!$B$1:$AI$1,0))*10^12</f>
        <v>504405304000000</v>
      </c>
    </row>
    <row r="6" spans="1:35" x14ac:dyDescent="0.45">
      <c r="A6" s="6" t="s">
        <v>85</v>
      </c>
      <c r="B6" s="24">
        <f>SUM(INDEX(Data!$B$68:$AI$69,0,MATCH('BIFUbC-electricity'!B$1,Data!$B$1:$AI$1,0)))*10^12</f>
        <v>382018219000000</v>
      </c>
      <c r="C6" s="24">
        <f>SUM(INDEX(Data!$B$68:$AI$69,0,MATCH('BIFUbC-electricity'!C$1,Data!$B$1:$AI$1,0)))*10^12</f>
        <v>390108276000000</v>
      </c>
      <c r="D6" s="24">
        <f>SUM(INDEX(Data!$B$68:$AI$69,0,MATCH('BIFUbC-electricity'!D$1,Data!$B$1:$AI$1,0)))*10^12</f>
        <v>421408020000000</v>
      </c>
      <c r="E6" s="24">
        <f>SUM(INDEX(Data!$B$68:$AI$69,0,MATCH('BIFUbC-electricity'!E$1,Data!$B$1:$AI$1,0)))*10^12</f>
        <v>437116791000000</v>
      </c>
      <c r="F6" s="24">
        <f>SUM(INDEX(Data!$B$68:$AI$69,0,MATCH('BIFUbC-electricity'!F$1,Data!$B$1:$AI$1,0)))*10^12</f>
        <v>449129883000000</v>
      </c>
      <c r="G6" s="24">
        <f>SUM(INDEX(Data!$B$68:$AI$69,0,MATCH('BIFUbC-electricity'!G$1,Data!$B$1:$AI$1,0)))*10^12</f>
        <v>457586792000000</v>
      </c>
      <c r="H6" s="24">
        <f>SUM(INDEX(Data!$B$68:$AI$69,0,MATCH('BIFUbC-electricity'!H$1,Data!$B$1:$AI$1,0)))*10^12</f>
        <v>463004211000000</v>
      </c>
      <c r="I6" s="24">
        <f>SUM(INDEX(Data!$B$68:$AI$69,0,MATCH('BIFUbC-electricity'!I$1,Data!$B$1:$AI$1,0)))*10^12</f>
        <v>469155334000000</v>
      </c>
      <c r="J6" s="24">
        <f>SUM(INDEX(Data!$B$68:$AI$69,0,MATCH('BIFUbC-electricity'!J$1,Data!$B$1:$AI$1,0)))*10^12</f>
        <v>475578156000000</v>
      </c>
      <c r="K6" s="24">
        <f>SUM(INDEX(Data!$B$68:$AI$69,0,MATCH('BIFUbC-electricity'!K$1,Data!$B$1:$AI$1,0)))*10^12</f>
        <v>481508484000000</v>
      </c>
      <c r="L6" s="24">
        <f>SUM(INDEX(Data!$B$68:$AI$69,0,MATCH('BIFUbC-electricity'!L$1,Data!$B$1:$AI$1,0)))*10^12</f>
        <v>482934296000000</v>
      </c>
      <c r="M6" s="24">
        <f>SUM(INDEX(Data!$B$68:$AI$69,0,MATCH('BIFUbC-electricity'!M$1,Data!$B$1:$AI$1,0)))*10^12</f>
        <v>483507416000000</v>
      </c>
      <c r="N6" s="24">
        <f>SUM(INDEX(Data!$B$68:$AI$69,0,MATCH('BIFUbC-electricity'!N$1,Data!$B$1:$AI$1,0)))*10^12</f>
        <v>484860443000000</v>
      </c>
      <c r="O6" s="24">
        <f>SUM(INDEX(Data!$B$68:$AI$69,0,MATCH('BIFUbC-electricity'!O$1,Data!$B$1:$AI$1,0)))*10^12</f>
        <v>482861633000000</v>
      </c>
      <c r="P6" s="24">
        <f>SUM(INDEX(Data!$B$68:$AI$69,0,MATCH('BIFUbC-electricity'!P$1,Data!$B$1:$AI$1,0)))*10^12</f>
        <v>482129639000000</v>
      </c>
      <c r="Q6" s="24">
        <f>SUM(INDEX(Data!$B$68:$AI$69,0,MATCH('BIFUbC-electricity'!Q$1,Data!$B$1:$AI$1,0)))*10^12</f>
        <v>479661896000000</v>
      </c>
      <c r="R6" s="24">
        <f>SUM(INDEX(Data!$B$68:$AI$69,0,MATCH('BIFUbC-electricity'!R$1,Data!$B$1:$AI$1,0)))*10^12</f>
        <v>478274109000000</v>
      </c>
      <c r="S6" s="24">
        <f>SUM(INDEX(Data!$B$68:$AI$69,0,MATCH('BIFUbC-electricity'!S$1,Data!$B$1:$AI$1,0)))*10^12</f>
        <v>476852142000000</v>
      </c>
      <c r="T6" s="24">
        <f>SUM(INDEX(Data!$B$68:$AI$69,0,MATCH('BIFUbC-electricity'!T$1,Data!$B$1:$AI$1,0)))*10^12</f>
        <v>476092438000000</v>
      </c>
      <c r="U6" s="24">
        <f>SUM(INDEX(Data!$B$68:$AI$69,0,MATCH('BIFUbC-electricity'!U$1,Data!$B$1:$AI$1,0)))*10^12</f>
        <v>476048187000000</v>
      </c>
      <c r="V6" s="24">
        <f>SUM(INDEX(Data!$B$68:$AI$69,0,MATCH('BIFUbC-electricity'!V$1,Data!$B$1:$AI$1,0)))*10^12</f>
        <v>475870239000000</v>
      </c>
      <c r="W6" s="24">
        <f>SUM(INDEX(Data!$B$68:$AI$69,0,MATCH('BIFUbC-electricity'!W$1,Data!$B$1:$AI$1,0)))*10^12</f>
        <v>476503418000000</v>
      </c>
      <c r="X6" s="24">
        <f>SUM(INDEX(Data!$B$68:$AI$69,0,MATCH('BIFUbC-electricity'!X$1,Data!$B$1:$AI$1,0)))*10^12</f>
        <v>476780060000000</v>
      </c>
      <c r="Y6" s="24">
        <f>SUM(INDEX(Data!$B$68:$AI$69,0,MATCH('BIFUbC-electricity'!Y$1,Data!$B$1:$AI$1,0)))*10^12</f>
        <v>476524902000000</v>
      </c>
      <c r="Z6" s="24">
        <f>SUM(INDEX(Data!$B$68:$AI$69,0,MATCH('BIFUbC-electricity'!Z$1,Data!$B$1:$AI$1,0)))*10^12</f>
        <v>476190948000000</v>
      </c>
      <c r="AA6" s="24">
        <f>SUM(INDEX(Data!$B$68:$AI$69,0,MATCH('BIFUbC-electricity'!AA$1,Data!$B$1:$AI$1,0)))*10^12</f>
        <v>475425446000000</v>
      </c>
      <c r="AB6" s="24">
        <f>SUM(INDEX(Data!$B$68:$AI$69,0,MATCH('BIFUbC-electricity'!AB$1,Data!$B$1:$AI$1,0)))*10^12</f>
        <v>473922546000000</v>
      </c>
      <c r="AC6" s="24">
        <f>SUM(INDEX(Data!$B$68:$AI$69,0,MATCH('BIFUbC-electricity'!AC$1,Data!$B$1:$AI$1,0)))*10^12</f>
        <v>473546082000000</v>
      </c>
      <c r="AD6" s="24">
        <f>SUM(INDEX(Data!$B$68:$AI$69,0,MATCH('BIFUbC-electricity'!AD$1,Data!$B$1:$AI$1,0)))*10^12</f>
        <v>473002228000000</v>
      </c>
      <c r="AE6" s="24">
        <f>SUM(INDEX(Data!$B$68:$AI$69,0,MATCH('BIFUbC-electricity'!AE$1,Data!$B$1:$AI$1,0)))*10^12</f>
        <v>472460968000000</v>
      </c>
      <c r="AF6" s="24">
        <f>SUM(INDEX(Data!$B$68:$AI$69,0,MATCH('BIFUbC-electricity'!AF$1,Data!$B$1:$AI$1,0)))*10^12</f>
        <v>471999695000000</v>
      </c>
      <c r="AG6" s="24">
        <f>SUM(INDEX(Data!$B$68:$AI$69,0,MATCH('BIFUbC-electricity'!AG$1,Data!$B$1:$AI$1,0)))*10^12</f>
        <v>471966034000000</v>
      </c>
      <c r="AH6" s="24">
        <f>SUM(INDEX(Data!$B$68:$AI$69,0,MATCH('BIFUbC-electricity'!AH$1,Data!$B$1:$AI$1,0)))*10^12</f>
        <v>471153137000000</v>
      </c>
      <c r="AI6" s="24">
        <f>SUM(INDEX(Data!$B$68:$AI$69,0,MATCH('BIFUbC-electricity'!AI$1,Data!$B$1:$AI$1,0)))*10^12</f>
        <v>471513733000000</v>
      </c>
    </row>
    <row r="7" spans="1:35" x14ac:dyDescent="0.45">
      <c r="A7" s="6" t="s">
        <v>86</v>
      </c>
      <c r="B7" s="24">
        <f>INDEX(Data!$B$75:$AI$75,MATCH('BIFUbC-electricity'!B$1,Data!$B$1:$AI$1,0))*10^12</f>
        <v>219369905167615.94</v>
      </c>
      <c r="C7" s="24">
        <f>INDEX(Data!$B$75:$AI$75,MATCH('BIFUbC-electricity'!C$1,Data!$B$1:$AI$1,0))*10^12</f>
        <v>220987711374488.88</v>
      </c>
      <c r="D7" s="24">
        <f>INDEX(Data!$B$75:$AI$75,MATCH('BIFUbC-electricity'!D$1,Data!$B$1:$AI$1,0))*10^12</f>
        <v>222604159791847</v>
      </c>
      <c r="E7" s="24">
        <f>INDEX(Data!$B$75:$AI$75,MATCH('BIFUbC-electricity'!E$1,Data!$B$1:$AI$1,0))*10^12</f>
        <v>224217892630175.53</v>
      </c>
      <c r="F7" s="24">
        <f>INDEX(Data!$B$75:$AI$75,MATCH('BIFUbC-electricity'!F$1,Data!$B$1:$AI$1,0))*10^12</f>
        <v>225826873205202.31</v>
      </c>
      <c r="G7" s="24">
        <f>INDEX(Data!$B$75:$AI$75,MATCH('BIFUbC-electricity'!G$1,Data!$B$1:$AI$1,0))*10^12</f>
        <v>227428385937897.69</v>
      </c>
      <c r="H7" s="24">
        <f>INDEX(Data!$B$75:$AI$75,MATCH('BIFUbC-electricity'!H$1,Data!$B$1:$AI$1,0))*10^12</f>
        <v>229019715249232.22</v>
      </c>
      <c r="I7" s="24">
        <f>INDEX(Data!$B$75:$AI$75,MATCH('BIFUbC-electricity'!I$1,Data!$B$1:$AI$1,0))*10^12</f>
        <v>230596787770661.41</v>
      </c>
      <c r="J7" s="24">
        <f>INDEX(Data!$B$75:$AI$75,MATCH('BIFUbC-electricity'!J$1,Data!$B$1:$AI$1,0))*10^12</f>
        <v>232156887923155.69</v>
      </c>
      <c r="K7" s="24">
        <f>INDEX(Data!$B$75:$AI$75,MATCH('BIFUbC-electricity'!K$1,Data!$B$1:$AI$1,0))*10^12</f>
        <v>233698657917200.38</v>
      </c>
      <c r="L7" s="24">
        <f>INDEX(Data!$B$75:$AI$75,MATCH('BIFUbC-electricity'!L$1,Data!$B$1:$AI$1,0))*10^12</f>
        <v>235224134437067.5</v>
      </c>
      <c r="M7" s="24">
        <f>INDEX(Data!$B$75:$AI$75,MATCH('BIFUbC-electricity'!M$1,Data!$B$1:$AI$1,0))*10^12</f>
        <v>236727207429940.63</v>
      </c>
      <c r="N7" s="24">
        <f>INDEX(Data!$B$75:$AI$75,MATCH('BIFUbC-electricity'!N$1,Data!$B$1:$AI$1,0))*10^12</f>
        <v>238205161316790.13</v>
      </c>
      <c r="O7" s="24">
        <f>INDEX(Data!$B$75:$AI$75,MATCH('BIFUbC-electricity'!O$1,Data!$B$1:$AI$1,0))*10^12</f>
        <v>239655280518586.34</v>
      </c>
      <c r="P7" s="24">
        <f>INDEX(Data!$B$75:$AI$75,MATCH('BIFUbC-electricity'!P$1,Data!$B$1:$AI$1,0))*10^12</f>
        <v>241076207245814.63</v>
      </c>
      <c r="Q7" s="24">
        <f>INDEX(Data!$B$75:$AI$75,MATCH('BIFUbC-electricity'!Q$1,Data!$B$1:$AI$1,0))*10^12</f>
        <v>242465225919445.34</v>
      </c>
      <c r="R7" s="24">
        <f>INDEX(Data!$B$75:$AI$75,MATCH('BIFUbC-electricity'!R$1,Data!$B$1:$AI$1,0))*10^12</f>
        <v>243823015434235.88</v>
      </c>
      <c r="S7" s="24">
        <f>INDEX(Data!$B$75:$AI$75,MATCH('BIFUbC-electricity'!S$1,Data!$B$1:$AI$1,0))*10^12</f>
        <v>245148218000671.41</v>
      </c>
      <c r="T7" s="24">
        <f>INDEX(Data!$B$75:$AI$75,MATCH('BIFUbC-electricity'!T$1,Data!$B$1:$AI$1,0))*10^12</f>
        <v>246440833618752</v>
      </c>
      <c r="U7" s="24">
        <f>INDEX(Data!$B$75:$AI$75,MATCH('BIFUbC-electricity'!U$1,Data!$B$1:$AI$1,0))*10^12</f>
        <v>247702898972749.81</v>
      </c>
      <c r="V7" s="24">
        <f>INDEX(Data!$B$75:$AI$75,MATCH('BIFUbC-electricity'!V$1,Data!$B$1:$AI$1,0))*10^12</f>
        <v>248934414062664.81</v>
      </c>
      <c r="W7" s="24">
        <f>INDEX(Data!$B$75:$AI$75,MATCH('BIFUbC-electricity'!W$1,Data!$B$1:$AI$1,0))*10^12</f>
        <v>250137415572769.19</v>
      </c>
      <c r="X7" s="24">
        <f>INDEX(Data!$B$75:$AI$75,MATCH('BIFUbC-electricity'!X$1,Data!$B$1:$AI$1,0))*10^12</f>
        <v>251312582397820.38</v>
      </c>
      <c r="Y7" s="24">
        <f>INDEX(Data!$B$75:$AI$75,MATCH('BIFUbC-electricity'!Y$1,Data!$B$1:$AI$1,0))*10^12</f>
        <v>252461272327333.19</v>
      </c>
      <c r="Z7" s="24">
        <f>INDEX(Data!$B$75:$AI$75,MATCH('BIFUbC-electricity'!Z$1,Data!$B$1:$AI$1,0))*10^12</f>
        <v>253586200940337.13</v>
      </c>
      <c r="AA7" s="24">
        <f>INDEX(Data!$B$75:$AI$75,MATCH('BIFUbC-electricity'!AA$1,Data!$B$1:$AI$1,0))*10^12</f>
        <v>254688726026347.03</v>
      </c>
      <c r="AB7" s="24">
        <f>INDEX(Data!$B$75:$AI$75,MATCH('BIFUbC-electricity'!AB$1,Data!$B$1:$AI$1,0))*10^12</f>
        <v>255770884269635.09</v>
      </c>
      <c r="AC7" s="24">
        <f>INDEX(Data!$B$75:$AI$75,MATCH('BIFUbC-electricity'!AC$1,Data!$B$1:$AI$1,0))*10^12</f>
        <v>256835391249230.84</v>
      </c>
      <c r="AD7" s="24">
        <f>INDEX(Data!$B$75:$AI$75,MATCH('BIFUbC-electricity'!AD$1,Data!$B$1:$AI$1,0))*10^12</f>
        <v>257885641438921.31</v>
      </c>
      <c r="AE7" s="24">
        <f>INDEX(Data!$B$75:$AI$75,MATCH('BIFUbC-electricity'!AE$1,Data!$B$1:$AI$1,0))*10^12</f>
        <v>258923671522978.69</v>
      </c>
      <c r="AF7" s="24">
        <f>INDEX(Data!$B$75:$AI$75,MATCH('BIFUbC-electricity'!AF$1,Data!$B$1:$AI$1,0))*10^12</f>
        <v>259953554869947.31</v>
      </c>
      <c r="AG7" s="24">
        <f>INDEX(Data!$B$75:$AI$75,MATCH('BIFUbC-electricity'!AG$1,Data!$B$1:$AI$1,0))*10^12</f>
        <v>260977328164099.34</v>
      </c>
      <c r="AH7" s="24">
        <f>INDEX(Data!$B$75:$AI$75,MATCH('BIFUbC-electricity'!AH$1,Data!$B$1:$AI$1,0))*10^12</f>
        <v>261997706984464.41</v>
      </c>
      <c r="AI7" s="24">
        <f>INDEX(Data!$B$75:$AI$75,MATCH('BIFUbC-electricity'!AI$1,Data!$B$1:$AI$1,0))*10^12</f>
        <v>263016728015314.69</v>
      </c>
    </row>
    <row r="8" spans="1:35" x14ac:dyDescent="0.45">
      <c r="A8" s="6" t="s">
        <v>99</v>
      </c>
      <c r="B8" s="24">
        <f>INDEX(Data!$B$86:$AI$86,MATCH('BIFUbC-electricity'!B$1,Data!$B$1:$AI$1,0))*10^12</f>
        <v>157322937000000</v>
      </c>
      <c r="C8" s="24">
        <f>INDEX(Data!$B$86:$AI$86,MATCH('BIFUbC-electricity'!C$1,Data!$B$1:$AI$1,0))*10^12</f>
        <v>153701065000000</v>
      </c>
      <c r="D8" s="24">
        <f>INDEX(Data!$B$86:$AI$86,MATCH('BIFUbC-electricity'!D$1,Data!$B$1:$AI$1,0))*10^12</f>
        <v>151582672000000</v>
      </c>
      <c r="E8" s="24">
        <f>INDEX(Data!$B$86:$AI$86,MATCH('BIFUbC-electricity'!E$1,Data!$B$1:$AI$1,0))*10^12</f>
        <v>155691696000000</v>
      </c>
      <c r="F8" s="24">
        <f>INDEX(Data!$B$86:$AI$86,MATCH('BIFUbC-electricity'!F$1,Data!$B$1:$AI$1,0))*10^12</f>
        <v>159867950000000</v>
      </c>
      <c r="G8" s="24">
        <f>INDEX(Data!$B$86:$AI$86,MATCH('BIFUbC-electricity'!G$1,Data!$B$1:$AI$1,0))*10^12</f>
        <v>162802216000000</v>
      </c>
      <c r="H8" s="24">
        <f>INDEX(Data!$B$86:$AI$86,MATCH('BIFUbC-electricity'!H$1,Data!$B$1:$AI$1,0))*10^12</f>
        <v>165741440000000</v>
      </c>
      <c r="I8" s="24">
        <f>INDEX(Data!$B$86:$AI$86,MATCH('BIFUbC-electricity'!I$1,Data!$B$1:$AI$1,0))*10^12</f>
        <v>168311005000000</v>
      </c>
      <c r="J8" s="24">
        <f>INDEX(Data!$B$86:$AI$86,MATCH('BIFUbC-electricity'!J$1,Data!$B$1:$AI$1,0))*10^12</f>
        <v>170690598000000</v>
      </c>
      <c r="K8" s="24">
        <f>INDEX(Data!$B$86:$AI$86,MATCH('BIFUbC-electricity'!K$1,Data!$B$1:$AI$1,0))*10^12</f>
        <v>172382111000000</v>
      </c>
      <c r="L8" s="24">
        <f>INDEX(Data!$B$86:$AI$86,MATCH('BIFUbC-electricity'!L$1,Data!$B$1:$AI$1,0))*10^12</f>
        <v>173741119000000</v>
      </c>
      <c r="M8" s="24">
        <f>INDEX(Data!$B$86:$AI$86,MATCH('BIFUbC-electricity'!M$1,Data!$B$1:$AI$1,0))*10^12</f>
        <v>175297577000000</v>
      </c>
      <c r="N8" s="24">
        <f>INDEX(Data!$B$86:$AI$86,MATCH('BIFUbC-electricity'!N$1,Data!$B$1:$AI$1,0))*10^12</f>
        <v>176678528000000</v>
      </c>
      <c r="O8" s="24">
        <f>INDEX(Data!$B$86:$AI$86,MATCH('BIFUbC-electricity'!O$1,Data!$B$1:$AI$1,0))*10^12</f>
        <v>177273071000000</v>
      </c>
      <c r="P8" s="24">
        <f>INDEX(Data!$B$86:$AI$86,MATCH('BIFUbC-electricity'!P$1,Data!$B$1:$AI$1,0))*10^12</f>
        <v>178235260000000</v>
      </c>
      <c r="Q8" s="24">
        <f>INDEX(Data!$B$86:$AI$86,MATCH('BIFUbC-electricity'!Q$1,Data!$B$1:$AI$1,0))*10^12</f>
        <v>179422104000000</v>
      </c>
      <c r="R8" s="24">
        <f>INDEX(Data!$B$86:$AI$86,MATCH('BIFUbC-electricity'!R$1,Data!$B$1:$AI$1,0))*10^12</f>
        <v>180387329000000</v>
      </c>
      <c r="S8" s="24">
        <f>INDEX(Data!$B$86:$AI$86,MATCH('BIFUbC-electricity'!S$1,Data!$B$1:$AI$1,0))*10^12</f>
        <v>181366425000000</v>
      </c>
      <c r="T8" s="24">
        <f>INDEX(Data!$B$86:$AI$86,MATCH('BIFUbC-electricity'!T$1,Data!$B$1:$AI$1,0))*10^12</f>
        <v>182407074000000</v>
      </c>
      <c r="U8" s="24">
        <f>INDEX(Data!$B$86:$AI$86,MATCH('BIFUbC-electricity'!U$1,Data!$B$1:$AI$1,0))*10^12</f>
        <v>183429657000000</v>
      </c>
      <c r="V8" s="24">
        <f>INDEX(Data!$B$86:$AI$86,MATCH('BIFUbC-electricity'!V$1,Data!$B$1:$AI$1,0))*10^12</f>
        <v>184569946000000</v>
      </c>
      <c r="W8" s="24">
        <f>INDEX(Data!$B$86:$AI$86,MATCH('BIFUbC-electricity'!W$1,Data!$B$1:$AI$1,0))*10^12</f>
        <v>185714401000000</v>
      </c>
      <c r="X8" s="24">
        <f>INDEX(Data!$B$86:$AI$86,MATCH('BIFUbC-electricity'!X$1,Data!$B$1:$AI$1,0))*10^12</f>
        <v>186758926000000</v>
      </c>
      <c r="Y8" s="24">
        <f>INDEX(Data!$B$86:$AI$86,MATCH('BIFUbC-electricity'!Y$1,Data!$B$1:$AI$1,0))*10^12</f>
        <v>187737335000000</v>
      </c>
      <c r="Z8" s="24">
        <f>INDEX(Data!$B$86:$AI$86,MATCH('BIFUbC-electricity'!Z$1,Data!$B$1:$AI$1,0))*10^12</f>
        <v>188739624000000</v>
      </c>
      <c r="AA8" s="24">
        <f>INDEX(Data!$B$86:$AI$86,MATCH('BIFUbC-electricity'!AA$1,Data!$B$1:$AI$1,0))*10^12</f>
        <v>189846558000000</v>
      </c>
      <c r="AB8" s="24">
        <f>INDEX(Data!$B$86:$AI$86,MATCH('BIFUbC-electricity'!AB$1,Data!$B$1:$AI$1,0))*10^12</f>
        <v>191029053000000</v>
      </c>
      <c r="AC8" s="24">
        <f>INDEX(Data!$B$86:$AI$86,MATCH('BIFUbC-electricity'!AC$1,Data!$B$1:$AI$1,0))*10^12</f>
        <v>192297485000000</v>
      </c>
      <c r="AD8" s="24">
        <f>INDEX(Data!$B$86:$AI$86,MATCH('BIFUbC-electricity'!AD$1,Data!$B$1:$AI$1,0))*10^12</f>
        <v>193690247000000</v>
      </c>
      <c r="AE8" s="24">
        <f>INDEX(Data!$B$86:$AI$86,MATCH('BIFUbC-electricity'!AE$1,Data!$B$1:$AI$1,0))*10^12</f>
        <v>195154144000000</v>
      </c>
      <c r="AF8" s="24">
        <f>INDEX(Data!$B$86:$AI$86,MATCH('BIFUbC-electricity'!AF$1,Data!$B$1:$AI$1,0))*10^12</f>
        <v>196645126000000</v>
      </c>
      <c r="AG8" s="24">
        <f>INDEX(Data!$B$86:$AI$86,MATCH('BIFUbC-electricity'!AG$1,Data!$B$1:$AI$1,0))*10^12</f>
        <v>198225784000000</v>
      </c>
      <c r="AH8" s="24">
        <f>INDEX(Data!$B$86:$AI$86,MATCH('BIFUbC-electricity'!AH$1,Data!$B$1:$AI$1,0))*10^12</f>
        <v>199785370000000</v>
      </c>
      <c r="AI8" s="24">
        <f>INDEX(Data!$B$86:$AI$86,MATCH('BIFUbC-electricity'!AI$1,Data!$B$1:$AI$1,0))*10^12</f>
        <v>201231308000000</v>
      </c>
    </row>
    <row r="9" spans="1:35" x14ac:dyDescent="0.45">
      <c r="A9" s="6" t="s">
        <v>87</v>
      </c>
      <c r="B9" s="24">
        <f>INDEX(Data!$B$108:$AI$108,MATCH('BIFUbC-electricity'!B$1,Data!$B$1:$AI$1,0))*10^15-SUM(B2:B8)</f>
        <v>1609945411832384</v>
      </c>
      <c r="C9" s="24">
        <f>INDEX(Data!$B$108:$AI$108,MATCH('BIFUbC-electricity'!C$1,Data!$B$1:$AI$1,0))*10^15-SUM(C2:C8)</f>
        <v>1605590152625511</v>
      </c>
      <c r="D9" s="24">
        <f>INDEX(Data!$B$108:$AI$108,MATCH('BIFUbC-electricity'!D$1,Data!$B$1:$AI$1,0))*10^15-SUM(D2:D8)</f>
        <v>1590172232208153</v>
      </c>
      <c r="E9" s="24">
        <f>INDEX(Data!$B$108:$AI$108,MATCH('BIFUbC-electricity'!E$1,Data!$B$1:$AI$1,0))*10^15-SUM(E2:E8)</f>
        <v>1647505732369824.5</v>
      </c>
      <c r="F9" s="24">
        <f>INDEX(Data!$B$108:$AI$108,MATCH('BIFUbC-electricity'!F$1,Data!$B$1:$AI$1,0))*10^15-SUM(F2:F8)</f>
        <v>1695153142794797.8</v>
      </c>
      <c r="G9" s="24">
        <f>INDEX(Data!$B$108:$AI$108,MATCH('BIFUbC-electricity'!G$1,Data!$B$1:$AI$1,0))*10^15-SUM(G2:G8)</f>
        <v>1724734458062102.3</v>
      </c>
      <c r="H9" s="24">
        <f>INDEX(Data!$B$108:$AI$108,MATCH('BIFUbC-electricity'!H$1,Data!$B$1:$AI$1,0))*10^15-SUM(H2:H8)</f>
        <v>1755127540750767.8</v>
      </c>
      <c r="I9" s="24">
        <f>INDEX(Data!$B$108:$AI$108,MATCH('BIFUbC-electricity'!I$1,Data!$B$1:$AI$1,0))*10^15-SUM(I2:I8)</f>
        <v>1786290652229338.5</v>
      </c>
      <c r="J9" s="24">
        <f>INDEX(Data!$B$108:$AI$108,MATCH('BIFUbC-electricity'!J$1,Data!$B$1:$AI$1,0))*10^15-SUM(J2:J8)</f>
        <v>1819419468076844.3</v>
      </c>
      <c r="K9" s="24">
        <f>INDEX(Data!$B$108:$AI$108,MATCH('BIFUbC-electricity'!K$1,Data!$B$1:$AI$1,0))*10^15-SUM(K2:K8)</f>
        <v>1847629943082799.5</v>
      </c>
      <c r="L9" s="24">
        <f>INDEX(Data!$B$108:$AI$108,MATCH('BIFUbC-electricity'!L$1,Data!$B$1:$AI$1,0))*10^15-SUM(L2:L8)</f>
        <v>1873795612562932.5</v>
      </c>
      <c r="M9" s="24">
        <f>INDEX(Data!$B$108:$AI$108,MATCH('BIFUbC-electricity'!M$1,Data!$B$1:$AI$1,0))*10^15-SUM(M2:M8)</f>
        <v>1904571912570059.5</v>
      </c>
      <c r="N9" s="24">
        <f>INDEX(Data!$B$108:$AI$108,MATCH('BIFUbC-electricity'!N$1,Data!$B$1:$AI$1,0))*10^15-SUM(N2:N8)</f>
        <v>1929366304683210</v>
      </c>
      <c r="O9" s="24">
        <f>INDEX(Data!$B$108:$AI$108,MATCH('BIFUbC-electricity'!O$1,Data!$B$1:$AI$1,0))*10^15-SUM(O2:O8)</f>
        <v>1944042017481413.8</v>
      </c>
      <c r="P9" s="24">
        <f>INDEX(Data!$B$108:$AI$108,MATCH('BIFUbC-electricity'!P$1,Data!$B$1:$AI$1,0))*10^15-SUM(P2:P8)</f>
        <v>1961074673754185.5</v>
      </c>
      <c r="Q9" s="24">
        <f>INDEX(Data!$B$108:$AI$108,MATCH('BIFUbC-electricity'!Q$1,Data!$B$1:$AI$1,0))*10^15-SUM(Q2:Q8)</f>
        <v>1975538493080554.8</v>
      </c>
      <c r="R9" s="24">
        <f>INDEX(Data!$B$108:$AI$108,MATCH('BIFUbC-electricity'!R$1,Data!$B$1:$AI$1,0))*10^15-SUM(R2:R8)</f>
        <v>1990964840565764</v>
      </c>
      <c r="S9" s="24">
        <f>INDEX(Data!$B$108:$AI$108,MATCH('BIFUbC-electricity'!S$1,Data!$B$1:$AI$1,0))*10^15-SUM(S2:S8)</f>
        <v>2009608422999328.5</v>
      </c>
      <c r="T9" s="24">
        <f>INDEX(Data!$B$108:$AI$108,MATCH('BIFUbC-electricity'!T$1,Data!$B$1:$AI$1,0))*10^15-SUM(T2:T8)</f>
        <v>2030906610381248</v>
      </c>
      <c r="U9" s="24">
        <f>INDEX(Data!$B$108:$AI$108,MATCH('BIFUbC-electricity'!U$1,Data!$B$1:$AI$1,0))*10^15-SUM(U2:U8)</f>
        <v>2052036523027250.3</v>
      </c>
      <c r="V9" s="24">
        <f>INDEX(Data!$B$108:$AI$108,MATCH('BIFUbC-electricity'!V$1,Data!$B$1:$AI$1,0))*10^15-SUM(V2:V8)</f>
        <v>2074736070937335.3</v>
      </c>
      <c r="W9" s="24">
        <f>INDEX(Data!$B$108:$AI$108,MATCH('BIFUbC-electricity'!W$1,Data!$B$1:$AI$1,0))*10^15-SUM(W2:W8)</f>
        <v>2097669553427230.3</v>
      </c>
      <c r="X9" s="24">
        <f>INDEX(Data!$B$108:$AI$108,MATCH('BIFUbC-electricity'!X$1,Data!$B$1:$AI$1,0))*10^15-SUM(X2:X8)</f>
        <v>2119017240602179.5</v>
      </c>
      <c r="Y9" s="24">
        <f>INDEX(Data!$B$108:$AI$108,MATCH('BIFUbC-electricity'!Y$1,Data!$B$1:$AI$1,0))*10^15-SUM(Y2:Y8)</f>
        <v>2141441907672666.8</v>
      </c>
      <c r="Z9" s="24">
        <f>INDEX(Data!$B$108:$AI$108,MATCH('BIFUbC-electricity'!Z$1,Data!$B$1:$AI$1,0))*10^15-SUM(Z2:Z8)</f>
        <v>2160883336059663</v>
      </c>
      <c r="AA9" s="24">
        <f>INDEX(Data!$B$108:$AI$108,MATCH('BIFUbC-electricity'!AA$1,Data!$B$1:$AI$1,0))*10^15-SUM(AA2:AA8)</f>
        <v>2182334911973653</v>
      </c>
      <c r="AB9" s="24">
        <f>INDEX(Data!$B$108:$AI$108,MATCH('BIFUbC-electricity'!AB$1,Data!$B$1:$AI$1,0))*10^15-SUM(AB2:AB8)</f>
        <v>2203808583730365</v>
      </c>
      <c r="AC9" s="24">
        <f>INDEX(Data!$B$108:$AI$108,MATCH('BIFUbC-electricity'!AC$1,Data!$B$1:$AI$1,0))*10^15-SUM(AC2:AC8)</f>
        <v>2227580403750768.8</v>
      </c>
      <c r="AD9" s="24">
        <f>INDEX(Data!$B$108:$AI$108,MATCH('BIFUbC-electricity'!AD$1,Data!$B$1:$AI$1,0))*10^15-SUM(AD2:AD8)</f>
        <v>2254160504561078</v>
      </c>
      <c r="AE9" s="24">
        <f>INDEX(Data!$B$108:$AI$108,MATCH('BIFUbC-electricity'!AE$1,Data!$B$1:$AI$1,0))*10^15-SUM(AE2:AE8)</f>
        <v>2285167741477021</v>
      </c>
      <c r="AF9" s="24">
        <f>INDEX(Data!$B$108:$AI$108,MATCH('BIFUbC-electricity'!AF$1,Data!$B$1:$AI$1,0))*10^15-SUM(AF2:AF8)</f>
        <v>2311327570130053</v>
      </c>
      <c r="AG9" s="24">
        <f>INDEX(Data!$B$108:$AI$108,MATCH('BIFUbC-electricity'!AG$1,Data!$B$1:$AI$1,0))*10^15-SUM(AG2:AG8)</f>
        <v>2337013828835901</v>
      </c>
      <c r="AH9" s="24">
        <f>INDEX(Data!$B$108:$AI$108,MATCH('BIFUbC-electricity'!AH$1,Data!$B$1:$AI$1,0))*10^15-SUM(AH2:AH8)</f>
        <v>2363054844015535</v>
      </c>
      <c r="AI9" s="24">
        <f>INDEX(Data!$B$108:$AI$108,MATCH('BIFUbC-electricity'!AI$1,Data!$B$1:$AI$1,0))*10^15-SUM(AI2:AI8)</f>
        <v>2389094239984685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2"/>
  <sheetViews>
    <sheetView workbookViewId="0">
      <selection activeCell="B9" sqref="B9"/>
    </sheetView>
  </sheetViews>
  <sheetFormatPr defaultColWidth="9.1328125" defaultRowHeight="14.25" x14ac:dyDescent="0.45"/>
  <cols>
    <col min="1" max="1" width="39.86328125" style="6" customWidth="1"/>
    <col min="2" max="2" width="9.59765625" style="6" customWidth="1"/>
    <col min="3" max="35" width="9.59765625" style="6" bestFit="1" customWidth="1"/>
    <col min="36" max="16384" width="9.1328125" style="6"/>
  </cols>
  <sheetData>
    <row r="1" spans="1:35" x14ac:dyDescent="0.45">
      <c r="A1" s="1" t="s">
        <v>0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45">
      <c r="A2" s="6" t="s">
        <v>81</v>
      </c>
      <c r="B2" s="24">
        <f>INDEX(Data!$B$10:$AI$10,MATCH(B$1,Data!$B$1:$AI$1,0))*10^12</f>
        <v>195126038000000</v>
      </c>
      <c r="C2" s="24">
        <f>INDEX(Data!$B$10:$AI$10,MATCH(C$1,Data!$B$1:$AI$1,0))*10^12</f>
        <v>178852783000000</v>
      </c>
      <c r="D2" s="24">
        <f>INDEX(Data!$B$10:$AI$10,MATCH(D$1,Data!$B$1:$AI$1,0))*10^12</f>
        <v>176199768000000</v>
      </c>
      <c r="E2" s="24">
        <f>INDEX(Data!$B$10:$AI$10,MATCH(E$1,Data!$B$1:$AI$1,0))*10^12</f>
        <v>181625793000000</v>
      </c>
      <c r="F2" s="24">
        <f>INDEX(Data!$B$10:$AI$10,MATCH(F$1,Data!$B$1:$AI$1,0))*10^12</f>
        <v>185418152000000</v>
      </c>
      <c r="G2" s="24">
        <f>INDEX(Data!$B$10:$AI$10,MATCH(G$1,Data!$B$1:$AI$1,0))*10^12</f>
        <v>185800385000000</v>
      </c>
      <c r="H2" s="24">
        <f>INDEX(Data!$B$10:$AI$10,MATCH(H$1,Data!$B$1:$AI$1,0))*10^12</f>
        <v>185491272000000</v>
      </c>
      <c r="I2" s="24">
        <f>INDEX(Data!$B$10:$AI$10,MATCH(I$1,Data!$B$1:$AI$1,0))*10^12</f>
        <v>184431824000000</v>
      </c>
      <c r="J2" s="24">
        <f>INDEX(Data!$B$10:$AI$10,MATCH(J$1,Data!$B$1:$AI$1,0))*10^12</f>
        <v>182705124000000</v>
      </c>
      <c r="K2" s="24">
        <f>INDEX(Data!$B$10:$AI$10,MATCH(K$1,Data!$B$1:$AI$1,0))*10^12</f>
        <v>179456085000000</v>
      </c>
      <c r="L2" s="24">
        <f>INDEX(Data!$B$10:$AI$10,MATCH(L$1,Data!$B$1:$AI$1,0))*10^12</f>
        <v>175312576000000</v>
      </c>
      <c r="M2" s="24">
        <f>INDEX(Data!$B$10:$AI$10,MATCH(M$1,Data!$B$1:$AI$1,0))*10^12</f>
        <v>170935318000000</v>
      </c>
      <c r="N2" s="24">
        <f>INDEX(Data!$B$10:$AI$10,MATCH(N$1,Data!$B$1:$AI$1,0))*10^12</f>
        <v>165334641000000</v>
      </c>
      <c r="O2" s="24">
        <f>INDEX(Data!$B$10:$AI$10,MATCH(O$1,Data!$B$1:$AI$1,0))*10^12</f>
        <v>158802826000000</v>
      </c>
      <c r="P2" s="24">
        <f>INDEX(Data!$B$10:$AI$10,MATCH(P$1,Data!$B$1:$AI$1,0))*10^12</f>
        <v>152508286000000</v>
      </c>
      <c r="Q2" s="24">
        <f>INDEX(Data!$B$10:$AI$10,MATCH(Q$1,Data!$B$1:$AI$1,0))*10^12</f>
        <v>145875046000000</v>
      </c>
      <c r="R2" s="24">
        <f>INDEX(Data!$B$10:$AI$10,MATCH(R$1,Data!$B$1:$AI$1,0))*10^12</f>
        <v>138968032999999.98</v>
      </c>
      <c r="S2" s="24">
        <f>INDEX(Data!$B$10:$AI$10,MATCH(S$1,Data!$B$1:$AI$1,0))*10^12</f>
        <v>133054092000000</v>
      </c>
      <c r="T2" s="24">
        <f>INDEX(Data!$B$10:$AI$10,MATCH(T$1,Data!$B$1:$AI$1,0))*10^12</f>
        <v>125558105000000</v>
      </c>
      <c r="U2" s="24">
        <f>INDEX(Data!$B$10:$AI$10,MATCH(U$1,Data!$B$1:$AI$1,0))*10^12</f>
        <v>123610001000000</v>
      </c>
      <c r="V2" s="24">
        <f>INDEX(Data!$B$10:$AI$10,MATCH(V$1,Data!$B$1:$AI$1,0))*10^12</f>
        <v>122313034000000</v>
      </c>
      <c r="W2" s="24">
        <f>INDEX(Data!$B$10:$AI$10,MATCH(W$1,Data!$B$1:$AI$1,0))*10^12</f>
        <v>121043388000000</v>
      </c>
      <c r="X2" s="24">
        <f>INDEX(Data!$B$10:$AI$10,MATCH(X$1,Data!$B$1:$AI$1,0))*10^12</f>
        <v>119366287000000</v>
      </c>
      <c r="Y2" s="24">
        <f>INDEX(Data!$B$10:$AI$10,MATCH(Y$1,Data!$B$1:$AI$1,0))*10^12</f>
        <v>118550102000000</v>
      </c>
      <c r="Z2" s="24">
        <f>INDEX(Data!$B$10:$AI$10,MATCH(Z$1,Data!$B$1:$AI$1,0))*10^12</f>
        <v>118259201000000</v>
      </c>
      <c r="AA2" s="24">
        <f>INDEX(Data!$B$10:$AI$10,MATCH(AA$1,Data!$B$1:$AI$1,0))*10^12</f>
        <v>117675827000000</v>
      </c>
      <c r="AB2" s="24">
        <f>INDEX(Data!$B$10:$AI$10,MATCH(AB$1,Data!$B$1:$AI$1,0))*10^12</f>
        <v>117321198000000</v>
      </c>
      <c r="AC2" s="24">
        <f>INDEX(Data!$B$10:$AI$10,MATCH(AC$1,Data!$B$1:$AI$1,0))*10^12</f>
        <v>117325714000000</v>
      </c>
      <c r="AD2" s="24">
        <f>INDEX(Data!$B$10:$AI$10,MATCH(AD$1,Data!$B$1:$AI$1,0))*10^12</f>
        <v>117205093000000</v>
      </c>
      <c r="AE2" s="24">
        <f>INDEX(Data!$B$10:$AI$10,MATCH(AE$1,Data!$B$1:$AI$1,0))*10^12</f>
        <v>116962776000000</v>
      </c>
      <c r="AF2" s="24">
        <f>INDEX(Data!$B$10:$AI$10,MATCH(AF$1,Data!$B$1:$AI$1,0))*10^12</f>
        <v>116939400000000</v>
      </c>
      <c r="AG2" s="24">
        <f>INDEX(Data!$B$10:$AI$10,MATCH(AG$1,Data!$B$1:$AI$1,0))*10^12</f>
        <v>116864723000000</v>
      </c>
      <c r="AH2" s="24">
        <f>INDEX(Data!$B$10:$AI$10,MATCH(AH$1,Data!$B$1:$AI$1,0))*10^12</f>
        <v>116585274000000</v>
      </c>
      <c r="AI2" s="24">
        <f>INDEX(Data!$B$10:$AI$10,MATCH(AI$1,Data!$B$1:$AI$1,0))*10^12</f>
        <v>116766014000000</v>
      </c>
    </row>
    <row r="3" spans="1:35" x14ac:dyDescent="0.45">
      <c r="A3" s="6" t="s">
        <v>82</v>
      </c>
      <c r="B3" s="24">
        <f>INDEX(Data!$B$28:$AI$28,MATCH(B$1,Data!$B$1:$AI$1,0))*10^12</f>
        <v>24000000000000</v>
      </c>
      <c r="C3" s="24">
        <f>INDEX(Data!$B$28:$AI$28,MATCH(C$1,Data!$B$1:$AI$1,0))*10^12</f>
        <v>24000000000000</v>
      </c>
      <c r="D3" s="24">
        <f>INDEX(Data!$B$28:$AI$28,MATCH(D$1,Data!$B$1:$AI$1,0))*10^12</f>
        <v>24000000000000</v>
      </c>
      <c r="E3" s="24">
        <f>INDEX(Data!$B$28:$AI$28,MATCH(E$1,Data!$B$1:$AI$1,0))*10^12</f>
        <v>30971102000000</v>
      </c>
      <c r="F3" s="24">
        <f>INDEX(Data!$B$28:$AI$28,MATCH(F$1,Data!$B$1:$AI$1,0))*10^12</f>
        <v>30971102000000</v>
      </c>
      <c r="G3" s="24">
        <f>INDEX(Data!$B$28:$AI$28,MATCH(G$1,Data!$B$1:$AI$1,0))*10^12</f>
        <v>30971102000000</v>
      </c>
      <c r="H3" s="24">
        <f>INDEX(Data!$B$28:$AI$28,MATCH(H$1,Data!$B$1:$AI$1,0))*10^12</f>
        <v>30971102000000</v>
      </c>
      <c r="I3" s="24">
        <f>INDEX(Data!$B$28:$AI$28,MATCH(I$1,Data!$B$1:$AI$1,0))*10^12</f>
        <v>30971102000000</v>
      </c>
      <c r="J3" s="24">
        <f>INDEX(Data!$B$28:$AI$28,MATCH(J$1,Data!$B$1:$AI$1,0))*10^12</f>
        <v>30971102000000</v>
      </c>
      <c r="K3" s="24">
        <f>INDEX(Data!$B$28:$AI$28,MATCH(K$1,Data!$B$1:$AI$1,0))*10^12</f>
        <v>30971102000000</v>
      </c>
      <c r="L3" s="24">
        <f>INDEX(Data!$B$28:$AI$28,MATCH(L$1,Data!$B$1:$AI$1,0))*10^12</f>
        <v>30971102000000</v>
      </c>
      <c r="M3" s="24">
        <f>INDEX(Data!$B$28:$AI$28,MATCH(M$1,Data!$B$1:$AI$1,0))*10^12</f>
        <v>30971102000000</v>
      </c>
      <c r="N3" s="24">
        <f>INDEX(Data!$B$28:$AI$28,MATCH(N$1,Data!$B$1:$AI$1,0))*10^12</f>
        <v>30971102000000</v>
      </c>
      <c r="O3" s="24">
        <f>INDEX(Data!$B$28:$AI$28,MATCH(O$1,Data!$B$1:$AI$1,0))*10^12</f>
        <v>30971102000000</v>
      </c>
      <c r="P3" s="24">
        <f>INDEX(Data!$B$28:$AI$28,MATCH(P$1,Data!$B$1:$AI$1,0))*10^12</f>
        <v>30971102000000</v>
      </c>
      <c r="Q3" s="24">
        <f>INDEX(Data!$B$28:$AI$28,MATCH(Q$1,Data!$B$1:$AI$1,0))*10^12</f>
        <v>30971102000000</v>
      </c>
      <c r="R3" s="24">
        <f>INDEX(Data!$B$28:$AI$28,MATCH(R$1,Data!$B$1:$AI$1,0))*10^12</f>
        <v>30971102000000</v>
      </c>
      <c r="S3" s="24">
        <f>INDEX(Data!$B$28:$AI$28,MATCH(S$1,Data!$B$1:$AI$1,0))*10^12</f>
        <v>30971102000000</v>
      </c>
      <c r="T3" s="24">
        <f>INDEX(Data!$B$28:$AI$28,MATCH(T$1,Data!$B$1:$AI$1,0))*10^12</f>
        <v>30971102000000</v>
      </c>
      <c r="U3" s="24">
        <f>INDEX(Data!$B$28:$AI$28,MATCH(U$1,Data!$B$1:$AI$1,0))*10^12</f>
        <v>30971102000000</v>
      </c>
      <c r="V3" s="24">
        <f>INDEX(Data!$B$28:$AI$28,MATCH(V$1,Data!$B$1:$AI$1,0))*10^12</f>
        <v>30971102000000</v>
      </c>
      <c r="W3" s="24">
        <f>INDEX(Data!$B$28:$AI$28,MATCH(W$1,Data!$B$1:$AI$1,0))*10^12</f>
        <v>30971102000000</v>
      </c>
      <c r="X3" s="24">
        <f>INDEX(Data!$B$28:$AI$28,MATCH(X$1,Data!$B$1:$AI$1,0))*10^12</f>
        <v>30971102000000</v>
      </c>
      <c r="Y3" s="24">
        <f>INDEX(Data!$B$28:$AI$28,MATCH(Y$1,Data!$B$1:$AI$1,0))*10^12</f>
        <v>30971102000000</v>
      </c>
      <c r="Z3" s="24">
        <f>INDEX(Data!$B$28:$AI$28,MATCH(Z$1,Data!$B$1:$AI$1,0))*10^12</f>
        <v>30971102000000</v>
      </c>
      <c r="AA3" s="24">
        <f>INDEX(Data!$B$28:$AI$28,MATCH(AA$1,Data!$B$1:$AI$1,0))*10^12</f>
        <v>30971102000000</v>
      </c>
      <c r="AB3" s="24">
        <f>INDEX(Data!$B$28:$AI$28,MATCH(AB$1,Data!$B$1:$AI$1,0))*10^12</f>
        <v>30971102000000</v>
      </c>
      <c r="AC3" s="24">
        <f>INDEX(Data!$B$28:$AI$28,MATCH(AC$1,Data!$B$1:$AI$1,0))*10^12</f>
        <v>30971102000000</v>
      </c>
      <c r="AD3" s="24">
        <f>INDEX(Data!$B$28:$AI$28,MATCH(AD$1,Data!$B$1:$AI$1,0))*10^12</f>
        <v>30971102000000</v>
      </c>
      <c r="AE3" s="24">
        <f>INDEX(Data!$B$28:$AI$28,MATCH(AE$1,Data!$B$1:$AI$1,0))*10^12</f>
        <v>30971102000000</v>
      </c>
      <c r="AF3" s="24">
        <f>INDEX(Data!$B$28:$AI$28,MATCH(AF$1,Data!$B$1:$AI$1,0))*10^12</f>
        <v>30971102000000</v>
      </c>
      <c r="AG3" s="24">
        <f>INDEX(Data!$B$28:$AI$28,MATCH(AG$1,Data!$B$1:$AI$1,0))*10^12</f>
        <v>30971102000000</v>
      </c>
      <c r="AH3" s="24">
        <f>INDEX(Data!$B$28:$AI$28,MATCH(AH$1,Data!$B$1:$AI$1,0))*10^12</f>
        <v>30971102000000</v>
      </c>
      <c r="AI3" s="24">
        <f>INDEX(Data!$B$28:$AI$28,MATCH(AI$1,Data!$B$1:$AI$1,0))*10^12</f>
        <v>30971102000000</v>
      </c>
    </row>
    <row r="4" spans="1:35" x14ac:dyDescent="0.45">
      <c r="A4" s="6" t="s">
        <v>83</v>
      </c>
      <c r="B4" s="24">
        <f>INDEX(Data!$B$41:$AI$41,MATCH(B$1,Data!$B$1:$AI$1,0))*10^12</f>
        <v>97063797000000</v>
      </c>
      <c r="C4" s="24">
        <f>INDEX(Data!$B$41:$AI$41,MATCH(C$1,Data!$B$1:$AI$1,0))*10^12</f>
        <v>93067200000000</v>
      </c>
      <c r="D4" s="24">
        <f>INDEX(Data!$B$41:$AI$41,MATCH(D$1,Data!$B$1:$AI$1,0))*10^12</f>
        <v>91388252000000</v>
      </c>
      <c r="E4" s="24">
        <f>INDEX(Data!$B$41:$AI$41,MATCH(E$1,Data!$B$1:$AI$1,0))*10^12</f>
        <v>88012695000000</v>
      </c>
      <c r="F4" s="24">
        <f>INDEX(Data!$B$41:$AI$41,MATCH(F$1,Data!$B$1:$AI$1,0))*10^12</f>
        <v>85937408000000</v>
      </c>
      <c r="G4" s="24">
        <f>INDEX(Data!$B$41:$AI$41,MATCH(G$1,Data!$B$1:$AI$1,0))*10^12</f>
        <v>87760315000000</v>
      </c>
      <c r="H4" s="24">
        <f>INDEX(Data!$B$41:$AI$41,MATCH(H$1,Data!$B$1:$AI$1,0))*10^12</f>
        <v>87481506000000</v>
      </c>
      <c r="I4" s="24">
        <f>INDEX(Data!$B$41:$AI$41,MATCH(I$1,Data!$B$1:$AI$1,0))*10^12</f>
        <v>87421021000000</v>
      </c>
      <c r="J4" s="24">
        <f>INDEX(Data!$B$41:$AI$41,MATCH(J$1,Data!$B$1:$AI$1,0))*10^12</f>
        <v>87927963000000</v>
      </c>
      <c r="K4" s="24">
        <f>INDEX(Data!$B$41:$AI$41,MATCH(K$1,Data!$B$1:$AI$1,0))*10^12</f>
        <v>87353638000000</v>
      </c>
      <c r="L4" s="24">
        <f>INDEX(Data!$B$41:$AI$41,MATCH(L$1,Data!$B$1:$AI$1,0))*10^12</f>
        <v>86147278000000</v>
      </c>
      <c r="M4" s="24">
        <f>INDEX(Data!$B$41:$AI$41,MATCH(M$1,Data!$B$1:$AI$1,0))*10^12</f>
        <v>85769691000000</v>
      </c>
      <c r="N4" s="24">
        <f>INDEX(Data!$B$41:$AI$41,MATCH(N$1,Data!$B$1:$AI$1,0))*10^12</f>
        <v>84967819000000</v>
      </c>
      <c r="O4" s="24">
        <f>INDEX(Data!$B$41:$AI$41,MATCH(O$1,Data!$B$1:$AI$1,0))*10^12</f>
        <v>83905060000000</v>
      </c>
      <c r="P4" s="24">
        <f>INDEX(Data!$B$41:$AI$41,MATCH(P$1,Data!$B$1:$AI$1,0))*10^12</f>
        <v>83081917000000</v>
      </c>
      <c r="Q4" s="24">
        <f>INDEX(Data!$B$41:$AI$41,MATCH(Q$1,Data!$B$1:$AI$1,0))*10^12</f>
        <v>82180588000000</v>
      </c>
      <c r="R4" s="24">
        <f>INDEX(Data!$B$41:$AI$41,MATCH(R$1,Data!$B$1:$AI$1,0))*10^12</f>
        <v>81521973000000</v>
      </c>
      <c r="S4" s="24">
        <f>INDEX(Data!$B$41:$AI$41,MATCH(S$1,Data!$B$1:$AI$1,0))*10^12</f>
        <v>80830994000000</v>
      </c>
      <c r="T4" s="24">
        <f>INDEX(Data!$B$41:$AI$41,MATCH(T$1,Data!$B$1:$AI$1,0))*10^12</f>
        <v>79832214000000</v>
      </c>
      <c r="U4" s="24">
        <f>INDEX(Data!$B$41:$AI$41,MATCH(U$1,Data!$B$1:$AI$1,0))*10^12</f>
        <v>78627045000000</v>
      </c>
      <c r="V4" s="24">
        <f>INDEX(Data!$B$41:$AI$41,MATCH(V$1,Data!$B$1:$AI$1,0))*10^12</f>
        <v>77900955000000</v>
      </c>
      <c r="W4" s="24">
        <f>INDEX(Data!$B$41:$AI$41,MATCH(W$1,Data!$B$1:$AI$1,0))*10^12</f>
        <v>76652794000000</v>
      </c>
      <c r="X4" s="24">
        <f>INDEX(Data!$B$41:$AI$41,MATCH(X$1,Data!$B$1:$AI$1,0))*10^12</f>
        <v>75109650000000</v>
      </c>
      <c r="Y4" s="24">
        <f>INDEX(Data!$B$41:$AI$41,MATCH(Y$1,Data!$B$1:$AI$1,0))*10^12</f>
        <v>73216370000000</v>
      </c>
      <c r="Z4" s="24">
        <f>INDEX(Data!$B$41:$AI$41,MATCH(Z$1,Data!$B$1:$AI$1,0))*10^12</f>
        <v>71567245000000</v>
      </c>
      <c r="AA4" s="24">
        <f>INDEX(Data!$B$41:$AI$41,MATCH(AA$1,Data!$B$1:$AI$1,0))*10^12</f>
        <v>69573868000000.008</v>
      </c>
      <c r="AB4" s="24">
        <f>INDEX(Data!$B$41:$AI$41,MATCH(AB$1,Data!$B$1:$AI$1,0))*10^12</f>
        <v>67788452000000.008</v>
      </c>
      <c r="AC4" s="24">
        <f>INDEX(Data!$B$41:$AI$41,MATCH(AC$1,Data!$B$1:$AI$1,0))*10^12</f>
        <v>65851738000000</v>
      </c>
      <c r="AD4" s="24">
        <f>INDEX(Data!$B$41:$AI$41,MATCH(AD$1,Data!$B$1:$AI$1,0))*10^12</f>
        <v>64318161000000</v>
      </c>
      <c r="AE4" s="24">
        <f>INDEX(Data!$B$41:$AI$41,MATCH(AE$1,Data!$B$1:$AI$1,0))*10^12</f>
        <v>62404999000000</v>
      </c>
      <c r="AF4" s="24">
        <f>INDEX(Data!$B$41:$AI$41,MATCH(AF$1,Data!$B$1:$AI$1,0))*10^12</f>
        <v>60858017000000</v>
      </c>
      <c r="AG4" s="24">
        <f>INDEX(Data!$B$41:$AI$41,MATCH(AG$1,Data!$B$1:$AI$1,0))*10^12</f>
        <v>59164467000000</v>
      </c>
      <c r="AH4" s="24">
        <f>INDEX(Data!$B$41:$AI$41,MATCH(AH$1,Data!$B$1:$AI$1,0))*10^12</f>
        <v>57609119000000</v>
      </c>
      <c r="AI4" s="24">
        <f>INDEX(Data!$B$41:$AI$41,MATCH(AI$1,Data!$B$1:$AI$1,0))*10^12</f>
        <v>56007614000000</v>
      </c>
    </row>
    <row r="5" spans="1:35" x14ac:dyDescent="0.45">
      <c r="A5" s="6" t="s">
        <v>84</v>
      </c>
      <c r="B5" s="24">
        <f>INDEX(Data!$B$54:$AI$54,MATCH(B$1,Data!$B$1:$AI$1,0))*10^12</f>
        <v>56570049000000</v>
      </c>
      <c r="C5" s="24">
        <f>INDEX(Data!$B$54:$AI$54,MATCH(C$1,Data!$B$1:$AI$1,0))*10^12</f>
        <v>51747002000000</v>
      </c>
      <c r="D5" s="24">
        <f>INDEX(Data!$B$54:$AI$54,MATCH(D$1,Data!$B$1:$AI$1,0))*10^12</f>
        <v>51339401000000</v>
      </c>
      <c r="E5" s="24">
        <f>INDEX(Data!$B$54:$AI$54,MATCH(E$1,Data!$B$1:$AI$1,0))*10^12</f>
        <v>52970634000000</v>
      </c>
      <c r="F5" s="24">
        <f>INDEX(Data!$B$54:$AI$54,MATCH(F$1,Data!$B$1:$AI$1,0))*10^12</f>
        <v>54835670000000</v>
      </c>
      <c r="G5" s="24">
        <f>INDEX(Data!$B$54:$AI$54,MATCH(G$1,Data!$B$1:$AI$1,0))*10^12</f>
        <v>55827835000000</v>
      </c>
      <c r="H5" s="24">
        <f>INDEX(Data!$B$54:$AI$54,MATCH(H$1,Data!$B$1:$AI$1,0))*10^12</f>
        <v>56740891000000</v>
      </c>
      <c r="I5" s="24">
        <f>INDEX(Data!$B$54:$AI$54,MATCH(I$1,Data!$B$1:$AI$1,0))*10^12</f>
        <v>57742920000000</v>
      </c>
      <c r="J5" s="24">
        <f>INDEX(Data!$B$54:$AI$54,MATCH(J$1,Data!$B$1:$AI$1,0))*10^12</f>
        <v>58677006000000</v>
      </c>
      <c r="K5" s="24">
        <f>INDEX(Data!$B$54:$AI$54,MATCH(K$1,Data!$B$1:$AI$1,0))*10^12</f>
        <v>59118790000000</v>
      </c>
      <c r="L5" s="24">
        <f>INDEX(Data!$B$54:$AI$54,MATCH(L$1,Data!$B$1:$AI$1,0))*10^12</f>
        <v>59725822000000</v>
      </c>
      <c r="M5" s="24">
        <f>INDEX(Data!$B$54:$AI$54,MATCH(M$1,Data!$B$1:$AI$1,0))*10^12</f>
        <v>60208572000000</v>
      </c>
      <c r="N5" s="24">
        <f>INDEX(Data!$B$54:$AI$54,MATCH(N$1,Data!$B$1:$AI$1,0))*10^12</f>
        <v>60770485000000</v>
      </c>
      <c r="O5" s="24">
        <f>INDEX(Data!$B$54:$AI$54,MATCH(O$1,Data!$B$1:$AI$1,0))*10^12</f>
        <v>60744476000000</v>
      </c>
      <c r="P5" s="24">
        <f>INDEX(Data!$B$54:$AI$54,MATCH(P$1,Data!$B$1:$AI$1,0))*10^12</f>
        <v>60779655000000</v>
      </c>
      <c r="Q5" s="24">
        <f>INDEX(Data!$B$54:$AI$54,MATCH(Q$1,Data!$B$1:$AI$1,0))*10^12</f>
        <v>60843513000000</v>
      </c>
      <c r="R5" s="24">
        <f>INDEX(Data!$B$54:$AI$54,MATCH(R$1,Data!$B$1:$AI$1,0))*10^12</f>
        <v>60885323000000</v>
      </c>
      <c r="S5" s="24">
        <f>INDEX(Data!$B$54:$AI$54,MATCH(S$1,Data!$B$1:$AI$1,0))*10^12</f>
        <v>60781647000000</v>
      </c>
      <c r="T5" s="24">
        <f>INDEX(Data!$B$54:$AI$54,MATCH(T$1,Data!$B$1:$AI$1,0))*10^12</f>
        <v>60809349000000</v>
      </c>
      <c r="U5" s="24">
        <f>INDEX(Data!$B$54:$AI$54,MATCH(U$1,Data!$B$1:$AI$1,0))*10^12</f>
        <v>60882607000000</v>
      </c>
      <c r="V5" s="24">
        <f>INDEX(Data!$B$54:$AI$54,MATCH(V$1,Data!$B$1:$AI$1,0))*10^12</f>
        <v>60824940000000</v>
      </c>
      <c r="W5" s="24">
        <f>INDEX(Data!$B$54:$AI$54,MATCH(W$1,Data!$B$1:$AI$1,0))*10^12</f>
        <v>60928326000000</v>
      </c>
      <c r="X5" s="24">
        <f>INDEX(Data!$B$54:$AI$54,MATCH(X$1,Data!$B$1:$AI$1,0))*10^12</f>
        <v>60945358000000</v>
      </c>
      <c r="Y5" s="24">
        <f>INDEX(Data!$B$54:$AI$54,MATCH(Y$1,Data!$B$1:$AI$1,0))*10^12</f>
        <v>60951622000000</v>
      </c>
      <c r="Z5" s="24">
        <f>INDEX(Data!$B$54:$AI$54,MATCH(Z$1,Data!$B$1:$AI$1,0))*10^12</f>
        <v>61010025000000</v>
      </c>
      <c r="AA5" s="24">
        <f>INDEX(Data!$B$54:$AI$54,MATCH(AA$1,Data!$B$1:$AI$1,0))*10^12</f>
        <v>61082577000000</v>
      </c>
      <c r="AB5" s="24">
        <f>INDEX(Data!$B$54:$AI$54,MATCH(AB$1,Data!$B$1:$AI$1,0))*10^12</f>
        <v>61016342000000</v>
      </c>
      <c r="AC5" s="24">
        <f>INDEX(Data!$B$54:$AI$54,MATCH(AC$1,Data!$B$1:$AI$1,0))*10^12</f>
        <v>61058693000000</v>
      </c>
      <c r="AD5" s="24">
        <f>INDEX(Data!$B$54:$AI$54,MATCH(AD$1,Data!$B$1:$AI$1,0))*10^12</f>
        <v>61054436000000</v>
      </c>
      <c r="AE5" s="24">
        <f>INDEX(Data!$B$54:$AI$54,MATCH(AE$1,Data!$B$1:$AI$1,0))*10^12</f>
        <v>61082916000000</v>
      </c>
      <c r="AF5" s="24">
        <f>INDEX(Data!$B$54:$AI$54,MATCH(AF$1,Data!$B$1:$AI$1,0))*10^12</f>
        <v>61110710000000</v>
      </c>
      <c r="AG5" s="24">
        <f>INDEX(Data!$B$54:$AI$54,MATCH(AG$1,Data!$B$1:$AI$1,0))*10^12</f>
        <v>61218040000000</v>
      </c>
      <c r="AH5" s="24">
        <f>INDEX(Data!$B$54:$AI$54,MATCH(AH$1,Data!$B$1:$AI$1,0))*10^12</f>
        <v>61174034000000</v>
      </c>
      <c r="AI5" s="24">
        <f>INDEX(Data!$B$54:$AI$54,MATCH(AI$1,Data!$B$1:$AI$1,0))*10^12</f>
        <v>61196571000000</v>
      </c>
    </row>
    <row r="6" spans="1:35" x14ac:dyDescent="0.45">
      <c r="A6" s="6" t="s">
        <v>85</v>
      </c>
      <c r="B6" s="24">
        <f>INDEX(Data!$B$66:$AI$66,MATCH(B$1,Data!$B$1:$AI$1,0))*10^12</f>
        <v>95212341000000</v>
      </c>
      <c r="C6" s="24">
        <f>INDEX(Data!$B$66:$AI$66,MATCH(C$1,Data!$B$1:$AI$1,0))*10^12</f>
        <v>88127350000000</v>
      </c>
      <c r="D6" s="24">
        <f>INDEX(Data!$B$66:$AI$66,MATCH(D$1,Data!$B$1:$AI$1,0))*10^12</f>
        <v>88576553000000</v>
      </c>
      <c r="E6" s="24">
        <f>INDEX(Data!$B$66:$AI$66,MATCH(E$1,Data!$B$1:$AI$1,0))*10^12</f>
        <v>91994438000000</v>
      </c>
      <c r="F6" s="24">
        <f>INDEX(Data!$B$66:$AI$66,MATCH(F$1,Data!$B$1:$AI$1,0))*10^12</f>
        <v>94937584000000</v>
      </c>
      <c r="G6" s="24">
        <f>INDEX(Data!$B$66:$AI$66,MATCH(G$1,Data!$B$1:$AI$1,0))*10^12</f>
        <v>97242813000000</v>
      </c>
      <c r="H6" s="24">
        <f>INDEX(Data!$B$66:$AI$66,MATCH(H$1,Data!$B$1:$AI$1,0))*10^12</f>
        <v>99381134000000</v>
      </c>
      <c r="I6" s="24">
        <f>INDEX(Data!$B$66:$AI$66,MATCH(I$1,Data!$B$1:$AI$1,0))*10^12</f>
        <v>101154480000000</v>
      </c>
      <c r="J6" s="24">
        <f>INDEX(Data!$B$66:$AI$66,MATCH(J$1,Data!$B$1:$AI$1,0))*10^12</f>
        <v>102915222000000</v>
      </c>
      <c r="K6" s="24">
        <f>INDEX(Data!$B$66:$AI$66,MATCH(K$1,Data!$B$1:$AI$1,0))*10^12</f>
        <v>104189178000000</v>
      </c>
      <c r="L6" s="24">
        <f>INDEX(Data!$B$66:$AI$66,MATCH(L$1,Data!$B$1:$AI$1,0))*10^12</f>
        <v>105156464000000</v>
      </c>
      <c r="M6" s="24">
        <f>INDEX(Data!$B$66:$AI$66,MATCH(M$1,Data!$B$1:$AI$1,0))*10^12</f>
        <v>106383987000000</v>
      </c>
      <c r="N6" s="24">
        <f>INDEX(Data!$B$66:$AI$66,MATCH(N$1,Data!$B$1:$AI$1,0))*10^12</f>
        <v>107856964000000</v>
      </c>
      <c r="O6" s="24">
        <f>INDEX(Data!$B$66:$AI$66,MATCH(O$1,Data!$B$1:$AI$1,0))*10^12</f>
        <v>108554565000000</v>
      </c>
      <c r="P6" s="24">
        <f>INDEX(Data!$B$66:$AI$66,MATCH(P$1,Data!$B$1:$AI$1,0))*10^12</f>
        <v>109316330000000</v>
      </c>
      <c r="Q6" s="24">
        <f>INDEX(Data!$B$66:$AI$66,MATCH(Q$1,Data!$B$1:$AI$1,0))*10^12</f>
        <v>109691681000000</v>
      </c>
      <c r="R6" s="24">
        <f>INDEX(Data!$B$66:$AI$66,MATCH(R$1,Data!$B$1:$AI$1,0))*10^12</f>
        <v>110467270000000</v>
      </c>
      <c r="S6" s="24">
        <f>INDEX(Data!$B$66:$AI$66,MATCH(S$1,Data!$B$1:$AI$1,0))*10^12</f>
        <v>111324188000000</v>
      </c>
      <c r="T6" s="24">
        <f>INDEX(Data!$B$66:$AI$66,MATCH(T$1,Data!$B$1:$AI$1,0))*10^12</f>
        <v>112709061000000</v>
      </c>
      <c r="U6" s="24">
        <f>INDEX(Data!$B$66:$AI$66,MATCH(U$1,Data!$B$1:$AI$1,0))*10^12</f>
        <v>114044006000000</v>
      </c>
      <c r="V6" s="24">
        <f>INDEX(Data!$B$66:$AI$66,MATCH(V$1,Data!$B$1:$AI$1,0))*10^12</f>
        <v>115212891000000</v>
      </c>
      <c r="W6" s="24">
        <f>INDEX(Data!$B$66:$AI$66,MATCH(W$1,Data!$B$1:$AI$1,0))*10^12</f>
        <v>116422935000000</v>
      </c>
      <c r="X6" s="24">
        <f>INDEX(Data!$B$66:$AI$66,MATCH(X$1,Data!$B$1:$AI$1,0))*10^12</f>
        <v>117534821000000</v>
      </c>
      <c r="Y6" s="24">
        <f>INDEX(Data!$B$66:$AI$66,MATCH(Y$1,Data!$B$1:$AI$1,0))*10^12</f>
        <v>118601341000000</v>
      </c>
      <c r="Z6" s="24">
        <f>INDEX(Data!$B$66:$AI$66,MATCH(Z$1,Data!$B$1:$AI$1,0))*10^12</f>
        <v>119752274000000</v>
      </c>
      <c r="AA6" s="24">
        <f>INDEX(Data!$B$66:$AI$66,MATCH(AA$1,Data!$B$1:$AI$1,0))*10^12</f>
        <v>120699753000000</v>
      </c>
      <c r="AB6" s="24">
        <f>INDEX(Data!$B$66:$AI$66,MATCH(AB$1,Data!$B$1:$AI$1,0))*10^12</f>
        <v>121773109000000</v>
      </c>
      <c r="AC6" s="24">
        <f>INDEX(Data!$B$66:$AI$66,MATCH(AC$1,Data!$B$1:$AI$1,0))*10^12</f>
        <v>122905029000000</v>
      </c>
      <c r="AD6" s="24">
        <f>INDEX(Data!$B$66:$AI$66,MATCH(AD$1,Data!$B$1:$AI$1,0))*10^12</f>
        <v>124313988000000</v>
      </c>
      <c r="AE6" s="24">
        <f>INDEX(Data!$B$66:$AI$66,MATCH(AE$1,Data!$B$1:$AI$1,0))*10^12</f>
        <v>125384682000000</v>
      </c>
      <c r="AF6" s="24">
        <f>INDEX(Data!$B$66:$AI$66,MATCH(AF$1,Data!$B$1:$AI$1,0))*10^12</f>
        <v>126587036000000</v>
      </c>
      <c r="AG6" s="24">
        <f>INDEX(Data!$B$66:$AI$66,MATCH(AG$1,Data!$B$1:$AI$1,0))*10^12</f>
        <v>127994614000000</v>
      </c>
      <c r="AH6" s="24">
        <f>INDEX(Data!$B$66:$AI$66,MATCH(AH$1,Data!$B$1:$AI$1,0))*10^12</f>
        <v>129405105999999.98</v>
      </c>
      <c r="AI6" s="24">
        <f>INDEX(Data!$B$66:$AI$66,MATCH(AI$1,Data!$B$1:$AI$1,0))*10^12</f>
        <v>130838196000000.02</v>
      </c>
    </row>
    <row r="7" spans="1:35" x14ac:dyDescent="0.45">
      <c r="A7" s="6" t="s">
        <v>86</v>
      </c>
      <c r="B7" s="24">
        <v>0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4">
        <v>0</v>
      </c>
      <c r="AI7" s="24">
        <v>0</v>
      </c>
    </row>
    <row r="8" spans="1:35" x14ac:dyDescent="0.45">
      <c r="A8" s="6" t="s">
        <v>99</v>
      </c>
      <c r="B8" s="24">
        <v>0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24">
        <v>0</v>
      </c>
      <c r="Y8" s="24">
        <v>0</v>
      </c>
      <c r="Z8" s="24">
        <v>0</v>
      </c>
      <c r="AA8" s="24">
        <v>0</v>
      </c>
      <c r="AB8" s="24">
        <v>0</v>
      </c>
      <c r="AC8" s="24">
        <v>0</v>
      </c>
      <c r="AD8" s="24">
        <v>0</v>
      </c>
      <c r="AE8" s="24">
        <v>0</v>
      </c>
      <c r="AF8" s="24">
        <v>0</v>
      </c>
      <c r="AG8" s="24">
        <v>0</v>
      </c>
      <c r="AH8" s="24">
        <v>0</v>
      </c>
      <c r="AI8" s="24">
        <v>0</v>
      </c>
    </row>
    <row r="9" spans="1:35" x14ac:dyDescent="0.45">
      <c r="A9" s="6" t="s">
        <v>87</v>
      </c>
      <c r="B9" s="24">
        <f>(INDEX(Data!$B$105:$AI$105,MATCH(B$1,Data!$B$1:$AI$1,0))-INDEX(Data!$B$101:$AI$101,MATCH(B$1,Data!$B$1:$AI$1,0)))*10^15-SUM(B2:B8)</f>
        <v>145059774999999.88</v>
      </c>
      <c r="C9" s="24">
        <f>(INDEX(Data!$B$105:$AI$105,MATCH(C$1,Data!$B$1:$AI$1,0))-INDEX(Data!$B$101:$AI$101,MATCH(C$1,Data!$B$1:$AI$1,0)))*10^15-SUM(C2:C8)</f>
        <v>135922665000000</v>
      </c>
      <c r="D9" s="24">
        <f>(INDEX(Data!$B$105:$AI$105,MATCH(D$1,Data!$B$1:$AI$1,0))-INDEX(Data!$B$101:$AI$101,MATCH(D$1,Data!$B$1:$AI$1,0)))*10^15-SUM(D2:D8)</f>
        <v>124890025999999.94</v>
      </c>
      <c r="E9" s="24">
        <f>(INDEX(Data!$B$105:$AI$105,MATCH(E$1,Data!$B$1:$AI$1,0))-INDEX(Data!$B$101:$AI$101,MATCH(E$1,Data!$B$1:$AI$1,0)))*10^15-SUM(E2:E8)</f>
        <v>133798338000000</v>
      </c>
      <c r="F9" s="24">
        <f>(INDEX(Data!$B$105:$AI$105,MATCH(F$1,Data!$B$1:$AI$1,0))-INDEX(Data!$B$101:$AI$101,MATCH(F$1,Data!$B$1:$AI$1,0)))*10^15-SUM(F2:F8)</f>
        <v>141889084000000</v>
      </c>
      <c r="G9" s="24">
        <f>(INDEX(Data!$B$105:$AI$105,MATCH(G$1,Data!$B$1:$AI$1,0))-INDEX(Data!$B$101:$AI$101,MATCH(G$1,Data!$B$1:$AI$1,0)))*10^15-SUM(G2:G8)</f>
        <v>140859550000000</v>
      </c>
      <c r="H9" s="24">
        <f>(INDEX(Data!$B$105:$AI$105,MATCH(H$1,Data!$B$1:$AI$1,0))-INDEX(Data!$B$101:$AI$101,MATCH(H$1,Data!$B$1:$AI$1,0)))*10^15-SUM(H2:H8)</f>
        <v>150482095000000.13</v>
      </c>
      <c r="I9" s="24">
        <f>(INDEX(Data!$B$105:$AI$105,MATCH(I$1,Data!$B$1:$AI$1,0))-INDEX(Data!$B$101:$AI$101,MATCH(I$1,Data!$B$1:$AI$1,0)))*10^15-SUM(I2:I8)</f>
        <v>156100653000000</v>
      </c>
      <c r="J9" s="24">
        <f>(INDEX(Data!$B$105:$AI$105,MATCH(J$1,Data!$B$1:$AI$1,0))-INDEX(Data!$B$101:$AI$101,MATCH(J$1,Data!$B$1:$AI$1,0)))*10^15-SUM(J2:J8)</f>
        <v>160461583000000</v>
      </c>
      <c r="K9" s="24">
        <f>(INDEX(Data!$B$105:$AI$105,MATCH(K$1,Data!$B$1:$AI$1,0))-INDEX(Data!$B$101:$AI$101,MATCH(K$1,Data!$B$1:$AI$1,0)))*10^15-SUM(K2:K8)</f>
        <v>162534206999999.88</v>
      </c>
      <c r="L9" s="24">
        <f>(INDEX(Data!$B$105:$AI$105,MATCH(L$1,Data!$B$1:$AI$1,0))-INDEX(Data!$B$101:$AI$101,MATCH(L$1,Data!$B$1:$AI$1,0)))*10^15-SUM(L2:L8)</f>
        <v>164116758000000.13</v>
      </c>
      <c r="M9" s="24">
        <f>(INDEX(Data!$B$105:$AI$105,MATCH(M$1,Data!$B$1:$AI$1,0))-INDEX(Data!$B$101:$AI$101,MATCH(M$1,Data!$B$1:$AI$1,0)))*10^15-SUM(M2:M8)</f>
        <v>166095329999999.88</v>
      </c>
      <c r="N9" s="24">
        <f>(INDEX(Data!$B$105:$AI$105,MATCH(N$1,Data!$B$1:$AI$1,0))-INDEX(Data!$B$101:$AI$101,MATCH(N$1,Data!$B$1:$AI$1,0)))*10^15-SUM(N2:N8)</f>
        <v>167385989000000</v>
      </c>
      <c r="O9" s="24">
        <f>(INDEX(Data!$B$105:$AI$105,MATCH(O$1,Data!$B$1:$AI$1,0))-INDEX(Data!$B$101:$AI$101,MATCH(O$1,Data!$B$1:$AI$1,0)))*10^15-SUM(O2:O8)</f>
        <v>167021971000000.13</v>
      </c>
      <c r="P9" s="24">
        <f>(INDEX(Data!$B$105:$AI$105,MATCH(P$1,Data!$B$1:$AI$1,0))-INDEX(Data!$B$101:$AI$101,MATCH(P$1,Data!$B$1:$AI$1,0)))*10^15-SUM(P2:P8)</f>
        <v>166730709999999.88</v>
      </c>
      <c r="Q9" s="24">
        <f>(INDEX(Data!$B$105:$AI$105,MATCH(Q$1,Data!$B$1:$AI$1,0))-INDEX(Data!$B$101:$AI$101,MATCH(Q$1,Data!$B$1:$AI$1,0)))*10^15-SUM(Q2:Q8)</f>
        <v>166320070000000</v>
      </c>
      <c r="R9" s="24">
        <f>(INDEX(Data!$B$105:$AI$105,MATCH(R$1,Data!$B$1:$AI$1,0))-INDEX(Data!$B$101:$AI$101,MATCH(R$1,Data!$B$1:$AI$1,0)))*10^15-SUM(R2:R8)</f>
        <v>166119298999999.88</v>
      </c>
      <c r="S9" s="24">
        <f>(INDEX(Data!$B$105:$AI$105,MATCH(S$1,Data!$B$1:$AI$1,0))-INDEX(Data!$B$101:$AI$101,MATCH(S$1,Data!$B$1:$AI$1,0)))*10^15-SUM(S2:S8)</f>
        <v>166056977000000</v>
      </c>
      <c r="T9" s="24">
        <f>(INDEX(Data!$B$105:$AI$105,MATCH(T$1,Data!$B$1:$AI$1,0))-INDEX(Data!$B$101:$AI$101,MATCH(T$1,Data!$B$1:$AI$1,0)))*10^15-SUM(T2:T8)</f>
        <v>165951169000000</v>
      </c>
      <c r="U9" s="24">
        <f>(INDEX(Data!$B$105:$AI$105,MATCH(U$1,Data!$B$1:$AI$1,0))-INDEX(Data!$B$101:$AI$101,MATCH(U$1,Data!$B$1:$AI$1,0)))*10^15-SUM(U2:U8)</f>
        <v>165910239000000</v>
      </c>
      <c r="V9" s="24">
        <f>(INDEX(Data!$B$105:$AI$105,MATCH(V$1,Data!$B$1:$AI$1,0))-INDEX(Data!$B$101:$AI$101,MATCH(V$1,Data!$B$1:$AI$1,0)))*10^15-SUM(V2:V8)</f>
        <v>166005078000000.13</v>
      </c>
      <c r="W9" s="24">
        <f>(INDEX(Data!$B$105:$AI$105,MATCH(W$1,Data!$B$1:$AI$1,0))-INDEX(Data!$B$101:$AI$101,MATCH(W$1,Data!$B$1:$AI$1,0)))*10^15-SUM(W2:W8)</f>
        <v>166035455000000</v>
      </c>
      <c r="X9" s="24">
        <f>(INDEX(Data!$B$105:$AI$105,MATCH(X$1,Data!$B$1:$AI$1,0))-INDEX(Data!$B$101:$AI$101,MATCH(X$1,Data!$B$1:$AI$1,0)))*10^15-SUM(X2:X8)</f>
        <v>166018782000000</v>
      </c>
      <c r="Y9" s="24">
        <f>(INDEX(Data!$B$105:$AI$105,MATCH(Y$1,Data!$B$1:$AI$1,0))-INDEX(Data!$B$101:$AI$101,MATCH(Y$1,Data!$B$1:$AI$1,0)))*10^15-SUM(Y2:Y8)</f>
        <v>165791463000000</v>
      </c>
      <c r="Z9" s="24">
        <f>(INDEX(Data!$B$105:$AI$105,MATCH(Z$1,Data!$B$1:$AI$1,0))-INDEX(Data!$B$101:$AI$101,MATCH(Z$1,Data!$B$1:$AI$1,0)))*10^15-SUM(Z2:Z8)</f>
        <v>165576152999999.88</v>
      </c>
      <c r="AA9" s="24">
        <f>(INDEX(Data!$B$105:$AI$105,MATCH(AA$1,Data!$B$1:$AI$1,0))-INDEX(Data!$B$101:$AI$101,MATCH(AA$1,Data!$B$1:$AI$1,0)))*10^15-SUM(AA2:AA8)</f>
        <v>165299872999999.88</v>
      </c>
      <c r="AB9" s="24">
        <f>(INDEX(Data!$B$105:$AI$105,MATCH(AB$1,Data!$B$1:$AI$1,0))-INDEX(Data!$B$101:$AI$101,MATCH(AB$1,Data!$B$1:$AI$1,0)))*10^15-SUM(AB2:AB8)</f>
        <v>165223796999999.88</v>
      </c>
      <c r="AC9" s="24">
        <f>(INDEX(Data!$B$105:$AI$105,MATCH(AC$1,Data!$B$1:$AI$1,0))-INDEX(Data!$B$101:$AI$101,MATCH(AC$1,Data!$B$1:$AI$1,0)))*10^15-SUM(AC2:AC8)</f>
        <v>165119724000000</v>
      </c>
      <c r="AD9" s="24">
        <f>(INDEX(Data!$B$105:$AI$105,MATCH(AD$1,Data!$B$1:$AI$1,0))-INDEX(Data!$B$101:$AI$101,MATCH(AD$1,Data!$B$1:$AI$1,0)))*10^15-SUM(AD2:AD8)</f>
        <v>165339220000000</v>
      </c>
      <c r="AE9" s="24">
        <f>(INDEX(Data!$B$105:$AI$105,MATCH(AE$1,Data!$B$1:$AI$1,0))-INDEX(Data!$B$101:$AI$101,MATCH(AE$1,Data!$B$1:$AI$1,0)))*10^15-SUM(AE2:AE8)</f>
        <v>165423525000000</v>
      </c>
      <c r="AF9" s="24">
        <f>(INDEX(Data!$B$105:$AI$105,MATCH(AF$1,Data!$B$1:$AI$1,0))-INDEX(Data!$B$101:$AI$101,MATCH(AF$1,Data!$B$1:$AI$1,0)))*10^15-SUM(AF2:AF8)</f>
        <v>165716735000000.13</v>
      </c>
      <c r="AG9" s="24">
        <f>(INDEX(Data!$B$105:$AI$105,MATCH(AG$1,Data!$B$1:$AI$1,0))-INDEX(Data!$B$101:$AI$101,MATCH(AG$1,Data!$B$1:$AI$1,0)))*10^15-SUM(AG2:AG8)</f>
        <v>165993054000000</v>
      </c>
      <c r="AH9" s="24">
        <f>(INDEX(Data!$B$105:$AI$105,MATCH(AH$1,Data!$B$1:$AI$1,0))-INDEX(Data!$B$101:$AI$101,MATCH(AH$1,Data!$B$1:$AI$1,0)))*10^15-SUM(AH2:AH8)</f>
        <v>166356364999999.94</v>
      </c>
      <c r="AI9" s="24">
        <f>(INDEX(Data!$B$105:$AI$105,MATCH(AI$1,Data!$B$1:$AI$1,0))-INDEX(Data!$B$101:$AI$101,MATCH(AI$1,Data!$B$1:$AI$1,0)))*10^15-SUM(AI2:AI8)</f>
        <v>166665503000000.06</v>
      </c>
    </row>
    <row r="10" spans="1:35" x14ac:dyDescent="0.45">
      <c r="B10" s="24"/>
      <c r="C10" s="24"/>
    </row>
    <row r="11" spans="1:35" x14ac:dyDescent="0.45">
      <c r="C11" s="27"/>
    </row>
    <row r="12" spans="1:35" x14ac:dyDescent="0.45">
      <c r="C12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9"/>
  <sheetViews>
    <sheetView workbookViewId="0">
      <selection activeCell="B9" sqref="B9"/>
    </sheetView>
  </sheetViews>
  <sheetFormatPr defaultColWidth="9.1328125" defaultRowHeight="14.25" x14ac:dyDescent="0.45"/>
  <cols>
    <col min="1" max="1" width="39.86328125" style="6" customWidth="1"/>
    <col min="2" max="35" width="9.59765625" style="6" bestFit="1" customWidth="1"/>
    <col min="36" max="16384" width="9.1328125" style="6"/>
  </cols>
  <sheetData>
    <row r="1" spans="1:35" x14ac:dyDescent="0.45">
      <c r="A1" s="1" t="s">
        <v>0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45">
      <c r="A2" s="6" t="s">
        <v>81</v>
      </c>
      <c r="B2" s="24">
        <f>INDEX(Data!$B$9:$AI$9,MATCH(B$1,Data!$B$1:$AI$1,0))*10^12</f>
        <v>16507082000000</v>
      </c>
      <c r="C2" s="24">
        <f>INDEX(Data!$B$9:$AI$9,MATCH(C$1,Data!$B$1:$AI$1,0))*10^12</f>
        <v>17370590000000</v>
      </c>
      <c r="D2" s="24">
        <f>INDEX(Data!$B$9:$AI$9,MATCH(D$1,Data!$B$1:$AI$1,0))*10^12</f>
        <v>17611717000000</v>
      </c>
      <c r="E2" s="24">
        <f>INDEX(Data!$B$9:$AI$9,MATCH(E$1,Data!$B$1:$AI$1,0))*10^12</f>
        <v>18483543000000</v>
      </c>
      <c r="F2" s="24">
        <f>INDEX(Data!$B$9:$AI$9,MATCH(F$1,Data!$B$1:$AI$1,0))*10^12</f>
        <v>19162294000000</v>
      </c>
      <c r="G2" s="24">
        <f>INDEX(Data!$B$9:$AI$9,MATCH(G$1,Data!$B$1:$AI$1,0))*10^12</f>
        <v>19796871000000</v>
      </c>
      <c r="H2" s="24">
        <f>INDEX(Data!$B$9:$AI$9,MATCH(H$1,Data!$B$1:$AI$1,0))*10^12</f>
        <v>20298819000000</v>
      </c>
      <c r="I2" s="24">
        <f>INDEX(Data!$B$9:$AI$9,MATCH(I$1,Data!$B$1:$AI$1,0))*10^12</f>
        <v>20738447000000</v>
      </c>
      <c r="J2" s="24">
        <f>INDEX(Data!$B$9:$AI$9,MATCH(J$1,Data!$B$1:$AI$1,0))*10^12</f>
        <v>21206968000000</v>
      </c>
      <c r="K2" s="24">
        <f>INDEX(Data!$B$9:$AI$9,MATCH(K$1,Data!$B$1:$AI$1,0))*10^12</f>
        <v>21882990000000</v>
      </c>
      <c r="L2" s="24">
        <f>INDEX(Data!$B$9:$AI$9,MATCH(L$1,Data!$B$1:$AI$1,0))*10^12</f>
        <v>22526840000000</v>
      </c>
      <c r="M2" s="24">
        <f>INDEX(Data!$B$9:$AI$9,MATCH(M$1,Data!$B$1:$AI$1,0))*10^12</f>
        <v>23465103000000</v>
      </c>
      <c r="N2" s="24">
        <f>INDEX(Data!$B$9:$AI$9,MATCH(N$1,Data!$B$1:$AI$1,0))*10^12</f>
        <v>24195562000000</v>
      </c>
      <c r="O2" s="24">
        <f>INDEX(Data!$B$9:$AI$9,MATCH(O$1,Data!$B$1:$AI$1,0))*10^12</f>
        <v>25423439000000</v>
      </c>
      <c r="P2" s="24">
        <f>INDEX(Data!$B$9:$AI$9,MATCH(P$1,Data!$B$1:$AI$1,0))*10^12</f>
        <v>26930630000000</v>
      </c>
      <c r="Q2" s="24">
        <f>INDEX(Data!$B$9:$AI$9,MATCH(Q$1,Data!$B$1:$AI$1,0))*10^12</f>
        <v>28432028000000</v>
      </c>
      <c r="R2" s="24">
        <f>INDEX(Data!$B$9:$AI$9,MATCH(R$1,Data!$B$1:$AI$1,0))*10^12</f>
        <v>29784435000000</v>
      </c>
      <c r="S2" s="24">
        <f>INDEX(Data!$B$9:$AI$9,MATCH(S$1,Data!$B$1:$AI$1,0))*10^12</f>
        <v>31844107000000</v>
      </c>
      <c r="T2" s="24">
        <f>INDEX(Data!$B$9:$AI$9,MATCH(T$1,Data!$B$1:$AI$1,0))*10^12</f>
        <v>33822066999999.996</v>
      </c>
      <c r="U2" s="24">
        <f>INDEX(Data!$B$9:$AI$9,MATCH(U$1,Data!$B$1:$AI$1,0))*10^12</f>
        <v>35441483000000</v>
      </c>
      <c r="V2" s="24">
        <f>INDEX(Data!$B$9:$AI$9,MATCH(V$1,Data!$B$1:$AI$1,0))*10^12</f>
        <v>37262547000000</v>
      </c>
      <c r="W2" s="24">
        <f>INDEX(Data!$B$9:$AI$9,MATCH(W$1,Data!$B$1:$AI$1,0))*10^12</f>
        <v>39033730000000</v>
      </c>
      <c r="X2" s="24">
        <f>INDEX(Data!$B$9:$AI$9,MATCH(X$1,Data!$B$1:$AI$1,0))*10^12</f>
        <v>40290234000000</v>
      </c>
      <c r="Y2" s="24">
        <f>INDEX(Data!$B$9:$AI$9,MATCH(Y$1,Data!$B$1:$AI$1,0))*10^12</f>
        <v>41872456000000</v>
      </c>
      <c r="Z2" s="24">
        <f>INDEX(Data!$B$9:$AI$9,MATCH(Z$1,Data!$B$1:$AI$1,0))*10^12</f>
        <v>43686554000000</v>
      </c>
      <c r="AA2" s="24">
        <f>INDEX(Data!$B$9:$AI$9,MATCH(AA$1,Data!$B$1:$AI$1,0))*10^12</f>
        <v>45142220000000</v>
      </c>
      <c r="AB2" s="24">
        <f>INDEX(Data!$B$9:$AI$9,MATCH(AB$1,Data!$B$1:$AI$1,0))*10^12</f>
        <v>46537186000000</v>
      </c>
      <c r="AC2" s="24">
        <f>INDEX(Data!$B$9:$AI$9,MATCH(AC$1,Data!$B$1:$AI$1,0))*10^12</f>
        <v>48237312000000</v>
      </c>
      <c r="AD2" s="24">
        <f>INDEX(Data!$B$9:$AI$9,MATCH(AD$1,Data!$B$1:$AI$1,0))*10^12</f>
        <v>49638706000000</v>
      </c>
      <c r="AE2" s="24">
        <f>INDEX(Data!$B$9:$AI$9,MATCH(AE$1,Data!$B$1:$AI$1,0))*10^12</f>
        <v>50928295000000</v>
      </c>
      <c r="AF2" s="24">
        <f>INDEX(Data!$B$9:$AI$9,MATCH(AF$1,Data!$B$1:$AI$1,0))*10^12</f>
        <v>52257393000000</v>
      </c>
      <c r="AG2" s="24">
        <f>INDEX(Data!$B$9:$AI$9,MATCH(AG$1,Data!$B$1:$AI$1,0))*10^12</f>
        <v>53466022000000</v>
      </c>
      <c r="AH2" s="24">
        <f>INDEX(Data!$B$9:$AI$9,MATCH(AH$1,Data!$B$1:$AI$1,0))*10^12</f>
        <v>54383484000000</v>
      </c>
      <c r="AI2" s="24">
        <f>INDEX(Data!$B$9:$AI$9,MATCH(AI$1,Data!$B$1:$AI$1,0))*10^12</f>
        <v>55682816000000</v>
      </c>
    </row>
    <row r="3" spans="1:35" x14ac:dyDescent="0.45">
      <c r="A3" s="6" t="s">
        <v>82</v>
      </c>
      <c r="B3" s="24">
        <f>INDEX(Data!$B$24:$AI$24,MATCH(B$1,Data!$B$1:$AI$1,0))*10^12+INDEX(Data!$B$65:$AI$65,MATCH(B$1,Data!$B$1:$AI$1,0))*10^12</f>
        <v>3105294311000000</v>
      </c>
      <c r="C3" s="24">
        <f>INDEX(Data!$B$24:$AI$24,MATCH(C$1,Data!$B$1:$AI$1,0))*10^12+INDEX(Data!$B$65:$AI$65,MATCH(C$1,Data!$B$1:$AI$1,0))*10^12</f>
        <v>3265957519000000</v>
      </c>
      <c r="D3" s="24">
        <f>INDEX(Data!$B$24:$AI$24,MATCH(D$1,Data!$B$1:$AI$1,0))*10^12+INDEX(Data!$B$65:$AI$65,MATCH(D$1,Data!$B$1:$AI$1,0))*10^12</f>
        <v>3383334839000000</v>
      </c>
      <c r="E3" s="24">
        <f>INDEX(Data!$B$24:$AI$24,MATCH(E$1,Data!$B$1:$AI$1,0))*10^12+INDEX(Data!$B$65:$AI$65,MATCH(E$1,Data!$B$1:$AI$1,0))*10^12</f>
        <v>3528978150000000</v>
      </c>
      <c r="F3" s="24">
        <f>INDEX(Data!$B$24:$AI$24,MATCH(F$1,Data!$B$1:$AI$1,0))*10^12+INDEX(Data!$B$65:$AI$65,MATCH(F$1,Data!$B$1:$AI$1,0))*10^12</f>
        <v>3565735351000000</v>
      </c>
      <c r="G3" s="24">
        <f>INDEX(Data!$B$24:$AI$24,MATCH(G$1,Data!$B$1:$AI$1,0))*10^12+INDEX(Data!$B$65:$AI$65,MATCH(G$1,Data!$B$1:$AI$1,0))*10^12</f>
        <v>3616226075000000</v>
      </c>
      <c r="H3" s="24">
        <f>INDEX(Data!$B$24:$AI$24,MATCH(H$1,Data!$B$1:$AI$1,0))*10^12+INDEX(Data!$B$65:$AI$65,MATCH(H$1,Data!$B$1:$AI$1,0))*10^12</f>
        <v>3655372559000000</v>
      </c>
      <c r="I3" s="24">
        <f>INDEX(Data!$B$24:$AI$24,MATCH(I$1,Data!$B$1:$AI$1,0))*10^12+INDEX(Data!$B$65:$AI$65,MATCH(I$1,Data!$B$1:$AI$1,0))*10^12</f>
        <v>3673121094000000</v>
      </c>
      <c r="J3" s="24">
        <f>INDEX(Data!$B$24:$AI$24,MATCH(J$1,Data!$B$1:$AI$1,0))*10^12+INDEX(Data!$B$65:$AI$65,MATCH(J$1,Data!$B$1:$AI$1,0))*10^12</f>
        <v>3692752686000000</v>
      </c>
      <c r="K3" s="24">
        <f>INDEX(Data!$B$24:$AI$24,MATCH(K$1,Data!$B$1:$AI$1,0))*10^12+INDEX(Data!$B$65:$AI$65,MATCH(K$1,Data!$B$1:$AI$1,0))*10^12</f>
        <v>3753626221000000</v>
      </c>
      <c r="L3" s="24">
        <f>INDEX(Data!$B$24:$AI$24,MATCH(L$1,Data!$B$1:$AI$1,0))*10^12+INDEX(Data!$B$65:$AI$65,MATCH(L$1,Data!$B$1:$AI$1,0))*10^12</f>
        <v>3703203369000000</v>
      </c>
      <c r="M3" s="24">
        <f>INDEX(Data!$B$24:$AI$24,MATCH(M$1,Data!$B$1:$AI$1,0))*10^12+INDEX(Data!$B$65:$AI$65,MATCH(M$1,Data!$B$1:$AI$1,0))*10^12</f>
        <v>3744819336000000</v>
      </c>
      <c r="N3" s="24">
        <f>INDEX(Data!$B$24:$AI$24,MATCH(N$1,Data!$B$1:$AI$1,0))*10^12+INDEX(Data!$B$65:$AI$65,MATCH(N$1,Data!$B$1:$AI$1,0))*10^12</f>
        <v>3701042602000000</v>
      </c>
      <c r="O3" s="24">
        <f>INDEX(Data!$B$24:$AI$24,MATCH(O$1,Data!$B$1:$AI$1,0))*10^12+INDEX(Data!$B$65:$AI$65,MATCH(O$1,Data!$B$1:$AI$1,0))*10^12</f>
        <v>3713916626000000</v>
      </c>
      <c r="P3" s="24">
        <f>INDEX(Data!$B$24:$AI$24,MATCH(P$1,Data!$B$1:$AI$1,0))*10^12+INDEX(Data!$B$65:$AI$65,MATCH(P$1,Data!$B$1:$AI$1,0))*10^12</f>
        <v>3712798584000000</v>
      </c>
      <c r="Q3" s="24">
        <f>INDEX(Data!$B$24:$AI$24,MATCH(Q$1,Data!$B$1:$AI$1,0))*10^12+INDEX(Data!$B$65:$AI$65,MATCH(Q$1,Data!$B$1:$AI$1,0))*10^12</f>
        <v>3722412597000000</v>
      </c>
      <c r="R3" s="24">
        <f>INDEX(Data!$B$24:$AI$24,MATCH(R$1,Data!$B$1:$AI$1,0))*10^12+INDEX(Data!$B$65:$AI$65,MATCH(R$1,Data!$B$1:$AI$1,0))*10^12</f>
        <v>3717177124000000</v>
      </c>
      <c r="S3" s="24">
        <f>INDEX(Data!$B$24:$AI$24,MATCH(S$1,Data!$B$1:$AI$1,0))*10^12+INDEX(Data!$B$65:$AI$65,MATCH(S$1,Data!$B$1:$AI$1,0))*10^12</f>
        <v>3749832520000000</v>
      </c>
      <c r="T3" s="24">
        <f>INDEX(Data!$B$24:$AI$24,MATCH(T$1,Data!$B$1:$AI$1,0))*10^12+INDEX(Data!$B$65:$AI$65,MATCH(T$1,Data!$B$1:$AI$1,0))*10^12</f>
        <v>3776450073000000</v>
      </c>
      <c r="U3" s="24">
        <f>INDEX(Data!$B$24:$AI$24,MATCH(U$1,Data!$B$1:$AI$1,0))*10^12+INDEX(Data!$B$65:$AI$65,MATCH(U$1,Data!$B$1:$AI$1,0))*10^12</f>
        <v>3800696045000000</v>
      </c>
      <c r="V3" s="24">
        <f>INDEX(Data!$B$24:$AI$24,MATCH(V$1,Data!$B$1:$AI$1,0))*10^12+INDEX(Data!$B$65:$AI$65,MATCH(V$1,Data!$B$1:$AI$1,0))*10^12</f>
        <v>3814686889000000</v>
      </c>
      <c r="W3" s="24">
        <f>INDEX(Data!$B$24:$AI$24,MATCH(W$1,Data!$B$1:$AI$1,0))*10^12+INDEX(Data!$B$65:$AI$65,MATCH(W$1,Data!$B$1:$AI$1,0))*10^12</f>
        <v>3852555786000000</v>
      </c>
      <c r="X3" s="24">
        <f>INDEX(Data!$B$24:$AI$24,MATCH(X$1,Data!$B$1:$AI$1,0))*10^12+INDEX(Data!$B$65:$AI$65,MATCH(X$1,Data!$B$1:$AI$1,0))*10^12</f>
        <v>3865351318000000</v>
      </c>
      <c r="Y3" s="24">
        <f>INDEX(Data!$B$24:$AI$24,MATCH(Y$1,Data!$B$1:$AI$1,0))*10^12+INDEX(Data!$B$65:$AI$65,MATCH(Y$1,Data!$B$1:$AI$1,0))*10^12</f>
        <v>3900378052000000</v>
      </c>
      <c r="Z3" s="24">
        <f>INDEX(Data!$B$24:$AI$24,MATCH(Z$1,Data!$B$1:$AI$1,0))*10^12+INDEX(Data!$B$65:$AI$65,MATCH(Z$1,Data!$B$1:$AI$1,0))*10^12</f>
        <v>3904759033000000</v>
      </c>
      <c r="AA3" s="24">
        <f>INDEX(Data!$B$24:$AI$24,MATCH(AA$1,Data!$B$1:$AI$1,0))*10^12+INDEX(Data!$B$65:$AI$65,MATCH(AA$1,Data!$B$1:$AI$1,0))*10^12</f>
        <v>3891231934000000</v>
      </c>
      <c r="AB3" s="24">
        <f>INDEX(Data!$B$24:$AI$24,MATCH(AB$1,Data!$B$1:$AI$1,0))*10^12+INDEX(Data!$B$65:$AI$65,MATCH(AB$1,Data!$B$1:$AI$1,0))*10^12</f>
        <v>3910958008000000</v>
      </c>
      <c r="AC3" s="24">
        <f>INDEX(Data!$B$24:$AI$24,MATCH(AC$1,Data!$B$1:$AI$1,0))*10^12+INDEX(Data!$B$65:$AI$65,MATCH(AC$1,Data!$B$1:$AI$1,0))*10^12</f>
        <v>3904786743000000</v>
      </c>
      <c r="AD3" s="24">
        <f>INDEX(Data!$B$24:$AI$24,MATCH(AD$1,Data!$B$1:$AI$1,0))*10^12+INDEX(Data!$B$65:$AI$65,MATCH(AD$1,Data!$B$1:$AI$1,0))*10^12</f>
        <v>3967478637000000</v>
      </c>
      <c r="AE3" s="24">
        <f>INDEX(Data!$B$24:$AI$24,MATCH(AE$1,Data!$B$1:$AI$1,0))*10^12+INDEX(Data!$B$65:$AI$65,MATCH(AE$1,Data!$B$1:$AI$1,0))*10^12</f>
        <v>3938002685000000</v>
      </c>
      <c r="AF3" s="24">
        <f>INDEX(Data!$B$24:$AI$24,MATCH(AF$1,Data!$B$1:$AI$1,0))*10^12+INDEX(Data!$B$65:$AI$65,MATCH(AF$1,Data!$B$1:$AI$1,0))*10^12</f>
        <v>3937035766000000</v>
      </c>
      <c r="AG3" s="24">
        <f>INDEX(Data!$B$24:$AI$24,MATCH(AG$1,Data!$B$1:$AI$1,0))*10^12+INDEX(Data!$B$65:$AI$65,MATCH(AG$1,Data!$B$1:$AI$1,0))*10^12</f>
        <v>3945255005000000</v>
      </c>
      <c r="AH3" s="24">
        <f>INDEX(Data!$B$24:$AI$24,MATCH(AH$1,Data!$B$1:$AI$1,0))*10^12+INDEX(Data!$B$65:$AI$65,MATCH(AH$1,Data!$B$1:$AI$1,0))*10^12</f>
        <v>3960959473000000</v>
      </c>
      <c r="AI3" s="24">
        <f>INDEX(Data!$B$24:$AI$24,MATCH(AI$1,Data!$B$1:$AI$1,0))*10^12+INDEX(Data!$B$65:$AI$65,MATCH(AI$1,Data!$B$1:$AI$1,0))*10^12</f>
        <v>3962426635000000</v>
      </c>
    </row>
    <row r="4" spans="1:35" x14ac:dyDescent="0.45">
      <c r="A4" s="6" t="s">
        <v>83</v>
      </c>
      <c r="B4" s="24">
        <f>INDEX(Data!$B$38:$AI$38,MATCH(B$1,Data!$B$1:$AI$1,0))*10^12</f>
        <v>402024536000000</v>
      </c>
      <c r="C4" s="24">
        <f>INDEX(Data!$B$38:$AI$38,MATCH(C$1,Data!$B$1:$AI$1,0))*10^12</f>
        <v>426780823000000</v>
      </c>
      <c r="D4" s="24">
        <f>INDEX(Data!$B$38:$AI$38,MATCH(D$1,Data!$B$1:$AI$1,0))*10^12</f>
        <v>423848633000000</v>
      </c>
      <c r="E4" s="24">
        <f>INDEX(Data!$B$38:$AI$38,MATCH(E$1,Data!$B$1:$AI$1,0))*10^12</f>
        <v>425218872000000</v>
      </c>
      <c r="F4" s="24">
        <f>INDEX(Data!$B$38:$AI$38,MATCH(F$1,Data!$B$1:$AI$1,0))*10^12</f>
        <v>419352722000000</v>
      </c>
      <c r="G4" s="24">
        <f>INDEX(Data!$B$38:$AI$38,MATCH(G$1,Data!$B$1:$AI$1,0))*10^12</f>
        <v>426413727000000</v>
      </c>
      <c r="H4" s="24">
        <f>INDEX(Data!$B$38:$AI$38,MATCH(H$1,Data!$B$1:$AI$1,0))*10^12</f>
        <v>433243286000000</v>
      </c>
      <c r="I4" s="24">
        <f>INDEX(Data!$B$38:$AI$38,MATCH(I$1,Data!$B$1:$AI$1,0))*10^12</f>
        <v>437019043000000</v>
      </c>
      <c r="J4" s="24">
        <f>INDEX(Data!$B$38:$AI$38,MATCH(J$1,Data!$B$1:$AI$1,0))*10^12</f>
        <v>441456543000000</v>
      </c>
      <c r="K4" s="24">
        <f>INDEX(Data!$B$38:$AI$38,MATCH(K$1,Data!$B$1:$AI$1,0))*10^12</f>
        <v>446114166000000</v>
      </c>
      <c r="L4" s="24">
        <f>INDEX(Data!$B$38:$AI$38,MATCH(L$1,Data!$B$1:$AI$1,0))*10^12</f>
        <v>445935822000000</v>
      </c>
      <c r="M4" s="24">
        <f>INDEX(Data!$B$38:$AI$38,MATCH(M$1,Data!$B$1:$AI$1,0))*10^12</f>
        <v>450343658000000</v>
      </c>
      <c r="N4" s="24">
        <f>INDEX(Data!$B$38:$AI$38,MATCH(N$1,Data!$B$1:$AI$1,0))*10^12</f>
        <v>452884399000000</v>
      </c>
      <c r="O4" s="24">
        <f>INDEX(Data!$B$38:$AI$38,MATCH(O$1,Data!$B$1:$AI$1,0))*10^12</f>
        <v>456307281000000</v>
      </c>
      <c r="P4" s="24">
        <f>INDEX(Data!$B$38:$AI$38,MATCH(P$1,Data!$B$1:$AI$1,0))*10^12</f>
        <v>450268555000000</v>
      </c>
      <c r="Q4" s="24">
        <f>INDEX(Data!$B$38:$AI$38,MATCH(Q$1,Data!$B$1:$AI$1,0))*10^12</f>
        <v>438102478000000</v>
      </c>
      <c r="R4" s="24">
        <f>INDEX(Data!$B$38:$AI$38,MATCH(R$1,Data!$B$1:$AI$1,0))*10^12</f>
        <v>422171875000000</v>
      </c>
      <c r="S4" s="24">
        <f>INDEX(Data!$B$38:$AI$38,MATCH(S$1,Data!$B$1:$AI$1,0))*10^12</f>
        <v>409214600000000</v>
      </c>
      <c r="T4" s="24">
        <f>INDEX(Data!$B$38:$AI$38,MATCH(T$1,Data!$B$1:$AI$1,0))*10^12</f>
        <v>402046692000000</v>
      </c>
      <c r="U4" s="24">
        <f>INDEX(Data!$B$38:$AI$38,MATCH(U$1,Data!$B$1:$AI$1,0))*10^12</f>
        <v>399882538000000</v>
      </c>
      <c r="V4" s="24">
        <f>INDEX(Data!$B$38:$AI$38,MATCH(V$1,Data!$B$1:$AI$1,0))*10^12</f>
        <v>401743835000000</v>
      </c>
      <c r="W4" s="24">
        <f>INDEX(Data!$B$38:$AI$38,MATCH(W$1,Data!$B$1:$AI$1,0))*10^12</f>
        <v>403664246000000</v>
      </c>
      <c r="X4" s="24">
        <f>INDEX(Data!$B$38:$AI$38,MATCH(X$1,Data!$B$1:$AI$1,0))*10^12</f>
        <v>405563812000000</v>
      </c>
      <c r="Y4" s="24">
        <f>INDEX(Data!$B$38:$AI$38,MATCH(Y$1,Data!$B$1:$AI$1,0))*10^12</f>
        <v>406336212000000</v>
      </c>
      <c r="Z4" s="24">
        <f>INDEX(Data!$B$38:$AI$38,MATCH(Z$1,Data!$B$1:$AI$1,0))*10^12</f>
        <v>406804321000000</v>
      </c>
      <c r="AA4" s="24">
        <f>INDEX(Data!$B$38:$AI$38,MATCH(AA$1,Data!$B$1:$AI$1,0))*10^12</f>
        <v>407206604000000</v>
      </c>
      <c r="AB4" s="24">
        <f>INDEX(Data!$B$38:$AI$38,MATCH(AB$1,Data!$B$1:$AI$1,0))*10^12</f>
        <v>408670929000000</v>
      </c>
      <c r="AC4" s="24">
        <f>INDEX(Data!$B$38:$AI$38,MATCH(AC$1,Data!$B$1:$AI$1,0))*10^12</f>
        <v>408852356000000</v>
      </c>
      <c r="AD4" s="24">
        <f>INDEX(Data!$B$38:$AI$38,MATCH(AD$1,Data!$B$1:$AI$1,0))*10^12</f>
        <v>410530426000000</v>
      </c>
      <c r="AE4" s="24">
        <f>INDEX(Data!$B$38:$AI$38,MATCH(AE$1,Data!$B$1:$AI$1,0))*10^12</f>
        <v>410661499000000</v>
      </c>
      <c r="AF4" s="24">
        <f>INDEX(Data!$B$38:$AI$38,MATCH(AF$1,Data!$B$1:$AI$1,0))*10^12</f>
        <v>410877625000000</v>
      </c>
      <c r="AG4" s="24">
        <f>INDEX(Data!$B$38:$AI$38,MATCH(AG$1,Data!$B$1:$AI$1,0))*10^12</f>
        <v>409619263000000</v>
      </c>
      <c r="AH4" s="24">
        <f>INDEX(Data!$B$38:$AI$38,MATCH(AH$1,Data!$B$1:$AI$1,0))*10^12</f>
        <v>407372253000000</v>
      </c>
      <c r="AI4" s="24">
        <f>INDEX(Data!$B$38:$AI$38,MATCH(AI$1,Data!$B$1:$AI$1,0))*10^12</f>
        <v>403301361000000</v>
      </c>
    </row>
    <row r="5" spans="1:35" x14ac:dyDescent="0.45">
      <c r="A5" s="6" t="s">
        <v>84</v>
      </c>
      <c r="B5" s="24">
        <f>INDEX(Data!$B$53:$AI$53,MATCH(B$1,Data!$B$1:$AI$1,0))*10^12</f>
        <v>2316172852000000</v>
      </c>
      <c r="C5" s="24">
        <f>INDEX(Data!$B$53:$AI$53,MATCH(C$1,Data!$B$1:$AI$1,0))*10^12</f>
        <v>2420329834000000</v>
      </c>
      <c r="D5" s="24">
        <f>INDEX(Data!$B$53:$AI$53,MATCH(D$1,Data!$B$1:$AI$1,0))*10^12</f>
        <v>2420991455000000</v>
      </c>
      <c r="E5" s="24">
        <f>INDEX(Data!$B$53:$AI$53,MATCH(E$1,Data!$B$1:$AI$1,0))*10^12</f>
        <v>2522566406000000</v>
      </c>
      <c r="F5" s="24">
        <f>INDEX(Data!$B$53:$AI$53,MATCH(F$1,Data!$B$1:$AI$1,0))*10^12</f>
        <v>2650910156000000</v>
      </c>
      <c r="G5" s="24">
        <f>INDEX(Data!$B$53:$AI$53,MATCH(G$1,Data!$B$1:$AI$1,0))*10^12</f>
        <v>2741042969000000</v>
      </c>
      <c r="H5" s="24">
        <f>INDEX(Data!$B$53:$AI$53,MATCH(H$1,Data!$B$1:$AI$1,0))*10^12</f>
        <v>2808606445000000</v>
      </c>
      <c r="I5" s="24">
        <f>INDEX(Data!$B$53:$AI$53,MATCH(I$1,Data!$B$1:$AI$1,0))*10^12</f>
        <v>2883165527000000</v>
      </c>
      <c r="J5" s="24">
        <f>INDEX(Data!$B$53:$AI$53,MATCH(J$1,Data!$B$1:$AI$1,0))*10^12</f>
        <v>2894517090000000</v>
      </c>
      <c r="K5" s="24">
        <f>INDEX(Data!$B$53:$AI$53,MATCH(K$1,Data!$B$1:$AI$1,0))*10^12</f>
        <v>2915595947000000</v>
      </c>
      <c r="L5" s="24">
        <f>INDEX(Data!$B$53:$AI$53,MATCH(L$1,Data!$B$1:$AI$1,0))*10^12</f>
        <v>2973890137000000</v>
      </c>
      <c r="M5" s="24">
        <f>INDEX(Data!$B$53:$AI$53,MATCH(M$1,Data!$B$1:$AI$1,0))*10^12</f>
        <v>2993952637000000</v>
      </c>
      <c r="N5" s="24">
        <f>INDEX(Data!$B$53:$AI$53,MATCH(N$1,Data!$B$1:$AI$1,0))*10^12</f>
        <v>3035569336000000</v>
      </c>
      <c r="O5" s="24">
        <f>INDEX(Data!$B$53:$AI$53,MATCH(O$1,Data!$B$1:$AI$1,0))*10^12</f>
        <v>3037803223000000</v>
      </c>
      <c r="P5" s="24">
        <f>INDEX(Data!$B$53:$AI$53,MATCH(P$1,Data!$B$1:$AI$1,0))*10^12</f>
        <v>3058782227000000</v>
      </c>
      <c r="Q5" s="24">
        <f>INDEX(Data!$B$53:$AI$53,MATCH(Q$1,Data!$B$1:$AI$1,0))*10^12</f>
        <v>3067576904000000</v>
      </c>
      <c r="R5" s="24">
        <f>INDEX(Data!$B$53:$AI$53,MATCH(R$1,Data!$B$1:$AI$1,0))*10^12</f>
        <v>3075458008000000</v>
      </c>
      <c r="S5" s="24">
        <f>INDEX(Data!$B$53:$AI$53,MATCH(S$1,Data!$B$1:$AI$1,0))*10^12</f>
        <v>3065416748000000</v>
      </c>
      <c r="T5" s="24">
        <f>INDEX(Data!$B$53:$AI$53,MATCH(T$1,Data!$B$1:$AI$1,0))*10^12</f>
        <v>3074660156000000</v>
      </c>
      <c r="U5" s="24">
        <f>INDEX(Data!$B$53:$AI$53,MATCH(U$1,Data!$B$1:$AI$1,0))*10^12</f>
        <v>3091534424000000</v>
      </c>
      <c r="V5" s="24">
        <f>INDEX(Data!$B$53:$AI$53,MATCH(V$1,Data!$B$1:$AI$1,0))*10^12</f>
        <v>3090863770000000</v>
      </c>
      <c r="W5" s="24">
        <f>INDEX(Data!$B$53:$AI$53,MATCH(W$1,Data!$B$1:$AI$1,0))*10^12</f>
        <v>3115884277000000</v>
      </c>
      <c r="X5" s="24">
        <f>INDEX(Data!$B$53:$AI$53,MATCH(X$1,Data!$B$1:$AI$1,0))*10^12</f>
        <v>3129435059000000</v>
      </c>
      <c r="Y5" s="24">
        <f>INDEX(Data!$B$53:$AI$53,MATCH(Y$1,Data!$B$1:$AI$1,0))*10^12</f>
        <v>3133867188000000</v>
      </c>
      <c r="Z5" s="24">
        <f>INDEX(Data!$B$53:$AI$53,MATCH(Z$1,Data!$B$1:$AI$1,0))*10^12</f>
        <v>3151978516000000</v>
      </c>
      <c r="AA5" s="24">
        <f>INDEX(Data!$B$53:$AI$53,MATCH(AA$1,Data!$B$1:$AI$1,0))*10^12</f>
        <v>3172366699000000</v>
      </c>
      <c r="AB5" s="24">
        <f>INDEX(Data!$B$53:$AI$53,MATCH(AB$1,Data!$B$1:$AI$1,0))*10^12</f>
        <v>3167407227000000</v>
      </c>
      <c r="AC5" s="24">
        <f>INDEX(Data!$B$53:$AI$53,MATCH(AC$1,Data!$B$1:$AI$1,0))*10^12</f>
        <v>3176662842000000</v>
      </c>
      <c r="AD5" s="24">
        <f>INDEX(Data!$B$53:$AI$53,MATCH(AD$1,Data!$B$1:$AI$1,0))*10^12</f>
        <v>3182711426000000</v>
      </c>
      <c r="AE5" s="24">
        <f>INDEX(Data!$B$53:$AI$53,MATCH(AE$1,Data!$B$1:$AI$1,0))*10^12</f>
        <v>3194426270000000</v>
      </c>
      <c r="AF5" s="24">
        <f>INDEX(Data!$B$53:$AI$53,MATCH(AF$1,Data!$B$1:$AI$1,0))*10^12</f>
        <v>3206189453000000</v>
      </c>
      <c r="AG5" s="24">
        <f>INDEX(Data!$B$53:$AI$53,MATCH(AG$1,Data!$B$1:$AI$1,0))*10^12</f>
        <v>3225394043000000</v>
      </c>
      <c r="AH5" s="24">
        <f>INDEX(Data!$B$53:$AI$53,MATCH(AH$1,Data!$B$1:$AI$1,0))*10^12</f>
        <v>3228369629000000</v>
      </c>
      <c r="AI5" s="24">
        <f>INDEX(Data!$B$53:$AI$53,MATCH(AI$1,Data!$B$1:$AI$1,0))*10^12</f>
        <v>3245585938000000</v>
      </c>
    </row>
    <row r="6" spans="1:35" x14ac:dyDescent="0.45">
      <c r="A6" s="6" t="s">
        <v>85</v>
      </c>
      <c r="B6" s="24">
        <f>INDEX(Data!$B$64:$AI$64,MATCH(B$1,Data!$B$1:$AI$1,0))*10^12</f>
        <v>369854431000000</v>
      </c>
      <c r="C6" s="24">
        <f>INDEX(Data!$B$64:$AI$64,MATCH(C$1,Data!$B$1:$AI$1,0))*10^12</f>
        <v>398346222000000</v>
      </c>
      <c r="D6" s="24">
        <f>INDEX(Data!$B$64:$AI$64,MATCH(D$1,Data!$B$1:$AI$1,0))*10^12</f>
        <v>423066559000000</v>
      </c>
      <c r="E6" s="24">
        <f>INDEX(Data!$B$64:$AI$64,MATCH(E$1,Data!$B$1:$AI$1,0))*10^12</f>
        <v>430737732000000</v>
      </c>
      <c r="F6" s="24">
        <f>INDEX(Data!$B$64:$AI$64,MATCH(F$1,Data!$B$1:$AI$1,0))*10^12</f>
        <v>435930420000000</v>
      </c>
      <c r="G6" s="24">
        <f>INDEX(Data!$B$64:$AI$64,MATCH(G$1,Data!$B$1:$AI$1,0))*10^12</f>
        <v>438841217000000</v>
      </c>
      <c r="H6" s="24">
        <f>INDEX(Data!$B$64:$AI$64,MATCH(H$1,Data!$B$1:$AI$1,0))*10^12</f>
        <v>439873901000000</v>
      </c>
      <c r="I6" s="24">
        <f>INDEX(Data!$B$64:$AI$64,MATCH(I$1,Data!$B$1:$AI$1,0))*10^12</f>
        <v>441096924000000</v>
      </c>
      <c r="J6" s="24">
        <f>INDEX(Data!$B$64:$AI$64,MATCH(J$1,Data!$B$1:$AI$1,0))*10^12</f>
        <v>442687531000000</v>
      </c>
      <c r="K6" s="24">
        <f>INDEX(Data!$B$64:$AI$64,MATCH(K$1,Data!$B$1:$AI$1,0))*10^12</f>
        <v>445281128000000</v>
      </c>
      <c r="L6" s="24">
        <f>INDEX(Data!$B$64:$AI$64,MATCH(L$1,Data!$B$1:$AI$1,0))*10^12</f>
        <v>445368195000000</v>
      </c>
      <c r="M6" s="24">
        <f>INDEX(Data!$B$64:$AI$64,MATCH(M$1,Data!$B$1:$AI$1,0))*10^12</f>
        <v>445085083000000</v>
      </c>
      <c r="N6" s="24">
        <f>INDEX(Data!$B$64:$AI$64,MATCH(N$1,Data!$B$1:$AI$1,0))*10^12</f>
        <v>444342163000000</v>
      </c>
      <c r="O6" s="24">
        <f>INDEX(Data!$B$64:$AI$64,MATCH(O$1,Data!$B$1:$AI$1,0))*10^12</f>
        <v>443403076000000</v>
      </c>
      <c r="P6" s="24">
        <f>INDEX(Data!$B$64:$AI$64,MATCH(P$1,Data!$B$1:$AI$1,0))*10^12</f>
        <v>443350098000000</v>
      </c>
      <c r="Q6" s="24">
        <f>INDEX(Data!$B$64:$AI$64,MATCH(Q$1,Data!$B$1:$AI$1,0))*10^12</f>
        <v>442332153000000</v>
      </c>
      <c r="R6" s="24">
        <f>INDEX(Data!$B$64:$AI$64,MATCH(R$1,Data!$B$1:$AI$1,0))*10^12</f>
        <v>441681793000000</v>
      </c>
      <c r="S6" s="24">
        <f>INDEX(Data!$B$64:$AI$64,MATCH(S$1,Data!$B$1:$AI$1,0))*10^12</f>
        <v>441395447000000</v>
      </c>
      <c r="T6" s="24">
        <f>INDEX(Data!$B$64:$AI$64,MATCH(T$1,Data!$B$1:$AI$1,0))*10^12</f>
        <v>441096436000000</v>
      </c>
      <c r="U6" s="24">
        <f>INDEX(Data!$B$64:$AI$64,MATCH(U$1,Data!$B$1:$AI$1,0))*10^12</f>
        <v>441295624000000</v>
      </c>
      <c r="V6" s="24">
        <f>INDEX(Data!$B$64:$AI$64,MATCH(V$1,Data!$B$1:$AI$1,0))*10^12</f>
        <v>441449615000000</v>
      </c>
      <c r="W6" s="24">
        <f>INDEX(Data!$B$64:$AI$64,MATCH(W$1,Data!$B$1:$AI$1,0))*10^12</f>
        <v>442129333000000</v>
      </c>
      <c r="X6" s="24">
        <f>INDEX(Data!$B$64:$AI$64,MATCH(X$1,Data!$B$1:$AI$1,0))*10^12</f>
        <v>442636932000000</v>
      </c>
      <c r="Y6" s="24">
        <f>INDEX(Data!$B$64:$AI$64,MATCH(Y$1,Data!$B$1:$AI$1,0))*10^12</f>
        <v>443208466000000</v>
      </c>
      <c r="Z6" s="24">
        <f>INDEX(Data!$B$64:$AI$64,MATCH(Z$1,Data!$B$1:$AI$1,0))*10^12</f>
        <v>443715942000000</v>
      </c>
      <c r="AA6" s="24">
        <f>INDEX(Data!$B$64:$AI$64,MATCH(AA$1,Data!$B$1:$AI$1,0))*10^12</f>
        <v>444008179000000</v>
      </c>
      <c r="AB6" s="24">
        <f>INDEX(Data!$B$64:$AI$64,MATCH(AB$1,Data!$B$1:$AI$1,0))*10^12</f>
        <v>443820129000000</v>
      </c>
      <c r="AC6" s="24">
        <f>INDEX(Data!$B$64:$AI$64,MATCH(AC$1,Data!$B$1:$AI$1,0))*10^12</f>
        <v>444244385000000</v>
      </c>
      <c r="AD6" s="24">
        <f>INDEX(Data!$B$64:$AI$64,MATCH(AD$1,Data!$B$1:$AI$1,0))*10^12</f>
        <v>444360382000000</v>
      </c>
      <c r="AE6" s="24">
        <f>INDEX(Data!$B$64:$AI$64,MATCH(AE$1,Data!$B$1:$AI$1,0))*10^12</f>
        <v>444790833000000</v>
      </c>
      <c r="AF6" s="24">
        <f>INDEX(Data!$B$64:$AI$64,MATCH(AF$1,Data!$B$1:$AI$1,0))*10^12</f>
        <v>445156006000000</v>
      </c>
      <c r="AG6" s="24">
        <f>INDEX(Data!$B$64:$AI$64,MATCH(AG$1,Data!$B$1:$AI$1,0))*10^12</f>
        <v>445652893000000</v>
      </c>
      <c r="AH6" s="24">
        <f>INDEX(Data!$B$64:$AI$64,MATCH(AH$1,Data!$B$1:$AI$1,0))*10^12</f>
        <v>445562012000000</v>
      </c>
      <c r="AI6" s="24">
        <f>INDEX(Data!$B$64:$AI$64,MATCH(AI$1,Data!$B$1:$AI$1,0))*10^12</f>
        <v>446376099000000</v>
      </c>
    </row>
    <row r="7" spans="1:35" x14ac:dyDescent="0.45">
      <c r="A7" s="6" t="s">
        <v>86</v>
      </c>
      <c r="B7" s="24">
        <v>0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4">
        <v>0</v>
      </c>
      <c r="AI7" s="24">
        <v>0</v>
      </c>
    </row>
    <row r="8" spans="1:35" x14ac:dyDescent="0.45">
      <c r="A8" s="6" t="s">
        <v>99</v>
      </c>
      <c r="B8" s="24">
        <f>INDEX(Data!$B$83:$AI$83,MATCH(B$1,Data!$B$1:$AI$1,0))*10^12</f>
        <v>69368279000000</v>
      </c>
      <c r="C8" s="24">
        <f>INDEX(Data!$B$83:$AI$83,MATCH(C$1,Data!$B$1:$AI$1,0))*10^12</f>
        <v>68730209000000</v>
      </c>
      <c r="D8" s="24">
        <f>INDEX(Data!$B$83:$AI$83,MATCH(D$1,Data!$B$1:$AI$1,0))*10^12</f>
        <v>67718277000000</v>
      </c>
      <c r="E8" s="24">
        <f>INDEX(Data!$B$83:$AI$83,MATCH(E$1,Data!$B$1:$AI$1,0))*10^12</f>
        <v>68715530000000</v>
      </c>
      <c r="F8" s="24">
        <f>INDEX(Data!$B$83:$AI$83,MATCH(F$1,Data!$B$1:$AI$1,0))*10^12</f>
        <v>69726378999999.992</v>
      </c>
      <c r="G8" s="24">
        <f>INDEX(Data!$B$83:$AI$83,MATCH(G$1,Data!$B$1:$AI$1,0))*10^12</f>
        <v>70543793000000</v>
      </c>
      <c r="H8" s="24">
        <f>INDEX(Data!$B$83:$AI$83,MATCH(H$1,Data!$B$1:$AI$1,0))*10^12</f>
        <v>71229324000000</v>
      </c>
      <c r="I8" s="24">
        <f>INDEX(Data!$B$83:$AI$83,MATCH(I$1,Data!$B$1:$AI$1,0))*10^12</f>
        <v>71772758000000</v>
      </c>
      <c r="J8" s="24">
        <f>INDEX(Data!$B$83:$AI$83,MATCH(J$1,Data!$B$1:$AI$1,0))*10^12</f>
        <v>72264702000000</v>
      </c>
      <c r="K8" s="24">
        <f>INDEX(Data!$B$83:$AI$83,MATCH(K$1,Data!$B$1:$AI$1,0))*10^12</f>
        <v>72713646000000</v>
      </c>
      <c r="L8" s="24">
        <f>INDEX(Data!$B$83:$AI$83,MATCH(L$1,Data!$B$1:$AI$1,0))*10^12</f>
        <v>73036621000000</v>
      </c>
      <c r="M8" s="24">
        <f>INDEX(Data!$B$83:$AI$83,MATCH(M$1,Data!$B$1:$AI$1,0))*10^12</f>
        <v>73397026000000</v>
      </c>
      <c r="N8" s="24">
        <f>INDEX(Data!$B$83:$AI$83,MATCH(N$1,Data!$B$1:$AI$1,0))*10^12</f>
        <v>73677490000000</v>
      </c>
      <c r="O8" s="24">
        <f>INDEX(Data!$B$83:$AI$83,MATCH(O$1,Data!$B$1:$AI$1,0))*10^12</f>
        <v>73845238000000</v>
      </c>
      <c r="P8" s="24">
        <f>INDEX(Data!$B$83:$AI$83,MATCH(P$1,Data!$B$1:$AI$1,0))*10^12</f>
        <v>74162979000000</v>
      </c>
      <c r="Q8" s="24">
        <f>INDEX(Data!$B$83:$AI$83,MATCH(Q$1,Data!$B$1:$AI$1,0))*10^12</f>
        <v>74896156000000</v>
      </c>
      <c r="R8" s="24">
        <f>INDEX(Data!$B$83:$AI$83,MATCH(R$1,Data!$B$1:$AI$1,0))*10^12</f>
        <v>75131866000000</v>
      </c>
      <c r="S8" s="24">
        <f>INDEX(Data!$B$83:$AI$83,MATCH(S$1,Data!$B$1:$AI$1,0))*10^12</f>
        <v>75455582000000</v>
      </c>
      <c r="T8" s="24">
        <f>INDEX(Data!$B$83:$AI$83,MATCH(T$1,Data!$B$1:$AI$1,0))*10^12</f>
        <v>75803673000000</v>
      </c>
      <c r="U8" s="24">
        <f>INDEX(Data!$B$83:$AI$83,MATCH(U$1,Data!$B$1:$AI$1,0))*10^12</f>
        <v>76149841000000</v>
      </c>
      <c r="V8" s="24">
        <f>INDEX(Data!$B$83:$AI$83,MATCH(V$1,Data!$B$1:$AI$1,0))*10^12</f>
        <v>76675644000000</v>
      </c>
      <c r="W8" s="24">
        <f>INDEX(Data!$B$83:$AI$83,MATCH(W$1,Data!$B$1:$AI$1,0))*10^12</f>
        <v>77203445000000</v>
      </c>
      <c r="X8" s="24">
        <f>INDEX(Data!$B$83:$AI$83,MATCH(X$1,Data!$B$1:$AI$1,0))*10^12</f>
        <v>77662758000000</v>
      </c>
      <c r="Y8" s="24">
        <f>INDEX(Data!$B$83:$AI$83,MATCH(Y$1,Data!$B$1:$AI$1,0))*10^12</f>
        <v>78083939000000</v>
      </c>
      <c r="Z8" s="24">
        <f>INDEX(Data!$B$83:$AI$83,MATCH(Z$1,Data!$B$1:$AI$1,0))*10^12</f>
        <v>78443459000000</v>
      </c>
      <c r="AA8" s="24">
        <f>INDEX(Data!$B$83:$AI$83,MATCH(AA$1,Data!$B$1:$AI$1,0))*10^12</f>
        <v>78853607000000</v>
      </c>
      <c r="AB8" s="24">
        <f>INDEX(Data!$B$83:$AI$83,MATCH(AB$1,Data!$B$1:$AI$1,0))*10^12</f>
        <v>79295212000000</v>
      </c>
      <c r="AC8" s="24">
        <f>INDEX(Data!$B$83:$AI$83,MATCH(AC$1,Data!$B$1:$AI$1,0))*10^12</f>
        <v>79770500000000</v>
      </c>
      <c r="AD8" s="24">
        <f>INDEX(Data!$B$83:$AI$83,MATCH(AD$1,Data!$B$1:$AI$1,0))*10^12</f>
        <v>80297318000000</v>
      </c>
      <c r="AE8" s="24">
        <f>INDEX(Data!$B$83:$AI$83,MATCH(AE$1,Data!$B$1:$AI$1,0))*10^12</f>
        <v>80856262000000</v>
      </c>
      <c r="AF8" s="24">
        <f>INDEX(Data!$B$83:$AI$83,MATCH(AF$1,Data!$B$1:$AI$1,0))*10^12</f>
        <v>81432121000000</v>
      </c>
      <c r="AG8" s="24">
        <f>INDEX(Data!$B$83:$AI$83,MATCH(AG$1,Data!$B$1:$AI$1,0))*10^12</f>
        <v>82053825000000</v>
      </c>
      <c r="AH8" s="24">
        <f>INDEX(Data!$B$83:$AI$83,MATCH(AH$1,Data!$B$1:$AI$1,0))*10^12</f>
        <v>82680275000000</v>
      </c>
      <c r="AI8" s="24">
        <f>INDEX(Data!$B$83:$AI$83,MATCH(AI$1,Data!$B$1:$AI$1,0))*10^12</f>
        <v>83280586000000</v>
      </c>
    </row>
    <row r="9" spans="1:35" x14ac:dyDescent="0.45">
      <c r="A9" s="6" t="s">
        <v>87</v>
      </c>
      <c r="B9" s="24">
        <f>INDEX(Data!$B$100:$AI$100,MATCH(B$1,Data!$B$1:$AI$1,0))*10^15-SUM(B2:B8)</f>
        <v>3664904509000000</v>
      </c>
      <c r="C9" s="24">
        <f>INDEX(Data!$B$100:$AI$100,MATCH(C$1,Data!$B$1:$AI$1,0))*10^15-SUM(C2:C8)</f>
        <v>3855905803000000</v>
      </c>
      <c r="D9" s="24">
        <f>INDEX(Data!$B$100:$AI$100,MATCH(D$1,Data!$B$1:$AI$1,0))*10^15-SUM(D2:D8)</f>
        <v>3917182520000000</v>
      </c>
      <c r="E9" s="24">
        <f>INDEX(Data!$B$100:$AI$100,MATCH(E$1,Data!$B$1:$AI$1,0))*10^15-SUM(E2:E8)</f>
        <v>4065178767000000</v>
      </c>
      <c r="F9" s="24">
        <f>INDEX(Data!$B$100:$AI$100,MATCH(F$1,Data!$B$1:$AI$1,0))*10^15-SUM(F2:F8)</f>
        <v>4167451678000000</v>
      </c>
      <c r="G9" s="24">
        <f>INDEX(Data!$B$100:$AI$100,MATCH(G$1,Data!$B$1:$AI$1,0))*10^15-SUM(G2:G8)</f>
        <v>4235155348000000</v>
      </c>
      <c r="H9" s="24">
        <f>INDEX(Data!$B$100:$AI$100,MATCH(H$1,Data!$B$1:$AI$1,0))*10^15-SUM(H2:H8)</f>
        <v>4330852666000000</v>
      </c>
      <c r="I9" s="24">
        <f>INDEX(Data!$B$100:$AI$100,MATCH(I$1,Data!$B$1:$AI$1,0))*10^15-SUM(I2:I8)</f>
        <v>4430397207000000</v>
      </c>
      <c r="J9" s="24">
        <f>INDEX(Data!$B$100:$AI$100,MATCH(J$1,Data!$B$1:$AI$1,0))*10^15-SUM(J2:J8)</f>
        <v>4513147480000000</v>
      </c>
      <c r="K9" s="24">
        <f>INDEX(Data!$B$100:$AI$100,MATCH(K$1,Data!$B$1:$AI$1,0))*10^15-SUM(K2:K8)</f>
        <v>4594503902000000</v>
      </c>
      <c r="L9" s="24">
        <f>INDEX(Data!$B$100:$AI$100,MATCH(L$1,Data!$B$1:$AI$1,0))*10^15-SUM(L2:L8)</f>
        <v>4671408016000000</v>
      </c>
      <c r="M9" s="24">
        <f>INDEX(Data!$B$100:$AI$100,MATCH(M$1,Data!$B$1:$AI$1,0))*10^15-SUM(M2:M8)</f>
        <v>4738988157000000</v>
      </c>
      <c r="N9" s="24">
        <f>INDEX(Data!$B$100:$AI$100,MATCH(N$1,Data!$B$1:$AI$1,0))*10^15-SUM(N2:N8)</f>
        <v>4777202448000000</v>
      </c>
      <c r="O9" s="24">
        <f>INDEX(Data!$B$100:$AI$100,MATCH(O$1,Data!$B$1:$AI$1,0))*10^15-SUM(O2:O8)</f>
        <v>4804996117000000</v>
      </c>
      <c r="P9" s="24">
        <f>INDEX(Data!$B$100:$AI$100,MATCH(P$1,Data!$B$1:$AI$1,0))*10^15-SUM(P2:P8)</f>
        <v>4834953927000000</v>
      </c>
      <c r="Q9" s="24">
        <f>INDEX(Data!$B$100:$AI$100,MATCH(Q$1,Data!$B$1:$AI$1,0))*10^15-SUM(Q2:Q8)</f>
        <v>4863142684000000</v>
      </c>
      <c r="R9" s="24">
        <f>INDEX(Data!$B$100:$AI$100,MATCH(R$1,Data!$B$1:$AI$1,0))*10^15-SUM(R2:R8)</f>
        <v>4883309899000000</v>
      </c>
      <c r="S9" s="24">
        <f>INDEX(Data!$B$100:$AI$100,MATCH(S$1,Data!$B$1:$AI$1,0))*10^15-SUM(S2:S8)</f>
        <v>4906750996000000</v>
      </c>
      <c r="T9" s="24">
        <f>INDEX(Data!$B$100:$AI$100,MATCH(T$1,Data!$B$1:$AI$1,0))*10^15-SUM(T2:T8)</f>
        <v>4937527903000000</v>
      </c>
      <c r="U9" s="24">
        <f>INDEX(Data!$B$100:$AI$100,MATCH(U$1,Data!$B$1:$AI$1,0))*10^15-SUM(U2:U8)</f>
        <v>4972651045000000</v>
      </c>
      <c r="V9" s="24">
        <f>INDEX(Data!$B$100:$AI$100,MATCH(V$1,Data!$B$1:$AI$1,0))*10^15-SUM(V2:V8)</f>
        <v>5005003700000000</v>
      </c>
      <c r="W9" s="24">
        <f>INDEX(Data!$B$100:$AI$100,MATCH(W$1,Data!$B$1:$AI$1,0))*10^15-SUM(W2:W8)</f>
        <v>5047059183000000</v>
      </c>
      <c r="X9" s="24">
        <f>INDEX(Data!$B$100:$AI$100,MATCH(X$1,Data!$B$1:$AI$1,0))*10^15-SUM(X2:X8)</f>
        <v>5082149887000000</v>
      </c>
      <c r="Y9" s="24">
        <f>INDEX(Data!$B$100:$AI$100,MATCH(Y$1,Data!$B$1:$AI$1,0))*10^15-SUM(Y2:Y8)</f>
        <v>5111033687000000</v>
      </c>
      <c r="Z9" s="24">
        <f>INDEX(Data!$B$100:$AI$100,MATCH(Z$1,Data!$B$1:$AI$1,0))*10^15-SUM(Z2:Z8)</f>
        <v>5141380175000000</v>
      </c>
      <c r="AA9" s="24">
        <f>INDEX(Data!$B$100:$AI$100,MATCH(AA$1,Data!$B$1:$AI$1,0))*10^15-SUM(AA2:AA8)</f>
        <v>5172393757000000</v>
      </c>
      <c r="AB9" s="24">
        <f>INDEX(Data!$B$100:$AI$100,MATCH(AB$1,Data!$B$1:$AI$1,0))*10^15-SUM(AB2:AB8)</f>
        <v>5199227309000000</v>
      </c>
      <c r="AC9" s="24">
        <f>INDEX(Data!$B$100:$AI$100,MATCH(AC$1,Data!$B$1:$AI$1,0))*10^15-SUM(AC2:AC8)</f>
        <v>5232983862000000</v>
      </c>
      <c r="AD9" s="24">
        <f>INDEX(Data!$B$100:$AI$100,MATCH(AD$1,Data!$B$1:$AI$1,0))*10^15-SUM(AD2:AD8)</f>
        <v>5269032105000000</v>
      </c>
      <c r="AE9" s="24">
        <f>INDEX(Data!$B$100:$AI$100,MATCH(AE$1,Data!$B$1:$AI$1,0))*10^15-SUM(AE2:AE8)</f>
        <v>5305327156000000</v>
      </c>
      <c r="AF9" s="24">
        <f>INDEX(Data!$B$100:$AI$100,MATCH(AF$1,Data!$B$1:$AI$1,0))*10^15-SUM(AF2:AF8)</f>
        <v>5343888636000000</v>
      </c>
      <c r="AG9" s="24">
        <f>INDEX(Data!$B$100:$AI$100,MATCH(AG$1,Data!$B$1:$AI$1,0))*10^15-SUM(AG2:AG8)</f>
        <v>5384611949000000</v>
      </c>
      <c r="AH9" s="24">
        <f>INDEX(Data!$B$100:$AI$100,MATCH(AH$1,Data!$B$1:$AI$1,0))*10^15-SUM(AH2:AH8)</f>
        <v>5420732874000000</v>
      </c>
      <c r="AI9" s="24">
        <f>INDEX(Data!$B$100:$AI$100,MATCH(AI$1,Data!$B$1:$AI$1,0))*10^15-SUM(AI2:AI8)</f>
        <v>5463926565000000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9"/>
  <sheetViews>
    <sheetView topLeftCell="T1" workbookViewId="0">
      <selection activeCell="B9" sqref="B9:AI9"/>
    </sheetView>
  </sheetViews>
  <sheetFormatPr defaultColWidth="9.1328125" defaultRowHeight="14.25" x14ac:dyDescent="0.45"/>
  <cols>
    <col min="1" max="1" width="39.86328125" style="6" customWidth="1"/>
    <col min="2" max="35" width="9.59765625" style="6" bestFit="1" customWidth="1"/>
    <col min="36" max="16384" width="9.1328125" style="6"/>
  </cols>
  <sheetData>
    <row r="1" spans="1:35" x14ac:dyDescent="0.45">
      <c r="A1" s="1" t="s">
        <v>0</v>
      </c>
      <c r="B1" s="25">
        <v>2017</v>
      </c>
      <c r="C1" s="25">
        <v>2018</v>
      </c>
      <c r="D1" s="25">
        <v>2019</v>
      </c>
      <c r="E1" s="25">
        <v>2020</v>
      </c>
      <c r="F1" s="25">
        <v>2021</v>
      </c>
      <c r="G1" s="25">
        <v>2022</v>
      </c>
      <c r="H1" s="25">
        <v>2023</v>
      </c>
      <c r="I1" s="25">
        <v>2024</v>
      </c>
      <c r="J1" s="25">
        <v>2025</v>
      </c>
      <c r="K1" s="25">
        <v>2026</v>
      </c>
      <c r="L1" s="25">
        <v>2027</v>
      </c>
      <c r="M1" s="25">
        <v>2028</v>
      </c>
      <c r="N1" s="25">
        <v>2029</v>
      </c>
      <c r="O1" s="25">
        <v>2030</v>
      </c>
      <c r="P1" s="25">
        <v>2031</v>
      </c>
      <c r="Q1" s="25">
        <v>2032</v>
      </c>
      <c r="R1" s="25">
        <v>2033</v>
      </c>
      <c r="S1" s="25">
        <v>2034</v>
      </c>
      <c r="T1" s="25">
        <v>2035</v>
      </c>
      <c r="U1" s="25">
        <v>2036</v>
      </c>
      <c r="V1" s="25">
        <v>2037</v>
      </c>
      <c r="W1" s="25">
        <v>2038</v>
      </c>
      <c r="X1" s="25">
        <v>2039</v>
      </c>
      <c r="Y1" s="25">
        <v>2040</v>
      </c>
      <c r="Z1" s="25">
        <v>2041</v>
      </c>
      <c r="AA1" s="25">
        <v>2042</v>
      </c>
      <c r="AB1" s="25">
        <v>2043</v>
      </c>
      <c r="AC1" s="25">
        <v>2044</v>
      </c>
      <c r="AD1" s="25">
        <v>2045</v>
      </c>
      <c r="AE1" s="25">
        <v>2046</v>
      </c>
      <c r="AF1" s="25">
        <v>2047</v>
      </c>
      <c r="AG1" s="25">
        <v>2048</v>
      </c>
      <c r="AH1" s="25">
        <v>2049</v>
      </c>
      <c r="AI1" s="25">
        <v>2050</v>
      </c>
    </row>
    <row r="2" spans="1:35" x14ac:dyDescent="0.45">
      <c r="A2" s="6" t="s">
        <v>81</v>
      </c>
      <c r="B2" s="24">
        <v>0</v>
      </c>
      <c r="C2" s="24">
        <v>0</v>
      </c>
      <c r="D2" s="24">
        <v>0</v>
      </c>
      <c r="E2" s="24">
        <v>0</v>
      </c>
      <c r="F2" s="24">
        <v>0</v>
      </c>
      <c r="G2" s="24">
        <v>0</v>
      </c>
      <c r="H2" s="24">
        <v>0</v>
      </c>
      <c r="I2" s="24">
        <v>0</v>
      </c>
      <c r="J2" s="24">
        <v>0</v>
      </c>
      <c r="K2" s="24">
        <v>0</v>
      </c>
      <c r="L2" s="24">
        <v>0</v>
      </c>
      <c r="M2" s="24">
        <v>0</v>
      </c>
      <c r="N2" s="24">
        <v>0</v>
      </c>
      <c r="O2" s="24">
        <v>0</v>
      </c>
      <c r="P2" s="24">
        <v>0</v>
      </c>
      <c r="Q2" s="24">
        <v>0</v>
      </c>
      <c r="R2" s="24">
        <v>0</v>
      </c>
      <c r="S2" s="24">
        <v>0</v>
      </c>
      <c r="T2" s="24">
        <v>0</v>
      </c>
      <c r="U2" s="24">
        <v>0</v>
      </c>
      <c r="V2" s="24">
        <v>0</v>
      </c>
      <c r="W2" s="24">
        <v>0</v>
      </c>
      <c r="X2" s="24">
        <v>0</v>
      </c>
      <c r="Y2" s="24">
        <v>0</v>
      </c>
      <c r="Z2" s="24">
        <v>0</v>
      </c>
      <c r="AA2" s="24">
        <v>0</v>
      </c>
      <c r="AB2" s="24">
        <v>0</v>
      </c>
      <c r="AC2" s="24">
        <v>0</v>
      </c>
      <c r="AD2" s="24">
        <v>0</v>
      </c>
      <c r="AE2" s="24">
        <v>0</v>
      </c>
      <c r="AF2" s="24">
        <v>0</v>
      </c>
      <c r="AG2" s="24">
        <v>0</v>
      </c>
      <c r="AH2" s="24">
        <v>0</v>
      </c>
      <c r="AI2" s="24">
        <v>0</v>
      </c>
    </row>
    <row r="3" spans="1:35" x14ac:dyDescent="0.45">
      <c r="A3" s="6" t="s">
        <v>82</v>
      </c>
      <c r="B3" s="24">
        <v>0</v>
      </c>
      <c r="C3" s="24">
        <v>0</v>
      </c>
      <c r="D3" s="24">
        <v>0</v>
      </c>
      <c r="E3" s="24">
        <v>0</v>
      </c>
      <c r="F3" s="24">
        <v>0</v>
      </c>
      <c r="G3" s="24">
        <v>0</v>
      </c>
      <c r="H3" s="24">
        <v>0</v>
      </c>
      <c r="I3" s="24">
        <v>0</v>
      </c>
      <c r="J3" s="24">
        <v>0</v>
      </c>
      <c r="K3" s="24">
        <v>0</v>
      </c>
      <c r="L3" s="24">
        <v>0</v>
      </c>
      <c r="M3" s="24">
        <v>0</v>
      </c>
      <c r="N3" s="24">
        <v>0</v>
      </c>
      <c r="O3" s="24">
        <v>0</v>
      </c>
      <c r="P3" s="24">
        <v>0</v>
      </c>
      <c r="Q3" s="24">
        <v>0</v>
      </c>
      <c r="R3" s="24">
        <v>0</v>
      </c>
      <c r="S3" s="24">
        <v>0</v>
      </c>
      <c r="T3" s="24">
        <v>0</v>
      </c>
      <c r="U3" s="24">
        <v>0</v>
      </c>
      <c r="V3" s="24">
        <v>0</v>
      </c>
      <c r="W3" s="24">
        <v>0</v>
      </c>
      <c r="X3" s="24">
        <v>0</v>
      </c>
      <c r="Y3" s="24">
        <v>0</v>
      </c>
      <c r="Z3" s="24">
        <v>0</v>
      </c>
      <c r="AA3" s="24">
        <v>0</v>
      </c>
      <c r="AB3" s="24">
        <v>0</v>
      </c>
      <c r="AC3" s="24">
        <v>0</v>
      </c>
      <c r="AD3" s="24">
        <v>0</v>
      </c>
      <c r="AE3" s="24">
        <v>0</v>
      </c>
      <c r="AF3" s="24">
        <v>0</v>
      </c>
      <c r="AG3" s="24">
        <v>0</v>
      </c>
      <c r="AH3" s="24">
        <v>0</v>
      </c>
      <c r="AI3" s="24">
        <v>0</v>
      </c>
    </row>
    <row r="4" spans="1:35" x14ac:dyDescent="0.45">
      <c r="A4" s="6" t="s">
        <v>83</v>
      </c>
      <c r="B4" s="24">
        <v>0</v>
      </c>
      <c r="C4" s="24">
        <v>0</v>
      </c>
      <c r="D4" s="24">
        <v>0</v>
      </c>
      <c r="E4" s="24">
        <v>0</v>
      </c>
      <c r="F4" s="24">
        <v>0</v>
      </c>
      <c r="G4" s="24">
        <v>0</v>
      </c>
      <c r="H4" s="24">
        <v>0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P4" s="24">
        <v>0</v>
      </c>
      <c r="Q4" s="24">
        <v>0</v>
      </c>
      <c r="R4" s="24">
        <v>0</v>
      </c>
      <c r="S4" s="24">
        <v>0</v>
      </c>
      <c r="T4" s="24">
        <v>0</v>
      </c>
      <c r="U4" s="24">
        <v>0</v>
      </c>
      <c r="V4" s="24">
        <v>0</v>
      </c>
      <c r="W4" s="24">
        <v>0</v>
      </c>
      <c r="X4" s="24">
        <v>0</v>
      </c>
      <c r="Y4" s="24">
        <v>0</v>
      </c>
      <c r="Z4" s="24">
        <v>0</v>
      </c>
      <c r="AA4" s="24">
        <v>0</v>
      </c>
      <c r="AB4" s="24">
        <v>0</v>
      </c>
      <c r="AC4" s="24">
        <v>0</v>
      </c>
      <c r="AD4" s="24">
        <v>0</v>
      </c>
      <c r="AE4" s="24">
        <v>0</v>
      </c>
      <c r="AF4" s="24">
        <v>0</v>
      </c>
      <c r="AG4" s="24">
        <v>0</v>
      </c>
      <c r="AH4" s="24">
        <v>0</v>
      </c>
      <c r="AI4" s="24">
        <v>0</v>
      </c>
    </row>
    <row r="5" spans="1:35" x14ac:dyDescent="0.45">
      <c r="A5" s="6" t="s">
        <v>84</v>
      </c>
      <c r="B5" s="24">
        <v>0</v>
      </c>
      <c r="C5" s="24">
        <v>0</v>
      </c>
      <c r="D5" s="24">
        <v>0</v>
      </c>
      <c r="E5" s="24">
        <v>0</v>
      </c>
      <c r="F5" s="24">
        <v>0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  <c r="AG5" s="24">
        <v>0</v>
      </c>
      <c r="AH5" s="24">
        <v>0</v>
      </c>
      <c r="AI5" s="24">
        <v>0</v>
      </c>
    </row>
    <row r="6" spans="1:35" x14ac:dyDescent="0.45">
      <c r="A6" s="6" t="s">
        <v>85</v>
      </c>
      <c r="B6" s="24">
        <v>0</v>
      </c>
      <c r="C6" s="24">
        <v>0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>
        <v>0</v>
      </c>
      <c r="AH6" s="24">
        <v>0</v>
      </c>
      <c r="AI6" s="24">
        <v>0</v>
      </c>
    </row>
    <row r="7" spans="1:35" x14ac:dyDescent="0.45">
      <c r="A7" s="6" t="s">
        <v>86</v>
      </c>
      <c r="B7" s="24">
        <v>0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4">
        <v>0</v>
      </c>
      <c r="AI7" s="24">
        <v>0</v>
      </c>
    </row>
    <row r="8" spans="1:35" x14ac:dyDescent="0.45">
      <c r="A8" s="6" t="s">
        <v>99</v>
      </c>
      <c r="B8" s="24">
        <v>0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24">
        <v>0</v>
      </c>
      <c r="Y8" s="24">
        <v>0</v>
      </c>
      <c r="Z8" s="24">
        <v>0</v>
      </c>
      <c r="AA8" s="24">
        <v>0</v>
      </c>
      <c r="AB8" s="24">
        <v>0</v>
      </c>
      <c r="AC8" s="24">
        <v>0</v>
      </c>
      <c r="AD8" s="24">
        <v>0</v>
      </c>
      <c r="AE8" s="24">
        <v>0</v>
      </c>
      <c r="AF8" s="24">
        <v>0</v>
      </c>
      <c r="AG8" s="24">
        <v>0</v>
      </c>
      <c r="AH8" s="24">
        <v>0</v>
      </c>
      <c r="AI8" s="24">
        <v>0</v>
      </c>
    </row>
    <row r="9" spans="1:35" x14ac:dyDescent="0.45">
      <c r="A9" s="6" t="s">
        <v>87</v>
      </c>
      <c r="B9" s="24">
        <f>INDEX(Data!$B$106:$AI$106,MATCH(B$1,Data!$B$1:$AI$1,0))*10^15-SUM(B2:B8)</f>
        <v>783996000000000</v>
      </c>
      <c r="C9" s="24">
        <f>INDEX(Data!$B$106:$AI$106,MATCH(C$1,Data!$B$1:$AI$1,0))*10^15-SUM(C2:C8)</f>
        <v>782418000000000</v>
      </c>
      <c r="D9" s="24">
        <f>INDEX(Data!$B$106:$AI$106,MATCH(D$1,Data!$B$1:$AI$1,0))*10^15-SUM(D2:D8)</f>
        <v>802768000000000</v>
      </c>
      <c r="E9" s="24">
        <f>INDEX(Data!$B$106:$AI$106,MATCH(E$1,Data!$B$1:$AI$1,0))*10^15-SUM(E2:E8)</f>
        <v>837631000000000</v>
      </c>
      <c r="F9" s="24">
        <f>INDEX(Data!$B$106:$AI$106,MATCH(F$1,Data!$B$1:$AI$1,0))*10^15-SUM(F2:F8)</f>
        <v>838947000000000</v>
      </c>
      <c r="G9" s="24">
        <f>INDEX(Data!$B$106:$AI$106,MATCH(G$1,Data!$B$1:$AI$1,0))*10^15-SUM(G2:G8)</f>
        <v>840181000000000</v>
      </c>
      <c r="H9" s="24">
        <f>INDEX(Data!$B$106:$AI$106,MATCH(H$1,Data!$B$1:$AI$1,0))*10^15-SUM(H2:H8)</f>
        <v>841317000000000</v>
      </c>
      <c r="I9" s="24">
        <f>INDEX(Data!$B$106:$AI$106,MATCH(I$1,Data!$B$1:$AI$1,0))*10^15-SUM(I2:I8)</f>
        <v>844534000000000</v>
      </c>
      <c r="J9" s="24">
        <f>INDEX(Data!$B$106:$AI$106,MATCH(J$1,Data!$B$1:$AI$1,0))*10^15-SUM(J2:J8)</f>
        <v>845605000000000</v>
      </c>
      <c r="K9" s="24">
        <f>INDEX(Data!$B$106:$AI$106,MATCH(K$1,Data!$B$1:$AI$1,0))*10^15-SUM(K2:K8)</f>
        <v>845902000000000</v>
      </c>
      <c r="L9" s="24">
        <f>INDEX(Data!$B$106:$AI$106,MATCH(L$1,Data!$B$1:$AI$1,0))*10^15-SUM(L2:L8)</f>
        <v>846118000000000</v>
      </c>
      <c r="M9" s="24">
        <f>INDEX(Data!$B$106:$AI$106,MATCH(M$1,Data!$B$1:$AI$1,0))*10^15-SUM(M2:M8)</f>
        <v>851530000000000</v>
      </c>
      <c r="N9" s="24">
        <f>INDEX(Data!$B$106:$AI$106,MATCH(N$1,Data!$B$1:$AI$1,0))*10^15-SUM(N2:N8)</f>
        <v>852831000000000</v>
      </c>
      <c r="O9" s="24">
        <f>INDEX(Data!$B$106:$AI$106,MATCH(O$1,Data!$B$1:$AI$1,0))*10^15-SUM(O2:O8)</f>
        <v>855325000000000</v>
      </c>
      <c r="P9" s="24">
        <f>INDEX(Data!$B$106:$AI$106,MATCH(P$1,Data!$B$1:$AI$1,0))*10^15-SUM(P2:P8)</f>
        <v>846386000000000</v>
      </c>
      <c r="Q9" s="24">
        <f>INDEX(Data!$B$106:$AI$106,MATCH(Q$1,Data!$B$1:$AI$1,0))*10^15-SUM(Q2:Q8)</f>
        <v>847307000000000</v>
      </c>
      <c r="R9" s="24">
        <f>INDEX(Data!$B$106:$AI$106,MATCH(R$1,Data!$B$1:$AI$1,0))*10^15-SUM(R2:R8)</f>
        <v>848446000000000</v>
      </c>
      <c r="S9" s="24">
        <f>INDEX(Data!$B$106:$AI$106,MATCH(S$1,Data!$B$1:$AI$1,0))*10^15-SUM(S2:S8)</f>
        <v>848728000000000</v>
      </c>
      <c r="T9" s="24">
        <f>INDEX(Data!$B$106:$AI$106,MATCH(T$1,Data!$B$1:$AI$1,0))*10^15-SUM(T2:T8)</f>
        <v>848774000000000</v>
      </c>
      <c r="U9" s="24">
        <f>INDEX(Data!$B$106:$AI$106,MATCH(U$1,Data!$B$1:$AI$1,0))*10^15-SUM(U2:U8)</f>
        <v>848780000000000</v>
      </c>
      <c r="V9" s="24">
        <f>INDEX(Data!$B$106:$AI$106,MATCH(V$1,Data!$B$1:$AI$1,0))*10^15-SUM(V2:V8)</f>
        <v>848772000000000</v>
      </c>
      <c r="W9" s="24">
        <f>INDEX(Data!$B$106:$AI$106,MATCH(W$1,Data!$B$1:$AI$1,0))*10^15-SUM(W2:W8)</f>
        <v>848747000000000</v>
      </c>
      <c r="X9" s="24">
        <f>INDEX(Data!$B$106:$AI$106,MATCH(X$1,Data!$B$1:$AI$1,0))*10^15-SUM(X2:X8)</f>
        <v>848726000000000</v>
      </c>
      <c r="Y9" s="24">
        <f>INDEX(Data!$B$106:$AI$106,MATCH(Y$1,Data!$B$1:$AI$1,0))*10^15-SUM(Y2:Y8)</f>
        <v>848698000000000</v>
      </c>
      <c r="Z9" s="24">
        <f>INDEX(Data!$B$106:$AI$106,MATCH(Z$1,Data!$B$1:$AI$1,0))*10^15-SUM(Z2:Z8)</f>
        <v>848703000000000</v>
      </c>
      <c r="AA9" s="24">
        <f>INDEX(Data!$B$106:$AI$106,MATCH(AA$1,Data!$B$1:$AI$1,0))*10^15-SUM(AA2:AA8)</f>
        <v>844512000000000</v>
      </c>
      <c r="AB9" s="24">
        <f>INDEX(Data!$B$106:$AI$106,MATCH(AB$1,Data!$B$1:$AI$1,0))*10^15-SUM(AB2:AB8)</f>
        <v>840107000000000</v>
      </c>
      <c r="AC9" s="24">
        <f>INDEX(Data!$B$106:$AI$106,MATCH(AC$1,Data!$B$1:$AI$1,0))*10^15-SUM(AC2:AC8)</f>
        <v>838936000000000</v>
      </c>
      <c r="AD9" s="24">
        <f>INDEX(Data!$B$106:$AI$106,MATCH(AD$1,Data!$B$1:$AI$1,0))*10^15-SUM(AD2:AD8)</f>
        <v>837246000000000</v>
      </c>
      <c r="AE9" s="24">
        <f>INDEX(Data!$B$106:$AI$106,MATCH(AE$1,Data!$B$1:$AI$1,0))*10^15-SUM(AE2:AE8)</f>
        <v>837240000000000</v>
      </c>
      <c r="AF9" s="24">
        <f>INDEX(Data!$B$106:$AI$106,MATCH(AF$1,Data!$B$1:$AI$1,0))*10^15-SUM(AF2:AF8)</f>
        <v>837227000000000</v>
      </c>
      <c r="AG9" s="24">
        <f>INDEX(Data!$B$106:$AI$106,MATCH(AG$1,Data!$B$1:$AI$1,0))*10^15-SUM(AG2:AG8)</f>
        <v>837216000000000</v>
      </c>
      <c r="AH9" s="24">
        <f>INDEX(Data!$B$106:$AI$106,MATCH(AH$1,Data!$B$1:$AI$1,0))*10^15-SUM(AH2:AH8)</f>
        <v>837206000000000</v>
      </c>
      <c r="AI9" s="24">
        <f>INDEX(Data!$B$106:$AI$106,MATCH(AI$1,Data!$B$1:$AI$1,0))*10^15-SUM(AI2:AI8)</f>
        <v>837194000000000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9"/>
  <sheetViews>
    <sheetView workbookViewId="0">
      <selection activeCell="B2" sqref="B2"/>
    </sheetView>
  </sheetViews>
  <sheetFormatPr defaultColWidth="9.1328125" defaultRowHeight="14.25" x14ac:dyDescent="0.45"/>
  <cols>
    <col min="1" max="1" width="39.86328125" style="6" customWidth="1"/>
    <col min="2" max="35" width="9.59765625" style="6" bestFit="1" customWidth="1"/>
    <col min="36" max="16384" width="9.1328125" style="6"/>
  </cols>
  <sheetData>
    <row r="1" spans="1:35" x14ac:dyDescent="0.45">
      <c r="A1" s="1" t="s">
        <v>0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45">
      <c r="A2" s="6" t="s">
        <v>81</v>
      </c>
      <c r="B2" s="24">
        <f>INDEX(Data!$B$8:$AI$8,MATCH(B$1,Data!$B$1:$AI$1,0))*10^12</f>
        <v>53005314000000</v>
      </c>
      <c r="C2" s="24">
        <f>INDEX(Data!$B$8:$AI$8,MATCH(C$1,Data!$B$1:$AI$1,0))*10^12</f>
        <v>59269684000000</v>
      </c>
      <c r="D2" s="24">
        <f>INDEX(Data!$B$8:$AI$8,MATCH(D$1,Data!$B$1:$AI$1,0))*10^12</f>
        <v>56478088000000</v>
      </c>
      <c r="E2" s="24">
        <f>INDEX(Data!$B$8:$AI$8,MATCH(E$1,Data!$B$1:$AI$1,0))*10^12</f>
        <v>57258732000000</v>
      </c>
      <c r="F2" s="24">
        <f>INDEX(Data!$B$8:$AI$8,MATCH(F$1,Data!$B$1:$AI$1,0))*10^12</f>
        <v>57873619000000</v>
      </c>
      <c r="G2" s="24">
        <f>INDEX(Data!$B$8:$AI$8,MATCH(G$1,Data!$B$1:$AI$1,0))*10^12</f>
        <v>57919865000000</v>
      </c>
      <c r="H2" s="24">
        <f>INDEX(Data!$B$8:$AI$8,MATCH(H$1,Data!$B$1:$AI$1,0))*10^12</f>
        <v>57907089000000</v>
      </c>
      <c r="I2" s="24">
        <f>INDEX(Data!$B$8:$AI$8,MATCH(I$1,Data!$B$1:$AI$1,0))*10^12</f>
        <v>57717335000000</v>
      </c>
      <c r="J2" s="24">
        <f>INDEX(Data!$B$8:$AI$8,MATCH(J$1,Data!$B$1:$AI$1,0))*10^12</f>
        <v>57494148000000</v>
      </c>
      <c r="K2" s="24">
        <f>INDEX(Data!$B$8:$AI$8,MATCH(K$1,Data!$B$1:$AI$1,0))*10^12</f>
        <v>57285038000000</v>
      </c>
      <c r="L2" s="24">
        <f>INDEX(Data!$B$8:$AI$8,MATCH(L$1,Data!$B$1:$AI$1,0))*10^12</f>
        <v>56989765000000</v>
      </c>
      <c r="M2" s="24">
        <f>INDEX(Data!$B$8:$AI$8,MATCH(M$1,Data!$B$1:$AI$1,0))*10^12</f>
        <v>56998539000000</v>
      </c>
      <c r="N2" s="24">
        <f>INDEX(Data!$B$8:$AI$8,MATCH(N$1,Data!$B$1:$AI$1,0))*10^12</f>
        <v>56809143000000</v>
      </c>
      <c r="O2" s="24">
        <f>INDEX(Data!$B$8:$AI$8,MATCH(O$1,Data!$B$1:$AI$1,0))*10^12</f>
        <v>56846359000000</v>
      </c>
      <c r="P2" s="24">
        <f>INDEX(Data!$B$8:$AI$8,MATCH(P$1,Data!$B$1:$AI$1,0))*10^12</f>
        <v>57294281000000</v>
      </c>
      <c r="Q2" s="24">
        <f>INDEX(Data!$B$8:$AI$8,MATCH(Q$1,Data!$B$1:$AI$1,0))*10^12</f>
        <v>57626606000000</v>
      </c>
      <c r="R2" s="24">
        <f>INDEX(Data!$B$8:$AI$8,MATCH(R$1,Data!$B$1:$AI$1,0))*10^12</f>
        <v>57885677000000</v>
      </c>
      <c r="S2" s="24">
        <f>INDEX(Data!$B$8:$AI$8,MATCH(S$1,Data!$B$1:$AI$1,0))*10^12</f>
        <v>58555344000000</v>
      </c>
      <c r="T2" s="24">
        <f>INDEX(Data!$B$8:$AI$8,MATCH(T$1,Data!$B$1:$AI$1,0))*10^12</f>
        <v>57975807000000</v>
      </c>
      <c r="U2" s="24">
        <f>INDEX(Data!$B$8:$AI$8,MATCH(U$1,Data!$B$1:$AI$1,0))*10^12</f>
        <v>59109314000000</v>
      </c>
      <c r="V2" s="24">
        <f>INDEX(Data!$B$8:$AI$8,MATCH(V$1,Data!$B$1:$AI$1,0))*10^12</f>
        <v>60435699000000</v>
      </c>
      <c r="W2" s="24">
        <f>INDEX(Data!$B$8:$AI$8,MATCH(W$1,Data!$B$1:$AI$1,0))*10^12</f>
        <v>61577110000000</v>
      </c>
      <c r="X2" s="24">
        <f>INDEX(Data!$B$8:$AI$8,MATCH(X$1,Data!$B$1:$AI$1,0))*10^12</f>
        <v>62277973000000</v>
      </c>
      <c r="Y2" s="24">
        <f>INDEX(Data!$B$8:$AI$8,MATCH(Y$1,Data!$B$1:$AI$1,0))*10^12</f>
        <v>63325478000000</v>
      </c>
      <c r="Z2" s="24">
        <f>INDEX(Data!$B$8:$AI$8,MATCH(Z$1,Data!$B$1:$AI$1,0))*10^12</f>
        <v>64556763000000</v>
      </c>
      <c r="AA2" s="24">
        <f>INDEX(Data!$B$8:$AI$8,MATCH(AA$1,Data!$B$1:$AI$1,0))*10^12</f>
        <v>65515045000000</v>
      </c>
      <c r="AB2" s="24">
        <f>INDEX(Data!$B$8:$AI$8,MATCH(AB$1,Data!$B$1:$AI$1,0))*10^12</f>
        <v>66609451000000.008</v>
      </c>
      <c r="AC2" s="24">
        <f>INDEX(Data!$B$8:$AI$8,MATCH(AC$1,Data!$B$1:$AI$1,0))*10^12</f>
        <v>67842856999999.992</v>
      </c>
      <c r="AD2" s="24">
        <f>INDEX(Data!$B$8:$AI$8,MATCH(AD$1,Data!$B$1:$AI$1,0))*10^12</f>
        <v>69042603000000</v>
      </c>
      <c r="AE2" s="24">
        <f>INDEX(Data!$B$8:$AI$8,MATCH(AE$1,Data!$B$1:$AI$1,0))*10^12</f>
        <v>70081031999999.992</v>
      </c>
      <c r="AF2" s="24">
        <f>INDEX(Data!$B$8:$AI$8,MATCH(AF$1,Data!$B$1:$AI$1,0))*10^12</f>
        <v>71262985000000</v>
      </c>
      <c r="AG2" s="24">
        <f>INDEX(Data!$B$8:$AI$8,MATCH(AG$1,Data!$B$1:$AI$1,0))*10^12</f>
        <v>72396301000000</v>
      </c>
      <c r="AH2" s="24">
        <f>INDEX(Data!$B$8:$AI$8,MATCH(AH$1,Data!$B$1:$AI$1,0))*10^12</f>
        <v>73422028000000</v>
      </c>
      <c r="AI2" s="24">
        <f>INDEX(Data!$B$8:$AI$8,MATCH(AI$1,Data!$B$1:$AI$1,0))*10^12</f>
        <v>74692177000000</v>
      </c>
    </row>
    <row r="3" spans="1:35" x14ac:dyDescent="0.45">
      <c r="A3" s="6" t="s">
        <v>82</v>
      </c>
      <c r="B3" s="24">
        <f>INDEX(Data!$B$23:$AI$23,MATCH(B$1,Data!$B$1:$AI$1,0))*10^12</f>
        <v>2031781006000000</v>
      </c>
      <c r="C3" s="24">
        <f>INDEX(Data!$B$23:$AI$23,MATCH(C$1,Data!$B$1:$AI$1,0))*10^12</f>
        <v>2085883057000000</v>
      </c>
      <c r="D3" s="24">
        <f>INDEX(Data!$B$23:$AI$23,MATCH(D$1,Data!$B$1:$AI$1,0))*10^12</f>
        <v>2080065917999999.8</v>
      </c>
      <c r="E3" s="24">
        <f>INDEX(Data!$B$23:$AI$23,MATCH(E$1,Data!$B$1:$AI$1,0))*10^12</f>
        <v>2084940430000000</v>
      </c>
      <c r="F3" s="24">
        <f>INDEX(Data!$B$23:$AI$23,MATCH(F$1,Data!$B$1:$AI$1,0))*10^12</f>
        <v>2033493408000000</v>
      </c>
      <c r="G3" s="24">
        <f>INDEX(Data!$B$23:$AI$23,MATCH(G$1,Data!$B$1:$AI$1,0))*10^12</f>
        <v>1973254272000000</v>
      </c>
      <c r="H3" s="24">
        <f>INDEX(Data!$B$23:$AI$23,MATCH(H$1,Data!$B$1:$AI$1,0))*10^12</f>
        <v>1945516235000000</v>
      </c>
      <c r="I3" s="24">
        <f>INDEX(Data!$B$23:$AI$23,MATCH(I$1,Data!$B$1:$AI$1,0))*10^12</f>
        <v>1895780518000000</v>
      </c>
      <c r="J3" s="24">
        <f>INDEX(Data!$B$23:$AI$23,MATCH(J$1,Data!$B$1:$AI$1,0))*10^12</f>
        <v>1866722046000000</v>
      </c>
      <c r="K3" s="24">
        <f>INDEX(Data!$B$23:$AI$23,MATCH(K$1,Data!$B$1:$AI$1,0))*10^12</f>
        <v>1829542725000000</v>
      </c>
      <c r="L3" s="24">
        <f>INDEX(Data!$B$23:$AI$23,MATCH(L$1,Data!$B$1:$AI$1,0))*10^12</f>
        <v>1818192017000000</v>
      </c>
      <c r="M3" s="24">
        <f>INDEX(Data!$B$23:$AI$23,MATCH(M$1,Data!$B$1:$AI$1,0))*10^12</f>
        <v>1847280029000000</v>
      </c>
      <c r="N3" s="24">
        <f>INDEX(Data!$B$23:$AI$23,MATCH(N$1,Data!$B$1:$AI$1,0))*10^12</f>
        <v>1811634277000000</v>
      </c>
      <c r="O3" s="24">
        <f>INDEX(Data!$B$23:$AI$23,MATCH(O$1,Data!$B$1:$AI$1,0))*10^12</f>
        <v>1815046143000000</v>
      </c>
      <c r="P3" s="24">
        <f>INDEX(Data!$B$23:$AI$23,MATCH(P$1,Data!$B$1:$AI$1,0))*10^12</f>
        <v>1836884766000000</v>
      </c>
      <c r="Q3" s="24">
        <f>INDEX(Data!$B$23:$AI$23,MATCH(Q$1,Data!$B$1:$AI$1,0))*10^12</f>
        <v>1825424561000000</v>
      </c>
      <c r="R3" s="24">
        <f>INDEX(Data!$B$23:$AI$23,MATCH(R$1,Data!$B$1:$AI$1,0))*10^12</f>
        <v>1806731934000000</v>
      </c>
      <c r="S3" s="24">
        <f>INDEX(Data!$B$23:$AI$23,MATCH(S$1,Data!$B$1:$AI$1,0))*10^12</f>
        <v>1860922119000000</v>
      </c>
      <c r="T3" s="24">
        <f>INDEX(Data!$B$23:$AI$23,MATCH(T$1,Data!$B$1:$AI$1,0))*10^12</f>
        <v>1854923218000000</v>
      </c>
      <c r="U3" s="24">
        <f>INDEX(Data!$B$23:$AI$23,MATCH(U$1,Data!$B$1:$AI$1,0))*10^12</f>
        <v>1832835327000000</v>
      </c>
      <c r="V3" s="24">
        <f>INDEX(Data!$B$23:$AI$23,MATCH(V$1,Data!$B$1:$AI$1,0))*10^12</f>
        <v>1914087891000000</v>
      </c>
      <c r="W3" s="24">
        <f>INDEX(Data!$B$23:$AI$23,MATCH(W$1,Data!$B$1:$AI$1,0))*10^12</f>
        <v>1913230835000000</v>
      </c>
      <c r="X3" s="24">
        <f>INDEX(Data!$B$23:$AI$23,MATCH(X$1,Data!$B$1:$AI$1,0))*10^12</f>
        <v>1913612671000000</v>
      </c>
      <c r="Y3" s="24">
        <f>INDEX(Data!$B$23:$AI$23,MATCH(Y$1,Data!$B$1:$AI$1,0))*10^12</f>
        <v>1938160156000000</v>
      </c>
      <c r="Z3" s="24">
        <f>INDEX(Data!$B$23:$AI$23,MATCH(Z$1,Data!$B$1:$AI$1,0))*10^12</f>
        <v>1949134888000000</v>
      </c>
      <c r="AA3" s="24">
        <f>INDEX(Data!$B$23:$AI$23,MATCH(AA$1,Data!$B$1:$AI$1,0))*10^12</f>
        <v>1933411011000000</v>
      </c>
      <c r="AB3" s="24">
        <f>INDEX(Data!$B$23:$AI$23,MATCH(AB$1,Data!$B$1:$AI$1,0))*10^12</f>
        <v>1960456543000000</v>
      </c>
      <c r="AC3" s="24">
        <f>INDEX(Data!$B$23:$AI$23,MATCH(AC$1,Data!$B$1:$AI$1,0))*10^12</f>
        <v>1994891357000000</v>
      </c>
      <c r="AD3" s="24">
        <f>INDEX(Data!$B$23:$AI$23,MATCH(AD$1,Data!$B$1:$AI$1,0))*10^12</f>
        <v>2018816406000000</v>
      </c>
      <c r="AE3" s="24">
        <f>INDEX(Data!$B$23:$AI$23,MATCH(AE$1,Data!$B$1:$AI$1,0))*10^12</f>
        <v>2046607056000000</v>
      </c>
      <c r="AF3" s="24">
        <f>INDEX(Data!$B$23:$AI$23,MATCH(AF$1,Data!$B$1:$AI$1,0))*10^12</f>
        <v>2060809326000000</v>
      </c>
      <c r="AG3" s="24">
        <f>INDEX(Data!$B$23:$AI$23,MATCH(AG$1,Data!$B$1:$AI$1,0))*10^12</f>
        <v>2067758300999999.8</v>
      </c>
      <c r="AH3" s="24">
        <f>INDEX(Data!$B$23:$AI$23,MATCH(AH$1,Data!$B$1:$AI$1,0))*10^12</f>
        <v>2055925292999999.8</v>
      </c>
      <c r="AI3" s="24">
        <f>INDEX(Data!$B$23:$AI$23,MATCH(AI$1,Data!$B$1:$AI$1,0))*10^12</f>
        <v>2065726318000000</v>
      </c>
    </row>
    <row r="4" spans="1:35" x14ac:dyDescent="0.45">
      <c r="A4" s="6" t="s">
        <v>83</v>
      </c>
      <c r="B4" s="24">
        <f>INDEX(Data!$B$37:$AI$37,MATCH(B$1,Data!$B$1:$AI$1,0))*10^12</f>
        <v>27397648000000</v>
      </c>
      <c r="C4" s="24">
        <f>INDEX(Data!$B$37:$AI$37,MATCH(C$1,Data!$B$1:$AI$1,0))*10^12</f>
        <v>31807039000000</v>
      </c>
      <c r="D4" s="24">
        <f>INDEX(Data!$B$37:$AI$37,MATCH(D$1,Data!$B$1:$AI$1,0))*10^12</f>
        <v>28681299000000</v>
      </c>
      <c r="E4" s="24">
        <f>INDEX(Data!$B$37:$AI$37,MATCH(E$1,Data!$B$1:$AI$1,0))*10^12</f>
        <v>27403854000000</v>
      </c>
      <c r="F4" s="24">
        <f>INDEX(Data!$B$37:$AI$37,MATCH(F$1,Data!$B$1:$AI$1,0))*10^12</f>
        <v>26240318000000</v>
      </c>
      <c r="G4" s="24">
        <f>INDEX(Data!$B$37:$AI$37,MATCH(G$1,Data!$B$1:$AI$1,0))*10^12</f>
        <v>25908026000000</v>
      </c>
      <c r="H4" s="24">
        <f>INDEX(Data!$B$37:$AI$37,MATCH(H$1,Data!$B$1:$AI$1,0))*10^12</f>
        <v>25779211000000</v>
      </c>
      <c r="I4" s="24">
        <f>INDEX(Data!$B$37:$AI$37,MATCH(I$1,Data!$B$1:$AI$1,0))*10^12</f>
        <v>25594799000000</v>
      </c>
      <c r="J4" s="24">
        <f>INDEX(Data!$B$37:$AI$37,MATCH(J$1,Data!$B$1:$AI$1,0))*10^12</f>
        <v>25402790000000</v>
      </c>
      <c r="K4" s="24">
        <f>INDEX(Data!$B$37:$AI$37,MATCH(K$1,Data!$B$1:$AI$1,0))*10^12</f>
        <v>25313231000000</v>
      </c>
      <c r="L4" s="24">
        <f>INDEX(Data!$B$37:$AI$37,MATCH(L$1,Data!$B$1:$AI$1,0))*10^12</f>
        <v>24920952000000</v>
      </c>
      <c r="M4" s="24">
        <f>INDEX(Data!$B$37:$AI$37,MATCH(M$1,Data!$B$1:$AI$1,0))*10^12</f>
        <v>24802370000000</v>
      </c>
      <c r="N4" s="24">
        <f>INDEX(Data!$B$37:$AI$37,MATCH(N$1,Data!$B$1:$AI$1,0))*10^12</f>
        <v>24548500000000</v>
      </c>
      <c r="O4" s="24">
        <f>INDEX(Data!$B$37:$AI$37,MATCH(O$1,Data!$B$1:$AI$1,0))*10^12</f>
        <v>24452555000000</v>
      </c>
      <c r="P4" s="24">
        <f>INDEX(Data!$B$37:$AI$37,MATCH(P$1,Data!$B$1:$AI$1,0))*10^12</f>
        <v>24502279000000</v>
      </c>
      <c r="Q4" s="24">
        <f>INDEX(Data!$B$37:$AI$37,MATCH(Q$1,Data!$B$1:$AI$1,0))*10^12</f>
        <v>24707821000000</v>
      </c>
      <c r="R4" s="24">
        <f>INDEX(Data!$B$37:$AI$37,MATCH(R$1,Data!$B$1:$AI$1,0))*10^12</f>
        <v>24932354000000</v>
      </c>
      <c r="S4" s="24">
        <f>INDEX(Data!$B$37:$AI$37,MATCH(S$1,Data!$B$1:$AI$1,0))*10^12</f>
        <v>25149275000000</v>
      </c>
      <c r="T4" s="24">
        <f>INDEX(Data!$B$37:$AI$37,MATCH(T$1,Data!$B$1:$AI$1,0))*10^12</f>
        <v>25319767000000</v>
      </c>
      <c r="U4" s="24">
        <f>INDEX(Data!$B$37:$AI$37,MATCH(U$1,Data!$B$1:$AI$1,0))*10^12</f>
        <v>25475924000000</v>
      </c>
      <c r="V4" s="24">
        <f>INDEX(Data!$B$37:$AI$37,MATCH(V$1,Data!$B$1:$AI$1,0))*10^12</f>
        <v>25756033000000</v>
      </c>
      <c r="W4" s="24">
        <f>INDEX(Data!$B$37:$AI$37,MATCH(W$1,Data!$B$1:$AI$1,0))*10^12</f>
        <v>25890848000000</v>
      </c>
      <c r="X4" s="24">
        <f>INDEX(Data!$B$37:$AI$37,MATCH(X$1,Data!$B$1:$AI$1,0))*10^12</f>
        <v>25979158000000</v>
      </c>
      <c r="Y4" s="24">
        <f>INDEX(Data!$B$37:$AI$37,MATCH(Y$1,Data!$B$1:$AI$1,0))*10^12</f>
        <v>25941433000000</v>
      </c>
      <c r="Z4" s="24">
        <f>INDEX(Data!$B$37:$AI$37,MATCH(Z$1,Data!$B$1:$AI$1,0))*10^12</f>
        <v>25879725000000</v>
      </c>
      <c r="AA4" s="24">
        <f>INDEX(Data!$B$37:$AI$37,MATCH(AA$1,Data!$B$1:$AI$1,0))*10^12</f>
        <v>25799915000000</v>
      </c>
      <c r="AB4" s="24">
        <f>INDEX(Data!$B$37:$AI$37,MATCH(AB$1,Data!$B$1:$AI$1,0))*10^12</f>
        <v>25791361000000</v>
      </c>
      <c r="AC4" s="24">
        <f>INDEX(Data!$B$37:$AI$37,MATCH(AC$1,Data!$B$1:$AI$1,0))*10^12</f>
        <v>25705912000000</v>
      </c>
      <c r="AD4" s="24">
        <f>INDEX(Data!$B$37:$AI$37,MATCH(AD$1,Data!$B$1:$AI$1,0))*10^12</f>
        <v>25742037000000</v>
      </c>
      <c r="AE4" s="24">
        <f>INDEX(Data!$B$37:$AI$37,MATCH(AE$1,Data!$B$1:$AI$1,0))*10^12</f>
        <v>25651356000000</v>
      </c>
      <c r="AF4" s="24">
        <f>INDEX(Data!$B$37:$AI$37,MATCH(AF$1,Data!$B$1:$AI$1,0))*10^12</f>
        <v>25655861000000</v>
      </c>
      <c r="AG4" s="24">
        <f>INDEX(Data!$B$37:$AI$37,MATCH(AG$1,Data!$B$1:$AI$1,0))*10^12</f>
        <v>25621248000000</v>
      </c>
      <c r="AH4" s="24">
        <f>INDEX(Data!$B$37:$AI$37,MATCH(AH$1,Data!$B$1:$AI$1,0))*10^12</f>
        <v>25638498000000</v>
      </c>
      <c r="AI4" s="24">
        <f>INDEX(Data!$B$37:$AI$37,MATCH(AI$1,Data!$B$1:$AI$1,0))*10^12</f>
        <v>25605621000000</v>
      </c>
    </row>
    <row r="5" spans="1:35" x14ac:dyDescent="0.45">
      <c r="A5" s="6" t="s">
        <v>84</v>
      </c>
      <c r="B5" s="24">
        <f>INDEX(Data!$B$52:$AI$52,MATCH(B$1,Data!$B$1:$AI$1,0))*10^12</f>
        <v>275508240000000</v>
      </c>
      <c r="C5" s="24">
        <f>INDEX(Data!$B$52:$AI$52,MATCH(C$1,Data!$B$1:$AI$1,0))*10^12</f>
        <v>264455414000000.03</v>
      </c>
      <c r="D5" s="24">
        <f>INDEX(Data!$B$52:$AI$52,MATCH(D$1,Data!$B$1:$AI$1,0))*10^12</f>
        <v>288287354000000</v>
      </c>
      <c r="E5" s="24">
        <f>INDEX(Data!$B$52:$AI$52,MATCH(E$1,Data!$B$1:$AI$1,0))*10^12</f>
        <v>249655762000000</v>
      </c>
      <c r="F5" s="24">
        <f>INDEX(Data!$B$52:$AI$52,MATCH(F$1,Data!$B$1:$AI$1,0))*10^12</f>
        <v>228272980000000</v>
      </c>
      <c r="G5" s="24">
        <f>INDEX(Data!$B$52:$AI$52,MATCH(G$1,Data!$B$1:$AI$1,0))*10^12</f>
        <v>214555237000000</v>
      </c>
      <c r="H5" s="24">
        <f>INDEX(Data!$B$52:$AI$52,MATCH(H$1,Data!$B$1:$AI$1,0))*10^12</f>
        <v>201766663000000</v>
      </c>
      <c r="I5" s="24">
        <f>INDEX(Data!$B$52:$AI$52,MATCH(I$1,Data!$B$1:$AI$1,0))*10^12</f>
        <v>191388336000000</v>
      </c>
      <c r="J5" s="24">
        <f>INDEX(Data!$B$52:$AI$52,MATCH(J$1,Data!$B$1:$AI$1,0))*10^12</f>
        <v>198027832000000</v>
      </c>
      <c r="K5" s="24">
        <f>INDEX(Data!$B$52:$AI$52,MATCH(K$1,Data!$B$1:$AI$1,0))*10^12</f>
        <v>196330902000000</v>
      </c>
      <c r="L5" s="24">
        <f>INDEX(Data!$B$52:$AI$52,MATCH(L$1,Data!$B$1:$AI$1,0))*10^12</f>
        <v>193924194000000</v>
      </c>
      <c r="M5" s="24">
        <f>INDEX(Data!$B$52:$AI$52,MATCH(M$1,Data!$B$1:$AI$1,0))*10^12</f>
        <v>195791840000000</v>
      </c>
      <c r="N5" s="24">
        <f>INDEX(Data!$B$52:$AI$52,MATCH(N$1,Data!$B$1:$AI$1,0))*10^12</f>
        <v>194593262000000</v>
      </c>
      <c r="O5" s="24">
        <f>INDEX(Data!$B$52:$AI$52,MATCH(O$1,Data!$B$1:$AI$1,0))*10^12</f>
        <v>194600433000000</v>
      </c>
      <c r="P5" s="24">
        <f>INDEX(Data!$B$52:$AI$52,MATCH(P$1,Data!$B$1:$AI$1,0))*10^12</f>
        <v>193523651000000</v>
      </c>
      <c r="Q5" s="24">
        <f>INDEX(Data!$B$52:$AI$52,MATCH(Q$1,Data!$B$1:$AI$1,0))*10^12</f>
        <v>196841156000000</v>
      </c>
      <c r="R5" s="24">
        <f>INDEX(Data!$B$52:$AI$52,MATCH(R$1,Data!$B$1:$AI$1,0))*10^12</f>
        <v>198711365000000</v>
      </c>
      <c r="S5" s="24">
        <f>INDEX(Data!$B$52:$AI$52,MATCH(S$1,Data!$B$1:$AI$1,0))*10^12</f>
        <v>197810333000000</v>
      </c>
      <c r="T5" s="24">
        <f>INDEX(Data!$B$52:$AI$52,MATCH(T$1,Data!$B$1:$AI$1,0))*10^12</f>
        <v>198693680000000</v>
      </c>
      <c r="U5" s="24">
        <f>INDEX(Data!$B$52:$AI$52,MATCH(U$1,Data!$B$1:$AI$1,0))*10^12</f>
        <v>200441681000000</v>
      </c>
      <c r="V5" s="24">
        <f>INDEX(Data!$B$52:$AI$52,MATCH(V$1,Data!$B$1:$AI$1,0))*10^12</f>
        <v>200617996000000</v>
      </c>
      <c r="W5" s="24">
        <f>INDEX(Data!$B$52:$AI$52,MATCH(W$1,Data!$B$1:$AI$1,0))*10^12</f>
        <v>202535431000000</v>
      </c>
      <c r="X5" s="24">
        <f>INDEX(Data!$B$52:$AI$52,MATCH(X$1,Data!$B$1:$AI$1,0))*10^12</f>
        <v>203250595000000</v>
      </c>
      <c r="Y5" s="24">
        <f>INDEX(Data!$B$52:$AI$52,MATCH(Y$1,Data!$B$1:$AI$1,0))*10^12</f>
        <v>204613586000000</v>
      </c>
      <c r="Z5" s="24">
        <f>INDEX(Data!$B$52:$AI$52,MATCH(Z$1,Data!$B$1:$AI$1,0))*10^12</f>
        <v>205495987000000</v>
      </c>
      <c r="AA5" s="24">
        <f>INDEX(Data!$B$52:$AI$52,MATCH(AA$1,Data!$B$1:$AI$1,0))*10^12</f>
        <v>207137421000000</v>
      </c>
      <c r="AB5" s="24">
        <f>INDEX(Data!$B$52:$AI$52,MATCH(AB$1,Data!$B$1:$AI$1,0))*10^12</f>
        <v>208346115000000</v>
      </c>
      <c r="AC5" s="24">
        <f>INDEX(Data!$B$52:$AI$52,MATCH(AC$1,Data!$B$1:$AI$1,0))*10^12</f>
        <v>212158508000000</v>
      </c>
      <c r="AD5" s="24">
        <f>INDEX(Data!$B$52:$AI$52,MATCH(AD$1,Data!$B$1:$AI$1,0))*10^12</f>
        <v>214550507000000</v>
      </c>
      <c r="AE5" s="24">
        <f>INDEX(Data!$B$52:$AI$52,MATCH(AE$1,Data!$B$1:$AI$1,0))*10^12</f>
        <v>217586502000000</v>
      </c>
      <c r="AF5" s="24">
        <f>INDEX(Data!$B$52:$AI$52,MATCH(AF$1,Data!$B$1:$AI$1,0))*10^12</f>
        <v>220890045000000</v>
      </c>
      <c r="AG5" s="24">
        <f>INDEX(Data!$B$52:$AI$52,MATCH(AG$1,Data!$B$1:$AI$1,0))*10^12</f>
        <v>227146484000000</v>
      </c>
      <c r="AH5" s="24">
        <f>INDEX(Data!$B$52:$AI$52,MATCH(AH$1,Data!$B$1:$AI$1,0))*10^12</f>
        <v>230667297000000</v>
      </c>
      <c r="AI5" s="24">
        <f>INDEX(Data!$B$52:$AI$52,MATCH(AI$1,Data!$B$1:$AI$1,0))*10^12</f>
        <v>235268341000000</v>
      </c>
    </row>
    <row r="6" spans="1:35" x14ac:dyDescent="0.45">
      <c r="A6" s="6" t="s">
        <v>85</v>
      </c>
      <c r="B6" s="24">
        <f>INDEX(Data!$B$63:$AI$63,MATCH(B$1,Data!$B$1:$AI$1,0))*10^12</f>
        <v>369192047000000</v>
      </c>
      <c r="C6" s="24">
        <f>INDEX(Data!$B$63:$AI$63,MATCH(C$1,Data!$B$1:$AI$1,0))*10^12</f>
        <v>399861938000000</v>
      </c>
      <c r="D6" s="24">
        <f>INDEX(Data!$B$63:$AI$63,MATCH(D$1,Data!$B$1:$AI$1,0))*10^12</f>
        <v>424667511000000</v>
      </c>
      <c r="E6" s="24">
        <f>INDEX(Data!$B$63:$AI$63,MATCH(E$1,Data!$B$1:$AI$1,0))*10^12</f>
        <v>432554993000000</v>
      </c>
      <c r="F6" s="24">
        <f>INDEX(Data!$B$63:$AI$63,MATCH(F$1,Data!$B$1:$AI$1,0))*10^12</f>
        <v>436586609000000</v>
      </c>
      <c r="G6" s="24">
        <f>INDEX(Data!$B$63:$AI$63,MATCH(G$1,Data!$B$1:$AI$1,0))*10^12</f>
        <v>440195007000000</v>
      </c>
      <c r="H6" s="24">
        <f>INDEX(Data!$B$63:$AI$63,MATCH(H$1,Data!$B$1:$AI$1,0))*10^12</f>
        <v>440666687000000</v>
      </c>
      <c r="I6" s="24">
        <f>INDEX(Data!$B$63:$AI$63,MATCH(I$1,Data!$B$1:$AI$1,0))*10^12</f>
        <v>442144318000000</v>
      </c>
      <c r="J6" s="24">
        <f>INDEX(Data!$B$63:$AI$63,MATCH(J$1,Data!$B$1:$AI$1,0))*10^12</f>
        <v>443626434000000</v>
      </c>
      <c r="K6" s="24">
        <f>INDEX(Data!$B$63:$AI$63,MATCH(K$1,Data!$B$1:$AI$1,0))*10^12</f>
        <v>447109344000000</v>
      </c>
      <c r="L6" s="24">
        <f>INDEX(Data!$B$63:$AI$63,MATCH(L$1,Data!$B$1:$AI$1,0))*10^12</f>
        <v>446508362000000</v>
      </c>
      <c r="M6" s="24">
        <f>INDEX(Data!$B$63:$AI$63,MATCH(M$1,Data!$B$1:$AI$1,0))*10^12</f>
        <v>444899658000000</v>
      </c>
      <c r="N6" s="24">
        <f>INDEX(Data!$B$63:$AI$63,MATCH(N$1,Data!$B$1:$AI$1,0))*10^12</f>
        <v>444583130000000</v>
      </c>
      <c r="O6" s="24">
        <f>INDEX(Data!$B$63:$AI$63,MATCH(O$1,Data!$B$1:$AI$1,0))*10^12</f>
        <v>443235565000000</v>
      </c>
      <c r="P6" s="24">
        <f>INDEX(Data!$B$63:$AI$63,MATCH(P$1,Data!$B$1:$AI$1,0))*10^12</f>
        <v>442806244000000</v>
      </c>
      <c r="Q6" s="24">
        <f>INDEX(Data!$B$63:$AI$63,MATCH(Q$1,Data!$B$1:$AI$1,0))*10^12</f>
        <v>440808868000000</v>
      </c>
      <c r="R6" s="24">
        <f>INDEX(Data!$B$63:$AI$63,MATCH(R$1,Data!$B$1:$AI$1,0))*10^12</f>
        <v>439821289000000</v>
      </c>
      <c r="S6" s="24">
        <f>INDEX(Data!$B$63:$AI$63,MATCH(S$1,Data!$B$1:$AI$1,0))*10^12</f>
        <v>438591370000000</v>
      </c>
      <c r="T6" s="24">
        <f>INDEX(Data!$B$63:$AI$63,MATCH(T$1,Data!$B$1:$AI$1,0))*10^12</f>
        <v>438158752000000</v>
      </c>
      <c r="U6" s="24">
        <f>INDEX(Data!$B$63:$AI$63,MATCH(U$1,Data!$B$1:$AI$1,0))*10^12</f>
        <v>438343475000000</v>
      </c>
      <c r="V6" s="24">
        <f>INDEX(Data!$B$63:$AI$63,MATCH(V$1,Data!$B$1:$AI$1,0))*10^12</f>
        <v>438105011000000</v>
      </c>
      <c r="W6" s="24">
        <f>INDEX(Data!$B$63:$AI$63,MATCH(W$1,Data!$B$1:$AI$1,0))*10^12</f>
        <v>438765198000000</v>
      </c>
      <c r="X6" s="24">
        <f>INDEX(Data!$B$63:$AI$63,MATCH(X$1,Data!$B$1:$AI$1,0))*10^12</f>
        <v>439055908000000</v>
      </c>
      <c r="Y6" s="24">
        <f>INDEX(Data!$B$63:$AI$63,MATCH(Y$1,Data!$B$1:$AI$1,0))*10^12</f>
        <v>439056244000000</v>
      </c>
      <c r="Z6" s="24">
        <f>INDEX(Data!$B$63:$AI$63,MATCH(Z$1,Data!$B$1:$AI$1,0))*10^12</f>
        <v>439138123000000</v>
      </c>
      <c r="AA6" s="24">
        <f>INDEX(Data!$B$63:$AI$63,MATCH(AA$1,Data!$B$1:$AI$1,0))*10^12</f>
        <v>438690979000000</v>
      </c>
      <c r="AB6" s="24">
        <f>INDEX(Data!$B$63:$AI$63,MATCH(AB$1,Data!$B$1:$AI$1,0))*10^12</f>
        <v>437421082000000</v>
      </c>
      <c r="AC6" s="24">
        <f>INDEX(Data!$B$63:$AI$63,MATCH(AC$1,Data!$B$1:$AI$1,0))*10^12</f>
        <v>437335327000000</v>
      </c>
      <c r="AD6" s="24">
        <f>INDEX(Data!$B$63:$AI$63,MATCH(AD$1,Data!$B$1:$AI$1,0))*10^12</f>
        <v>437097015000000</v>
      </c>
      <c r="AE6" s="24">
        <f>INDEX(Data!$B$63:$AI$63,MATCH(AE$1,Data!$B$1:$AI$1,0))*10^12</f>
        <v>436541992000000</v>
      </c>
      <c r="AF6" s="24">
        <f>INDEX(Data!$B$63:$AI$63,MATCH(AF$1,Data!$B$1:$AI$1,0))*10^12</f>
        <v>436107330000000</v>
      </c>
      <c r="AG6" s="24">
        <f>INDEX(Data!$B$63:$AI$63,MATCH(AG$1,Data!$B$1:$AI$1,0))*10^12</f>
        <v>436233948000000</v>
      </c>
      <c r="AH6" s="24">
        <f>INDEX(Data!$B$63:$AI$63,MATCH(AH$1,Data!$B$1:$AI$1,0))*10^12</f>
        <v>435424133000000</v>
      </c>
      <c r="AI6" s="24">
        <f>INDEX(Data!$B$63:$AI$63,MATCH(AI$1,Data!$B$1:$AI$1,0))*10^12</f>
        <v>435812866000000</v>
      </c>
    </row>
    <row r="7" spans="1:35" x14ac:dyDescent="0.45">
      <c r="A7" s="6" t="s">
        <v>86</v>
      </c>
      <c r="B7" s="24">
        <v>0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4">
        <v>0</v>
      </c>
      <c r="AI7" s="24">
        <v>0</v>
      </c>
    </row>
    <row r="8" spans="1:35" x14ac:dyDescent="0.45">
      <c r="A8" s="6" t="s">
        <v>99</v>
      </c>
      <c r="B8" s="24">
        <f>INDEX(Data!$B$82:$AI$82,MATCH(B$1,Data!$B$1:$AI$1,0))*10^12</f>
        <v>804634949000000</v>
      </c>
      <c r="C8" s="24">
        <f>INDEX(Data!$B$82:$AI$82,MATCH(C$1,Data!$B$1:$AI$1,0))*10^12</f>
        <v>852505493000000</v>
      </c>
      <c r="D8" s="24">
        <f>INDEX(Data!$B$82:$AI$82,MATCH(D$1,Data!$B$1:$AI$1,0))*10^12</f>
        <v>796255188000000</v>
      </c>
      <c r="E8" s="24">
        <f>INDEX(Data!$B$82:$AI$82,MATCH(E$1,Data!$B$1:$AI$1,0))*10^12</f>
        <v>724959961000000</v>
      </c>
      <c r="F8" s="24">
        <f>INDEX(Data!$B$82:$AI$82,MATCH(F$1,Data!$B$1:$AI$1,0))*10^12</f>
        <v>732539612000000</v>
      </c>
      <c r="G8" s="24">
        <f>INDEX(Data!$B$82:$AI$82,MATCH(G$1,Data!$B$1:$AI$1,0))*10^12</f>
        <v>740393799000000</v>
      </c>
      <c r="H8" s="24">
        <f>INDEX(Data!$B$82:$AI$82,MATCH(H$1,Data!$B$1:$AI$1,0))*10^12</f>
        <v>747665039000000</v>
      </c>
      <c r="I8" s="24">
        <f>INDEX(Data!$B$82:$AI$82,MATCH(I$1,Data!$B$1:$AI$1,0))*10^12</f>
        <v>753145142000000</v>
      </c>
      <c r="J8" s="24">
        <f>INDEX(Data!$B$82:$AI$82,MATCH(J$1,Data!$B$1:$AI$1,0))*10^12</f>
        <v>757759827000000</v>
      </c>
      <c r="K8" s="24">
        <f>INDEX(Data!$B$82:$AI$82,MATCH(K$1,Data!$B$1:$AI$1,0))*10^12</f>
        <v>763019836000000</v>
      </c>
      <c r="L8" s="24">
        <f>INDEX(Data!$B$82:$AI$82,MATCH(L$1,Data!$B$1:$AI$1,0))*10^12</f>
        <v>766704224000000</v>
      </c>
      <c r="M8" s="24">
        <f>INDEX(Data!$B$82:$AI$82,MATCH(M$1,Data!$B$1:$AI$1,0))*10^12</f>
        <v>770940247000000</v>
      </c>
      <c r="N8" s="24">
        <f>INDEX(Data!$B$82:$AI$82,MATCH(N$1,Data!$B$1:$AI$1,0))*10^12</f>
        <v>774407776000000</v>
      </c>
      <c r="O8" s="24">
        <f>INDEX(Data!$B$82:$AI$82,MATCH(O$1,Data!$B$1:$AI$1,0))*10^12</f>
        <v>777735535000000</v>
      </c>
      <c r="P8" s="24">
        <f>INDEX(Data!$B$82:$AI$82,MATCH(P$1,Data!$B$1:$AI$1,0))*10^12</f>
        <v>782644104000000</v>
      </c>
      <c r="Q8" s="24">
        <f>INDEX(Data!$B$82:$AI$82,MATCH(Q$1,Data!$B$1:$AI$1,0))*10^12</f>
        <v>789830383000000</v>
      </c>
      <c r="R8" s="24">
        <f>INDEX(Data!$B$82:$AI$82,MATCH(R$1,Data!$B$1:$AI$1,0))*10^12</f>
        <v>794364685000000</v>
      </c>
      <c r="S8" s="24">
        <f>INDEX(Data!$B$82:$AI$82,MATCH(S$1,Data!$B$1:$AI$1,0))*10^12</f>
        <v>799442444000000</v>
      </c>
      <c r="T8" s="24">
        <f>INDEX(Data!$B$82:$AI$82,MATCH(T$1,Data!$B$1:$AI$1,0))*10^12</f>
        <v>804850647000000</v>
      </c>
      <c r="U8" s="24">
        <f>INDEX(Data!$B$82:$AI$82,MATCH(U$1,Data!$B$1:$AI$1,0))*10^12</f>
        <v>810133118000000</v>
      </c>
      <c r="V8" s="24">
        <f>INDEX(Data!$B$82:$AI$82,MATCH(V$1,Data!$B$1:$AI$1,0))*10^12</f>
        <v>816435913000000</v>
      </c>
      <c r="W8" s="24">
        <f>INDEX(Data!$B$82:$AI$82,MATCH(W$1,Data!$B$1:$AI$1,0))*10^12</f>
        <v>822768127000000</v>
      </c>
      <c r="X8" s="24">
        <f>INDEX(Data!$B$82:$AI$82,MATCH(X$1,Data!$B$1:$AI$1,0))*10^12</f>
        <v>828542419000000</v>
      </c>
      <c r="Y8" s="24">
        <f>INDEX(Data!$B$82:$AI$82,MATCH(Y$1,Data!$B$1:$AI$1,0))*10^12</f>
        <v>833982300000000</v>
      </c>
      <c r="Z8" s="24">
        <f>INDEX(Data!$B$82:$AI$82,MATCH(Z$1,Data!$B$1:$AI$1,0))*10^12</f>
        <v>839178101000000</v>
      </c>
      <c r="AA8" s="24">
        <f>INDEX(Data!$B$82:$AI$82,MATCH(AA$1,Data!$B$1:$AI$1,0))*10^12</f>
        <v>844881287000000</v>
      </c>
      <c r="AB8" s="24">
        <f>INDEX(Data!$B$82:$AI$82,MATCH(AB$1,Data!$B$1:$AI$1,0))*10^12</f>
        <v>850869751000000</v>
      </c>
      <c r="AC8" s="24">
        <f>INDEX(Data!$B$82:$AI$82,MATCH(AC$1,Data!$B$1:$AI$1,0))*10^12</f>
        <v>857211914000000</v>
      </c>
      <c r="AD8" s="24">
        <f>INDEX(Data!$B$82:$AI$82,MATCH(AD$1,Data!$B$1:$AI$1,0))*10^12</f>
        <v>864070984000000</v>
      </c>
      <c r="AE8" s="24">
        <f>INDEX(Data!$B$82:$AI$82,MATCH(AE$1,Data!$B$1:$AI$1,0))*10^12</f>
        <v>871197449000000</v>
      </c>
      <c r="AF8" s="24">
        <f>INDEX(Data!$B$82:$AI$82,MATCH(AF$1,Data!$B$1:$AI$1,0))*10^12</f>
        <v>878414612000000</v>
      </c>
      <c r="AG8" s="24">
        <f>INDEX(Data!$B$82:$AI$82,MATCH(AG$1,Data!$B$1:$AI$1,0))*10^12</f>
        <v>885999878000000</v>
      </c>
      <c r="AH8" s="24">
        <f>INDEX(Data!$B$82:$AI$82,MATCH(AH$1,Data!$B$1:$AI$1,0))*10^12</f>
        <v>893473328000000</v>
      </c>
      <c r="AI8" s="24">
        <f>INDEX(Data!$B$82:$AI$82,MATCH(AI$1,Data!$B$1:$AI$1,0))*10^12</f>
        <v>900419617000000</v>
      </c>
    </row>
    <row r="9" spans="1:35" x14ac:dyDescent="0.45">
      <c r="A9" s="6" t="s">
        <v>87</v>
      </c>
      <c r="B9" s="24">
        <f>INDEX(Data!$B$95:$AI$95,MATCH(B$1,Data!$B$1:$AI$1,0))*10^15-SUM(B2:B8)</f>
        <v>4821574796000000</v>
      </c>
      <c r="C9" s="24">
        <f>INDEX(Data!$B$95:$AI$95,MATCH(C$1,Data!$B$1:$AI$1,0))*10^15-SUM(C2:C8)</f>
        <v>5078312375000000</v>
      </c>
      <c r="D9" s="24">
        <f>INDEX(Data!$B$95:$AI$95,MATCH(D$1,Data!$B$1:$AI$1,0))*10^15-SUM(D2:D8)</f>
        <v>5306842642000000</v>
      </c>
      <c r="E9" s="24">
        <f>INDEX(Data!$B$95:$AI$95,MATCH(E$1,Data!$B$1:$AI$1,0))*10^15-SUM(E2:E8)</f>
        <v>5339559268000000</v>
      </c>
      <c r="F9" s="24">
        <f>INDEX(Data!$B$95:$AI$95,MATCH(F$1,Data!$B$1:$AI$1,0))*10^15-SUM(F2:F8)</f>
        <v>5595272454000000</v>
      </c>
      <c r="G9" s="24">
        <f>INDEX(Data!$B$95:$AI$95,MATCH(G$1,Data!$B$1:$AI$1,0))*10^15-SUM(G2:G8)</f>
        <v>5742229794000000</v>
      </c>
      <c r="H9" s="24">
        <f>INDEX(Data!$B$95:$AI$95,MATCH(H$1,Data!$B$1:$AI$1,0))*10^15-SUM(H2:H8)</f>
        <v>5839853076000000</v>
      </c>
      <c r="I9" s="24">
        <f>INDEX(Data!$B$95:$AI$95,MATCH(I$1,Data!$B$1:$AI$1,0))*10^15-SUM(I2:I8)</f>
        <v>5953633552000000</v>
      </c>
      <c r="J9" s="24">
        <f>INDEX(Data!$B$95:$AI$95,MATCH(J$1,Data!$B$1:$AI$1,0))*10^15-SUM(J2:J8)</f>
        <v>6043703923000000</v>
      </c>
      <c r="K9" s="24">
        <f>INDEX(Data!$B$95:$AI$95,MATCH(K$1,Data!$B$1:$AI$1,0))*10^15-SUM(K2:K8)</f>
        <v>6108347924000000</v>
      </c>
      <c r="L9" s="24">
        <f>INDEX(Data!$B$95:$AI$95,MATCH(L$1,Data!$B$1:$AI$1,0))*10^15-SUM(L2:L8)</f>
        <v>6241497486000000</v>
      </c>
      <c r="M9" s="24">
        <f>INDEX(Data!$B$95:$AI$95,MATCH(M$1,Data!$B$1:$AI$1,0))*10^15-SUM(M2:M8)</f>
        <v>6328375317000000</v>
      </c>
      <c r="N9" s="24">
        <f>INDEX(Data!$B$95:$AI$95,MATCH(N$1,Data!$B$1:$AI$1,0))*10^15-SUM(N2:N8)</f>
        <v>6448786912000000</v>
      </c>
      <c r="O9" s="24">
        <f>INDEX(Data!$B$95:$AI$95,MATCH(O$1,Data!$B$1:$AI$1,0))*10^15-SUM(O2:O8)</f>
        <v>6525466410000000</v>
      </c>
      <c r="P9" s="24">
        <f>INDEX(Data!$B$95:$AI$95,MATCH(P$1,Data!$B$1:$AI$1,0))*10^15-SUM(P2:P8)</f>
        <v>6629491675000000</v>
      </c>
      <c r="Q9" s="24">
        <f>INDEX(Data!$B$95:$AI$95,MATCH(Q$1,Data!$B$1:$AI$1,0))*10^15-SUM(Q2:Q8)</f>
        <v>6728808605000000</v>
      </c>
      <c r="R9" s="24">
        <f>INDEX(Data!$B$95:$AI$95,MATCH(R$1,Data!$B$1:$AI$1,0))*10^15-SUM(R2:R8)</f>
        <v>6813223696000000</v>
      </c>
      <c r="S9" s="24">
        <f>INDEX(Data!$B$95:$AI$95,MATCH(S$1,Data!$B$1:$AI$1,0))*10^15-SUM(S2:S8)</f>
        <v>6838631115000000</v>
      </c>
      <c r="T9" s="24">
        <f>INDEX(Data!$B$95:$AI$95,MATCH(T$1,Data!$B$1:$AI$1,0))*10^15-SUM(T2:T8)</f>
        <v>6909017129000000</v>
      </c>
      <c r="U9" s="24">
        <f>INDEX(Data!$B$95:$AI$95,MATCH(U$1,Data!$B$1:$AI$1,0))*10^15-SUM(U2:U8)</f>
        <v>6995193161000000</v>
      </c>
      <c r="V9" s="24">
        <f>INDEX(Data!$B$95:$AI$95,MATCH(V$1,Data!$B$1:$AI$1,0))*10^15-SUM(V2:V8)</f>
        <v>7045899457000000</v>
      </c>
      <c r="W9" s="24">
        <f>INDEX(Data!$B$95:$AI$95,MATCH(W$1,Data!$B$1:$AI$1,0))*10^15-SUM(W2:W8)</f>
        <v>7159235451000000</v>
      </c>
      <c r="X9" s="24">
        <f>INDEX(Data!$B$95:$AI$95,MATCH(X$1,Data!$B$1:$AI$1,0))*10^15-SUM(X2:X8)</f>
        <v>7230387276000000</v>
      </c>
      <c r="Y9" s="24">
        <f>INDEX(Data!$B$95:$AI$95,MATCH(Y$1,Data!$B$1:$AI$1,0))*10^15-SUM(Y2:Y8)</f>
        <v>7287230803000000</v>
      </c>
      <c r="Z9" s="24">
        <f>INDEX(Data!$B$95:$AI$95,MATCH(Z$1,Data!$B$1:$AI$1,0))*10^15-SUM(Z2:Z8)</f>
        <v>7365288413000000</v>
      </c>
      <c r="AA9" s="24">
        <f>INDEX(Data!$B$95:$AI$95,MATCH(AA$1,Data!$B$1:$AI$1,0))*10^15-SUM(AA2:AA8)</f>
        <v>7449623342000000</v>
      </c>
      <c r="AB9" s="24">
        <f>INDEX(Data!$B$95:$AI$95,MATCH(AB$1,Data!$B$1:$AI$1,0))*10^15-SUM(AB2:AB8)</f>
        <v>7477939697000000</v>
      </c>
      <c r="AC9" s="24">
        <f>INDEX(Data!$B$95:$AI$95,MATCH(AC$1,Data!$B$1:$AI$1,0))*10^15-SUM(AC2:AC8)</f>
        <v>7555269125000000</v>
      </c>
      <c r="AD9" s="24">
        <f>INDEX(Data!$B$95:$AI$95,MATCH(AD$1,Data!$B$1:$AI$1,0))*10^15-SUM(AD2:AD8)</f>
        <v>7615818448000000</v>
      </c>
      <c r="AE9" s="24">
        <f>INDEX(Data!$B$95:$AI$95,MATCH(AE$1,Data!$B$1:$AI$1,0))*10^15-SUM(AE2:AE8)</f>
        <v>7693873613000000</v>
      </c>
      <c r="AF9" s="24">
        <f>INDEX(Data!$B$95:$AI$95,MATCH(AF$1,Data!$B$1:$AI$1,0))*10^15-SUM(AF2:AF8)</f>
        <v>7771569841000000</v>
      </c>
      <c r="AG9" s="24">
        <f>INDEX(Data!$B$95:$AI$95,MATCH(AG$1,Data!$B$1:$AI$1,0))*10^15-SUM(AG2:AG8)</f>
        <v>7885314840000000</v>
      </c>
      <c r="AH9" s="24">
        <f>INDEX(Data!$B$95:$AI$95,MATCH(AH$1,Data!$B$1:$AI$1,0))*10^15-SUM(AH2:AH8)</f>
        <v>7933939423000000</v>
      </c>
      <c r="AI9" s="24">
        <f>INDEX(Data!$B$95:$AI$95,MATCH(AI$1,Data!$B$1:$AI$1,0))*10^15-SUM(AI2:AI8)</f>
        <v>8017536060000000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9"/>
  <sheetViews>
    <sheetView workbookViewId="0">
      <selection activeCell="A44" sqref="A44"/>
    </sheetView>
  </sheetViews>
  <sheetFormatPr defaultColWidth="9.1328125" defaultRowHeight="14.25" x14ac:dyDescent="0.45"/>
  <cols>
    <col min="1" max="1" width="39.86328125" style="6" customWidth="1"/>
    <col min="2" max="16384" width="9.1328125" style="6"/>
  </cols>
  <sheetData>
    <row r="1" spans="1:36" x14ac:dyDescent="0.45">
      <c r="A1" s="1" t="s">
        <v>0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45">
      <c r="A2" s="6" t="s">
        <v>81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</row>
    <row r="3" spans="1:36" x14ac:dyDescent="0.45">
      <c r="A3" s="6" t="s">
        <v>82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</row>
    <row r="4" spans="1:36" x14ac:dyDescent="0.45">
      <c r="A4" s="6" t="s">
        <v>83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</row>
    <row r="5" spans="1:36" x14ac:dyDescent="0.45">
      <c r="A5" s="6" t="s">
        <v>84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</row>
    <row r="6" spans="1:36" x14ac:dyDescent="0.45">
      <c r="A6" s="6" t="s">
        <v>85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</row>
    <row r="7" spans="1:36" x14ac:dyDescent="0.45">
      <c r="A7" s="6" t="s">
        <v>86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</row>
    <row r="8" spans="1:36" x14ac:dyDescent="0.45">
      <c r="A8" s="6" t="s">
        <v>99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</row>
    <row r="9" spans="1:36" x14ac:dyDescent="0.45">
      <c r="A9" s="6" t="s">
        <v>87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Data</vt:lpstr>
      <vt:lpstr>BIFUbC-electricity</vt:lpstr>
      <vt:lpstr>BIFUbC-coal</vt:lpstr>
      <vt:lpstr>BIFUbC-natural-gas</vt:lpstr>
      <vt:lpstr>BIFUbC-biomass</vt:lpstr>
      <vt:lpstr>BIFUbC-petroleum-diesel</vt:lpstr>
      <vt:lpstr>BIFUbC-heat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2014-03-20T21:01:41Z</dcterms:created>
  <dcterms:modified xsi:type="dcterms:W3CDTF">2019-04-30T22:56:25Z</dcterms:modified>
</cp:coreProperties>
</file>