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 - 2020 Modeling\InputData\trans\BESP\"/>
    </mc:Choice>
  </mc:AlternateContent>
  <bookViews>
    <workbookView xWindow="120" yWindow="120" windowWidth="25875" windowHeight="13365" activeTab="1"/>
  </bookViews>
  <sheets>
    <sheet name="About" sheetId="1" r:id="rId1"/>
    <sheet name="Data" sheetId="2" r:id="rId2"/>
    <sheet name="BESP-passengers" sheetId="3" r:id="rId3"/>
    <sheet name="BESP-freight" sheetId="4" r:id="rId4"/>
  </sheets>
  <calcPr calcId="162913"/>
</workbook>
</file>

<file path=xl/calcChain.xml><?xml version="1.0" encoding="utf-8"?>
<calcChain xmlns="http://schemas.openxmlformats.org/spreadsheetml/2006/main">
  <c r="A22" i="2" l="1"/>
  <c r="A25" i="2" s="1"/>
  <c r="A31" i="2" s="1"/>
  <c r="C41" i="2" s="1"/>
  <c r="C19" i="2"/>
  <c r="H41" i="2" l="1"/>
  <c r="H2" i="3" s="1"/>
  <c r="I41" i="2"/>
  <c r="I2" i="3" s="1"/>
  <c r="J41" i="2"/>
  <c r="J2" i="3" s="1"/>
  <c r="F41" i="2"/>
  <c r="F2" i="3" s="1"/>
  <c r="L41" i="2"/>
  <c r="L2" i="3" s="1"/>
  <c r="K41" i="2"/>
  <c r="K2" i="3" s="1"/>
  <c r="D41" i="2"/>
  <c r="D2" i="3" s="1"/>
  <c r="C2" i="3"/>
  <c r="E41" i="2"/>
  <c r="E2" i="3" s="1"/>
  <c r="B41" i="2"/>
  <c r="B2" i="3" s="1"/>
  <c r="G41" i="2"/>
  <c r="G2" i="3" s="1"/>
  <c r="N2" i="3" l="1"/>
  <c r="V2" i="3"/>
  <c r="AD2" i="3"/>
  <c r="O2" i="3"/>
  <c r="W2" i="3"/>
  <c r="AE2" i="3"/>
  <c r="P2" i="3"/>
  <c r="X2" i="3"/>
  <c r="AF2" i="3"/>
  <c r="Q2" i="3"/>
  <c r="Y2" i="3"/>
  <c r="AG2" i="3"/>
  <c r="AJ2" i="3"/>
  <c r="R2" i="3"/>
  <c r="Z2" i="3"/>
  <c r="AH2" i="3"/>
  <c r="AI2" i="3"/>
  <c r="AB2" i="3"/>
  <c r="S2" i="3"/>
  <c r="AA2" i="3"/>
  <c r="T2" i="3"/>
  <c r="U2" i="3"/>
  <c r="AC2" i="3"/>
  <c r="M2" i="3"/>
</calcChain>
</file>

<file path=xl/sharedStrings.xml><?xml version="1.0" encoding="utf-8"?>
<sst xmlns="http://schemas.openxmlformats.org/spreadsheetml/2006/main" count="59" uniqueCount="53">
  <si>
    <t>BESP BAU EV Subsidy Percentage</t>
  </si>
  <si>
    <t>Sources:</t>
  </si>
  <si>
    <t>Federal Tax Credit Amount</t>
  </si>
  <si>
    <t>DOE</t>
  </si>
  <si>
    <t>Federal Tax Credits for All-Electric and Plug-in Hybrid Vehicles</t>
  </si>
  <si>
    <t>https://www.fueleconomy.gov/feg/taxevb.shtml</t>
  </si>
  <si>
    <t>Notes</t>
  </si>
  <si>
    <t>State EV Subsidy Amounts</t>
  </si>
  <si>
    <t>California</t>
  </si>
  <si>
    <t>Delaware</t>
  </si>
  <si>
    <t>Colorado</t>
  </si>
  <si>
    <t>Louisiana</t>
  </si>
  <si>
    <t>Massachusetts</t>
  </si>
  <si>
    <t>Rhode Island</t>
  </si>
  <si>
    <t>Oklahoma</t>
  </si>
  <si>
    <t>This is the value for all-electric vehicles, not plug-in hybrids.</t>
  </si>
  <si>
    <t>Federal EV Subsidy Amount</t>
  </si>
  <si>
    <t>This list only includes rebates on the EV itself, not on charging equipment.</t>
  </si>
  <si>
    <t>Note: Pennsylvania offers a $1750 rebate, but only to the first 250 qualified applicants.</t>
  </si>
  <si>
    <t>It also omits states that do not offer a rebate but do exempt EVs from sales, use, or excise taxes.</t>
  </si>
  <si>
    <t>Rebate</t>
  </si>
  <si>
    <t>State</t>
  </si>
  <si>
    <t>State Rebate Amounts</t>
  </si>
  <si>
    <t>Yamauchi, Mia</t>
  </si>
  <si>
    <t>Updated 2017 Incentives for Electric Vehicles and EVSE (for Tesla and More)</t>
  </si>
  <si>
    <t>https://www.pluglesspower.com/learn/updated-2017-incentives-electric-vehicles-evse-state-federal-tax-credits-grants-loans-rebates/</t>
  </si>
  <si>
    <t>Population (July 1, 2016)</t>
  </si>
  <si>
    <t>50 States + DC</t>
  </si>
  <si>
    <t>Uncovered Pop</t>
  </si>
  <si>
    <t>Pop-Weighted State Avg Tax Credit</t>
  </si>
  <si>
    <t>Total Tax Credit</t>
  </si>
  <si>
    <t>Population by U.S. State</t>
  </si>
  <si>
    <t>List of U.S. states and territories by population</t>
  </si>
  <si>
    <t>https://en.wikipedia.org/wiki/List_of_U.S._states_and_territories_by_population</t>
  </si>
  <si>
    <t>Wikipedia (with data from U.S. Census Bureau)</t>
  </si>
  <si>
    <t>Approximate EV Subsidy Percentage</t>
  </si>
  <si>
    <t>charging equipment.</t>
  </si>
  <si>
    <t>We account for both federal and state-level subsidies for EVs but not for</t>
  </si>
  <si>
    <t>The federal U.S. tax credit for Evs has a limited quantity (by manufacturer), and some</t>
  </si>
  <si>
    <t>manufacturers will exhaust their credits before the model run's last year (2050).  However,</t>
  </si>
  <si>
    <t>we don’t know when manufacturers will exhaust their credits, nor what share of new</t>
  </si>
  <si>
    <t>care sales in future years will be for vehicles made by each manufacturer.</t>
  </si>
  <si>
    <t>We make the simplifying assumption that the credit will phase out linearly over 10 years starting in 2016.</t>
  </si>
  <si>
    <t>Subsidy Perc</t>
  </si>
  <si>
    <t>For assumptions governing EV tax credit phase-out, see the "Data" tab.</t>
  </si>
  <si>
    <t>LDVs</t>
  </si>
  <si>
    <t>HDVs</t>
  </si>
  <si>
    <t>aircraft</t>
  </si>
  <si>
    <t>rail</t>
  </si>
  <si>
    <t>ships</t>
  </si>
  <si>
    <t>motorbikes</t>
  </si>
  <si>
    <t>The U.S. only has BAU subsidies for passenger LDVs, not other vehicle types.</t>
  </si>
  <si>
    <t>BNVP 2017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</si>
</sst>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0" fillId="0" borderId="0" xfId="0" applyNumberFormat="1" applyAlignment="1">
      <alignment horizontal="right"/>
    </xf>
    <xf numFmtId="0" fontId="0" fillId="0" borderId="0" xfId="0" applyFont="1"/>
    <xf numFmtId="6" fontId="2" fillId="0" borderId="0" xfId="0" applyNumberFormat="1" applyFont="1"/>
    <xf numFmtId="6" fontId="0" fillId="0" borderId="0" xfId="0" applyNumberFormat="1" applyFont="1"/>
    <xf numFmtId="6" fontId="3" fillId="0" borderId="0" xfId="0" applyNumberFormat="1" applyFon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1" sqref="A21:XFD32"/>
    </sheetView>
  </sheetViews>
  <sheetFormatPr defaultRowHeight="14.25" x14ac:dyDescent="0.45"/>
  <cols>
    <col min="2" max="2" width="70.86328125" style="3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4" t="s">
        <v>2</v>
      </c>
    </row>
    <row r="4" spans="1:2" x14ac:dyDescent="0.45">
      <c r="B4" s="3" t="s">
        <v>3</v>
      </c>
    </row>
    <row r="5" spans="1:2" x14ac:dyDescent="0.45">
      <c r="B5" s="3">
        <v>2017</v>
      </c>
    </row>
    <row r="6" spans="1:2" x14ac:dyDescent="0.45">
      <c r="B6" s="3" t="s">
        <v>4</v>
      </c>
    </row>
    <row r="7" spans="1:2" x14ac:dyDescent="0.45">
      <c r="B7" s="3" t="s">
        <v>5</v>
      </c>
    </row>
    <row r="9" spans="1:2" x14ac:dyDescent="0.45">
      <c r="B9" s="4" t="s">
        <v>22</v>
      </c>
    </row>
    <row r="10" spans="1:2" x14ac:dyDescent="0.45">
      <c r="B10" s="3" t="s">
        <v>23</v>
      </c>
    </row>
    <row r="11" spans="1:2" x14ac:dyDescent="0.45">
      <c r="B11" s="3">
        <v>2017</v>
      </c>
    </row>
    <row r="12" spans="1:2" x14ac:dyDescent="0.45">
      <c r="B12" s="3" t="s">
        <v>24</v>
      </c>
    </row>
    <row r="13" spans="1:2" x14ac:dyDescent="0.45">
      <c r="B13" s="3" t="s">
        <v>25</v>
      </c>
    </row>
    <row r="15" spans="1:2" x14ac:dyDescent="0.45">
      <c r="B15" s="4" t="s">
        <v>31</v>
      </c>
    </row>
    <row r="16" spans="1:2" x14ac:dyDescent="0.45">
      <c r="B16" s="3" t="s">
        <v>34</v>
      </c>
    </row>
    <row r="17" spans="1:2" x14ac:dyDescent="0.45">
      <c r="B17" s="3">
        <v>2017</v>
      </c>
    </row>
    <row r="18" spans="1:2" x14ac:dyDescent="0.45">
      <c r="B18" s="3" t="s">
        <v>32</v>
      </c>
    </row>
    <row r="19" spans="1:2" x14ac:dyDescent="0.45">
      <c r="B19" s="3" t="s">
        <v>33</v>
      </c>
    </row>
    <row r="21" spans="1:2" x14ac:dyDescent="0.45">
      <c r="A21" s="1" t="s">
        <v>6</v>
      </c>
    </row>
    <row r="22" spans="1:2" x14ac:dyDescent="0.45">
      <c r="A22" s="6" t="s">
        <v>51</v>
      </c>
    </row>
    <row r="23" spans="1:2" x14ac:dyDescent="0.45">
      <c r="A23" t="s">
        <v>37</v>
      </c>
    </row>
    <row r="24" spans="1:2" x14ac:dyDescent="0.45">
      <c r="A24" t="s">
        <v>36</v>
      </c>
    </row>
    <row r="26" spans="1:2" x14ac:dyDescent="0.45">
      <c r="A26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7" workbookViewId="0">
      <selection activeCell="A30" sqref="A30:XFD32"/>
    </sheetView>
  </sheetViews>
  <sheetFormatPr defaultRowHeight="14.25" x14ac:dyDescent="0.45"/>
  <cols>
    <col min="1" max="1" width="18.3984375" customWidth="1"/>
    <col min="2" max="2" width="15.73046875" customWidth="1"/>
    <col min="3" max="3" width="19.1328125" customWidth="1"/>
  </cols>
  <sheetData>
    <row r="1" spans="1:3" x14ac:dyDescent="0.45">
      <c r="A1" s="1" t="s">
        <v>16</v>
      </c>
    </row>
    <row r="2" spans="1:3" x14ac:dyDescent="0.45">
      <c r="A2" s="6" t="s">
        <v>15</v>
      </c>
    </row>
    <row r="3" spans="1:3" x14ac:dyDescent="0.45">
      <c r="A3" s="2">
        <v>7500</v>
      </c>
    </row>
    <row r="4" spans="1:3" x14ac:dyDescent="0.45">
      <c r="A4" s="2"/>
    </row>
    <row r="5" spans="1:3" x14ac:dyDescent="0.45">
      <c r="A5" s="7" t="s">
        <v>7</v>
      </c>
    </row>
    <row r="6" spans="1:3" x14ac:dyDescent="0.45">
      <c r="A6" s="8" t="s">
        <v>17</v>
      </c>
    </row>
    <row r="7" spans="1:3" x14ac:dyDescent="0.45">
      <c r="A7" s="8" t="s">
        <v>19</v>
      </c>
    </row>
    <row r="8" spans="1:3" x14ac:dyDescent="0.45">
      <c r="A8" s="7" t="s">
        <v>20</v>
      </c>
      <c r="B8" s="1" t="s">
        <v>21</v>
      </c>
      <c r="C8" s="1" t="s">
        <v>26</v>
      </c>
    </row>
    <row r="9" spans="1:3" x14ac:dyDescent="0.45">
      <c r="A9" s="2">
        <v>2500</v>
      </c>
      <c r="B9" t="s">
        <v>8</v>
      </c>
      <c r="C9">
        <v>39250017</v>
      </c>
    </row>
    <row r="10" spans="1:3" x14ac:dyDescent="0.45">
      <c r="A10" s="2">
        <v>5000</v>
      </c>
      <c r="B10" t="s">
        <v>10</v>
      </c>
      <c r="C10">
        <v>5540545</v>
      </c>
    </row>
    <row r="11" spans="1:3" x14ac:dyDescent="0.45">
      <c r="A11" s="2">
        <v>3500</v>
      </c>
      <c r="B11" t="s">
        <v>9</v>
      </c>
      <c r="C11">
        <v>952065</v>
      </c>
    </row>
    <row r="12" spans="1:3" x14ac:dyDescent="0.45">
      <c r="A12" s="5">
        <v>1500</v>
      </c>
      <c r="B12" t="s">
        <v>11</v>
      </c>
      <c r="C12">
        <v>4681666</v>
      </c>
    </row>
    <row r="13" spans="1:3" x14ac:dyDescent="0.45">
      <c r="A13" s="2">
        <v>2500</v>
      </c>
      <c r="B13" t="s">
        <v>12</v>
      </c>
      <c r="C13">
        <v>6811779</v>
      </c>
    </row>
    <row r="14" spans="1:3" x14ac:dyDescent="0.45">
      <c r="A14" s="2">
        <v>1500</v>
      </c>
      <c r="B14" t="s">
        <v>14</v>
      </c>
      <c r="C14">
        <v>3923561</v>
      </c>
    </row>
    <row r="15" spans="1:3" x14ac:dyDescent="0.45">
      <c r="A15" s="2">
        <v>2500</v>
      </c>
      <c r="B15" t="s">
        <v>13</v>
      </c>
      <c r="C15">
        <v>1056426</v>
      </c>
    </row>
    <row r="16" spans="1:3" x14ac:dyDescent="0.45">
      <c r="A16" s="9" t="s">
        <v>18</v>
      </c>
    </row>
    <row r="17" spans="1:3" x14ac:dyDescent="0.45">
      <c r="A17" s="2"/>
    </row>
    <row r="18" spans="1:3" x14ac:dyDescent="0.45">
      <c r="B18" s="2" t="s">
        <v>27</v>
      </c>
      <c r="C18">
        <v>323127513</v>
      </c>
    </row>
    <row r="19" spans="1:3" x14ac:dyDescent="0.45">
      <c r="A19" s="2"/>
      <c r="B19" t="s">
        <v>28</v>
      </c>
      <c r="C19">
        <f>C18-SUM(C9:C15)</f>
        <v>260911454</v>
      </c>
    </row>
    <row r="20" spans="1:3" x14ac:dyDescent="0.45">
      <c r="A20" s="2"/>
    </row>
    <row r="21" spans="1:3" x14ac:dyDescent="0.45">
      <c r="A21" s="2" t="s">
        <v>29</v>
      </c>
    </row>
    <row r="22" spans="1:3" x14ac:dyDescent="0.45">
      <c r="A22" s="2">
        <f>SUMPRODUCT(A9:A15,C9:C15)/C18</f>
        <v>500.54031765472104</v>
      </c>
    </row>
    <row r="23" spans="1:3" x14ac:dyDescent="0.45">
      <c r="A23" s="2"/>
    </row>
    <row r="24" spans="1:3" x14ac:dyDescent="0.45">
      <c r="A24" s="2" t="s">
        <v>30</v>
      </c>
    </row>
    <row r="25" spans="1:3" x14ac:dyDescent="0.45">
      <c r="A25" s="2">
        <f>A3+A22</f>
        <v>8000.5403176547206</v>
      </c>
    </row>
    <row r="27" spans="1:3" x14ac:dyDescent="0.45">
      <c r="A27" s="1" t="s">
        <v>52</v>
      </c>
    </row>
    <row r="28" spans="1:3" x14ac:dyDescent="0.45">
      <c r="A28" s="2">
        <v>54414.840541774327</v>
      </c>
    </row>
    <row r="30" spans="1:3" x14ac:dyDescent="0.45">
      <c r="A30" s="6" t="s">
        <v>35</v>
      </c>
    </row>
    <row r="31" spans="1:3" x14ac:dyDescent="0.45">
      <c r="A31" s="12">
        <f>A25/A28</f>
        <v>0.14702864582526337</v>
      </c>
    </row>
    <row r="33" spans="1:12" x14ac:dyDescent="0.45">
      <c r="A33" t="s">
        <v>38</v>
      </c>
    </row>
    <row r="34" spans="1:12" x14ac:dyDescent="0.45">
      <c r="A34" t="s">
        <v>39</v>
      </c>
    </row>
    <row r="35" spans="1:12" x14ac:dyDescent="0.45">
      <c r="A35" t="s">
        <v>40</v>
      </c>
    </row>
    <row r="36" spans="1:12" x14ac:dyDescent="0.45">
      <c r="A36" t="s">
        <v>41</v>
      </c>
    </row>
    <row r="38" spans="1:12" x14ac:dyDescent="0.45">
      <c r="A38" t="s">
        <v>42</v>
      </c>
    </row>
    <row r="40" spans="1:12" x14ac:dyDescent="0.45">
      <c r="B40">
        <v>2016</v>
      </c>
      <c r="C40">
        <v>2017</v>
      </c>
      <c r="D40">
        <v>2018</v>
      </c>
      <c r="E40">
        <v>2019</v>
      </c>
      <c r="F40">
        <v>2020</v>
      </c>
      <c r="G40">
        <v>2021</v>
      </c>
      <c r="H40">
        <v>2022</v>
      </c>
      <c r="I40">
        <v>2023</v>
      </c>
      <c r="J40">
        <v>2024</v>
      </c>
      <c r="K40">
        <v>2025</v>
      </c>
      <c r="L40">
        <v>2026</v>
      </c>
    </row>
    <row r="41" spans="1:12" x14ac:dyDescent="0.45">
      <c r="A41" t="s">
        <v>43</v>
      </c>
      <c r="B41" s="14">
        <f>A31</f>
        <v>0.14702864582526337</v>
      </c>
      <c r="C41" s="11">
        <f>$A31*(1-0.1*(C40-$B40))</f>
        <v>0.13232578124273703</v>
      </c>
      <c r="D41" s="11">
        <f t="shared" ref="D41:L41" si="0">$A31*(1-0.1*(D40-$B40))</f>
        <v>0.1176229166602107</v>
      </c>
      <c r="E41" s="11">
        <f t="shared" si="0"/>
        <v>0.10292005207768436</v>
      </c>
      <c r="F41" s="11">
        <f t="shared" si="0"/>
        <v>8.8217187495158014E-2</v>
      </c>
      <c r="G41" s="11">
        <f t="shared" si="0"/>
        <v>7.3514322912631686E-2</v>
      </c>
      <c r="H41" s="11">
        <f t="shared" si="0"/>
        <v>5.8811458330105336E-2</v>
      </c>
      <c r="I41" s="11">
        <f t="shared" si="0"/>
        <v>4.4108593747579E-2</v>
      </c>
      <c r="J41" s="11">
        <f t="shared" si="0"/>
        <v>2.9405729165052668E-2</v>
      </c>
      <c r="K41" s="11">
        <f t="shared" si="0"/>
        <v>1.4702864582526334E-2</v>
      </c>
      <c r="L41" s="10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 x14ac:dyDescent="0.45"/>
  <cols>
    <col min="1" max="1" width="13.13281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45</v>
      </c>
      <c r="B2" s="13">
        <f>Data!B41</f>
        <v>0.14702864582526337</v>
      </c>
      <c r="C2" s="13">
        <f>Data!C41</f>
        <v>0.13232578124273703</v>
      </c>
      <c r="D2" s="13">
        <f>Data!D41</f>
        <v>0.1176229166602107</v>
      </c>
      <c r="E2" s="13">
        <f>Data!E41</f>
        <v>0.10292005207768436</v>
      </c>
      <c r="F2" s="13">
        <f>Data!F41</f>
        <v>8.8217187495158014E-2</v>
      </c>
      <c r="G2" s="13">
        <f>Data!G41</f>
        <v>7.3514322912631686E-2</v>
      </c>
      <c r="H2" s="13">
        <f>Data!H41</f>
        <v>5.8811458330105336E-2</v>
      </c>
      <c r="I2" s="13">
        <f>Data!I41</f>
        <v>4.4108593747579E-2</v>
      </c>
      <c r="J2" s="13">
        <f>Data!J41</f>
        <v>2.9405729165052668E-2</v>
      </c>
      <c r="K2" s="13">
        <f>Data!K41</f>
        <v>1.4702864582526334E-2</v>
      </c>
      <c r="L2" s="15">
        <f>Data!L41</f>
        <v>0</v>
      </c>
      <c r="M2" s="15">
        <f>$L2</f>
        <v>0</v>
      </c>
      <c r="N2" s="15">
        <f t="shared" ref="N2:AJ2" si="0">$L2</f>
        <v>0</v>
      </c>
      <c r="O2" s="15">
        <f t="shared" si="0"/>
        <v>0</v>
      </c>
      <c r="P2" s="15">
        <f t="shared" si="0"/>
        <v>0</v>
      </c>
      <c r="Q2" s="15">
        <f t="shared" si="0"/>
        <v>0</v>
      </c>
      <c r="R2" s="15">
        <f t="shared" si="0"/>
        <v>0</v>
      </c>
      <c r="S2" s="15">
        <f t="shared" si="0"/>
        <v>0</v>
      </c>
      <c r="T2" s="15">
        <f t="shared" si="0"/>
        <v>0</v>
      </c>
      <c r="U2" s="15">
        <f t="shared" si="0"/>
        <v>0</v>
      </c>
      <c r="V2" s="15">
        <f t="shared" si="0"/>
        <v>0</v>
      </c>
      <c r="W2" s="15">
        <f t="shared" si="0"/>
        <v>0</v>
      </c>
      <c r="X2" s="15">
        <f t="shared" si="0"/>
        <v>0</v>
      </c>
      <c r="Y2" s="15">
        <f t="shared" si="0"/>
        <v>0</v>
      </c>
      <c r="Z2" s="15">
        <f t="shared" si="0"/>
        <v>0</v>
      </c>
      <c r="AA2" s="15">
        <f t="shared" si="0"/>
        <v>0</v>
      </c>
      <c r="AB2" s="15">
        <f t="shared" si="0"/>
        <v>0</v>
      </c>
      <c r="AC2" s="15">
        <f t="shared" si="0"/>
        <v>0</v>
      </c>
      <c r="AD2" s="15">
        <f t="shared" si="0"/>
        <v>0</v>
      </c>
      <c r="AE2" s="15">
        <f t="shared" si="0"/>
        <v>0</v>
      </c>
      <c r="AF2" s="15">
        <f t="shared" si="0"/>
        <v>0</v>
      </c>
      <c r="AG2" s="15">
        <f t="shared" si="0"/>
        <v>0</v>
      </c>
      <c r="AH2" s="15">
        <f t="shared" si="0"/>
        <v>0</v>
      </c>
      <c r="AI2" s="15">
        <f t="shared" si="0"/>
        <v>0</v>
      </c>
      <c r="AJ2" s="15">
        <f t="shared" si="0"/>
        <v>0</v>
      </c>
    </row>
    <row r="3" spans="1:36" x14ac:dyDescent="0.45">
      <c r="A3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 x14ac:dyDescent="0.45"/>
  <cols>
    <col min="1" max="1" width="13.13281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2017-06-20T00:56:40Z</dcterms:created>
  <dcterms:modified xsi:type="dcterms:W3CDTF">2019-05-15T20:27:15Z</dcterms:modified>
</cp:coreProperties>
</file>