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4.2-us-2019\InputData\trans\BLP\"/>
    </mc:Choice>
  </mc:AlternateContent>
  <bookViews>
    <workbookView xWindow="240" yWindow="105" windowWidth="21075" windowHeight="13110" activeTab="3"/>
  </bookViews>
  <sheets>
    <sheet name="About" sheetId="1" r:id="rId1"/>
    <sheet name="EPA RFS" sheetId="2" r:id="rId2"/>
    <sheet name="AEO Table 7" sheetId="4" r:id="rId3"/>
    <sheet name="Calcs" sheetId="5" r:id="rId4"/>
    <sheet name="BLP" sheetId="3" r:id="rId5"/>
  </sheets>
  <calcPr calcId="162913"/>
</workbook>
</file>

<file path=xl/calcChain.xml><?xml version="1.0" encoding="utf-8"?>
<calcChain xmlns="http://schemas.openxmlformats.org/spreadsheetml/2006/main">
  <c r="B8" i="5" l="1"/>
  <c r="I30" i="5" l="1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H30" i="5"/>
  <c r="C30" i="5"/>
  <c r="D30" i="5"/>
  <c r="E30" i="5"/>
  <c r="F30" i="5"/>
  <c r="G30" i="5"/>
  <c r="B30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B2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B19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B9" i="5"/>
  <c r="C7" i="5" l="1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B7" i="5"/>
  <c r="C1" i="3" l="1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B1" i="3"/>
  <c r="C20" i="5" l="1"/>
  <c r="C31" i="5" s="1"/>
  <c r="C32" i="5" s="1"/>
  <c r="C2" i="3" s="1"/>
  <c r="D20" i="5"/>
  <c r="D31" i="5" s="1"/>
  <c r="D32" i="5" s="1"/>
  <c r="D2" i="3" s="1"/>
  <c r="G20" i="5"/>
  <c r="G31" i="5" s="1"/>
  <c r="G32" i="5" s="1"/>
  <c r="G2" i="3" s="1"/>
  <c r="K20" i="5"/>
  <c r="O20" i="5"/>
  <c r="O31" i="5" s="1"/>
  <c r="O32" i="5" s="1"/>
  <c r="O2" i="3" s="1"/>
  <c r="S20" i="5"/>
  <c r="S31" i="5" s="1"/>
  <c r="S32" i="5" s="1"/>
  <c r="S2" i="3" s="1"/>
  <c r="W20" i="5"/>
  <c r="AA20" i="5"/>
  <c r="AA31" i="5" s="1"/>
  <c r="AA32" i="5" s="1"/>
  <c r="AA2" i="3" s="1"/>
  <c r="AE20" i="5"/>
  <c r="AE31" i="5" s="1"/>
  <c r="AE32" i="5" s="1"/>
  <c r="AE2" i="3" s="1"/>
  <c r="AI20" i="5"/>
  <c r="E21" i="5"/>
  <c r="I21" i="5"/>
  <c r="M21" i="5"/>
  <c r="Q21" i="5"/>
  <c r="U21" i="5"/>
  <c r="Y21" i="5"/>
  <c r="Y31" i="5" s="1"/>
  <c r="Y32" i="5" s="1"/>
  <c r="Y2" i="3" s="1"/>
  <c r="AC21" i="5"/>
  <c r="AG21" i="5"/>
  <c r="AG31" i="5" s="1"/>
  <c r="AG32" i="5" s="1"/>
  <c r="AG2" i="3" s="1"/>
  <c r="B20" i="5"/>
  <c r="B21" i="5"/>
  <c r="C21" i="5"/>
  <c r="D21" i="5"/>
  <c r="E20" i="5"/>
  <c r="F20" i="5"/>
  <c r="F21" i="5"/>
  <c r="G21" i="5"/>
  <c r="H20" i="5"/>
  <c r="H21" i="5"/>
  <c r="I20" i="5"/>
  <c r="I31" i="5" s="1"/>
  <c r="I32" i="5" s="1"/>
  <c r="I2" i="3" s="1"/>
  <c r="J20" i="5"/>
  <c r="J21" i="5"/>
  <c r="K21" i="5"/>
  <c r="L20" i="5"/>
  <c r="L21" i="5"/>
  <c r="M20" i="5"/>
  <c r="N20" i="5"/>
  <c r="N31" i="5" s="1"/>
  <c r="N32" i="5" s="1"/>
  <c r="N2" i="3" s="1"/>
  <c r="N21" i="5"/>
  <c r="O21" i="5"/>
  <c r="P20" i="5"/>
  <c r="P31" i="5" s="1"/>
  <c r="P32" i="5" s="1"/>
  <c r="P2" i="3" s="1"/>
  <c r="P21" i="5"/>
  <c r="Q20" i="5"/>
  <c r="R20" i="5"/>
  <c r="R21" i="5"/>
  <c r="S21" i="5"/>
  <c r="T20" i="5"/>
  <c r="T21" i="5"/>
  <c r="U20" i="5"/>
  <c r="V20" i="5"/>
  <c r="V21" i="5"/>
  <c r="W21" i="5"/>
  <c r="X20" i="5"/>
  <c r="X21" i="5"/>
  <c r="Y20" i="5"/>
  <c r="Z20" i="5"/>
  <c r="Z21" i="5"/>
  <c r="Z31" i="5"/>
  <c r="Z32" i="5" s="1"/>
  <c r="Z2" i="3" s="1"/>
  <c r="AA21" i="5"/>
  <c r="AB20" i="5"/>
  <c r="AB31" i="5" s="1"/>
  <c r="AB32" i="5" s="1"/>
  <c r="AB2" i="3" s="1"/>
  <c r="AB21" i="5"/>
  <c r="AC20" i="5"/>
  <c r="AD20" i="5"/>
  <c r="AD21" i="5"/>
  <c r="AD31" i="5"/>
  <c r="AD32" i="5" s="1"/>
  <c r="AD2" i="3" s="1"/>
  <c r="AE21" i="5"/>
  <c r="AF20" i="5"/>
  <c r="AF21" i="5"/>
  <c r="AG20" i="5"/>
  <c r="AH20" i="5"/>
  <c r="AH21" i="5"/>
  <c r="AH31" i="5"/>
  <c r="AH32" i="5" s="1"/>
  <c r="AH2" i="3" s="1"/>
  <c r="AI21" i="5"/>
  <c r="V31" i="5" l="1"/>
  <c r="V32" i="5" s="1"/>
  <c r="V2" i="3" s="1"/>
  <c r="U31" i="5"/>
  <c r="U32" i="5" s="1"/>
  <c r="U2" i="3" s="1"/>
  <c r="Q31" i="5"/>
  <c r="Q32" i="5" s="1"/>
  <c r="Q2" i="3" s="1"/>
  <c r="AC31" i="5"/>
  <c r="AC32" i="5" s="1"/>
  <c r="AC2" i="3" s="1"/>
  <c r="AF31" i="5"/>
  <c r="AF32" i="5" s="1"/>
  <c r="AF2" i="3" s="1"/>
  <c r="T31" i="5"/>
  <c r="T32" i="5" s="1"/>
  <c r="T2" i="3" s="1"/>
  <c r="H31" i="5"/>
  <c r="H32" i="5" s="1"/>
  <c r="H2" i="3" s="1"/>
  <c r="AI31" i="5"/>
  <c r="AI32" i="5" s="1"/>
  <c r="AI2" i="3" s="1"/>
  <c r="K31" i="5"/>
  <c r="K32" i="5" s="1"/>
  <c r="K2" i="3" s="1"/>
  <c r="J31" i="5"/>
  <c r="J32" i="5" s="1"/>
  <c r="J2" i="3" s="1"/>
  <c r="W31" i="5"/>
  <c r="W32" i="5" s="1"/>
  <c r="W2" i="3" s="1"/>
  <c r="F31" i="5"/>
  <c r="F32" i="5" s="1"/>
  <c r="F2" i="3" s="1"/>
  <c r="X31" i="5"/>
  <c r="X32" i="5" s="1"/>
  <c r="X2" i="3" s="1"/>
  <c r="R31" i="5"/>
  <c r="R32" i="5" s="1"/>
  <c r="R2" i="3" s="1"/>
  <c r="L31" i="5"/>
  <c r="L32" i="5" s="1"/>
  <c r="L2" i="3" s="1"/>
  <c r="B31" i="5"/>
  <c r="B32" i="5" s="1"/>
  <c r="B2" i="3" s="1"/>
  <c r="E31" i="5"/>
  <c r="E32" i="5" s="1"/>
  <c r="E2" i="3" s="1"/>
  <c r="M31" i="5"/>
  <c r="M32" i="5" s="1"/>
  <c r="M2" i="3" s="1"/>
</calcChain>
</file>

<file path=xl/sharedStrings.xml><?xml version="1.0" encoding="utf-8"?>
<sst xmlns="http://schemas.openxmlformats.org/spreadsheetml/2006/main" count="269" uniqueCount="197">
  <si>
    <t>BLP BAU LCFS Percentage</t>
  </si>
  <si>
    <t>Source:</t>
  </si>
  <si>
    <t>EISA Renewable Fuel Volume Requirements (billion gallons)</t>
  </si>
  <si>
    <t>Year</t>
  </si>
  <si>
    <t>Total renewable fuel requirement</t>
  </si>
  <si>
    <t>2023+</t>
  </si>
  <si>
    <t>n/a</t>
  </si>
  <si>
    <t>b</t>
  </si>
  <si>
    <t>a</t>
  </si>
  <si>
    <t>Cellulosic biofuel
requirement</t>
  </si>
  <si>
    <t>Biomass- based diesel
requirement</t>
  </si>
  <si>
    <t>Total Advanced biofuel
requirement</t>
  </si>
  <si>
    <t>a To be determined by EPA through a future rulemaking, but no less than 1.0 billion gallons.</t>
  </si>
  <si>
    <t>b To be determined by EPA through a future rulemaking.</t>
  </si>
  <si>
    <t>U.S. Department of Transportation, Research and Special Programs Administration, Air Carrier Statistics Monthly,</t>
  </si>
  <si>
    <t>Performance, June 2015; U.S. Department of Commerce, Bureau of the Census, "Vehicle Inventory and Use Survey," EC02TV;</t>
  </si>
  <si>
    <t>are model results and may differ from official EIA data reports.</t>
  </si>
  <si>
    <t xml:space="preserve">   Btu = British thermal unit.</t>
  </si>
  <si>
    <t xml:space="preserve">   CAFE = Corporate average fuel economy.</t>
  </si>
  <si>
    <t xml:space="preserve">   6/ Combined "on-the-road" estimate for all cars and light trucks.</t>
  </si>
  <si>
    <t xml:space="preserve">   5/ Tested new vehicle efficiency revised for on-road performance.</t>
  </si>
  <si>
    <t xml:space="preserve">   3/ Includes CAFE credits for alternative fueled vehicle sales and credit banking.</t>
  </si>
  <si>
    <t xml:space="preserve">   2/ CAFE standard based on projected new vehicle sales.</t>
  </si>
  <si>
    <t xml:space="preserve">   1/ Commercial trucks 8,501 to 10,000 pounds gross vehicle weight rating.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</si>
  <si>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</si>
  <si>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</si>
  <si>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</si>
  <si>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</si>
  <si>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</si>
  <si>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</si>
  <si>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</si>
  <si>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</si>
  <si>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</si>
  <si>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</si>
  <si>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</si>
  <si>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</si>
  <si>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</si>
  <si>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</si>
  <si>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</si>
  <si>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</si>
  <si>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</si>
  <si>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</si>
  <si>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</si>
  <si>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</si>
  <si>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</si>
  <si>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</si>
  <si>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</si>
  <si>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</si>
  <si>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</si>
  <si>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</si>
  <si>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</si>
  <si>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</si>
  <si>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</si>
  <si>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</si>
  <si>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</si>
  <si>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</si>
  <si>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</si>
  <si>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</si>
  <si>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</si>
  <si>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</si>
  <si>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</si>
  <si>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</si>
  <si>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</si>
  <si>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</si>
  <si>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</si>
  <si>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</si>
  <si>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</si>
  <si>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</si>
  <si>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</si>
  <si>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</si>
  <si>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</si>
  <si>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</si>
  <si>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</si>
  <si>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</si>
  <si>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</si>
  <si>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</si>
  <si>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</si>
  <si>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</si>
  <si>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</si>
  <si>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</si>
  <si>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</si>
  <si>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</si>
  <si>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</si>
  <si>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</si>
  <si>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</si>
  <si>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</si>
  <si>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</si>
  <si>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</si>
  <si>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</si>
  <si>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</si>
  <si>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</si>
  <si>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</si>
  <si>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</si>
  <si>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</si>
  <si>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</si>
  <si>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</si>
  <si>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</si>
  <si>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</si>
  <si>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</si>
  <si>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</si>
  <si>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</si>
  <si>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</si>
  <si>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</si>
  <si>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</si>
  <si>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</si>
  <si>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</si>
  <si>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</si>
  <si>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</si>
  <si>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</si>
  <si>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</si>
  <si>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</si>
  <si>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</si>
  <si>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</si>
  <si>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</si>
  <si>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</si>
  <si>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</si>
  <si>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</si>
  <si>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</si>
  <si>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</si>
  <si>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</si>
  <si>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</si>
  <si>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</si>
  <si>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</si>
  <si>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</si>
  <si>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</si>
  <si>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</si>
  <si>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/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</si>
  <si>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</si>
  <si>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</si>
  <si>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</si>
  <si>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</si>
  <si>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</si>
  <si>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</si>
  <si>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</si>
  <si>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Lifecycle GHG Thresholds Specified in EISA</t>
  </si>
  <si>
    <t>(percent reduction from 2005 baseline fuel)</t>
  </si>
  <si>
    <t>Renewable Fuel</t>
  </si>
  <si>
    <t>Advanced Biofuel</t>
  </si>
  <si>
    <t>Biomass-based diesel</t>
  </si>
  <si>
    <t>Cellulosic biofuel</t>
  </si>
  <si>
    <t>National Renewable Fuel Standard Information</t>
  </si>
  <si>
    <t>U.S. EPA</t>
  </si>
  <si>
    <t>EPA Finalizes Regulations for the National Renewable Fuel Standard Program for 2010 and Beyond</t>
  </si>
  <si>
    <t>https://www.epa.gov/sites/production/files/2015-08/documents/420f10007.pdf</t>
  </si>
  <si>
    <t>Pages 3-5</t>
  </si>
  <si>
    <t>Quantities of Transportation Fuel Consumed in Future Years</t>
  </si>
  <si>
    <t>EIA</t>
  </si>
  <si>
    <t>https://www.eia.gov/outlooks/aeo/tables_ref.cfm</t>
  </si>
  <si>
    <t>Table 7</t>
  </si>
  <si>
    <t>We assume all of the RFS fuels will be used in the transportation sector by on-road vehicles, so</t>
  </si>
  <si>
    <t>we are looking for the percentage of those fuels that is required to consist of RFS fuels.</t>
  </si>
  <si>
    <t>First, we sum fuel use by the relevant vehicle types</t>
  </si>
  <si>
    <t>Fuel Use by On-Road Vehicles (quadrillion BTU)</t>
  </si>
  <si>
    <t>BTU/gal</t>
  </si>
  <si>
    <t>Fuel Use by On-Road Vehicles (billion gallons)</t>
  </si>
  <si>
    <t>gasoline</t>
  </si>
  <si>
    <t>diesel</t>
  </si>
  <si>
    <t>Now we convert to billions of gallons, because the RFS is specified in these units.</t>
  </si>
  <si>
    <t>Conversion Factors</t>
  </si>
  <si>
    <t>For simplicity, rather than looking at individual fuel types within the RFS, we will look only at the total renewable fuel requirement.</t>
  </si>
  <si>
    <t>Renewable Fuel Requirement (billion gallons)</t>
  </si>
  <si>
    <t>For years 2023 and later, we assume the RFS remains at 2022 levels, as we don't include policies not already on the books in our BAU case.</t>
  </si>
  <si>
    <t>billion gal</t>
  </si>
  <si>
    <t>% of transport fuels</t>
  </si>
  <si>
    <t>% decarbonized</t>
  </si>
  <si>
    <t>We then determine the percentage of fuel that must be renewable and multiply by the required carbon intensity reduction that apples</t>
  </si>
  <si>
    <t>to the renewable fuel to get the decarbonization (LCFS) percentage.</t>
  </si>
  <si>
    <t>BAU LCFS Perc</t>
  </si>
  <si>
    <t>Notes</t>
  </si>
  <si>
    <t>The National Renewable Fuel Standard is specified in gallons of renewable fuel</t>
  </si>
  <si>
    <t>and a requirement for percent decarbonization of that fuel relative to a baseline</t>
  </si>
  <si>
    <t>fuel type.  We convert from gallons to a share of total fuel, then multiply by the</t>
  </si>
  <si>
    <t>required decarbonization percentage, to convert the policy into the form</t>
  </si>
  <si>
    <t>needed for the LCFS in the EPS.</t>
  </si>
  <si>
    <t>TKI000:buspassmiles</t>
  </si>
  <si>
    <t xml:space="preserve">   Bus Transportation</t>
  </si>
  <si>
    <t>TKI000:railpassmiles</t>
  </si>
  <si>
    <t xml:space="preserve">   Passenger Rail</t>
  </si>
  <si>
    <t>Data Book:  Edition 36; National Highway Traffic and Safety Administration, Summary of Fuel Economy</t>
  </si>
  <si>
    <t>U.S. Environmental Protection Agency, Engines and Vehicles Information System, various years;</t>
  </si>
  <si>
    <t>December 2010/2009; and United States Department of Defense, Defense Logistics Agency Energy, Fiscal Year 2015 Fact Book.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</si>
  <si>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</si>
  <si>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</si>
  <si>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</si>
  <si>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</si>
  <si>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</si>
  <si>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</si>
  <si>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(billion passenger miles traveled)</t>
  </si>
  <si>
    <t xml:space="preserve">    Pipeline Fuel</t>
  </si>
  <si>
    <t xml:space="preserve">   4/ U.S. Environmental Protection Agency rated miles per gallon.</t>
  </si>
  <si>
    <t xml:space="preserve">   Note:  Totals may not equal sum of components due to independent rounding.  Data for 2017</t>
  </si>
  <si>
    <t xml:space="preserve">   Sources:  2017:  U.S. Energy Information Administration (EIA), Monthly Energy Review, September 2018;</t>
  </si>
  <si>
    <t>EIA, Alternatives to Traditional Transportation Fuels 2009 (Part II - User and Fuel Data); EIA, State Energy Data System 2016;</t>
  </si>
  <si>
    <t>Federal Highway Administration, Highway Statistics 2016; Oak Ridge National Laboratory, Transportation Energy</t>
  </si>
  <si>
    <t>U.S. Department of Transportation, Federal Transit Administration, National Transit Database, various years;</t>
  </si>
  <si>
    <t>2018:  EIA, Short-Term Energy Outlook, October 2018 and EIA, AEO2019 National Energy Modeling System run ref2019.d111618a.</t>
  </si>
  <si>
    <t>Projections:  EIA, AEO2019 National Energy Modeling System run ref2019.d111618a.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</si>
</sst>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%"/>
    <numFmt numFmtId="166" formatCode="#,##0.0"/>
    <numFmt numFmtId="167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i/>
      <sz val="10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1" applyNumberFormat="0" applyProtection="0">
      <alignment wrapText="1"/>
    </xf>
    <xf numFmtId="0" fontId="7" fillId="0" borderId="2" applyNumberFormat="0" applyProtection="0">
      <alignment wrapText="1"/>
    </xf>
    <xf numFmtId="0" fontId="5" fillId="0" borderId="3" applyNumberFormat="0" applyFont="0" applyProtection="0">
      <alignment wrapText="1"/>
    </xf>
    <xf numFmtId="0" fontId="7" fillId="0" borderId="4" applyNumberFormat="0" applyProtection="0">
      <alignment wrapText="1"/>
    </xf>
    <xf numFmtId="0" fontId="5" fillId="0" borderId="0" applyNumberFormat="0" applyFill="0" applyBorder="0" applyAlignment="0" applyProtection="0"/>
    <xf numFmtId="0" fontId="9" fillId="0" borderId="0" applyNumberFormat="0" applyProtection="0">
      <alignment horizontal="left"/>
    </xf>
  </cellStyleXfs>
  <cellXfs count="36">
    <xf numFmtId="0" fontId="0" fillId="0" borderId="0" xfId="0"/>
    <xf numFmtId="0" fontId="2" fillId="0" borderId="0" xfId="0" applyFont="1"/>
    <xf numFmtId="0" fontId="3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vertical="top" wrapText="1"/>
    </xf>
    <xf numFmtId="0" fontId="2" fillId="3" borderId="0" xfId="0" applyFont="1" applyFill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7" fillId="0" borderId="2" xfId="4" applyNumberFormat="1" applyFill="1" applyAlignment="1">
      <alignment horizontal="right" wrapText="1"/>
    </xf>
    <xf numFmtId="4" fontId="7" fillId="0" borderId="2" xfId="4" applyNumberFormat="1" applyFill="1" applyAlignment="1">
      <alignment horizontal="right" wrapText="1"/>
    </xf>
    <xf numFmtId="0" fontId="7" fillId="0" borderId="2" xfId="4" applyFont="1" applyFill="1" applyBorder="1" applyAlignment="1">
      <alignment wrapText="1"/>
    </xf>
    <xf numFmtId="165" fontId="0" fillId="0" borderId="3" xfId="5" applyNumberFormat="1" applyFon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166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7" fillId="0" borderId="4" xfId="6" applyFont="1" applyFill="1" applyBorder="1" applyAlignment="1">
      <alignment wrapText="1"/>
    </xf>
    <xf numFmtId="0" fontId="5" fillId="0" borderId="0" xfId="7" applyFont="1"/>
    <xf numFmtId="0" fontId="9" fillId="0" borderId="0" xfId="8" applyFont="1" applyFill="1" applyBorder="1" applyAlignment="1">
      <alignment horizontal="left"/>
    </xf>
    <xf numFmtId="0" fontId="11" fillId="0" borderId="0" xfId="0" applyFont="1"/>
    <xf numFmtId="9" fontId="0" fillId="0" borderId="0" xfId="0" applyNumberFormat="1"/>
    <xf numFmtId="4" fontId="0" fillId="0" borderId="0" xfId="0" applyNumberFormat="1"/>
    <xf numFmtId="0" fontId="0" fillId="2" borderId="0" xfId="0" applyFill="1"/>
    <xf numFmtId="165" fontId="0" fillId="0" borderId="0" xfId="1" applyNumberFormat="1" applyFont="1"/>
    <xf numFmtId="167" fontId="0" fillId="0" borderId="0" xfId="0" applyNumberFormat="1"/>
    <xf numFmtId="0" fontId="0" fillId="3" borderId="0" xfId="0" applyFill="1"/>
    <xf numFmtId="0" fontId="10" fillId="0" borderId="0" xfId="0" applyFont="1"/>
    <xf numFmtId="0" fontId="8" fillId="0" borderId="0" xfId="0" applyFont="1"/>
    <xf numFmtId="0" fontId="0" fillId="0" borderId="0" xfId="0" applyAlignment="1" applyProtection="1">
      <alignment horizontal="left"/>
    </xf>
    <xf numFmtId="0" fontId="6" fillId="0" borderId="0" xfId="0" applyFont="1"/>
    <xf numFmtId="0" fontId="5" fillId="0" borderId="1" xfId="3" applyFont="1" applyFill="1" applyBorder="1" applyAlignment="1">
      <alignment wrapText="1"/>
    </xf>
  </cellXfs>
  <cellStyles count="9">
    <cellStyle name="Body: normal cell" xfId="5"/>
    <cellStyle name="Font: Calibri, 9pt regular" xfId="7"/>
    <cellStyle name="Footnotes: top row" xfId="3"/>
    <cellStyle name="Header: bottom row" xfId="6"/>
    <cellStyle name="Normal" xfId="0" builtinId="0"/>
    <cellStyle name="Normal 2" xfId="2"/>
    <cellStyle name="Parent row" xfId="4"/>
    <cellStyle name="Percent" xfId="1" builtinId="5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14" sqref="B14"/>
    </sheetView>
  </sheetViews>
  <sheetFormatPr defaultRowHeight="14.25" x14ac:dyDescent="0.45"/>
  <cols>
    <col min="2" max="2" width="56.730468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8" t="s">
        <v>140</v>
      </c>
    </row>
    <row r="4" spans="1:2" x14ac:dyDescent="0.45">
      <c r="B4" t="s">
        <v>141</v>
      </c>
    </row>
    <row r="5" spans="1:2" x14ac:dyDescent="0.45">
      <c r="B5" s="6">
        <v>2010</v>
      </c>
    </row>
    <row r="6" spans="1:2" x14ac:dyDescent="0.45">
      <c r="B6" t="s">
        <v>142</v>
      </c>
    </row>
    <row r="7" spans="1:2" x14ac:dyDescent="0.45">
      <c r="B7" t="s">
        <v>143</v>
      </c>
    </row>
    <row r="8" spans="1:2" x14ac:dyDescent="0.45">
      <c r="B8" t="s">
        <v>144</v>
      </c>
    </row>
    <row r="10" spans="1:2" x14ac:dyDescent="0.45">
      <c r="A10" s="1"/>
      <c r="B10" s="8" t="s">
        <v>145</v>
      </c>
    </row>
    <row r="11" spans="1:2" x14ac:dyDescent="0.45">
      <c r="B11" t="s">
        <v>146</v>
      </c>
    </row>
    <row r="12" spans="1:2" x14ac:dyDescent="0.45">
      <c r="B12" s="6">
        <v>2019</v>
      </c>
    </row>
    <row r="13" spans="1:2" x14ac:dyDescent="0.45">
      <c r="B13" t="s">
        <v>182</v>
      </c>
    </row>
    <row r="14" spans="1:2" x14ac:dyDescent="0.45">
      <c r="B14" t="s">
        <v>147</v>
      </c>
    </row>
    <row r="15" spans="1:2" x14ac:dyDescent="0.45">
      <c r="B15" t="s">
        <v>148</v>
      </c>
    </row>
    <row r="17" spans="1:1" x14ac:dyDescent="0.45">
      <c r="A17" s="1" t="s">
        <v>168</v>
      </c>
    </row>
    <row r="18" spans="1:1" x14ac:dyDescent="0.45">
      <c r="A18" t="s">
        <v>169</v>
      </c>
    </row>
    <row r="19" spans="1:1" x14ac:dyDescent="0.45">
      <c r="A19" t="s">
        <v>170</v>
      </c>
    </row>
    <row r="20" spans="1:1" x14ac:dyDescent="0.45">
      <c r="A20" t="s">
        <v>171</v>
      </c>
    </row>
    <row r="21" spans="1:1" x14ac:dyDescent="0.45">
      <c r="A21" t="s">
        <v>172</v>
      </c>
    </row>
    <row r="22" spans="1:1" x14ac:dyDescent="0.45">
      <c r="A22" t="s">
        <v>173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4.25" x14ac:dyDescent="0.45"/>
  <cols>
    <col min="1" max="1" width="21.73046875" customWidth="1"/>
    <col min="2" max="2" width="26.73046875" customWidth="1"/>
    <col min="3" max="3" width="25.3984375" customWidth="1"/>
    <col min="4" max="4" width="23.73046875" customWidth="1"/>
    <col min="5" max="5" width="19.59765625" customWidth="1"/>
  </cols>
  <sheetData>
    <row r="1" spans="1:6" x14ac:dyDescent="0.45">
      <c r="A1" s="8" t="s">
        <v>2</v>
      </c>
      <c r="B1" s="9"/>
      <c r="C1" s="9"/>
      <c r="D1" s="9"/>
      <c r="E1" s="9"/>
      <c r="F1" s="2"/>
    </row>
    <row r="2" spans="1:6" s="4" customFormat="1" ht="28.5" x14ac:dyDescent="0.45">
      <c r="A2" s="5" t="s">
        <v>3</v>
      </c>
      <c r="B2" s="5" t="s">
        <v>9</v>
      </c>
      <c r="C2" s="5" t="s">
        <v>10</v>
      </c>
      <c r="D2" s="5" t="s">
        <v>11</v>
      </c>
      <c r="E2" s="10" t="s">
        <v>4</v>
      </c>
    </row>
    <row r="3" spans="1:6" x14ac:dyDescent="0.45">
      <c r="A3" s="3">
        <v>2008</v>
      </c>
      <c r="B3" s="3" t="s">
        <v>6</v>
      </c>
      <c r="C3" s="3" t="s">
        <v>6</v>
      </c>
      <c r="D3" s="3" t="s">
        <v>6</v>
      </c>
      <c r="E3" s="11">
        <v>9</v>
      </c>
    </row>
    <row r="4" spans="1:6" x14ac:dyDescent="0.45">
      <c r="A4" s="3">
        <v>2009</v>
      </c>
      <c r="B4" s="3" t="s">
        <v>6</v>
      </c>
      <c r="C4" s="3">
        <v>0.5</v>
      </c>
      <c r="D4" s="3">
        <v>0.6</v>
      </c>
      <c r="E4" s="12">
        <v>11.1</v>
      </c>
    </row>
    <row r="5" spans="1:6" x14ac:dyDescent="0.45">
      <c r="A5" s="3">
        <v>2010</v>
      </c>
      <c r="B5" s="3">
        <v>0.1</v>
      </c>
      <c r="C5" s="3">
        <v>0.65</v>
      </c>
      <c r="D5" s="3">
        <v>0.95</v>
      </c>
      <c r="E5" s="12">
        <v>12.95</v>
      </c>
    </row>
    <row r="6" spans="1:6" x14ac:dyDescent="0.45">
      <c r="A6" s="3">
        <v>2011</v>
      </c>
      <c r="B6" s="3">
        <v>0.25</v>
      </c>
      <c r="C6" s="3">
        <v>0.8</v>
      </c>
      <c r="D6" s="3">
        <v>1.35</v>
      </c>
      <c r="E6" s="12">
        <v>13.95</v>
      </c>
    </row>
    <row r="7" spans="1:6" x14ac:dyDescent="0.45">
      <c r="A7" s="3">
        <v>2012</v>
      </c>
      <c r="B7" s="3">
        <v>0.5</v>
      </c>
      <c r="C7" s="3">
        <v>1</v>
      </c>
      <c r="D7" s="3">
        <v>2</v>
      </c>
      <c r="E7" s="12">
        <v>15.2</v>
      </c>
    </row>
    <row r="8" spans="1:6" x14ac:dyDescent="0.45">
      <c r="A8" s="3">
        <v>2013</v>
      </c>
      <c r="B8" s="3">
        <v>1</v>
      </c>
      <c r="C8" s="3" t="s">
        <v>8</v>
      </c>
      <c r="D8" s="3">
        <v>2.75</v>
      </c>
      <c r="E8" s="12">
        <v>16.55</v>
      </c>
    </row>
    <row r="9" spans="1:6" x14ac:dyDescent="0.45">
      <c r="A9" s="3">
        <v>2014</v>
      </c>
      <c r="B9" s="3">
        <v>1.75</v>
      </c>
      <c r="C9" s="3" t="s">
        <v>8</v>
      </c>
      <c r="D9" s="3">
        <v>3.75</v>
      </c>
      <c r="E9" s="12">
        <v>18.149999999999999</v>
      </c>
    </row>
    <row r="10" spans="1:6" x14ac:dyDescent="0.45">
      <c r="A10" s="3">
        <v>2015</v>
      </c>
      <c r="B10" s="3">
        <v>3</v>
      </c>
      <c r="C10" s="3" t="s">
        <v>8</v>
      </c>
      <c r="D10" s="3">
        <v>5.5</v>
      </c>
      <c r="E10" s="12">
        <v>20.5</v>
      </c>
    </row>
    <row r="11" spans="1:6" x14ac:dyDescent="0.45">
      <c r="A11" s="3">
        <v>2016</v>
      </c>
      <c r="B11" s="3">
        <v>4.25</v>
      </c>
      <c r="C11" s="3" t="s">
        <v>8</v>
      </c>
      <c r="D11" s="3">
        <v>7.25</v>
      </c>
      <c r="E11" s="12">
        <v>22.25</v>
      </c>
    </row>
    <row r="12" spans="1:6" x14ac:dyDescent="0.45">
      <c r="A12" s="3">
        <v>2017</v>
      </c>
      <c r="B12" s="3">
        <v>5.5</v>
      </c>
      <c r="C12" s="3" t="s">
        <v>8</v>
      </c>
      <c r="D12" s="3">
        <v>9</v>
      </c>
      <c r="E12" s="12">
        <v>24</v>
      </c>
    </row>
    <row r="13" spans="1:6" x14ac:dyDescent="0.45">
      <c r="A13" s="3">
        <v>2018</v>
      </c>
      <c r="B13" s="3">
        <v>7</v>
      </c>
      <c r="C13" s="3" t="s">
        <v>8</v>
      </c>
      <c r="D13" s="3">
        <v>11</v>
      </c>
      <c r="E13" s="12">
        <v>26</v>
      </c>
    </row>
    <row r="14" spans="1:6" x14ac:dyDescent="0.45">
      <c r="A14" s="3">
        <v>2019</v>
      </c>
      <c r="B14" s="3">
        <v>8.5</v>
      </c>
      <c r="C14" s="3" t="s">
        <v>8</v>
      </c>
      <c r="D14" s="3">
        <v>13</v>
      </c>
      <c r="E14" s="12">
        <v>28</v>
      </c>
    </row>
    <row r="15" spans="1:6" x14ac:dyDescent="0.45">
      <c r="A15" s="3">
        <v>2020</v>
      </c>
      <c r="B15" s="3">
        <v>10.5</v>
      </c>
      <c r="C15" s="3" t="s">
        <v>8</v>
      </c>
      <c r="D15" s="3">
        <v>15</v>
      </c>
      <c r="E15" s="12">
        <v>30</v>
      </c>
    </row>
    <row r="16" spans="1:6" x14ac:dyDescent="0.45">
      <c r="A16" s="3">
        <v>2021</v>
      </c>
      <c r="B16" s="3">
        <v>13.5</v>
      </c>
      <c r="C16" s="3" t="s">
        <v>8</v>
      </c>
      <c r="D16" s="3">
        <v>18</v>
      </c>
      <c r="E16" s="12">
        <v>33</v>
      </c>
    </row>
    <row r="17" spans="1:5" x14ac:dyDescent="0.45">
      <c r="A17" s="3">
        <v>2022</v>
      </c>
      <c r="B17" s="3">
        <v>16</v>
      </c>
      <c r="C17" s="3" t="s">
        <v>8</v>
      </c>
      <c r="D17" s="3">
        <v>21</v>
      </c>
      <c r="E17" s="12">
        <v>36</v>
      </c>
    </row>
    <row r="18" spans="1:5" x14ac:dyDescent="0.45">
      <c r="A18" s="3" t="s">
        <v>5</v>
      </c>
      <c r="B18" s="3" t="s">
        <v>7</v>
      </c>
      <c r="C18" s="3" t="s">
        <v>7</v>
      </c>
      <c r="D18" s="3" t="s">
        <v>7</v>
      </c>
      <c r="E18" s="3" t="s">
        <v>7</v>
      </c>
    </row>
    <row r="19" spans="1:5" x14ac:dyDescent="0.45">
      <c r="A19" s="7" t="s">
        <v>12</v>
      </c>
      <c r="B19" s="3"/>
      <c r="C19" s="3"/>
    </row>
    <row r="20" spans="1:5" x14ac:dyDescent="0.45">
      <c r="A20" s="7" t="s">
        <v>13</v>
      </c>
    </row>
    <row r="24" spans="1:5" x14ac:dyDescent="0.45">
      <c r="A24" s="8" t="s">
        <v>134</v>
      </c>
      <c r="B24" s="8"/>
    </row>
    <row r="25" spans="1:5" x14ac:dyDescent="0.45">
      <c r="A25" s="24" t="s">
        <v>135</v>
      </c>
    </row>
    <row r="26" spans="1:5" x14ac:dyDescent="0.45">
      <c r="A26" s="30" t="s">
        <v>136</v>
      </c>
      <c r="B26" s="25">
        <v>0.2</v>
      </c>
    </row>
    <row r="27" spans="1:5" x14ac:dyDescent="0.45">
      <c r="A27" t="s">
        <v>137</v>
      </c>
      <c r="B27" s="25">
        <v>0.5</v>
      </c>
    </row>
    <row r="28" spans="1:5" x14ac:dyDescent="0.45">
      <c r="A28" t="s">
        <v>138</v>
      </c>
      <c r="B28" s="25">
        <v>0.5</v>
      </c>
    </row>
    <row r="29" spans="1:5" x14ac:dyDescent="0.45">
      <c r="A29" t="s">
        <v>139</v>
      </c>
      <c r="B29" s="25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7"/>
  <sheetViews>
    <sheetView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B33" sqref="B33"/>
    </sheetView>
  </sheetViews>
  <sheetFormatPr defaultRowHeight="15" customHeight="1" x14ac:dyDescent="0.45"/>
  <cols>
    <col min="1" max="1" width="20.86328125" hidden="1" customWidth="1"/>
    <col min="2" max="2" width="45.73046875" customWidth="1"/>
    <col min="38" max="38" width="8" customWidth="1"/>
  </cols>
  <sheetData>
    <row r="1" spans="1:37" ht="15" customHeight="1" thickBot="1" x14ac:dyDescent="0.5">
      <c r="B1" s="22" t="s">
        <v>181</v>
      </c>
      <c r="C1" s="21">
        <v>2017</v>
      </c>
      <c r="D1" s="21">
        <v>2018</v>
      </c>
      <c r="E1" s="21">
        <v>2019</v>
      </c>
      <c r="F1" s="21">
        <v>2020</v>
      </c>
      <c r="G1" s="21">
        <v>2021</v>
      </c>
      <c r="H1" s="21">
        <v>2022</v>
      </c>
      <c r="I1" s="21">
        <v>2023</v>
      </c>
      <c r="J1" s="21">
        <v>2024</v>
      </c>
      <c r="K1" s="21">
        <v>2025</v>
      </c>
      <c r="L1" s="21">
        <v>2026</v>
      </c>
      <c r="M1" s="21">
        <v>2027</v>
      </c>
      <c r="N1" s="21">
        <v>2028</v>
      </c>
      <c r="O1" s="21">
        <v>2029</v>
      </c>
      <c r="P1" s="21">
        <v>2030</v>
      </c>
      <c r="Q1" s="21">
        <v>2031</v>
      </c>
      <c r="R1" s="21">
        <v>2032</v>
      </c>
      <c r="S1" s="21">
        <v>2033</v>
      </c>
      <c r="T1" s="21">
        <v>2034</v>
      </c>
      <c r="U1" s="21">
        <v>2035</v>
      </c>
      <c r="V1" s="21">
        <v>2036</v>
      </c>
      <c r="W1" s="21">
        <v>2037</v>
      </c>
      <c r="X1" s="21">
        <v>2038</v>
      </c>
      <c r="Y1" s="21">
        <v>2039</v>
      </c>
      <c r="Z1" s="21">
        <v>2040</v>
      </c>
      <c r="AA1" s="21">
        <v>2041</v>
      </c>
      <c r="AB1" s="21">
        <v>2042</v>
      </c>
      <c r="AC1" s="21">
        <v>2043</v>
      </c>
      <c r="AD1" s="21">
        <v>2044</v>
      </c>
      <c r="AE1" s="21">
        <v>2045</v>
      </c>
      <c r="AF1" s="21">
        <v>2046</v>
      </c>
      <c r="AG1" s="21">
        <v>2047</v>
      </c>
      <c r="AH1" s="21">
        <v>2048</v>
      </c>
      <c r="AI1" s="21">
        <v>2049</v>
      </c>
      <c r="AJ1" s="21">
        <v>2050</v>
      </c>
    </row>
    <row r="2" spans="1:37" ht="15" customHeight="1" thickTop="1" x14ac:dyDescent="0.45"/>
    <row r="3" spans="1:37" ht="15" customHeight="1" x14ac:dyDescent="0.45">
      <c r="C3" s="31" t="s">
        <v>133</v>
      </c>
      <c r="D3" s="31" t="s">
        <v>182</v>
      </c>
      <c r="E3" s="31"/>
      <c r="F3" s="31"/>
      <c r="G3" s="31"/>
    </row>
    <row r="4" spans="1:37" ht="15" customHeight="1" x14ac:dyDescent="0.45">
      <c r="C4" s="31" t="s">
        <v>132</v>
      </c>
      <c r="D4" s="31" t="s">
        <v>183</v>
      </c>
      <c r="E4" s="31"/>
      <c r="F4" s="31"/>
      <c r="G4" s="31" t="s">
        <v>131</v>
      </c>
    </row>
    <row r="5" spans="1:37" ht="15" customHeight="1" x14ac:dyDescent="0.45">
      <c r="C5" s="31" t="s">
        <v>130</v>
      </c>
      <c r="D5" s="31" t="s">
        <v>184</v>
      </c>
      <c r="E5" s="31"/>
      <c r="F5" s="31"/>
      <c r="G5" s="31"/>
    </row>
    <row r="6" spans="1:37" ht="15" customHeight="1" x14ac:dyDescent="0.45">
      <c r="C6" s="31" t="s">
        <v>129</v>
      </c>
      <c r="D6" s="31"/>
      <c r="E6" s="31" t="s">
        <v>185</v>
      </c>
      <c r="F6" s="31"/>
      <c r="G6" s="31"/>
    </row>
    <row r="10" spans="1:37" ht="15" customHeight="1" x14ac:dyDescent="0.5">
      <c r="A10" s="32" t="s">
        <v>128</v>
      </c>
      <c r="B10" s="23" t="s">
        <v>127</v>
      </c>
    </row>
    <row r="11" spans="1:37" ht="15" customHeight="1" x14ac:dyDescent="0.45">
      <c r="B11" s="22" t="s">
        <v>126</v>
      </c>
    </row>
    <row r="12" spans="1:37" ht="15" customHeight="1" x14ac:dyDescent="0.45">
      <c r="B12" s="22" t="s">
        <v>126</v>
      </c>
      <c r="C12" s="33" t="s">
        <v>126</v>
      </c>
      <c r="D12" s="33" t="s">
        <v>126</v>
      </c>
      <c r="E12" s="33" t="s">
        <v>126</v>
      </c>
      <c r="F12" s="33" t="s">
        <v>126</v>
      </c>
      <c r="G12" s="33" t="s">
        <v>126</v>
      </c>
      <c r="H12" s="33" t="s">
        <v>126</v>
      </c>
      <c r="I12" s="33" t="s">
        <v>126</v>
      </c>
      <c r="J12" s="33" t="s">
        <v>126</v>
      </c>
      <c r="K12" s="33" t="s">
        <v>126</v>
      </c>
      <c r="L12" s="33" t="s">
        <v>126</v>
      </c>
      <c r="M12" s="33" t="s">
        <v>126</v>
      </c>
      <c r="N12" s="33" t="s">
        <v>126</v>
      </c>
      <c r="O12" s="33" t="s">
        <v>126</v>
      </c>
      <c r="P12" s="33" t="s">
        <v>126</v>
      </c>
      <c r="Q12" s="33" t="s">
        <v>126</v>
      </c>
      <c r="R12" s="33" t="s">
        <v>126</v>
      </c>
      <c r="S12" s="33" t="s">
        <v>126</v>
      </c>
      <c r="T12" s="33" t="s">
        <v>126</v>
      </c>
      <c r="U12" s="33" t="s">
        <v>126</v>
      </c>
      <c r="V12" s="33" t="s">
        <v>126</v>
      </c>
      <c r="W12" s="33" t="s">
        <v>126</v>
      </c>
      <c r="X12" s="33" t="s">
        <v>126</v>
      </c>
      <c r="Y12" s="33" t="s">
        <v>126</v>
      </c>
      <c r="Z12" s="33" t="s">
        <v>126</v>
      </c>
      <c r="AA12" s="33" t="s">
        <v>126</v>
      </c>
      <c r="AB12" s="33" t="s">
        <v>126</v>
      </c>
      <c r="AC12" s="33" t="s">
        <v>126</v>
      </c>
      <c r="AD12" s="33" t="s">
        <v>126</v>
      </c>
      <c r="AE12" s="33" t="s">
        <v>126</v>
      </c>
      <c r="AF12" s="33" t="s">
        <v>126</v>
      </c>
      <c r="AG12" s="33" t="s">
        <v>126</v>
      </c>
      <c r="AH12" s="33" t="s">
        <v>126</v>
      </c>
      <c r="AI12" s="33" t="s">
        <v>126</v>
      </c>
      <c r="AJ12" s="33" t="s">
        <v>126</v>
      </c>
      <c r="AK12" s="33" t="s">
        <v>186</v>
      </c>
    </row>
    <row r="13" spans="1:37" ht="15" customHeight="1" thickBot="1" x14ac:dyDescent="0.5">
      <c r="B13" s="21" t="s">
        <v>125</v>
      </c>
      <c r="C13" s="21">
        <v>2017</v>
      </c>
      <c r="D13" s="21">
        <v>2018</v>
      </c>
      <c r="E13" s="21">
        <v>2019</v>
      </c>
      <c r="F13" s="21">
        <v>2020</v>
      </c>
      <c r="G13" s="21">
        <v>2021</v>
      </c>
      <c r="H13" s="21">
        <v>2022</v>
      </c>
      <c r="I13" s="21">
        <v>2023</v>
      </c>
      <c r="J13" s="21">
        <v>2024</v>
      </c>
      <c r="K13" s="21">
        <v>2025</v>
      </c>
      <c r="L13" s="21">
        <v>2026</v>
      </c>
      <c r="M13" s="21">
        <v>2027</v>
      </c>
      <c r="N13" s="21">
        <v>2028</v>
      </c>
      <c r="O13" s="21">
        <v>2029</v>
      </c>
      <c r="P13" s="21">
        <v>2030</v>
      </c>
      <c r="Q13" s="21">
        <v>2031</v>
      </c>
      <c r="R13" s="21">
        <v>2032</v>
      </c>
      <c r="S13" s="21">
        <v>2033</v>
      </c>
      <c r="T13" s="21">
        <v>2034</v>
      </c>
      <c r="U13" s="21">
        <v>2035</v>
      </c>
      <c r="V13" s="21">
        <v>2036</v>
      </c>
      <c r="W13" s="21">
        <v>2037</v>
      </c>
      <c r="X13" s="21">
        <v>2038</v>
      </c>
      <c r="Y13" s="21">
        <v>2039</v>
      </c>
      <c r="Z13" s="21">
        <v>2040</v>
      </c>
      <c r="AA13" s="21">
        <v>2041</v>
      </c>
      <c r="AB13" s="21">
        <v>2042</v>
      </c>
      <c r="AC13" s="21">
        <v>2043</v>
      </c>
      <c r="AD13" s="21">
        <v>2044</v>
      </c>
      <c r="AE13" s="21">
        <v>2045</v>
      </c>
      <c r="AF13" s="21">
        <v>2046</v>
      </c>
      <c r="AG13" s="21">
        <v>2047</v>
      </c>
      <c r="AH13" s="21">
        <v>2048</v>
      </c>
      <c r="AI13" s="21">
        <v>2049</v>
      </c>
      <c r="AJ13" s="21">
        <v>2050</v>
      </c>
      <c r="AK13" s="21">
        <v>2050</v>
      </c>
    </row>
    <row r="14" spans="1:37" ht="15" customHeight="1" thickTop="1" x14ac:dyDescent="0.45"/>
    <row r="15" spans="1:37" ht="15" customHeight="1" x14ac:dyDescent="0.45">
      <c r="B15" s="15" t="s">
        <v>124</v>
      </c>
    </row>
    <row r="16" spans="1:37" ht="15" customHeight="1" x14ac:dyDescent="0.45">
      <c r="B16" s="15" t="s">
        <v>123</v>
      </c>
    </row>
    <row r="17" spans="1:37" ht="15" customHeight="1" x14ac:dyDescent="0.45">
      <c r="B17" s="15" t="s">
        <v>122</v>
      </c>
    </row>
    <row r="18" spans="1:37" ht="15" customHeight="1" x14ac:dyDescent="0.45">
      <c r="A18" s="32" t="s">
        <v>121</v>
      </c>
      <c r="B18" s="18" t="s">
        <v>120</v>
      </c>
      <c r="C18" s="20">
        <v>2835.9963379999999</v>
      </c>
      <c r="D18" s="20">
        <v>2883.007568</v>
      </c>
      <c r="E18" s="20">
        <v>2922.0107419999999</v>
      </c>
      <c r="F18" s="20">
        <v>2951.3701169999999</v>
      </c>
      <c r="G18" s="20">
        <v>2973.1135250000002</v>
      </c>
      <c r="H18" s="20">
        <v>2990.5668949999999</v>
      </c>
      <c r="I18" s="20">
        <v>3001.8532709999999</v>
      </c>
      <c r="J18" s="20">
        <v>3009.8222660000001</v>
      </c>
      <c r="K18" s="20">
        <v>3017.5295409999999</v>
      </c>
      <c r="L18" s="20">
        <v>3036.9685060000002</v>
      </c>
      <c r="M18" s="20">
        <v>3057.3227539999998</v>
      </c>
      <c r="N18" s="20">
        <v>3077.2490229999999</v>
      </c>
      <c r="O18" s="20">
        <v>3092.1701659999999</v>
      </c>
      <c r="P18" s="20">
        <v>3107.1677249999998</v>
      </c>
      <c r="Q18" s="20">
        <v>3121.2543949999999</v>
      </c>
      <c r="R18" s="20">
        <v>3134.6589359999998</v>
      </c>
      <c r="S18" s="20">
        <v>3147.7897950000001</v>
      </c>
      <c r="T18" s="20">
        <v>3160.52124</v>
      </c>
      <c r="U18" s="20">
        <v>3171.6843260000001</v>
      </c>
      <c r="V18" s="20">
        <v>3188.4838869999999</v>
      </c>
      <c r="W18" s="20">
        <v>3207.2163089999999</v>
      </c>
      <c r="X18" s="20">
        <v>3227.265625</v>
      </c>
      <c r="Y18" s="20">
        <v>3247.8088379999999</v>
      </c>
      <c r="Z18" s="20">
        <v>3268.648193</v>
      </c>
      <c r="AA18" s="20">
        <v>3289.6279300000001</v>
      </c>
      <c r="AB18" s="20">
        <v>3310.8071289999998</v>
      </c>
      <c r="AC18" s="20">
        <v>3332.4702149999998</v>
      </c>
      <c r="AD18" s="20">
        <v>3354.2253420000002</v>
      </c>
      <c r="AE18" s="20">
        <v>3375.4978030000002</v>
      </c>
      <c r="AF18" s="20">
        <v>3397.093018</v>
      </c>
      <c r="AG18" s="20">
        <v>3417.80249</v>
      </c>
      <c r="AH18" s="20">
        <v>3436.772461</v>
      </c>
      <c r="AI18" s="20">
        <v>3455.405029</v>
      </c>
      <c r="AJ18" s="20">
        <v>3472.6508789999998</v>
      </c>
      <c r="AK18" s="16">
        <v>5.8320000000000004E-3</v>
      </c>
    </row>
    <row r="19" spans="1:37" ht="15" customHeight="1" x14ac:dyDescent="0.45">
      <c r="A19" s="32" t="s">
        <v>119</v>
      </c>
      <c r="B19" s="18" t="s">
        <v>118</v>
      </c>
      <c r="C19" s="20">
        <v>97.025138999999996</v>
      </c>
      <c r="D19" s="20">
        <v>99.479979999999998</v>
      </c>
      <c r="E19" s="20">
        <v>101.749466</v>
      </c>
      <c r="F19" s="20">
        <v>103.405197</v>
      </c>
      <c r="G19" s="20">
        <v>104.64125799999999</v>
      </c>
      <c r="H19" s="20">
        <v>105.862144</v>
      </c>
      <c r="I19" s="20">
        <v>107.08696</v>
      </c>
      <c r="J19" s="20">
        <v>108.282524</v>
      </c>
      <c r="K19" s="20">
        <v>109.68753100000001</v>
      </c>
      <c r="L19" s="20">
        <v>111.261169</v>
      </c>
      <c r="M19" s="20">
        <v>112.82363100000001</v>
      </c>
      <c r="N19" s="20">
        <v>114.57212800000001</v>
      </c>
      <c r="O19" s="20">
        <v>116.06745100000001</v>
      </c>
      <c r="P19" s="20">
        <v>117.528442</v>
      </c>
      <c r="Q19" s="20">
        <v>119.13098100000001</v>
      </c>
      <c r="R19" s="20">
        <v>120.715622</v>
      </c>
      <c r="S19" s="20">
        <v>122.317482</v>
      </c>
      <c r="T19" s="20">
        <v>123.99625399999999</v>
      </c>
      <c r="U19" s="20">
        <v>125.764931</v>
      </c>
      <c r="V19" s="20">
        <v>127.58139799999999</v>
      </c>
      <c r="W19" s="20">
        <v>129.47593699999999</v>
      </c>
      <c r="X19" s="20">
        <v>131.410416</v>
      </c>
      <c r="Y19" s="20">
        <v>133.237122</v>
      </c>
      <c r="Z19" s="20">
        <v>135.04830899999999</v>
      </c>
      <c r="AA19" s="20">
        <v>136.89466899999999</v>
      </c>
      <c r="AB19" s="20">
        <v>138.72410600000001</v>
      </c>
      <c r="AC19" s="20">
        <v>140.66197199999999</v>
      </c>
      <c r="AD19" s="20">
        <v>142.69688400000001</v>
      </c>
      <c r="AE19" s="20">
        <v>144.866806</v>
      </c>
      <c r="AF19" s="20">
        <v>147.03715500000001</v>
      </c>
      <c r="AG19" s="20">
        <v>149.268631</v>
      </c>
      <c r="AH19" s="20">
        <v>151.51473999999999</v>
      </c>
      <c r="AI19" s="20">
        <v>153.70024100000001</v>
      </c>
      <c r="AJ19" s="20">
        <v>155.92755099999999</v>
      </c>
      <c r="AK19" s="16">
        <v>1.4144E-2</v>
      </c>
    </row>
    <row r="20" spans="1:37" ht="15" customHeight="1" x14ac:dyDescent="0.45">
      <c r="A20" s="32" t="s">
        <v>117</v>
      </c>
      <c r="B20" s="18" t="s">
        <v>116</v>
      </c>
      <c r="C20" s="20">
        <v>289.55078099999997</v>
      </c>
      <c r="D20" s="20">
        <v>297.04278599999998</v>
      </c>
      <c r="E20" s="20">
        <v>305.55014</v>
      </c>
      <c r="F20" s="20">
        <v>309.82757600000002</v>
      </c>
      <c r="G20" s="20">
        <v>312.85162400000002</v>
      </c>
      <c r="H20" s="20">
        <v>316.75717200000003</v>
      </c>
      <c r="I20" s="20">
        <v>320.85107399999998</v>
      </c>
      <c r="J20" s="20">
        <v>324.86123700000002</v>
      </c>
      <c r="K20" s="20">
        <v>329.145081</v>
      </c>
      <c r="L20" s="20">
        <v>333.675476</v>
      </c>
      <c r="M20" s="20">
        <v>337.54113799999999</v>
      </c>
      <c r="N20" s="20">
        <v>341.87463400000001</v>
      </c>
      <c r="O20" s="20">
        <v>345.66848800000002</v>
      </c>
      <c r="P20" s="20">
        <v>349.52676400000001</v>
      </c>
      <c r="Q20" s="20">
        <v>353.97122200000001</v>
      </c>
      <c r="R20" s="20">
        <v>358.05898999999999</v>
      </c>
      <c r="S20" s="20">
        <v>362.210846</v>
      </c>
      <c r="T20" s="20">
        <v>366.77151500000002</v>
      </c>
      <c r="U20" s="20">
        <v>371.79031400000002</v>
      </c>
      <c r="V20" s="20">
        <v>376.70877100000001</v>
      </c>
      <c r="W20" s="20">
        <v>381.89111300000002</v>
      </c>
      <c r="X20" s="20">
        <v>387.090912</v>
      </c>
      <c r="Y20" s="20">
        <v>391.77780200000001</v>
      </c>
      <c r="Z20" s="20">
        <v>396.250854</v>
      </c>
      <c r="AA20" s="20">
        <v>400.733521</v>
      </c>
      <c r="AB20" s="20">
        <v>405.11422700000003</v>
      </c>
      <c r="AC20" s="20">
        <v>409.46502700000002</v>
      </c>
      <c r="AD20" s="20">
        <v>414.237549</v>
      </c>
      <c r="AE20" s="20">
        <v>419.317657</v>
      </c>
      <c r="AF20" s="20">
        <v>424.31127900000001</v>
      </c>
      <c r="AG20" s="20">
        <v>429.53677399999998</v>
      </c>
      <c r="AH20" s="20">
        <v>434.97500600000001</v>
      </c>
      <c r="AI20" s="20">
        <v>440.037781</v>
      </c>
      <c r="AJ20" s="20">
        <v>445.35058600000002</v>
      </c>
      <c r="AK20" s="16">
        <v>1.2736000000000001E-2</v>
      </c>
    </row>
    <row r="21" spans="1:37" ht="15" customHeight="1" x14ac:dyDescent="0.45">
      <c r="A21" s="32" t="s">
        <v>174</v>
      </c>
      <c r="B21" s="15" t="s">
        <v>187</v>
      </c>
    </row>
    <row r="22" spans="1:37" ht="15" customHeight="1" x14ac:dyDescent="0.45">
      <c r="A22" s="32" t="s">
        <v>176</v>
      </c>
      <c r="B22" s="18" t="s">
        <v>175</v>
      </c>
      <c r="C22" s="20">
        <v>205.31410199999999</v>
      </c>
      <c r="D22" s="20">
        <v>206.334473</v>
      </c>
      <c r="E22" s="20">
        <v>207.28132600000001</v>
      </c>
      <c r="F22" s="20">
        <v>208.21897899999999</v>
      </c>
      <c r="G22" s="20">
        <v>209.159988</v>
      </c>
      <c r="H22" s="20">
        <v>210.08100899999999</v>
      </c>
      <c r="I22" s="20">
        <v>210.95931999999999</v>
      </c>
      <c r="J22" s="20">
        <v>211.859756</v>
      </c>
      <c r="K22" s="20">
        <v>212.84191899999999</v>
      </c>
      <c r="L22" s="20">
        <v>213.80715900000001</v>
      </c>
      <c r="M22" s="20">
        <v>214.75810200000001</v>
      </c>
      <c r="N22" s="20">
        <v>215.72216800000001</v>
      </c>
      <c r="O22" s="20">
        <v>216.66270399999999</v>
      </c>
      <c r="P22" s="20">
        <v>217.55474899999999</v>
      </c>
      <c r="Q22" s="20">
        <v>218.419296</v>
      </c>
      <c r="R22" s="20">
        <v>219.26324500000001</v>
      </c>
      <c r="S22" s="20">
        <v>220.026276</v>
      </c>
      <c r="T22" s="20">
        <v>220.74792500000001</v>
      </c>
      <c r="U22" s="20">
        <v>221.43125900000001</v>
      </c>
      <c r="V22" s="20">
        <v>222.080231</v>
      </c>
      <c r="W22" s="20">
        <v>222.698837</v>
      </c>
      <c r="X22" s="20">
        <v>223.289658</v>
      </c>
      <c r="Y22" s="20">
        <v>223.855469</v>
      </c>
      <c r="Z22" s="20">
        <v>224.39857499999999</v>
      </c>
      <c r="AA22" s="20">
        <v>224.92021199999999</v>
      </c>
      <c r="AB22" s="20">
        <v>225.42384300000001</v>
      </c>
      <c r="AC22" s="20">
        <v>225.91265899999999</v>
      </c>
      <c r="AD22" s="20">
        <v>226.39051799999999</v>
      </c>
      <c r="AE22" s="20">
        <v>226.86329699999999</v>
      </c>
      <c r="AF22" s="20">
        <v>227.33708200000001</v>
      </c>
      <c r="AG22" s="20">
        <v>227.81938199999999</v>
      </c>
      <c r="AH22" s="20">
        <v>228.316574</v>
      </c>
      <c r="AI22" s="20">
        <v>228.833786</v>
      </c>
      <c r="AJ22" s="20">
        <v>229.375687</v>
      </c>
      <c r="AK22" s="16">
        <v>3.3140000000000001E-3</v>
      </c>
    </row>
    <row r="23" spans="1:37" ht="15" customHeight="1" x14ac:dyDescent="0.45">
      <c r="B23" s="18" t="s">
        <v>177</v>
      </c>
      <c r="C23" s="20">
        <v>39.645065000000002</v>
      </c>
      <c r="D23" s="20">
        <v>39.896538</v>
      </c>
      <c r="E23" s="20">
        <v>40.432910999999997</v>
      </c>
      <c r="F23" s="20">
        <v>40.870899000000001</v>
      </c>
      <c r="G23" s="20">
        <v>41.314678000000001</v>
      </c>
      <c r="H23" s="20">
        <v>41.734229999999997</v>
      </c>
      <c r="I23" s="20">
        <v>42.149014000000001</v>
      </c>
      <c r="J23" s="20">
        <v>42.569007999999997</v>
      </c>
      <c r="K23" s="20">
        <v>43.00835</v>
      </c>
      <c r="L23" s="20">
        <v>43.455452000000001</v>
      </c>
      <c r="M23" s="20">
        <v>43.862602000000003</v>
      </c>
      <c r="N23" s="20">
        <v>44.347565000000003</v>
      </c>
      <c r="O23" s="20">
        <v>44.702796999999997</v>
      </c>
      <c r="P23" s="20">
        <v>45.127457</v>
      </c>
      <c r="Q23" s="20">
        <v>45.522033999999998</v>
      </c>
      <c r="R23" s="20">
        <v>45.919670000000004</v>
      </c>
      <c r="S23" s="20">
        <v>46.329922000000003</v>
      </c>
      <c r="T23" s="20">
        <v>46.726559000000002</v>
      </c>
      <c r="U23" s="20">
        <v>47.114131999999998</v>
      </c>
      <c r="V23" s="20">
        <v>47.480175000000003</v>
      </c>
      <c r="W23" s="20">
        <v>47.866168999999999</v>
      </c>
      <c r="X23" s="20">
        <v>48.231971999999999</v>
      </c>
      <c r="Y23" s="20">
        <v>48.586067</v>
      </c>
      <c r="Z23" s="20">
        <v>48.930767000000003</v>
      </c>
      <c r="AA23" s="20">
        <v>49.274044000000004</v>
      </c>
      <c r="AB23" s="20">
        <v>49.600203999999998</v>
      </c>
      <c r="AC23" s="20">
        <v>49.935271999999998</v>
      </c>
      <c r="AD23" s="20">
        <v>50.266663000000001</v>
      </c>
      <c r="AE23" s="20">
        <v>50.58802</v>
      </c>
      <c r="AF23" s="20">
        <v>50.906264999999998</v>
      </c>
      <c r="AG23" s="20">
        <v>51.242320999999997</v>
      </c>
      <c r="AH23" s="20">
        <v>51.570971999999998</v>
      </c>
      <c r="AI23" s="20">
        <v>51.911625000000001</v>
      </c>
      <c r="AJ23" s="20">
        <v>52.242621999999997</v>
      </c>
      <c r="AK23" s="16">
        <v>8.4609999999999998E-3</v>
      </c>
    </row>
    <row r="24" spans="1:37" ht="15" customHeight="1" x14ac:dyDescent="0.45">
      <c r="A24" s="32" t="s">
        <v>114</v>
      </c>
      <c r="B24" s="15" t="s">
        <v>115</v>
      </c>
    </row>
    <row r="25" spans="1:37" ht="15" customHeight="1" x14ac:dyDescent="0.45">
      <c r="B25" s="18" t="s">
        <v>113</v>
      </c>
      <c r="C25" s="20">
        <v>1173.553467</v>
      </c>
      <c r="D25" s="20">
        <v>1188.868774</v>
      </c>
      <c r="E25" s="20">
        <v>1213.58313</v>
      </c>
      <c r="F25" s="20">
        <v>1235.7581789999999</v>
      </c>
      <c r="G25" s="20">
        <v>1255.533447</v>
      </c>
      <c r="H25" s="20">
        <v>1273.864746</v>
      </c>
      <c r="I25" s="20">
        <v>1293.1209719999999</v>
      </c>
      <c r="J25" s="20">
        <v>1313.797607</v>
      </c>
      <c r="K25" s="20">
        <v>1336.561279</v>
      </c>
      <c r="L25" s="20">
        <v>1360.685303</v>
      </c>
      <c r="M25" s="20">
        <v>1384.1838379999999</v>
      </c>
      <c r="N25" s="20">
        <v>1413.325073</v>
      </c>
      <c r="O25" s="20">
        <v>1439.089111</v>
      </c>
      <c r="P25" s="20">
        <v>1464.7561040000001</v>
      </c>
      <c r="Q25" s="20">
        <v>1491.255737</v>
      </c>
      <c r="R25" s="20">
        <v>1517.909302</v>
      </c>
      <c r="S25" s="20">
        <v>1544.9697269999999</v>
      </c>
      <c r="T25" s="20">
        <v>1572.876587</v>
      </c>
      <c r="U25" s="20">
        <v>1600.8291019999999</v>
      </c>
      <c r="V25" s="20">
        <v>1628.642212</v>
      </c>
      <c r="W25" s="20">
        <v>1656.959106</v>
      </c>
      <c r="X25" s="20">
        <v>1686.0645750000001</v>
      </c>
      <c r="Y25" s="20">
        <v>1715.3378909999999</v>
      </c>
      <c r="Z25" s="20">
        <v>1745.1475829999999</v>
      </c>
      <c r="AA25" s="20">
        <v>1774.8900149999999</v>
      </c>
      <c r="AB25" s="20">
        <v>1805.456543</v>
      </c>
      <c r="AC25" s="20">
        <v>1836.7897949999999</v>
      </c>
      <c r="AD25" s="20">
        <v>1868.791504</v>
      </c>
      <c r="AE25" s="20">
        <v>1901.8862300000001</v>
      </c>
      <c r="AF25" s="20">
        <v>1935.8135990000001</v>
      </c>
      <c r="AG25" s="20">
        <v>1970.7146</v>
      </c>
      <c r="AH25" s="20">
        <v>2005.9567870000001</v>
      </c>
      <c r="AI25" s="20">
        <v>2040.9736330000001</v>
      </c>
      <c r="AJ25" s="20">
        <v>2075.530029</v>
      </c>
      <c r="AK25" s="16">
        <v>1.7565000000000001E-2</v>
      </c>
    </row>
    <row r="26" spans="1:37" ht="15" customHeight="1" x14ac:dyDescent="0.45">
      <c r="A26" s="32" t="s">
        <v>111</v>
      </c>
      <c r="B26" s="15" t="s">
        <v>112</v>
      </c>
    </row>
    <row r="27" spans="1:37" ht="15" customHeight="1" x14ac:dyDescent="0.45">
      <c r="A27" s="32" t="s">
        <v>110</v>
      </c>
      <c r="B27" s="18" t="s">
        <v>70</v>
      </c>
      <c r="C27" s="20">
        <v>1787.5373540000001</v>
      </c>
      <c r="D27" s="20">
        <v>1788.736328</v>
      </c>
      <c r="E27" s="20">
        <v>1812.1239009999999</v>
      </c>
      <c r="F27" s="20">
        <v>1776.6970209999999</v>
      </c>
      <c r="G27" s="20">
        <v>1769.3908690000001</v>
      </c>
      <c r="H27" s="20">
        <v>1761.3310550000001</v>
      </c>
      <c r="I27" s="20">
        <v>1760.6547849999999</v>
      </c>
      <c r="J27" s="20">
        <v>1779.434814</v>
      </c>
      <c r="K27" s="20">
        <v>1793.866943</v>
      </c>
      <c r="L27" s="20">
        <v>1809.7041019999999</v>
      </c>
      <c r="M27" s="20">
        <v>1816.5014650000001</v>
      </c>
      <c r="N27" s="20">
        <v>1828.677124</v>
      </c>
      <c r="O27" s="20">
        <v>1865.317749</v>
      </c>
      <c r="P27" s="20">
        <v>1893.7076420000001</v>
      </c>
      <c r="Q27" s="20">
        <v>1898.4255370000001</v>
      </c>
      <c r="R27" s="20">
        <v>1901.764038</v>
      </c>
      <c r="S27" s="20">
        <v>1914.6235349999999</v>
      </c>
      <c r="T27" s="20">
        <v>1915.7353519999999</v>
      </c>
      <c r="U27" s="20">
        <v>1929.5085449999999</v>
      </c>
      <c r="V27" s="20">
        <v>1945.8416749999999</v>
      </c>
      <c r="W27" s="20">
        <v>1957.783813</v>
      </c>
      <c r="X27" s="20">
        <v>1973.637939</v>
      </c>
      <c r="Y27" s="20">
        <v>1989.2650149999999</v>
      </c>
      <c r="Z27" s="20">
        <v>2003.4233400000001</v>
      </c>
      <c r="AA27" s="20">
        <v>2016.8127440000001</v>
      </c>
      <c r="AB27" s="20">
        <v>2027.8079829999999</v>
      </c>
      <c r="AC27" s="20">
        <v>2037.517212</v>
      </c>
      <c r="AD27" s="20">
        <v>2052.54126</v>
      </c>
      <c r="AE27" s="20">
        <v>2069.3688959999999</v>
      </c>
      <c r="AF27" s="20">
        <v>2081.4025879999999</v>
      </c>
      <c r="AG27" s="20">
        <v>2096.3093260000001</v>
      </c>
      <c r="AH27" s="20">
        <v>2113.6645509999998</v>
      </c>
      <c r="AI27" s="20">
        <v>2130.516357</v>
      </c>
      <c r="AJ27" s="20">
        <v>2149.3510740000002</v>
      </c>
      <c r="AK27" s="16">
        <v>5.7559999999999998E-3</v>
      </c>
    </row>
    <row r="28" spans="1:37" ht="15" customHeight="1" x14ac:dyDescent="0.45">
      <c r="B28" s="18" t="s">
        <v>68</v>
      </c>
      <c r="C28" s="20">
        <v>447.72595200000001</v>
      </c>
      <c r="D28" s="20">
        <v>444.52056900000002</v>
      </c>
      <c r="E28" s="20">
        <v>435.793274</v>
      </c>
      <c r="F28" s="20">
        <v>426.557434</v>
      </c>
      <c r="G28" s="20">
        <v>415.90875199999999</v>
      </c>
      <c r="H28" s="20">
        <v>407.28921500000001</v>
      </c>
      <c r="I28" s="20">
        <v>397.98156699999998</v>
      </c>
      <c r="J28" s="20">
        <v>387.66037</v>
      </c>
      <c r="K28" s="20">
        <v>377.813965</v>
      </c>
      <c r="L28" s="20">
        <v>368.69982900000002</v>
      </c>
      <c r="M28" s="20">
        <v>359.43420400000002</v>
      </c>
      <c r="N28" s="20">
        <v>349.288025</v>
      </c>
      <c r="O28" s="20">
        <v>339.07843000000003</v>
      </c>
      <c r="P28" s="20">
        <v>328.70654300000001</v>
      </c>
      <c r="Q28" s="20">
        <v>324.044037</v>
      </c>
      <c r="R28" s="20">
        <v>318.92053199999998</v>
      </c>
      <c r="S28" s="20">
        <v>314.17520100000002</v>
      </c>
      <c r="T28" s="20">
        <v>309.60534699999999</v>
      </c>
      <c r="U28" s="20">
        <v>305.29675300000002</v>
      </c>
      <c r="V28" s="20">
        <v>300.715576</v>
      </c>
      <c r="W28" s="20">
        <v>296.95437600000002</v>
      </c>
      <c r="X28" s="20">
        <v>292.93774400000001</v>
      </c>
      <c r="Y28" s="20">
        <v>288.72515900000002</v>
      </c>
      <c r="Z28" s="20">
        <v>284.264679</v>
      </c>
      <c r="AA28" s="20">
        <v>282.858948</v>
      </c>
      <c r="AB28" s="20">
        <v>281.43481400000002</v>
      </c>
      <c r="AC28" s="20">
        <v>279.57015999999999</v>
      </c>
      <c r="AD28" s="20">
        <v>278.13324</v>
      </c>
      <c r="AE28" s="20">
        <v>276.71731599999998</v>
      </c>
      <c r="AF28" s="20">
        <v>275.622589</v>
      </c>
      <c r="AG28" s="20">
        <v>274.33264200000002</v>
      </c>
      <c r="AH28" s="20">
        <v>273.42160000000001</v>
      </c>
      <c r="AI28" s="20">
        <v>271.81381199999998</v>
      </c>
      <c r="AJ28" s="20">
        <v>270.61059599999999</v>
      </c>
      <c r="AK28" s="16">
        <v>-1.5389999999999999E-2</v>
      </c>
    </row>
    <row r="30" spans="1:37" ht="15" customHeight="1" x14ac:dyDescent="0.45">
      <c r="B30" s="15" t="s">
        <v>109</v>
      </c>
    </row>
    <row r="31" spans="1:37" ht="15" customHeight="1" x14ac:dyDescent="0.45">
      <c r="A31" s="32" t="s">
        <v>107</v>
      </c>
      <c r="B31" s="15" t="s">
        <v>108</v>
      </c>
    </row>
    <row r="32" spans="1:37" ht="15" customHeight="1" x14ac:dyDescent="0.45">
      <c r="A32" s="32" t="s">
        <v>105</v>
      </c>
      <c r="B32" s="18" t="s">
        <v>106</v>
      </c>
      <c r="C32" s="19">
        <v>33.231037000000001</v>
      </c>
      <c r="D32" s="19">
        <v>33.824409000000003</v>
      </c>
      <c r="E32" s="19">
        <v>34.663241999999997</v>
      </c>
      <c r="F32" s="19">
        <v>36.011749000000002</v>
      </c>
      <c r="G32" s="19">
        <v>37.960045000000001</v>
      </c>
      <c r="H32" s="19">
        <v>39.711666000000001</v>
      </c>
      <c r="I32" s="19">
        <v>41.675517999999997</v>
      </c>
      <c r="J32" s="19">
        <v>43.356022000000003</v>
      </c>
      <c r="K32" s="19">
        <v>45.640670999999998</v>
      </c>
      <c r="L32" s="19">
        <v>45.687145000000001</v>
      </c>
      <c r="M32" s="19">
        <v>45.835239000000001</v>
      </c>
      <c r="N32" s="19">
        <v>45.955185</v>
      </c>
      <c r="O32" s="19">
        <v>46.097693999999997</v>
      </c>
      <c r="P32" s="19">
        <v>46.204849000000003</v>
      </c>
      <c r="Q32" s="19">
        <v>46.309845000000003</v>
      </c>
      <c r="R32" s="19">
        <v>46.409691000000002</v>
      </c>
      <c r="S32" s="19">
        <v>46.480145</v>
      </c>
      <c r="T32" s="19">
        <v>46.552379999999999</v>
      </c>
      <c r="U32" s="19">
        <v>46.617995999999998</v>
      </c>
      <c r="V32" s="19">
        <v>46.679771000000002</v>
      </c>
      <c r="W32" s="19">
        <v>46.724212999999999</v>
      </c>
      <c r="X32" s="19">
        <v>46.772334999999998</v>
      </c>
      <c r="Y32" s="19">
        <v>46.816681000000003</v>
      </c>
      <c r="Z32" s="19">
        <v>46.858173000000001</v>
      </c>
      <c r="AA32" s="19">
        <v>46.889628999999999</v>
      </c>
      <c r="AB32" s="19">
        <v>46.931117999999998</v>
      </c>
      <c r="AC32" s="19">
        <v>46.960442</v>
      </c>
      <c r="AD32" s="19">
        <v>46.978397000000001</v>
      </c>
      <c r="AE32" s="19">
        <v>46.999206999999998</v>
      </c>
      <c r="AF32" s="19">
        <v>47.003642999999997</v>
      </c>
      <c r="AG32" s="19">
        <v>47.005431999999999</v>
      </c>
      <c r="AH32" s="19">
        <v>47.012489000000002</v>
      </c>
      <c r="AI32" s="19">
        <v>47.006405000000001</v>
      </c>
      <c r="AJ32" s="19">
        <v>46.994553000000003</v>
      </c>
      <c r="AK32" s="16">
        <v>1.0329E-2</v>
      </c>
    </row>
    <row r="33" spans="1:37" ht="15" customHeight="1" x14ac:dyDescent="0.45">
      <c r="A33" s="32" t="s">
        <v>103</v>
      </c>
      <c r="B33" s="18" t="s">
        <v>104</v>
      </c>
      <c r="C33" s="19">
        <v>38.552596999999999</v>
      </c>
      <c r="D33" s="19">
        <v>39.421031999999997</v>
      </c>
      <c r="E33" s="19">
        <v>40.955711000000001</v>
      </c>
      <c r="F33" s="19">
        <v>42.739193</v>
      </c>
      <c r="G33" s="19">
        <v>44.647316000000004</v>
      </c>
      <c r="H33" s="19">
        <v>46.771419999999999</v>
      </c>
      <c r="I33" s="19">
        <v>49.107543999999997</v>
      </c>
      <c r="J33" s="19">
        <v>50.479019000000001</v>
      </c>
      <c r="K33" s="19">
        <v>53.163414000000003</v>
      </c>
      <c r="L33" s="19">
        <v>53.165295</v>
      </c>
      <c r="M33" s="19">
        <v>53.182200999999999</v>
      </c>
      <c r="N33" s="19">
        <v>53.182200999999999</v>
      </c>
      <c r="O33" s="19">
        <v>53.192870999999997</v>
      </c>
      <c r="P33" s="19">
        <v>53.192870999999997</v>
      </c>
      <c r="Q33" s="19">
        <v>53.192889999999998</v>
      </c>
      <c r="R33" s="19">
        <v>53.192928000000002</v>
      </c>
      <c r="S33" s="19">
        <v>53.19294</v>
      </c>
      <c r="T33" s="19">
        <v>53.193012000000003</v>
      </c>
      <c r="U33" s="19">
        <v>53.193049999999999</v>
      </c>
      <c r="V33" s="19">
        <v>53.193114999999999</v>
      </c>
      <c r="W33" s="19">
        <v>53.193114999999999</v>
      </c>
      <c r="X33" s="19">
        <v>53.193176000000001</v>
      </c>
      <c r="Y33" s="19">
        <v>53.194640999999997</v>
      </c>
      <c r="Z33" s="19">
        <v>53.195030000000003</v>
      </c>
      <c r="AA33" s="19">
        <v>53.195042000000001</v>
      </c>
      <c r="AB33" s="19">
        <v>53.197578</v>
      </c>
      <c r="AC33" s="19">
        <v>53.197578</v>
      </c>
      <c r="AD33" s="19">
        <v>53.197578</v>
      </c>
      <c r="AE33" s="19">
        <v>53.197631999999999</v>
      </c>
      <c r="AF33" s="19">
        <v>53.197947999999997</v>
      </c>
      <c r="AG33" s="19">
        <v>53.198169999999998</v>
      </c>
      <c r="AH33" s="19">
        <v>53.200935000000001</v>
      </c>
      <c r="AI33" s="19">
        <v>53.200935000000001</v>
      </c>
      <c r="AJ33" s="19">
        <v>53.200946999999999</v>
      </c>
      <c r="AK33" s="16">
        <v>9.4120000000000002E-3</v>
      </c>
    </row>
    <row r="34" spans="1:37" ht="15" customHeight="1" x14ac:dyDescent="0.45">
      <c r="A34" s="32" t="s">
        <v>101</v>
      </c>
      <c r="B34" s="18" t="s">
        <v>102</v>
      </c>
      <c r="C34" s="19">
        <v>28.836378</v>
      </c>
      <c r="D34" s="19">
        <v>29.179739000000001</v>
      </c>
      <c r="E34" s="19">
        <v>29.623194000000002</v>
      </c>
      <c r="F34" s="19">
        <v>30.619410999999999</v>
      </c>
      <c r="G34" s="19">
        <v>32.520454000000001</v>
      </c>
      <c r="H34" s="19">
        <v>33.934437000000003</v>
      </c>
      <c r="I34" s="19">
        <v>35.478026999999997</v>
      </c>
      <c r="J34" s="19">
        <v>37.151321000000003</v>
      </c>
      <c r="K34" s="19">
        <v>38.954666000000003</v>
      </c>
      <c r="L34" s="19">
        <v>38.965857999999997</v>
      </c>
      <c r="M34" s="19">
        <v>38.966262999999998</v>
      </c>
      <c r="N34" s="19">
        <v>38.96772</v>
      </c>
      <c r="O34" s="19">
        <v>38.967854000000003</v>
      </c>
      <c r="P34" s="19">
        <v>38.969234</v>
      </c>
      <c r="Q34" s="19">
        <v>38.969729999999998</v>
      </c>
      <c r="R34" s="19">
        <v>38.970463000000002</v>
      </c>
      <c r="S34" s="19">
        <v>38.971207</v>
      </c>
      <c r="T34" s="19">
        <v>38.971207</v>
      </c>
      <c r="U34" s="19">
        <v>38.971679999999999</v>
      </c>
      <c r="V34" s="19">
        <v>38.972107000000001</v>
      </c>
      <c r="W34" s="19">
        <v>38.972855000000003</v>
      </c>
      <c r="X34" s="19">
        <v>38.973166999999997</v>
      </c>
      <c r="Y34" s="19">
        <v>38.973568</v>
      </c>
      <c r="Z34" s="19">
        <v>38.973979999999997</v>
      </c>
      <c r="AA34" s="19">
        <v>38.974487000000003</v>
      </c>
      <c r="AB34" s="19">
        <v>38.974742999999997</v>
      </c>
      <c r="AC34" s="19">
        <v>38.975323000000003</v>
      </c>
      <c r="AD34" s="19">
        <v>38.975731000000003</v>
      </c>
      <c r="AE34" s="19">
        <v>38.976013000000002</v>
      </c>
      <c r="AF34" s="19">
        <v>38.976311000000003</v>
      </c>
      <c r="AG34" s="19">
        <v>38.976658</v>
      </c>
      <c r="AH34" s="19">
        <v>38.976860000000002</v>
      </c>
      <c r="AI34" s="19">
        <v>38.977299000000002</v>
      </c>
      <c r="AJ34" s="19">
        <v>38.977530999999999</v>
      </c>
      <c r="AK34" s="16">
        <v>9.0880000000000006E-3</v>
      </c>
    </row>
    <row r="35" spans="1:37" ht="15" customHeight="1" x14ac:dyDescent="0.45">
      <c r="A35" s="32" t="s">
        <v>99</v>
      </c>
      <c r="B35" s="18" t="s">
        <v>100</v>
      </c>
      <c r="C35" s="19">
        <v>33.453662999999999</v>
      </c>
      <c r="D35" s="19">
        <v>33.999164999999998</v>
      </c>
      <c r="E35" s="19">
        <v>34.852367000000001</v>
      </c>
      <c r="F35" s="19">
        <v>36.294296000000003</v>
      </c>
      <c r="G35" s="19">
        <v>38.366337000000001</v>
      </c>
      <c r="H35" s="19">
        <v>40.360030999999999</v>
      </c>
      <c r="I35" s="19">
        <v>42.344337000000003</v>
      </c>
      <c r="J35" s="19">
        <v>43.980865000000001</v>
      </c>
      <c r="K35" s="19">
        <v>46.242016</v>
      </c>
      <c r="L35" s="19">
        <v>46.369414999999996</v>
      </c>
      <c r="M35" s="19">
        <v>46.563313000000001</v>
      </c>
      <c r="N35" s="19">
        <v>46.693798000000001</v>
      </c>
      <c r="O35" s="19">
        <v>46.881442999999997</v>
      </c>
      <c r="P35" s="19">
        <v>47.023907000000001</v>
      </c>
      <c r="Q35" s="19">
        <v>47.195476999999997</v>
      </c>
      <c r="R35" s="19">
        <v>47.396988</v>
      </c>
      <c r="S35" s="19">
        <v>47.630603999999998</v>
      </c>
      <c r="T35" s="19">
        <v>47.772404000000002</v>
      </c>
      <c r="U35" s="19">
        <v>47.898392000000001</v>
      </c>
      <c r="V35" s="19">
        <v>48.021743999999998</v>
      </c>
      <c r="W35" s="19">
        <v>48.108150000000002</v>
      </c>
      <c r="X35" s="19">
        <v>48.228577000000001</v>
      </c>
      <c r="Y35" s="19">
        <v>48.328502999999998</v>
      </c>
      <c r="Z35" s="19">
        <v>48.415863000000002</v>
      </c>
      <c r="AA35" s="19">
        <v>48.528599</v>
      </c>
      <c r="AB35" s="19">
        <v>48.589286999999999</v>
      </c>
      <c r="AC35" s="19">
        <v>48.621608999999999</v>
      </c>
      <c r="AD35" s="19">
        <v>48.628242</v>
      </c>
      <c r="AE35" s="19">
        <v>48.712502000000001</v>
      </c>
      <c r="AF35" s="19">
        <v>48.731788999999999</v>
      </c>
      <c r="AG35" s="19">
        <v>48.745567000000001</v>
      </c>
      <c r="AH35" s="19">
        <v>48.774222999999999</v>
      </c>
      <c r="AI35" s="19">
        <v>48.780106000000004</v>
      </c>
      <c r="AJ35" s="19">
        <v>48.782890000000002</v>
      </c>
      <c r="AK35" s="16">
        <v>1.1346E-2</v>
      </c>
    </row>
    <row r="36" spans="1:37" ht="15" customHeight="1" x14ac:dyDescent="0.45">
      <c r="A36" s="32" t="s">
        <v>97</v>
      </c>
      <c r="B36" s="18" t="s">
        <v>98</v>
      </c>
      <c r="C36" s="19">
        <v>39.219650000000001</v>
      </c>
      <c r="D36" s="19">
        <v>40.208176000000002</v>
      </c>
      <c r="E36" s="19">
        <v>41.560862999999998</v>
      </c>
      <c r="F36" s="19">
        <v>43.481544</v>
      </c>
      <c r="G36" s="19">
        <v>45.514778</v>
      </c>
      <c r="H36" s="19">
        <v>47.575789999999998</v>
      </c>
      <c r="I36" s="19">
        <v>49.836277000000003</v>
      </c>
      <c r="J36" s="19">
        <v>51.162941000000004</v>
      </c>
      <c r="K36" s="19">
        <v>53.624893</v>
      </c>
      <c r="L36" s="19">
        <v>53.706425000000003</v>
      </c>
      <c r="M36" s="19">
        <v>53.805222000000001</v>
      </c>
      <c r="N36" s="19">
        <v>53.878506000000002</v>
      </c>
      <c r="O36" s="19">
        <v>54.057693</v>
      </c>
      <c r="P36" s="19">
        <v>54.205578000000003</v>
      </c>
      <c r="Q36" s="19">
        <v>54.410496000000002</v>
      </c>
      <c r="R36" s="19">
        <v>54.644573000000001</v>
      </c>
      <c r="S36" s="19">
        <v>54.846699000000001</v>
      </c>
      <c r="T36" s="19">
        <v>55.040737</v>
      </c>
      <c r="U36" s="19">
        <v>55.223376999999999</v>
      </c>
      <c r="V36" s="19">
        <v>55.398727000000001</v>
      </c>
      <c r="W36" s="19">
        <v>55.532330000000002</v>
      </c>
      <c r="X36" s="19">
        <v>55.663670000000003</v>
      </c>
      <c r="Y36" s="19">
        <v>55.798274999999997</v>
      </c>
      <c r="Z36" s="19">
        <v>55.916218000000001</v>
      </c>
      <c r="AA36" s="19">
        <v>55.958739999999999</v>
      </c>
      <c r="AB36" s="19">
        <v>56.004443999999999</v>
      </c>
      <c r="AC36" s="19">
        <v>56.036769999999997</v>
      </c>
      <c r="AD36" s="19">
        <v>56.041606999999999</v>
      </c>
      <c r="AE36" s="19">
        <v>56.047877999999997</v>
      </c>
      <c r="AF36" s="19">
        <v>56.084099000000002</v>
      </c>
      <c r="AG36" s="19">
        <v>56.117534999999997</v>
      </c>
      <c r="AH36" s="19">
        <v>56.169254000000002</v>
      </c>
      <c r="AI36" s="19">
        <v>56.202083999999999</v>
      </c>
      <c r="AJ36" s="19">
        <v>56.231963999999998</v>
      </c>
      <c r="AK36" s="16">
        <v>1.0536999999999999E-2</v>
      </c>
    </row>
    <row r="37" spans="1:37" ht="15" customHeight="1" x14ac:dyDescent="0.45">
      <c r="A37" s="32" t="s">
        <v>95</v>
      </c>
      <c r="B37" s="18" t="s">
        <v>96</v>
      </c>
      <c r="C37" s="19">
        <v>28.781832000000001</v>
      </c>
      <c r="D37" s="19">
        <v>28.981468</v>
      </c>
      <c r="E37" s="19">
        <v>29.567319999999999</v>
      </c>
      <c r="F37" s="19">
        <v>30.629836999999998</v>
      </c>
      <c r="G37" s="19">
        <v>32.641250999999997</v>
      </c>
      <c r="H37" s="19">
        <v>34.464328999999999</v>
      </c>
      <c r="I37" s="19">
        <v>36.083229000000003</v>
      </c>
      <c r="J37" s="19">
        <v>37.714725000000001</v>
      </c>
      <c r="K37" s="19">
        <v>39.624859000000001</v>
      </c>
      <c r="L37" s="19">
        <v>39.715786000000001</v>
      </c>
      <c r="M37" s="19">
        <v>39.738346</v>
      </c>
      <c r="N37" s="19">
        <v>39.706940000000003</v>
      </c>
      <c r="O37" s="19">
        <v>39.659554</v>
      </c>
      <c r="P37" s="19">
        <v>39.607239</v>
      </c>
      <c r="Q37" s="19">
        <v>39.559657999999999</v>
      </c>
      <c r="R37" s="19">
        <v>39.545506000000003</v>
      </c>
      <c r="S37" s="19">
        <v>39.663071000000002</v>
      </c>
      <c r="T37" s="19">
        <v>39.61974</v>
      </c>
      <c r="U37" s="19">
        <v>39.567664999999998</v>
      </c>
      <c r="V37" s="19">
        <v>39.521476999999997</v>
      </c>
      <c r="W37" s="19">
        <v>39.476703999999998</v>
      </c>
      <c r="X37" s="19">
        <v>39.484935999999998</v>
      </c>
      <c r="Y37" s="19">
        <v>39.461703999999997</v>
      </c>
      <c r="Z37" s="19">
        <v>39.433529</v>
      </c>
      <c r="AA37" s="19">
        <v>39.534775000000003</v>
      </c>
      <c r="AB37" s="19">
        <v>39.520966000000001</v>
      </c>
      <c r="AC37" s="19">
        <v>39.490250000000003</v>
      </c>
      <c r="AD37" s="19">
        <v>39.460433999999999</v>
      </c>
      <c r="AE37" s="19">
        <v>39.564433999999999</v>
      </c>
      <c r="AF37" s="19">
        <v>39.558979000000001</v>
      </c>
      <c r="AG37" s="19">
        <v>39.551521000000001</v>
      </c>
      <c r="AH37" s="19">
        <v>39.546413000000001</v>
      </c>
      <c r="AI37" s="19">
        <v>39.541836000000004</v>
      </c>
      <c r="AJ37" s="19">
        <v>39.546424999999999</v>
      </c>
      <c r="AK37" s="16">
        <v>9.7599999999999996E-3</v>
      </c>
    </row>
    <row r="38" spans="1:37" ht="15" customHeight="1" x14ac:dyDescent="0.45">
      <c r="A38" s="32" t="s">
        <v>93</v>
      </c>
      <c r="B38" s="18" t="s">
        <v>94</v>
      </c>
      <c r="C38" s="19">
        <v>32.920569999999998</v>
      </c>
      <c r="D38" s="19">
        <v>33.597721</v>
      </c>
      <c r="E38" s="19">
        <v>34.642803000000001</v>
      </c>
      <c r="F38" s="19">
        <v>36.290866999999999</v>
      </c>
      <c r="G38" s="19">
        <v>38.362620999999997</v>
      </c>
      <c r="H38" s="19">
        <v>40.356014000000002</v>
      </c>
      <c r="I38" s="19">
        <v>42.339863000000001</v>
      </c>
      <c r="J38" s="19">
        <v>43.975994</v>
      </c>
      <c r="K38" s="19">
        <v>46.236908</v>
      </c>
      <c r="L38" s="19">
        <v>46.364128000000001</v>
      </c>
      <c r="M38" s="19">
        <v>46.557949000000001</v>
      </c>
      <c r="N38" s="19">
        <v>46.688419000000003</v>
      </c>
      <c r="O38" s="19">
        <v>46.876041000000001</v>
      </c>
      <c r="P38" s="19">
        <v>47.018447999999999</v>
      </c>
      <c r="Q38" s="19">
        <v>47.189926</v>
      </c>
      <c r="R38" s="19">
        <v>47.391356999999999</v>
      </c>
      <c r="S38" s="19">
        <v>47.624954000000002</v>
      </c>
      <c r="T38" s="19">
        <v>47.766643999999999</v>
      </c>
      <c r="U38" s="19">
        <v>47.892524999999999</v>
      </c>
      <c r="V38" s="19">
        <v>48.015765999999999</v>
      </c>
      <c r="W38" s="19">
        <v>48.102093000000004</v>
      </c>
      <c r="X38" s="19">
        <v>48.222411999999998</v>
      </c>
      <c r="Y38" s="19">
        <v>48.322189000000002</v>
      </c>
      <c r="Z38" s="19">
        <v>48.409385999999998</v>
      </c>
      <c r="AA38" s="19">
        <v>48.522015000000003</v>
      </c>
      <c r="AB38" s="19">
        <v>48.582489000000002</v>
      </c>
      <c r="AC38" s="19">
        <v>48.614666</v>
      </c>
      <c r="AD38" s="19">
        <v>48.621155000000002</v>
      </c>
      <c r="AE38" s="19">
        <v>48.705264999999997</v>
      </c>
      <c r="AF38" s="19">
        <v>48.724364999999999</v>
      </c>
      <c r="AG38" s="19">
        <v>48.737965000000003</v>
      </c>
      <c r="AH38" s="19">
        <v>48.766415000000002</v>
      </c>
      <c r="AI38" s="19">
        <v>48.772101999999997</v>
      </c>
      <c r="AJ38" s="19">
        <v>48.774681000000001</v>
      </c>
      <c r="AK38" s="16">
        <v>1.1717E-2</v>
      </c>
    </row>
    <row r="39" spans="1:37" ht="15" customHeight="1" x14ac:dyDescent="0.45">
      <c r="A39" s="32" t="s">
        <v>91</v>
      </c>
      <c r="B39" s="18" t="s">
        <v>92</v>
      </c>
      <c r="C39" s="19">
        <v>38.844189</v>
      </c>
      <c r="D39" s="19">
        <v>39.842219999999998</v>
      </c>
      <c r="E39" s="19">
        <v>41.359096999999998</v>
      </c>
      <c r="F39" s="19">
        <v>43.479667999999997</v>
      </c>
      <c r="G39" s="19">
        <v>45.512585000000001</v>
      </c>
      <c r="H39" s="19">
        <v>47.573315000000001</v>
      </c>
      <c r="I39" s="19">
        <v>49.833407999999999</v>
      </c>
      <c r="J39" s="19">
        <v>51.159717999999998</v>
      </c>
      <c r="K39" s="19">
        <v>53.621464000000003</v>
      </c>
      <c r="L39" s="19">
        <v>53.702938000000003</v>
      </c>
      <c r="M39" s="19">
        <v>53.801720000000003</v>
      </c>
      <c r="N39" s="19">
        <v>53.874980999999998</v>
      </c>
      <c r="O39" s="19">
        <v>54.054259999999999</v>
      </c>
      <c r="P39" s="19">
        <v>54.202103000000001</v>
      </c>
      <c r="Q39" s="19">
        <v>54.407009000000002</v>
      </c>
      <c r="R39" s="19">
        <v>54.641036999999997</v>
      </c>
      <c r="S39" s="19">
        <v>54.843136000000001</v>
      </c>
      <c r="T39" s="19">
        <v>55.037140000000001</v>
      </c>
      <c r="U39" s="19">
        <v>55.219741999999997</v>
      </c>
      <c r="V39" s="19">
        <v>55.395057999999999</v>
      </c>
      <c r="W39" s="19">
        <v>55.528613999999997</v>
      </c>
      <c r="X39" s="19">
        <v>55.659931</v>
      </c>
      <c r="Y39" s="19">
        <v>55.794483</v>
      </c>
      <c r="Z39" s="19">
        <v>55.912376000000002</v>
      </c>
      <c r="AA39" s="19">
        <v>55.954830000000001</v>
      </c>
      <c r="AB39" s="19">
        <v>56.000453999999998</v>
      </c>
      <c r="AC39" s="19">
        <v>56.032733999999998</v>
      </c>
      <c r="AD39" s="19">
        <v>56.037509999999997</v>
      </c>
      <c r="AE39" s="19">
        <v>56.043736000000003</v>
      </c>
      <c r="AF39" s="19">
        <v>56.079898999999997</v>
      </c>
      <c r="AG39" s="19">
        <v>56.113273999999997</v>
      </c>
      <c r="AH39" s="19">
        <v>56.164932</v>
      </c>
      <c r="AI39" s="19">
        <v>56.197685</v>
      </c>
      <c r="AJ39" s="19">
        <v>56.227493000000003</v>
      </c>
      <c r="AK39" s="16">
        <v>1.0822999999999999E-2</v>
      </c>
    </row>
    <row r="40" spans="1:37" ht="15" customHeight="1" x14ac:dyDescent="0.45">
      <c r="A40" s="32" t="s">
        <v>89</v>
      </c>
      <c r="B40" s="18" t="s">
        <v>90</v>
      </c>
      <c r="C40" s="19">
        <v>28.176539999999999</v>
      </c>
      <c r="D40" s="19">
        <v>28.57621</v>
      </c>
      <c r="E40" s="19">
        <v>29.362611999999999</v>
      </c>
      <c r="F40" s="19">
        <v>30.625699999999998</v>
      </c>
      <c r="G40" s="19">
        <v>32.636817999999998</v>
      </c>
      <c r="H40" s="19">
        <v>34.459560000000003</v>
      </c>
      <c r="I40" s="19">
        <v>36.077964999999999</v>
      </c>
      <c r="J40" s="19">
        <v>37.708981000000001</v>
      </c>
      <c r="K40" s="19">
        <v>39.618831999999998</v>
      </c>
      <c r="L40" s="19">
        <v>39.709496000000001</v>
      </c>
      <c r="M40" s="19">
        <v>39.731887999999998</v>
      </c>
      <c r="N40" s="19">
        <v>39.700436000000003</v>
      </c>
      <c r="O40" s="19">
        <v>39.652912000000001</v>
      </c>
      <c r="P40" s="19">
        <v>39.600517000000004</v>
      </c>
      <c r="Q40" s="19">
        <v>39.552765000000001</v>
      </c>
      <c r="R40" s="19">
        <v>39.538482999999999</v>
      </c>
      <c r="S40" s="19">
        <v>39.656025</v>
      </c>
      <c r="T40" s="19">
        <v>39.612507000000001</v>
      </c>
      <c r="U40" s="19">
        <v>39.560276000000002</v>
      </c>
      <c r="V40" s="19">
        <v>39.513908000000001</v>
      </c>
      <c r="W40" s="19">
        <v>39.469017000000001</v>
      </c>
      <c r="X40" s="19">
        <v>39.477066000000001</v>
      </c>
      <c r="Y40" s="19">
        <v>39.453606000000001</v>
      </c>
      <c r="Z40" s="19">
        <v>39.425179</v>
      </c>
      <c r="AA40" s="19">
        <v>39.526263999999998</v>
      </c>
      <c r="AB40" s="19">
        <v>39.512118999999998</v>
      </c>
      <c r="AC40" s="19">
        <v>39.481171000000003</v>
      </c>
      <c r="AD40" s="19">
        <v>39.451141</v>
      </c>
      <c r="AE40" s="19">
        <v>39.554873999999998</v>
      </c>
      <c r="AF40" s="19">
        <v>39.549132999999998</v>
      </c>
      <c r="AG40" s="19">
        <v>39.541401</v>
      </c>
      <c r="AH40" s="19">
        <v>39.535969000000001</v>
      </c>
      <c r="AI40" s="19">
        <v>39.531123999999998</v>
      </c>
      <c r="AJ40" s="19">
        <v>39.535418999999997</v>
      </c>
      <c r="AK40" s="16">
        <v>1.0196E-2</v>
      </c>
    </row>
    <row r="41" spans="1:37" ht="15" customHeight="1" x14ac:dyDescent="0.45">
      <c r="A41" s="32" t="s">
        <v>87</v>
      </c>
      <c r="B41" s="18" t="s">
        <v>88</v>
      </c>
      <c r="C41" s="19">
        <v>26.860434999999999</v>
      </c>
      <c r="D41" s="19">
        <v>27.412979</v>
      </c>
      <c r="E41" s="19">
        <v>28.265438</v>
      </c>
      <c r="F41" s="19">
        <v>29.610132</v>
      </c>
      <c r="G41" s="19">
        <v>31.300692000000002</v>
      </c>
      <c r="H41" s="19">
        <v>32.927387000000003</v>
      </c>
      <c r="I41" s="19">
        <v>34.546351999999999</v>
      </c>
      <c r="J41" s="19">
        <v>35.881912</v>
      </c>
      <c r="K41" s="19">
        <v>37.727074000000002</v>
      </c>
      <c r="L41" s="19">
        <v>37.831051000000002</v>
      </c>
      <c r="M41" s="19">
        <v>37.989753999999998</v>
      </c>
      <c r="N41" s="19">
        <v>38.096679999999999</v>
      </c>
      <c r="O41" s="19">
        <v>38.250278000000002</v>
      </c>
      <c r="P41" s="19">
        <v>38.366863000000002</v>
      </c>
      <c r="Q41" s="19">
        <v>38.507156000000002</v>
      </c>
      <c r="R41" s="19">
        <v>38.671863999999999</v>
      </c>
      <c r="S41" s="19">
        <v>38.862769999999998</v>
      </c>
      <c r="T41" s="19">
        <v>38.978622000000001</v>
      </c>
      <c r="U41" s="19">
        <v>39.081561999999998</v>
      </c>
      <c r="V41" s="19">
        <v>39.182322999999997</v>
      </c>
      <c r="W41" s="19">
        <v>39.252898999999999</v>
      </c>
      <c r="X41" s="19">
        <v>39.351256999999997</v>
      </c>
      <c r="Y41" s="19">
        <v>39.432819000000002</v>
      </c>
      <c r="Z41" s="19">
        <v>39.504111999999999</v>
      </c>
      <c r="AA41" s="19">
        <v>39.596187999999998</v>
      </c>
      <c r="AB41" s="19">
        <v>39.645687000000002</v>
      </c>
      <c r="AC41" s="19">
        <v>39.672046999999999</v>
      </c>
      <c r="AD41" s="19">
        <v>39.677410000000002</v>
      </c>
      <c r="AE41" s="19">
        <v>39.746174000000003</v>
      </c>
      <c r="AF41" s="19">
        <v>39.761764999999997</v>
      </c>
      <c r="AG41" s="19">
        <v>39.772857999999999</v>
      </c>
      <c r="AH41" s="19">
        <v>39.796084999999998</v>
      </c>
      <c r="AI41" s="19">
        <v>39.800685999999999</v>
      </c>
      <c r="AJ41" s="19">
        <v>39.802731000000001</v>
      </c>
      <c r="AK41" s="16">
        <v>1.1722E-2</v>
      </c>
    </row>
    <row r="42" spans="1:37" ht="15" customHeight="1" x14ac:dyDescent="0.45">
      <c r="A42" s="32" t="s">
        <v>85</v>
      </c>
      <c r="B42" s="18" t="s">
        <v>86</v>
      </c>
      <c r="C42" s="19">
        <v>31.720737</v>
      </c>
      <c r="D42" s="19">
        <v>32.535744000000001</v>
      </c>
      <c r="E42" s="19">
        <v>33.774448</v>
      </c>
      <c r="F42" s="19">
        <v>35.506138</v>
      </c>
      <c r="G42" s="19">
        <v>37.166248000000003</v>
      </c>
      <c r="H42" s="19">
        <v>38.849072</v>
      </c>
      <c r="I42" s="19">
        <v>40.694695000000003</v>
      </c>
      <c r="J42" s="19">
        <v>41.777779000000002</v>
      </c>
      <c r="K42" s="19">
        <v>43.788077999999999</v>
      </c>
      <c r="L42" s="19">
        <v>43.854610000000001</v>
      </c>
      <c r="M42" s="19">
        <v>43.935276000000002</v>
      </c>
      <c r="N42" s="19">
        <v>43.995106</v>
      </c>
      <c r="O42" s="19">
        <v>44.141506</v>
      </c>
      <c r="P42" s="19">
        <v>44.262238000000004</v>
      </c>
      <c r="Q42" s="19">
        <v>44.429564999999997</v>
      </c>
      <c r="R42" s="19">
        <v>44.620677999999998</v>
      </c>
      <c r="S42" s="19">
        <v>44.785713000000001</v>
      </c>
      <c r="T42" s="19">
        <v>44.944141000000002</v>
      </c>
      <c r="U42" s="19">
        <v>45.093254000000002</v>
      </c>
      <c r="V42" s="19">
        <v>45.236420000000003</v>
      </c>
      <c r="W42" s="19">
        <v>45.345486000000001</v>
      </c>
      <c r="X42" s="19">
        <v>45.452720999999997</v>
      </c>
      <c r="Y42" s="19">
        <v>45.562598999999999</v>
      </c>
      <c r="Z42" s="19">
        <v>45.658870999999998</v>
      </c>
      <c r="AA42" s="19">
        <v>45.693539000000001</v>
      </c>
      <c r="AB42" s="19">
        <v>45.730797000000003</v>
      </c>
      <c r="AC42" s="19">
        <v>45.757156000000002</v>
      </c>
      <c r="AD42" s="19">
        <v>45.761059000000003</v>
      </c>
      <c r="AE42" s="19">
        <v>45.76614</v>
      </c>
      <c r="AF42" s="19">
        <v>45.795673000000001</v>
      </c>
      <c r="AG42" s="19">
        <v>45.822926000000002</v>
      </c>
      <c r="AH42" s="19">
        <v>45.865112000000003</v>
      </c>
      <c r="AI42" s="19">
        <v>45.891857000000002</v>
      </c>
      <c r="AJ42" s="19">
        <v>45.916198999999999</v>
      </c>
      <c r="AK42" s="16">
        <v>1.0822999999999999E-2</v>
      </c>
    </row>
    <row r="43" spans="1:37" ht="15" customHeight="1" x14ac:dyDescent="0.45">
      <c r="A43" s="32" t="s">
        <v>83</v>
      </c>
      <c r="B43" s="18" t="s">
        <v>84</v>
      </c>
      <c r="C43" s="19">
        <v>22.973969</v>
      </c>
      <c r="D43" s="19">
        <v>23.299842999999999</v>
      </c>
      <c r="E43" s="19">
        <v>23.941041999999999</v>
      </c>
      <c r="F43" s="19">
        <v>24.970911000000001</v>
      </c>
      <c r="G43" s="19">
        <v>26.610690999999999</v>
      </c>
      <c r="H43" s="19">
        <v>28.096879999999999</v>
      </c>
      <c r="I43" s="19">
        <v>29.416457999999999</v>
      </c>
      <c r="J43" s="19">
        <v>30.746320999999998</v>
      </c>
      <c r="K43" s="19">
        <v>32.303531999999997</v>
      </c>
      <c r="L43" s="19">
        <v>32.377457</v>
      </c>
      <c r="M43" s="19">
        <v>32.395713999999998</v>
      </c>
      <c r="N43" s="19">
        <v>32.370068000000003</v>
      </c>
      <c r="O43" s="19">
        <v>32.331322</v>
      </c>
      <c r="P43" s="19">
        <v>32.288601</v>
      </c>
      <c r="Q43" s="19">
        <v>32.249664000000003</v>
      </c>
      <c r="R43" s="19">
        <v>32.238017999999997</v>
      </c>
      <c r="S43" s="19">
        <v>32.333857999999999</v>
      </c>
      <c r="T43" s="19">
        <v>32.298374000000003</v>
      </c>
      <c r="U43" s="19">
        <v>32.255791000000002</v>
      </c>
      <c r="V43" s="19">
        <v>32.217982999999997</v>
      </c>
      <c r="W43" s="19">
        <v>32.181381000000002</v>
      </c>
      <c r="X43" s="19">
        <v>32.187942999999997</v>
      </c>
      <c r="Y43" s="19">
        <v>32.168816</v>
      </c>
      <c r="Z43" s="19">
        <v>32.145637999999998</v>
      </c>
      <c r="AA43" s="19">
        <v>32.228057999999997</v>
      </c>
      <c r="AB43" s="19">
        <v>32.216526000000002</v>
      </c>
      <c r="AC43" s="19">
        <v>32.191291999999997</v>
      </c>
      <c r="AD43" s="19">
        <v>32.166804999999997</v>
      </c>
      <c r="AE43" s="19">
        <v>32.251384999999999</v>
      </c>
      <c r="AF43" s="19">
        <v>32.246704000000001</v>
      </c>
      <c r="AG43" s="19">
        <v>32.240397999999999</v>
      </c>
      <c r="AH43" s="19">
        <v>32.235970000000002</v>
      </c>
      <c r="AI43" s="19">
        <v>32.232021000000003</v>
      </c>
      <c r="AJ43" s="19">
        <v>32.235523000000001</v>
      </c>
      <c r="AK43" s="16">
        <v>1.0196E-2</v>
      </c>
    </row>
    <row r="44" spans="1:37" ht="15" customHeight="1" x14ac:dyDescent="0.45">
      <c r="A44" s="32" t="s">
        <v>81</v>
      </c>
      <c r="B44" s="18" t="s">
        <v>82</v>
      </c>
      <c r="C44" s="19">
        <v>22.978952</v>
      </c>
      <c r="D44" s="19">
        <v>23.398105999999999</v>
      </c>
      <c r="E44" s="19">
        <v>23.843401</v>
      </c>
      <c r="F44" s="19">
        <v>24.344712999999999</v>
      </c>
      <c r="G44" s="19">
        <v>24.923718999999998</v>
      </c>
      <c r="H44" s="19">
        <v>25.567287</v>
      </c>
      <c r="I44" s="19">
        <v>26.270464</v>
      </c>
      <c r="J44" s="19">
        <v>27.015501</v>
      </c>
      <c r="K44" s="19">
        <v>27.825493000000002</v>
      </c>
      <c r="L44" s="19">
        <v>28.616631999999999</v>
      </c>
      <c r="M44" s="19">
        <v>29.381108999999999</v>
      </c>
      <c r="N44" s="19">
        <v>30.118487999999999</v>
      </c>
      <c r="O44" s="19">
        <v>30.832412999999999</v>
      </c>
      <c r="P44" s="19">
        <v>31.523226000000001</v>
      </c>
      <c r="Q44" s="19">
        <v>32.190441</v>
      </c>
      <c r="R44" s="19">
        <v>32.832058000000004</v>
      </c>
      <c r="S44" s="19">
        <v>33.448684999999998</v>
      </c>
      <c r="T44" s="19">
        <v>34.035415999999998</v>
      </c>
      <c r="U44" s="19">
        <v>34.584350999999998</v>
      </c>
      <c r="V44" s="19">
        <v>35.093048000000003</v>
      </c>
      <c r="W44" s="19">
        <v>35.559933000000001</v>
      </c>
      <c r="X44" s="19">
        <v>35.985278999999998</v>
      </c>
      <c r="Y44" s="19">
        <v>36.367503999999997</v>
      </c>
      <c r="Z44" s="19">
        <v>36.707005000000002</v>
      </c>
      <c r="AA44" s="19">
        <v>37.010238999999999</v>
      </c>
      <c r="AB44" s="19">
        <v>37.279209000000002</v>
      </c>
      <c r="AC44" s="19">
        <v>37.515090999999998</v>
      </c>
      <c r="AD44" s="19">
        <v>37.720984999999999</v>
      </c>
      <c r="AE44" s="19">
        <v>37.905506000000003</v>
      </c>
      <c r="AF44" s="19">
        <v>38.067096999999997</v>
      </c>
      <c r="AG44" s="19">
        <v>38.208519000000003</v>
      </c>
      <c r="AH44" s="19">
        <v>38.3339</v>
      </c>
      <c r="AI44" s="19">
        <v>38.444389000000001</v>
      </c>
      <c r="AJ44" s="19">
        <v>38.541634000000002</v>
      </c>
      <c r="AK44" s="16">
        <v>1.5719E-2</v>
      </c>
    </row>
    <row r="45" spans="1:37" ht="15" customHeight="1" x14ac:dyDescent="0.45">
      <c r="A45" s="32" t="s">
        <v>79</v>
      </c>
      <c r="B45" s="18" t="s">
        <v>80</v>
      </c>
      <c r="C45" s="19">
        <v>13.267185</v>
      </c>
      <c r="D45" s="19">
        <v>15.013555</v>
      </c>
      <c r="E45" s="19">
        <v>15.067958000000001</v>
      </c>
      <c r="F45" s="19">
        <v>15.167166999999999</v>
      </c>
      <c r="G45" s="19">
        <v>15.423962</v>
      </c>
      <c r="H45" s="19">
        <v>15.624478999999999</v>
      </c>
      <c r="I45" s="19">
        <v>15.900784</v>
      </c>
      <c r="J45" s="19">
        <v>16.239007999999998</v>
      </c>
      <c r="K45" s="19">
        <v>16.665731000000001</v>
      </c>
      <c r="L45" s="19">
        <v>17.07394</v>
      </c>
      <c r="M45" s="19">
        <v>17.423732999999999</v>
      </c>
      <c r="N45" s="19">
        <v>17.451674000000001</v>
      </c>
      <c r="O45" s="19">
        <v>17.575447</v>
      </c>
      <c r="P45" s="19">
        <v>17.675241</v>
      </c>
      <c r="Q45" s="19">
        <v>17.737030000000001</v>
      </c>
      <c r="R45" s="19">
        <v>17.739464000000002</v>
      </c>
      <c r="S45" s="19">
        <v>17.671814000000001</v>
      </c>
      <c r="T45" s="19">
        <v>17.634943</v>
      </c>
      <c r="U45" s="19">
        <v>17.633078000000001</v>
      </c>
      <c r="V45" s="19">
        <v>17.595037000000001</v>
      </c>
      <c r="W45" s="19">
        <v>17.606033</v>
      </c>
      <c r="X45" s="19">
        <v>17.615601999999999</v>
      </c>
      <c r="Y45" s="19">
        <v>17.635688999999999</v>
      </c>
      <c r="Z45" s="19">
        <v>17.656583999999999</v>
      </c>
      <c r="AA45" s="19">
        <v>17.674627000000001</v>
      </c>
      <c r="AB45" s="19">
        <v>17.695385000000002</v>
      </c>
      <c r="AC45" s="19">
        <v>17.710896999999999</v>
      </c>
      <c r="AD45" s="19">
        <v>17.722534</v>
      </c>
      <c r="AE45" s="19">
        <v>17.703987000000001</v>
      </c>
      <c r="AF45" s="19">
        <v>17.713671000000001</v>
      </c>
      <c r="AG45" s="19">
        <v>17.720264</v>
      </c>
      <c r="AH45" s="19">
        <v>17.729158000000002</v>
      </c>
      <c r="AI45" s="19">
        <v>17.750184999999998</v>
      </c>
      <c r="AJ45" s="19">
        <v>17.768799000000001</v>
      </c>
      <c r="AK45" s="16">
        <v>5.2789999999999998E-3</v>
      </c>
    </row>
    <row r="46" spans="1:37" ht="15" customHeight="1" x14ac:dyDescent="0.45">
      <c r="A46" s="32" t="s">
        <v>77</v>
      </c>
      <c r="B46" s="18" t="s">
        <v>78</v>
      </c>
      <c r="C46" s="19">
        <v>13.680937999999999</v>
      </c>
      <c r="D46" s="19">
        <v>13.806588</v>
      </c>
      <c r="E46" s="19">
        <v>13.931844</v>
      </c>
      <c r="F46" s="19">
        <v>14.097829000000001</v>
      </c>
      <c r="G46" s="19">
        <v>14.271951</v>
      </c>
      <c r="H46" s="19">
        <v>14.463296</v>
      </c>
      <c r="I46" s="19">
        <v>14.661203</v>
      </c>
      <c r="J46" s="19">
        <v>14.868921</v>
      </c>
      <c r="K46" s="19">
        <v>15.04772</v>
      </c>
      <c r="L46" s="19">
        <v>15.250484999999999</v>
      </c>
      <c r="M46" s="19">
        <v>15.469141</v>
      </c>
      <c r="N46" s="19">
        <v>15.679131</v>
      </c>
      <c r="O46" s="19">
        <v>15.881999</v>
      </c>
      <c r="P46" s="19">
        <v>16.080351</v>
      </c>
      <c r="Q46" s="19">
        <v>16.259889999999999</v>
      </c>
      <c r="R46" s="19">
        <v>16.421648000000001</v>
      </c>
      <c r="S46" s="19">
        <v>16.558140000000002</v>
      </c>
      <c r="T46" s="19">
        <v>16.673365</v>
      </c>
      <c r="U46" s="19">
        <v>16.775355999999999</v>
      </c>
      <c r="V46" s="19">
        <v>16.865324000000001</v>
      </c>
      <c r="W46" s="19">
        <v>16.940193000000001</v>
      </c>
      <c r="X46" s="19">
        <v>17.005682</v>
      </c>
      <c r="Y46" s="19">
        <v>17.071365</v>
      </c>
      <c r="Z46" s="19">
        <v>17.127596</v>
      </c>
      <c r="AA46" s="19">
        <v>17.181570000000001</v>
      </c>
      <c r="AB46" s="19">
        <v>17.229876000000001</v>
      </c>
      <c r="AC46" s="19">
        <v>17.270330000000001</v>
      </c>
      <c r="AD46" s="19">
        <v>17.306684000000001</v>
      </c>
      <c r="AE46" s="19">
        <v>17.334561999999998</v>
      </c>
      <c r="AF46" s="19">
        <v>17.348493999999999</v>
      </c>
      <c r="AG46" s="19">
        <v>17.368991999999999</v>
      </c>
      <c r="AH46" s="19">
        <v>17.406808999999999</v>
      </c>
      <c r="AI46" s="19">
        <v>17.437517</v>
      </c>
      <c r="AJ46" s="19">
        <v>17.471700999999999</v>
      </c>
      <c r="AK46" s="16">
        <v>7.3850000000000001E-3</v>
      </c>
    </row>
    <row r="47" spans="1:37" ht="15" customHeight="1" x14ac:dyDescent="0.45">
      <c r="B47" s="18" t="s">
        <v>76</v>
      </c>
      <c r="C47" s="19">
        <v>7.1330159999999996</v>
      </c>
      <c r="D47" s="19">
        <v>7.234839</v>
      </c>
      <c r="E47" s="19">
        <v>7.3351940000000004</v>
      </c>
      <c r="F47" s="19">
        <v>7.4345340000000002</v>
      </c>
      <c r="G47" s="19">
        <v>7.5385600000000004</v>
      </c>
      <c r="H47" s="19">
        <v>7.6436710000000003</v>
      </c>
      <c r="I47" s="19">
        <v>7.7543420000000003</v>
      </c>
      <c r="J47" s="19">
        <v>7.8730279999999997</v>
      </c>
      <c r="K47" s="19">
        <v>8.002402</v>
      </c>
      <c r="L47" s="19">
        <v>8.1445830000000008</v>
      </c>
      <c r="M47" s="19">
        <v>8.3009210000000007</v>
      </c>
      <c r="N47" s="19">
        <v>8.4632249999999996</v>
      </c>
      <c r="O47" s="19">
        <v>8.6306060000000002</v>
      </c>
      <c r="P47" s="19">
        <v>8.8023229999999995</v>
      </c>
      <c r="Q47" s="19">
        <v>8.9735899999999997</v>
      </c>
      <c r="R47" s="19">
        <v>9.1394579999999994</v>
      </c>
      <c r="S47" s="19">
        <v>9.2992349999999995</v>
      </c>
      <c r="T47" s="19">
        <v>9.4427109999999992</v>
      </c>
      <c r="U47" s="19">
        <v>9.5682960000000001</v>
      </c>
      <c r="V47" s="19">
        <v>9.6824329999999996</v>
      </c>
      <c r="W47" s="19">
        <v>9.7842420000000008</v>
      </c>
      <c r="X47" s="19">
        <v>9.8779210000000006</v>
      </c>
      <c r="Y47" s="19">
        <v>9.9620599999999992</v>
      </c>
      <c r="Z47" s="19">
        <v>10.051148</v>
      </c>
      <c r="AA47" s="19">
        <v>10.121845</v>
      </c>
      <c r="AB47" s="19">
        <v>10.185764000000001</v>
      </c>
      <c r="AC47" s="19">
        <v>10.238789000000001</v>
      </c>
      <c r="AD47" s="19">
        <v>10.28496</v>
      </c>
      <c r="AE47" s="19">
        <v>10.331643</v>
      </c>
      <c r="AF47" s="19">
        <v>10.376075</v>
      </c>
      <c r="AG47" s="19">
        <v>10.415616999999999</v>
      </c>
      <c r="AH47" s="19">
        <v>10.453134</v>
      </c>
      <c r="AI47" s="19">
        <v>10.495623</v>
      </c>
      <c r="AJ47" s="19">
        <v>10.53261</v>
      </c>
      <c r="AK47" s="16">
        <v>1.1806000000000001E-2</v>
      </c>
    </row>
    <row r="48" spans="1:37" ht="15" customHeight="1" x14ac:dyDescent="0.45">
      <c r="A48" s="32" t="s">
        <v>74</v>
      </c>
      <c r="B48" s="15" t="s">
        <v>75</v>
      </c>
    </row>
    <row r="49" spans="1:37" ht="15" customHeight="1" x14ac:dyDescent="0.45">
      <c r="B49" s="18" t="s">
        <v>73</v>
      </c>
      <c r="C49" s="19">
        <v>68.402602999999999</v>
      </c>
      <c r="D49" s="19">
        <v>68.732192999999995</v>
      </c>
      <c r="E49" s="19">
        <v>69.062111000000002</v>
      </c>
      <c r="F49" s="19">
        <v>69.384827000000001</v>
      </c>
      <c r="G49" s="19">
        <v>69.710151999999994</v>
      </c>
      <c r="H49" s="19">
        <v>70.043471999999994</v>
      </c>
      <c r="I49" s="19">
        <v>70.380814000000001</v>
      </c>
      <c r="J49" s="19">
        <v>70.734665000000007</v>
      </c>
      <c r="K49" s="19">
        <v>71.079346000000001</v>
      </c>
      <c r="L49" s="19">
        <v>71.468315000000004</v>
      </c>
      <c r="M49" s="19">
        <v>71.879920999999996</v>
      </c>
      <c r="N49" s="19">
        <v>72.329200999999998</v>
      </c>
      <c r="O49" s="19">
        <v>72.806061</v>
      </c>
      <c r="P49" s="19">
        <v>73.269019999999998</v>
      </c>
      <c r="Q49" s="19">
        <v>73.724204999999998</v>
      </c>
      <c r="R49" s="19">
        <v>74.190994000000003</v>
      </c>
      <c r="S49" s="19">
        <v>74.669257999999999</v>
      </c>
      <c r="T49" s="19">
        <v>75.136512999999994</v>
      </c>
      <c r="U49" s="19">
        <v>75.614670000000004</v>
      </c>
      <c r="V49" s="19">
        <v>76.099602000000004</v>
      </c>
      <c r="W49" s="19">
        <v>76.587378999999999</v>
      </c>
      <c r="X49" s="19">
        <v>77.079155</v>
      </c>
      <c r="Y49" s="19">
        <v>77.586296000000004</v>
      </c>
      <c r="Z49" s="19">
        <v>78.099670000000003</v>
      </c>
      <c r="AA49" s="19">
        <v>78.597785999999999</v>
      </c>
      <c r="AB49" s="19">
        <v>79.095817999999994</v>
      </c>
      <c r="AC49" s="19">
        <v>79.574516000000003</v>
      </c>
      <c r="AD49" s="19">
        <v>80.036766</v>
      </c>
      <c r="AE49" s="19">
        <v>80.496498000000003</v>
      </c>
      <c r="AF49" s="19">
        <v>80.955223000000004</v>
      </c>
      <c r="AG49" s="19">
        <v>81.4114</v>
      </c>
      <c r="AH49" s="19">
        <v>81.874283000000005</v>
      </c>
      <c r="AI49" s="19">
        <v>82.320076</v>
      </c>
      <c r="AJ49" s="19">
        <v>82.757705999999999</v>
      </c>
      <c r="AK49" s="16">
        <v>5.8199999999999997E-3</v>
      </c>
    </row>
    <row r="50" spans="1:37" ht="15" customHeight="1" x14ac:dyDescent="0.45">
      <c r="A50" s="32" t="s">
        <v>71</v>
      </c>
      <c r="B50" s="15" t="s">
        <v>72</v>
      </c>
    </row>
    <row r="51" spans="1:37" ht="15" customHeight="1" x14ac:dyDescent="0.45">
      <c r="A51" s="32" t="s">
        <v>69</v>
      </c>
      <c r="B51" s="18" t="s">
        <v>70</v>
      </c>
      <c r="C51" s="19">
        <v>3.422345</v>
      </c>
      <c r="D51" s="19">
        <v>3.4445429999999999</v>
      </c>
      <c r="E51" s="19">
        <v>3.4668839999999999</v>
      </c>
      <c r="F51" s="19">
        <v>3.4893709999999998</v>
      </c>
      <c r="G51" s="19">
        <v>3.512003</v>
      </c>
      <c r="H51" s="19">
        <v>3.5347819999999999</v>
      </c>
      <c r="I51" s="19">
        <v>3.5577100000000002</v>
      </c>
      <c r="J51" s="19">
        <v>3.5807850000000001</v>
      </c>
      <c r="K51" s="19">
        <v>3.6040100000000002</v>
      </c>
      <c r="L51" s="19">
        <v>3.627386</v>
      </c>
      <c r="M51" s="19">
        <v>3.6509140000000002</v>
      </c>
      <c r="N51" s="19">
        <v>3.6745939999999999</v>
      </c>
      <c r="O51" s="19">
        <v>3.6984279999999998</v>
      </c>
      <c r="P51" s="19">
        <v>3.7224159999999999</v>
      </c>
      <c r="Q51" s="19">
        <v>3.7465600000000001</v>
      </c>
      <c r="R51" s="19">
        <v>3.7708599999999999</v>
      </c>
      <c r="S51" s="19">
        <v>3.795318</v>
      </c>
      <c r="T51" s="19">
        <v>3.8199350000000001</v>
      </c>
      <c r="U51" s="19">
        <v>3.8447119999999999</v>
      </c>
      <c r="V51" s="19">
        <v>3.8696489999999999</v>
      </c>
      <c r="W51" s="19">
        <v>3.8947479999999999</v>
      </c>
      <c r="X51" s="19">
        <v>3.9200089999999999</v>
      </c>
      <c r="Y51" s="19">
        <v>3.9454349999999998</v>
      </c>
      <c r="Z51" s="19">
        <v>3.971025</v>
      </c>
      <c r="AA51" s="19">
        <v>3.9967820000000001</v>
      </c>
      <c r="AB51" s="19">
        <v>4.0227050000000002</v>
      </c>
      <c r="AC51" s="19">
        <v>4.0487970000000004</v>
      </c>
      <c r="AD51" s="19">
        <v>4.0750580000000003</v>
      </c>
      <c r="AE51" s="19">
        <v>4.1014889999999999</v>
      </c>
      <c r="AF51" s="19">
        <v>4.1280910000000004</v>
      </c>
      <c r="AG51" s="19">
        <v>4.1548660000000002</v>
      </c>
      <c r="AH51" s="19">
        <v>4.1818150000000003</v>
      </c>
      <c r="AI51" s="19">
        <v>4.208939</v>
      </c>
      <c r="AJ51" s="19">
        <v>4.2362380000000002</v>
      </c>
      <c r="AK51" s="16">
        <v>6.4859999999999996E-3</v>
      </c>
    </row>
    <row r="52" spans="1:37" ht="15" customHeight="1" x14ac:dyDescent="0.45">
      <c r="B52" s="18" t="s">
        <v>68</v>
      </c>
      <c r="C52" s="19">
        <v>4.756678</v>
      </c>
      <c r="D52" s="19">
        <v>4.7849370000000002</v>
      </c>
      <c r="E52" s="19">
        <v>4.8133650000000001</v>
      </c>
      <c r="F52" s="19">
        <v>4.8419600000000003</v>
      </c>
      <c r="G52" s="19">
        <v>4.8707260000000003</v>
      </c>
      <c r="H52" s="19">
        <v>4.8996630000000003</v>
      </c>
      <c r="I52" s="19">
        <v>4.9287720000000004</v>
      </c>
      <c r="J52" s="19">
        <v>4.9580539999999997</v>
      </c>
      <c r="K52" s="19">
        <v>4.9875090000000002</v>
      </c>
      <c r="L52" s="19">
        <v>5.0171400000000004</v>
      </c>
      <c r="M52" s="19">
        <v>5.0469470000000003</v>
      </c>
      <c r="N52" s="19">
        <v>5.0769310000000001</v>
      </c>
      <c r="O52" s="19">
        <v>5.1070919999999997</v>
      </c>
      <c r="P52" s="19">
        <v>5.1374339999999998</v>
      </c>
      <c r="Q52" s="19">
        <v>5.1679550000000001</v>
      </c>
      <c r="R52" s="19">
        <v>5.198658</v>
      </c>
      <c r="S52" s="19">
        <v>5.2295429999999996</v>
      </c>
      <c r="T52" s="19">
        <v>5.2606109999999999</v>
      </c>
      <c r="U52" s="19">
        <v>5.2918640000000003</v>
      </c>
      <c r="V52" s="19">
        <v>5.3233030000000001</v>
      </c>
      <c r="W52" s="19">
        <v>5.3549290000000003</v>
      </c>
      <c r="X52" s="19">
        <v>5.3867419999999999</v>
      </c>
      <c r="Y52" s="19">
        <v>5.4187450000000004</v>
      </c>
      <c r="Z52" s="19">
        <v>5.4509379999999998</v>
      </c>
      <c r="AA52" s="19">
        <v>5.4833220000000003</v>
      </c>
      <c r="AB52" s="19">
        <v>5.515898</v>
      </c>
      <c r="AC52" s="19">
        <v>5.548667</v>
      </c>
      <c r="AD52" s="19">
        <v>5.5816319999999999</v>
      </c>
      <c r="AE52" s="19">
        <v>5.6147919999999996</v>
      </c>
      <c r="AF52" s="19">
        <v>5.6481500000000002</v>
      </c>
      <c r="AG52" s="19">
        <v>5.681705</v>
      </c>
      <c r="AH52" s="19">
        <v>5.7154600000000002</v>
      </c>
      <c r="AI52" s="19">
        <v>5.7494160000000001</v>
      </c>
      <c r="AJ52" s="19">
        <v>5.7835729999999996</v>
      </c>
      <c r="AK52" s="16">
        <v>5.9410000000000001E-3</v>
      </c>
    </row>
    <row r="54" spans="1:37" ht="15" customHeight="1" x14ac:dyDescent="0.45">
      <c r="B54" s="15" t="s">
        <v>67</v>
      </c>
    </row>
    <row r="55" spans="1:37" ht="15" customHeight="1" x14ac:dyDescent="0.45">
      <c r="A55" s="32" t="s">
        <v>65</v>
      </c>
      <c r="B55" s="15" t="s">
        <v>66</v>
      </c>
    </row>
    <row r="56" spans="1:37" ht="15" customHeight="1" x14ac:dyDescent="0.45">
      <c r="A56" s="32" t="s">
        <v>64</v>
      </c>
      <c r="B56" s="18" t="s">
        <v>49</v>
      </c>
      <c r="C56" s="17">
        <v>15.428981</v>
      </c>
      <c r="D56" s="17">
        <v>15.405498</v>
      </c>
      <c r="E56" s="17">
        <v>15.323708999999999</v>
      </c>
      <c r="F56" s="17">
        <v>15.159972</v>
      </c>
      <c r="G56" s="17">
        <v>14.917847</v>
      </c>
      <c r="H56" s="17">
        <v>14.628935999999999</v>
      </c>
      <c r="I56" s="17">
        <v>14.292074</v>
      </c>
      <c r="J56" s="17">
        <v>13.935912</v>
      </c>
      <c r="K56" s="17">
        <v>13.565999</v>
      </c>
      <c r="L56" s="17">
        <v>13.277203999999999</v>
      </c>
      <c r="M56" s="17">
        <v>13.019745</v>
      </c>
      <c r="N56" s="17">
        <v>12.784966000000001</v>
      </c>
      <c r="O56" s="17">
        <v>12.550357999999999</v>
      </c>
      <c r="P56" s="17">
        <v>12.335547999999999</v>
      </c>
      <c r="Q56" s="17">
        <v>12.134971999999999</v>
      </c>
      <c r="R56" s="17">
        <v>11.949123999999999</v>
      </c>
      <c r="S56" s="17">
        <v>11.778060999999999</v>
      </c>
      <c r="T56" s="17">
        <v>11.621789</v>
      </c>
      <c r="U56" s="17">
        <v>11.477596</v>
      </c>
      <c r="V56" s="17">
        <v>11.370868</v>
      </c>
      <c r="W56" s="17">
        <v>11.287215</v>
      </c>
      <c r="X56" s="17">
        <v>11.223202000000001</v>
      </c>
      <c r="Y56" s="17">
        <v>11.175604999999999</v>
      </c>
      <c r="Z56" s="17">
        <v>11.142943000000001</v>
      </c>
      <c r="AA56" s="17">
        <v>11.122249999999999</v>
      </c>
      <c r="AB56" s="17">
        <v>11.112762999999999</v>
      </c>
      <c r="AC56" s="17">
        <v>11.114813</v>
      </c>
      <c r="AD56" s="17">
        <v>11.125956</v>
      </c>
      <c r="AE56" s="17">
        <v>11.141641999999999</v>
      </c>
      <c r="AF56" s="17">
        <v>11.164968</v>
      </c>
      <c r="AG56" s="17">
        <v>11.191122</v>
      </c>
      <c r="AH56" s="17">
        <v>11.216116</v>
      </c>
      <c r="AI56" s="17">
        <v>11.244189</v>
      </c>
      <c r="AJ56" s="17">
        <v>11.271485</v>
      </c>
      <c r="AK56" s="16">
        <v>-9.7169999999999999E-3</v>
      </c>
    </row>
    <row r="57" spans="1:37" ht="15" customHeight="1" x14ac:dyDescent="0.45">
      <c r="A57" s="32" t="s">
        <v>63</v>
      </c>
      <c r="B57" s="18" t="s">
        <v>47</v>
      </c>
      <c r="C57" s="17">
        <v>0.88700599999999996</v>
      </c>
      <c r="D57" s="17">
        <v>0.90117199999999997</v>
      </c>
      <c r="E57" s="17">
        <v>0.913443</v>
      </c>
      <c r="F57" s="17">
        <v>0.91737800000000003</v>
      </c>
      <c r="G57" s="17">
        <v>0.917018</v>
      </c>
      <c r="H57" s="17">
        <v>0.91544400000000004</v>
      </c>
      <c r="I57" s="17">
        <v>0.91353499999999999</v>
      </c>
      <c r="J57" s="17">
        <v>0.910829</v>
      </c>
      <c r="K57" s="17">
        <v>0.91168499999999997</v>
      </c>
      <c r="L57" s="17">
        <v>0.91246899999999997</v>
      </c>
      <c r="M57" s="17">
        <v>0.91220400000000001</v>
      </c>
      <c r="N57" s="17">
        <v>0.91393500000000005</v>
      </c>
      <c r="O57" s="17">
        <v>0.91403599999999996</v>
      </c>
      <c r="P57" s="17">
        <v>0.91412499999999997</v>
      </c>
      <c r="Q57" s="17">
        <v>0.91635800000000001</v>
      </c>
      <c r="R57" s="17">
        <v>0.91940100000000002</v>
      </c>
      <c r="S57" s="17">
        <v>0.92392200000000002</v>
      </c>
      <c r="T57" s="17">
        <v>0.93013000000000001</v>
      </c>
      <c r="U57" s="17">
        <v>0.93766099999999997</v>
      </c>
      <c r="V57" s="17">
        <v>0.94613000000000003</v>
      </c>
      <c r="W57" s="17">
        <v>0.95593600000000001</v>
      </c>
      <c r="X57" s="17">
        <v>0.96648199999999995</v>
      </c>
      <c r="Y57" s="17">
        <v>0.97614699999999999</v>
      </c>
      <c r="Z57" s="17">
        <v>0.98616800000000004</v>
      </c>
      <c r="AA57" s="17">
        <v>0.99651000000000001</v>
      </c>
      <c r="AB57" s="17">
        <v>1.0069969999999999</v>
      </c>
      <c r="AC57" s="17">
        <v>1.0186710000000001</v>
      </c>
      <c r="AD57" s="17">
        <v>1.0312380000000001</v>
      </c>
      <c r="AE57" s="17">
        <v>1.0452349999999999</v>
      </c>
      <c r="AF57" s="17">
        <v>1.0600430000000001</v>
      </c>
      <c r="AG57" s="17">
        <v>1.0748599999999999</v>
      </c>
      <c r="AH57" s="17">
        <v>1.0886640000000001</v>
      </c>
      <c r="AI57" s="17">
        <v>1.102422</v>
      </c>
      <c r="AJ57" s="17">
        <v>1.1162099999999999</v>
      </c>
      <c r="AK57" s="16">
        <v>6.7099999999999998E-3</v>
      </c>
    </row>
    <row r="58" spans="1:37" ht="15" customHeight="1" x14ac:dyDescent="0.45">
      <c r="A58" s="32" t="s">
        <v>62</v>
      </c>
      <c r="B58" s="18" t="s">
        <v>45</v>
      </c>
      <c r="C58" s="17">
        <v>0.23677799999999999</v>
      </c>
      <c r="D58" s="17">
        <v>0.23763600000000001</v>
      </c>
      <c r="E58" s="17">
        <v>0.23840800000000001</v>
      </c>
      <c r="F58" s="17">
        <v>0.23916299999999999</v>
      </c>
      <c r="G58" s="17">
        <v>0.239921</v>
      </c>
      <c r="H58" s="17">
        <v>0.24065400000000001</v>
      </c>
      <c r="I58" s="17">
        <v>0.24133299999999999</v>
      </c>
      <c r="J58" s="17">
        <v>0.242039</v>
      </c>
      <c r="K58" s="17">
        <v>0.242841</v>
      </c>
      <c r="L58" s="17">
        <v>0.24362400000000001</v>
      </c>
      <c r="M58" s="17">
        <v>0.244393</v>
      </c>
      <c r="N58" s="17">
        <v>0.24518300000000001</v>
      </c>
      <c r="O58" s="17">
        <v>0.245948</v>
      </c>
      <c r="P58" s="17">
        <v>0.24662700000000001</v>
      </c>
      <c r="Q58" s="17">
        <v>0.24727299999999999</v>
      </c>
      <c r="R58" s="17">
        <v>0.247895</v>
      </c>
      <c r="S58" s="17">
        <v>0.24840999999999999</v>
      </c>
      <c r="T58" s="17">
        <v>0.24887000000000001</v>
      </c>
      <c r="U58" s="17">
        <v>0.249278</v>
      </c>
      <c r="V58" s="17">
        <v>0.249639</v>
      </c>
      <c r="W58" s="17">
        <v>0.24995700000000001</v>
      </c>
      <c r="X58" s="17">
        <v>0.25023000000000001</v>
      </c>
      <c r="Y58" s="17">
        <v>0.25045699999999999</v>
      </c>
      <c r="Z58" s="17">
        <v>0.250637</v>
      </c>
      <c r="AA58" s="17">
        <v>0.25076500000000002</v>
      </c>
      <c r="AB58" s="17">
        <v>0.25084699999999999</v>
      </c>
      <c r="AC58" s="17">
        <v>0.250888</v>
      </c>
      <c r="AD58" s="17">
        <v>0.250892</v>
      </c>
      <c r="AE58" s="17">
        <v>0.25087300000000001</v>
      </c>
      <c r="AF58" s="17">
        <v>0.25084600000000001</v>
      </c>
      <c r="AG58" s="17">
        <v>0.250834</v>
      </c>
      <c r="AH58" s="17">
        <v>0.250861</v>
      </c>
      <c r="AI58" s="17">
        <v>0.250946</v>
      </c>
      <c r="AJ58" s="17">
        <v>0.25111</v>
      </c>
      <c r="AK58" s="16">
        <v>1.725E-3</v>
      </c>
    </row>
    <row r="59" spans="1:37" ht="15" customHeight="1" x14ac:dyDescent="0.45">
      <c r="A59" s="32" t="s">
        <v>61</v>
      </c>
      <c r="B59" s="18" t="s">
        <v>43</v>
      </c>
      <c r="C59" s="17">
        <v>5.6493820000000001</v>
      </c>
      <c r="D59" s="17">
        <v>5.7229039999999998</v>
      </c>
      <c r="E59" s="17">
        <v>5.8148960000000001</v>
      </c>
      <c r="F59" s="17">
        <v>5.8254960000000002</v>
      </c>
      <c r="G59" s="17">
        <v>5.8086359999999999</v>
      </c>
      <c r="H59" s="17">
        <v>5.8068460000000002</v>
      </c>
      <c r="I59" s="17">
        <v>5.8042410000000002</v>
      </c>
      <c r="J59" s="17">
        <v>5.7925750000000003</v>
      </c>
      <c r="K59" s="17">
        <v>5.7771150000000002</v>
      </c>
      <c r="L59" s="17">
        <v>5.7594000000000003</v>
      </c>
      <c r="M59" s="17">
        <v>5.7201490000000002</v>
      </c>
      <c r="N59" s="17">
        <v>5.6867089999999996</v>
      </c>
      <c r="O59" s="17">
        <v>5.6421060000000001</v>
      </c>
      <c r="P59" s="17">
        <v>5.5973870000000003</v>
      </c>
      <c r="Q59" s="17">
        <v>5.5648569999999999</v>
      </c>
      <c r="R59" s="17">
        <v>5.5321559999999996</v>
      </c>
      <c r="S59" s="17">
        <v>5.5048719999999998</v>
      </c>
      <c r="T59" s="17">
        <v>5.4928910000000002</v>
      </c>
      <c r="U59" s="17">
        <v>5.4992190000000001</v>
      </c>
      <c r="V59" s="17">
        <v>5.5100530000000001</v>
      </c>
      <c r="W59" s="17">
        <v>5.5318149999999999</v>
      </c>
      <c r="X59" s="17">
        <v>5.5579729999999996</v>
      </c>
      <c r="Y59" s="17">
        <v>5.5832059999999997</v>
      </c>
      <c r="Z59" s="17">
        <v>5.6026420000000003</v>
      </c>
      <c r="AA59" s="17">
        <v>5.6342129999999999</v>
      </c>
      <c r="AB59" s="17">
        <v>5.6679500000000003</v>
      </c>
      <c r="AC59" s="17">
        <v>5.7086139999999999</v>
      </c>
      <c r="AD59" s="17">
        <v>5.7585369999999996</v>
      </c>
      <c r="AE59" s="17">
        <v>5.8127319999999996</v>
      </c>
      <c r="AF59" s="17">
        <v>5.8716419999999996</v>
      </c>
      <c r="AG59" s="17">
        <v>5.939038</v>
      </c>
      <c r="AH59" s="17">
        <v>6.007619</v>
      </c>
      <c r="AI59" s="17">
        <v>6.0638019999999999</v>
      </c>
      <c r="AJ59" s="17">
        <v>6.1261970000000003</v>
      </c>
      <c r="AK59" s="16">
        <v>2.1299999999999999E-3</v>
      </c>
    </row>
    <row r="60" spans="1:37" ht="15" customHeight="1" x14ac:dyDescent="0.45">
      <c r="A60" s="32" t="s">
        <v>60</v>
      </c>
      <c r="B60" s="18" t="s">
        <v>41</v>
      </c>
      <c r="C60" s="17">
        <v>4.6543000000000001E-2</v>
      </c>
      <c r="D60" s="17">
        <v>4.6795999999999997E-2</v>
      </c>
      <c r="E60" s="17">
        <v>4.7530000000000003E-2</v>
      </c>
      <c r="F60" s="17">
        <v>4.8112000000000002E-2</v>
      </c>
      <c r="G60" s="17">
        <v>4.8722000000000001E-2</v>
      </c>
      <c r="H60" s="17">
        <v>4.9293999999999998E-2</v>
      </c>
      <c r="I60" s="17">
        <v>4.9854000000000002E-2</v>
      </c>
      <c r="J60" s="17">
        <v>5.0421000000000001E-2</v>
      </c>
      <c r="K60" s="17">
        <v>5.1026000000000002E-2</v>
      </c>
      <c r="L60" s="17">
        <v>5.1644000000000002E-2</v>
      </c>
      <c r="M60" s="17">
        <v>5.2195999999999999E-2</v>
      </c>
      <c r="N60" s="17">
        <v>5.2874999999999998E-2</v>
      </c>
      <c r="O60" s="17">
        <v>5.3352999999999998E-2</v>
      </c>
      <c r="P60" s="17">
        <v>5.3961000000000002E-2</v>
      </c>
      <c r="Q60" s="17">
        <v>5.4524000000000003E-2</v>
      </c>
      <c r="R60" s="17">
        <v>5.5094999999999998E-2</v>
      </c>
      <c r="S60" s="17">
        <v>5.5690999999999997E-2</v>
      </c>
      <c r="T60" s="17">
        <v>5.6267999999999999E-2</v>
      </c>
      <c r="U60" s="17">
        <v>5.6839000000000001E-2</v>
      </c>
      <c r="V60" s="17">
        <v>5.738E-2</v>
      </c>
      <c r="W60" s="17">
        <v>5.7962E-2</v>
      </c>
      <c r="X60" s="17">
        <v>5.8514999999999998E-2</v>
      </c>
      <c r="Y60" s="17">
        <v>5.9055999999999997E-2</v>
      </c>
      <c r="Z60" s="17">
        <v>5.9589999999999997E-2</v>
      </c>
      <c r="AA60" s="17">
        <v>6.0132999999999999E-2</v>
      </c>
      <c r="AB60" s="17">
        <v>6.0652999999999999E-2</v>
      </c>
      <c r="AC60" s="17">
        <v>6.1199000000000003E-2</v>
      </c>
      <c r="AD60" s="17">
        <v>6.1745000000000001E-2</v>
      </c>
      <c r="AE60" s="17">
        <v>6.2278E-2</v>
      </c>
      <c r="AF60" s="17">
        <v>6.2803999999999999E-2</v>
      </c>
      <c r="AG60" s="17">
        <v>6.3347000000000001E-2</v>
      </c>
      <c r="AH60" s="17">
        <v>6.3863000000000003E-2</v>
      </c>
      <c r="AI60" s="17">
        <v>6.4385999999999999E-2</v>
      </c>
      <c r="AJ60" s="17">
        <v>6.4878000000000005E-2</v>
      </c>
      <c r="AK60" s="16">
        <v>1.0262E-2</v>
      </c>
    </row>
    <row r="61" spans="1:37" ht="15" customHeight="1" x14ac:dyDescent="0.45">
      <c r="A61" s="32" t="s">
        <v>59</v>
      </c>
      <c r="B61" s="18" t="s">
        <v>39</v>
      </c>
      <c r="C61" s="17">
        <v>0.52231300000000003</v>
      </c>
      <c r="D61" s="17">
        <v>0.51929599999999998</v>
      </c>
      <c r="E61" s="17">
        <v>0.52269500000000002</v>
      </c>
      <c r="F61" s="17">
        <v>0.50917400000000002</v>
      </c>
      <c r="G61" s="17">
        <v>0.50381200000000004</v>
      </c>
      <c r="H61" s="17">
        <v>0.49828600000000001</v>
      </c>
      <c r="I61" s="17">
        <v>0.49488399999999999</v>
      </c>
      <c r="J61" s="17">
        <v>0.49693999999999999</v>
      </c>
      <c r="K61" s="17">
        <v>0.49774200000000002</v>
      </c>
      <c r="L61" s="17">
        <v>0.49890000000000001</v>
      </c>
      <c r="M61" s="17">
        <v>0.49754700000000002</v>
      </c>
      <c r="N61" s="17">
        <v>0.49765399999999999</v>
      </c>
      <c r="O61" s="17">
        <v>0.50435399999999997</v>
      </c>
      <c r="P61" s="17">
        <v>0.50873100000000004</v>
      </c>
      <c r="Q61" s="17">
        <v>0.50671200000000005</v>
      </c>
      <c r="R61" s="17">
        <v>0.504332</v>
      </c>
      <c r="S61" s="17">
        <v>0.50446999999999997</v>
      </c>
      <c r="T61" s="17">
        <v>0.50151000000000001</v>
      </c>
      <c r="U61" s="17">
        <v>0.50185999999999997</v>
      </c>
      <c r="V61" s="17">
        <v>0.50284700000000004</v>
      </c>
      <c r="W61" s="17">
        <v>0.50267300000000004</v>
      </c>
      <c r="X61" s="17">
        <v>0.50347799999999998</v>
      </c>
      <c r="Y61" s="17">
        <v>0.50419400000000003</v>
      </c>
      <c r="Z61" s="17">
        <v>0.50451000000000001</v>
      </c>
      <c r="AA61" s="17">
        <v>0.50460899999999997</v>
      </c>
      <c r="AB61" s="17">
        <v>0.50409099999999996</v>
      </c>
      <c r="AC61" s="17">
        <v>0.50324000000000002</v>
      </c>
      <c r="AD61" s="17">
        <v>0.50368400000000002</v>
      </c>
      <c r="AE61" s="17">
        <v>0.50454100000000002</v>
      </c>
      <c r="AF61" s="17">
        <v>0.50420500000000001</v>
      </c>
      <c r="AG61" s="17">
        <v>0.50454299999999996</v>
      </c>
      <c r="AH61" s="17">
        <v>0.50544199999999995</v>
      </c>
      <c r="AI61" s="17">
        <v>0.50618799999999997</v>
      </c>
      <c r="AJ61" s="17">
        <v>0.50737299999999996</v>
      </c>
      <c r="AK61" s="16">
        <v>-7.2599999999999997E-4</v>
      </c>
    </row>
    <row r="62" spans="1:37" ht="15" customHeight="1" x14ac:dyDescent="0.45">
      <c r="A62" s="32" t="s">
        <v>58</v>
      </c>
      <c r="B62" s="18" t="s">
        <v>37</v>
      </c>
      <c r="C62" s="17">
        <v>9.4505000000000006E-2</v>
      </c>
      <c r="D62" s="17">
        <v>9.3175999999999995E-2</v>
      </c>
      <c r="E62" s="17">
        <v>9.1311000000000003E-2</v>
      </c>
      <c r="F62" s="17">
        <v>8.8600999999999999E-2</v>
      </c>
      <c r="G62" s="17">
        <v>8.5677000000000003E-2</v>
      </c>
      <c r="H62" s="17">
        <v>8.3392999999999995E-2</v>
      </c>
      <c r="I62" s="17">
        <v>8.0993999999999997E-2</v>
      </c>
      <c r="J62" s="17">
        <v>7.8417000000000001E-2</v>
      </c>
      <c r="K62" s="17">
        <v>7.5963000000000003E-2</v>
      </c>
      <c r="L62" s="17">
        <v>7.3683999999999999E-2</v>
      </c>
      <c r="M62" s="17">
        <v>7.1399000000000004E-2</v>
      </c>
      <c r="N62" s="17">
        <v>6.8964999999999999E-2</v>
      </c>
      <c r="O62" s="17">
        <v>6.6545999999999994E-2</v>
      </c>
      <c r="P62" s="17">
        <v>6.4120999999999997E-2</v>
      </c>
      <c r="Q62" s="17">
        <v>6.2828999999999996E-2</v>
      </c>
      <c r="R62" s="17">
        <v>6.1462000000000003E-2</v>
      </c>
      <c r="S62" s="17">
        <v>6.0181999999999999E-2</v>
      </c>
      <c r="T62" s="17">
        <v>5.8948E-2</v>
      </c>
      <c r="U62" s="17">
        <v>5.7777000000000002E-2</v>
      </c>
      <c r="V62" s="17">
        <v>5.6568E-2</v>
      </c>
      <c r="W62" s="17">
        <v>5.5523000000000003E-2</v>
      </c>
      <c r="X62" s="17">
        <v>5.4441000000000003E-2</v>
      </c>
      <c r="Y62" s="17">
        <v>5.3332999999999998E-2</v>
      </c>
      <c r="Z62" s="17">
        <v>5.2192000000000002E-2</v>
      </c>
      <c r="AA62" s="17">
        <v>5.1626999999999999E-2</v>
      </c>
      <c r="AB62" s="17">
        <v>5.1063999999999998E-2</v>
      </c>
      <c r="AC62" s="17">
        <v>5.0425999999999999E-2</v>
      </c>
      <c r="AD62" s="17">
        <v>4.9869999999999998E-2</v>
      </c>
      <c r="AE62" s="17">
        <v>4.9322999999999999E-2</v>
      </c>
      <c r="AF62" s="17">
        <v>4.8837999999999999E-2</v>
      </c>
      <c r="AG62" s="17">
        <v>4.8321999999999997E-2</v>
      </c>
      <c r="AH62" s="17">
        <v>4.7877000000000003E-2</v>
      </c>
      <c r="AI62" s="17">
        <v>4.7314000000000002E-2</v>
      </c>
      <c r="AJ62" s="17">
        <v>4.6826E-2</v>
      </c>
      <c r="AK62" s="16">
        <v>-2.1271999999999999E-2</v>
      </c>
    </row>
    <row r="63" spans="1:37" ht="15" customHeight="1" x14ac:dyDescent="0.45">
      <c r="A63" s="32" t="s">
        <v>57</v>
      </c>
      <c r="B63" s="18" t="s">
        <v>35</v>
      </c>
      <c r="C63" s="17">
        <v>0.96014699999999997</v>
      </c>
      <c r="D63" s="17">
        <v>0.91764800000000002</v>
      </c>
      <c r="E63" s="17">
        <v>1.0399400000000001</v>
      </c>
      <c r="F63" s="17">
        <v>0.86138800000000004</v>
      </c>
      <c r="G63" s="17">
        <v>0.86463299999999998</v>
      </c>
      <c r="H63" s="17">
        <v>0.92143600000000003</v>
      </c>
      <c r="I63" s="17">
        <v>0.93280600000000002</v>
      </c>
      <c r="J63" s="17">
        <v>0.93877200000000005</v>
      </c>
      <c r="K63" s="17">
        <v>0.94417799999999996</v>
      </c>
      <c r="L63" s="17">
        <v>0.94025999999999998</v>
      </c>
      <c r="M63" s="17">
        <v>0.93701999999999996</v>
      </c>
      <c r="N63" s="17">
        <v>0.93539000000000005</v>
      </c>
      <c r="O63" s="17">
        <v>0.93724499999999999</v>
      </c>
      <c r="P63" s="17">
        <v>0.92983199999999999</v>
      </c>
      <c r="Q63" s="17">
        <v>0.92915400000000004</v>
      </c>
      <c r="R63" s="17">
        <v>0.92899799999999999</v>
      </c>
      <c r="S63" s="17">
        <v>0.92902300000000004</v>
      </c>
      <c r="T63" s="17">
        <v>0.92819099999999999</v>
      </c>
      <c r="U63" s="17">
        <v>0.914269</v>
      </c>
      <c r="V63" s="17">
        <v>0.91376900000000005</v>
      </c>
      <c r="W63" s="17">
        <v>0.91080399999999995</v>
      </c>
      <c r="X63" s="17">
        <v>0.91024300000000002</v>
      </c>
      <c r="Y63" s="17">
        <v>0.90977600000000003</v>
      </c>
      <c r="Z63" s="17">
        <v>0.90951099999999996</v>
      </c>
      <c r="AA63" s="17">
        <v>0.90890000000000004</v>
      </c>
      <c r="AB63" s="17">
        <v>0.90731899999999999</v>
      </c>
      <c r="AC63" s="17">
        <v>0.91415100000000005</v>
      </c>
      <c r="AD63" s="17">
        <v>0.90785199999999999</v>
      </c>
      <c r="AE63" s="17">
        <v>0.908362</v>
      </c>
      <c r="AF63" s="17">
        <v>0.905308</v>
      </c>
      <c r="AG63" s="17">
        <v>0.90543899999999999</v>
      </c>
      <c r="AH63" s="17">
        <v>0.90590099999999996</v>
      </c>
      <c r="AI63" s="17">
        <v>0.907053</v>
      </c>
      <c r="AJ63" s="17">
        <v>0.90720999999999996</v>
      </c>
      <c r="AK63" s="16">
        <v>-3.57E-4</v>
      </c>
    </row>
    <row r="64" spans="1:37" ht="15" customHeight="1" x14ac:dyDescent="0.45">
      <c r="A64" s="32" t="s">
        <v>56</v>
      </c>
      <c r="B64" s="18" t="s">
        <v>33</v>
      </c>
      <c r="C64" s="17">
        <v>0.242865</v>
      </c>
      <c r="D64" s="17">
        <v>0.24279800000000001</v>
      </c>
      <c r="E64" s="17">
        <v>0.24349899999999999</v>
      </c>
      <c r="F64" s="17">
        <v>0.24379799999999999</v>
      </c>
      <c r="G64" s="17">
        <v>0.24415799999999999</v>
      </c>
      <c r="H64" s="17">
        <v>0.244395</v>
      </c>
      <c r="I64" s="17">
        <v>0.24457599999999999</v>
      </c>
      <c r="J64" s="17">
        <v>0.24472099999999999</v>
      </c>
      <c r="K64" s="17">
        <v>0.244897</v>
      </c>
      <c r="L64" s="17">
        <v>0.245087</v>
      </c>
      <c r="M64" s="17">
        <v>0.24512100000000001</v>
      </c>
      <c r="N64" s="17">
        <v>0.24534700000000001</v>
      </c>
      <c r="O64" s="17">
        <v>0.24531</v>
      </c>
      <c r="P64" s="17">
        <v>0.24528800000000001</v>
      </c>
      <c r="Q64" s="17">
        <v>0.24521599999999999</v>
      </c>
      <c r="R64" s="17">
        <v>0.24507699999999999</v>
      </c>
      <c r="S64" s="17">
        <v>0.244893</v>
      </c>
      <c r="T64" s="17">
        <v>0.24469299999999999</v>
      </c>
      <c r="U64" s="17">
        <v>0.24441099999999999</v>
      </c>
      <c r="V64" s="17">
        <v>0.24405099999999999</v>
      </c>
      <c r="W64" s="17">
        <v>0.243704</v>
      </c>
      <c r="X64" s="17">
        <v>0.243288</v>
      </c>
      <c r="Y64" s="17">
        <v>0.24282300000000001</v>
      </c>
      <c r="Z64" s="17">
        <v>0.24232400000000001</v>
      </c>
      <c r="AA64" s="17">
        <v>0.24179300000000001</v>
      </c>
      <c r="AB64" s="17">
        <v>0.24121300000000001</v>
      </c>
      <c r="AC64" s="17">
        <v>0.24063000000000001</v>
      </c>
      <c r="AD64" s="17">
        <v>0.240038</v>
      </c>
      <c r="AE64" s="17">
        <v>0.23940700000000001</v>
      </c>
      <c r="AF64" s="17">
        <v>0.238783</v>
      </c>
      <c r="AG64" s="17">
        <v>0.238148</v>
      </c>
      <c r="AH64" s="17">
        <v>0.237453</v>
      </c>
      <c r="AI64" s="17">
        <v>0.236735</v>
      </c>
      <c r="AJ64" s="17">
        <v>0.235959</v>
      </c>
      <c r="AK64" s="16">
        <v>-8.9300000000000002E-4</v>
      </c>
    </row>
    <row r="65" spans="1:37" ht="15" customHeight="1" x14ac:dyDescent="0.45">
      <c r="A65" s="32" t="s">
        <v>55</v>
      </c>
      <c r="B65" s="18" t="s">
        <v>31</v>
      </c>
      <c r="C65" s="17">
        <v>2.5238839999999998</v>
      </c>
      <c r="D65" s="17">
        <v>2.543482</v>
      </c>
      <c r="E65" s="17">
        <v>2.5814349999999999</v>
      </c>
      <c r="F65" s="17">
        <v>2.6145100000000001</v>
      </c>
      <c r="G65" s="17">
        <v>2.6396380000000002</v>
      </c>
      <c r="H65" s="17">
        <v>2.6628729999999998</v>
      </c>
      <c r="I65" s="17">
        <v>2.6888260000000002</v>
      </c>
      <c r="J65" s="17">
        <v>2.7163870000000001</v>
      </c>
      <c r="K65" s="17">
        <v>2.7477559999999999</v>
      </c>
      <c r="L65" s="17">
        <v>2.778921</v>
      </c>
      <c r="M65" s="17">
        <v>2.8073380000000001</v>
      </c>
      <c r="N65" s="17">
        <v>2.8450899999999999</v>
      </c>
      <c r="O65" s="17">
        <v>2.875095</v>
      </c>
      <c r="P65" s="17">
        <v>2.9057219999999999</v>
      </c>
      <c r="Q65" s="17">
        <v>2.9377040000000001</v>
      </c>
      <c r="R65" s="17">
        <v>2.9689709999999998</v>
      </c>
      <c r="S65" s="17">
        <v>3.000346</v>
      </c>
      <c r="T65" s="17">
        <v>3.0331640000000002</v>
      </c>
      <c r="U65" s="17">
        <v>3.0650689999999998</v>
      </c>
      <c r="V65" s="17">
        <v>3.0961479999999999</v>
      </c>
      <c r="W65" s="17">
        <v>3.1276630000000001</v>
      </c>
      <c r="X65" s="17">
        <v>3.1599080000000002</v>
      </c>
      <c r="Y65" s="17">
        <v>3.191287</v>
      </c>
      <c r="Z65" s="17">
        <v>3.2230400000000001</v>
      </c>
      <c r="AA65" s="17">
        <v>3.2547139999999999</v>
      </c>
      <c r="AB65" s="17">
        <v>3.286702</v>
      </c>
      <c r="AC65" s="17">
        <v>3.3214679999999999</v>
      </c>
      <c r="AD65" s="17">
        <v>3.3566419999999999</v>
      </c>
      <c r="AE65" s="17">
        <v>3.3941919999999999</v>
      </c>
      <c r="AF65" s="17">
        <v>3.4316550000000001</v>
      </c>
      <c r="AG65" s="17">
        <v>3.47079</v>
      </c>
      <c r="AH65" s="17">
        <v>3.5097299999999998</v>
      </c>
      <c r="AI65" s="17">
        <v>3.5484209999999998</v>
      </c>
      <c r="AJ65" s="17">
        <v>3.5862970000000001</v>
      </c>
      <c r="AK65" s="16">
        <v>1.0795000000000001E-2</v>
      </c>
    </row>
    <row r="66" spans="1:37" ht="15" customHeight="1" x14ac:dyDescent="0.45">
      <c r="A66" s="32" t="s">
        <v>54</v>
      </c>
      <c r="B66" s="18" t="s">
        <v>29</v>
      </c>
      <c r="C66" s="17">
        <v>0.53569599999999995</v>
      </c>
      <c r="D66" s="17">
        <v>0.55778399999999995</v>
      </c>
      <c r="E66" s="17">
        <v>0.58765699999999998</v>
      </c>
      <c r="F66" s="17">
        <v>0.58998700000000004</v>
      </c>
      <c r="G66" s="17">
        <v>0.58188300000000004</v>
      </c>
      <c r="H66" s="17">
        <v>0.57597500000000001</v>
      </c>
      <c r="I66" s="17">
        <v>0.55900700000000003</v>
      </c>
      <c r="J66" s="17">
        <v>0.54807499999999998</v>
      </c>
      <c r="K66" s="17">
        <v>0.54687799999999998</v>
      </c>
      <c r="L66" s="17">
        <v>0.545983</v>
      </c>
      <c r="M66" s="17">
        <v>0.54644199999999998</v>
      </c>
      <c r="N66" s="17">
        <v>0.55022199999999999</v>
      </c>
      <c r="O66" s="17">
        <v>0.55122300000000002</v>
      </c>
      <c r="P66" s="17">
        <v>0.55183000000000004</v>
      </c>
      <c r="Q66" s="17">
        <v>0.55240800000000001</v>
      </c>
      <c r="R66" s="17">
        <v>0.55295799999999995</v>
      </c>
      <c r="S66" s="17">
        <v>0.55348299999999995</v>
      </c>
      <c r="T66" s="17">
        <v>0.55398599999999998</v>
      </c>
      <c r="U66" s="17">
        <v>0.55446499999999999</v>
      </c>
      <c r="V66" s="17">
        <v>0.55493499999999996</v>
      </c>
      <c r="W66" s="17">
        <v>0.555392</v>
      </c>
      <c r="X66" s="17">
        <v>0.55583700000000003</v>
      </c>
      <c r="Y66" s="17">
        <v>0.55627099999999996</v>
      </c>
      <c r="Z66" s="17">
        <v>0.55669100000000005</v>
      </c>
      <c r="AA66" s="17">
        <v>0.55709799999999998</v>
      </c>
      <c r="AB66" s="17">
        <v>0.55749199999999999</v>
      </c>
      <c r="AC66" s="17">
        <v>0.55787399999999998</v>
      </c>
      <c r="AD66" s="17">
        <v>0.55823800000000001</v>
      </c>
      <c r="AE66" s="17">
        <v>0.558589</v>
      </c>
      <c r="AF66" s="17">
        <v>0.55892500000000001</v>
      </c>
      <c r="AG66" s="17">
        <v>0.55924499999999999</v>
      </c>
      <c r="AH66" s="17">
        <v>0.55955100000000002</v>
      </c>
      <c r="AI66" s="17">
        <v>0.55927000000000004</v>
      </c>
      <c r="AJ66" s="17">
        <v>0.55903400000000003</v>
      </c>
      <c r="AK66" s="16">
        <v>6.9999999999999994E-5</v>
      </c>
    </row>
    <row r="67" spans="1:37" ht="15" customHeight="1" x14ac:dyDescent="0.45">
      <c r="A67" s="32" t="s">
        <v>53</v>
      </c>
      <c r="B67" s="18" t="s">
        <v>27</v>
      </c>
      <c r="C67" s="17">
        <v>0.13531799999999999</v>
      </c>
      <c r="D67" s="17">
        <v>0.13427900000000001</v>
      </c>
      <c r="E67" s="17">
        <v>0.13361700000000001</v>
      </c>
      <c r="F67" s="17">
        <v>0.13310900000000001</v>
      </c>
      <c r="G67" s="17">
        <v>0.132632</v>
      </c>
      <c r="H67" s="17">
        <v>0.13197600000000001</v>
      </c>
      <c r="I67" s="17">
        <v>0.13140299999999999</v>
      </c>
      <c r="J67" s="17">
        <v>0.13087499999999999</v>
      </c>
      <c r="K67" s="17">
        <v>0.130328</v>
      </c>
      <c r="L67" s="17">
        <v>0.12981899999999999</v>
      </c>
      <c r="M67" s="17">
        <v>0.12933700000000001</v>
      </c>
      <c r="N67" s="17">
        <v>0.128918</v>
      </c>
      <c r="O67" s="17">
        <v>0.128549</v>
      </c>
      <c r="P67" s="17">
        <v>0.128273</v>
      </c>
      <c r="Q67" s="17">
        <v>0.128138</v>
      </c>
      <c r="R67" s="17">
        <v>0.12799099999999999</v>
      </c>
      <c r="S67" s="17">
        <v>0.127887</v>
      </c>
      <c r="T67" s="17">
        <v>0.12790399999999999</v>
      </c>
      <c r="U67" s="17">
        <v>0.12790699999999999</v>
      </c>
      <c r="V67" s="17">
        <v>0.12789900000000001</v>
      </c>
      <c r="W67" s="17">
        <v>0.12792200000000001</v>
      </c>
      <c r="X67" s="17">
        <v>0.12796099999999999</v>
      </c>
      <c r="Y67" s="17">
        <v>0.12798300000000001</v>
      </c>
      <c r="Z67" s="17">
        <v>0.12801699999999999</v>
      </c>
      <c r="AA67" s="17">
        <v>0.128052</v>
      </c>
      <c r="AB67" s="17">
        <v>0.12812699999999999</v>
      </c>
      <c r="AC67" s="17">
        <v>0.12819900000000001</v>
      </c>
      <c r="AD67" s="17">
        <v>0.12831200000000001</v>
      </c>
      <c r="AE67" s="17">
        <v>0.12843199999999999</v>
      </c>
      <c r="AF67" s="17">
        <v>0.12853899999999999</v>
      </c>
      <c r="AG67" s="17">
        <v>0.128607</v>
      </c>
      <c r="AH67" s="17">
        <v>0.128636</v>
      </c>
      <c r="AI67" s="17">
        <v>0.12867700000000001</v>
      </c>
      <c r="AJ67" s="17">
        <v>0.12871099999999999</v>
      </c>
      <c r="AK67" s="16">
        <v>-1.323E-3</v>
      </c>
    </row>
    <row r="68" spans="1:37" ht="15" customHeight="1" x14ac:dyDescent="0.45">
      <c r="A68" s="32" t="s">
        <v>52</v>
      </c>
      <c r="B68" s="18" t="s">
        <v>188</v>
      </c>
      <c r="C68" s="17">
        <v>0.67915400000000004</v>
      </c>
      <c r="D68" s="17">
        <v>0.704264</v>
      </c>
      <c r="E68" s="17">
        <v>0.69070699999999996</v>
      </c>
      <c r="F68" s="17">
        <v>0.67319200000000001</v>
      </c>
      <c r="G68" s="17">
        <v>0.66001200000000004</v>
      </c>
      <c r="H68" s="17">
        <v>0.64785300000000001</v>
      </c>
      <c r="I68" s="17">
        <v>0.64044500000000004</v>
      </c>
      <c r="J68" s="17">
        <v>0.64146599999999998</v>
      </c>
      <c r="K68" s="17">
        <v>0.65329499999999996</v>
      </c>
      <c r="L68" s="17">
        <v>0.65733299999999995</v>
      </c>
      <c r="M68" s="17">
        <v>0.66464699999999999</v>
      </c>
      <c r="N68" s="17">
        <v>0.67361899999999997</v>
      </c>
      <c r="O68" s="17">
        <v>0.68086199999999997</v>
      </c>
      <c r="P68" s="17">
        <v>0.68296500000000004</v>
      </c>
      <c r="Q68" s="17">
        <v>0.68536399999999997</v>
      </c>
      <c r="R68" s="17">
        <v>0.69249499999999997</v>
      </c>
      <c r="S68" s="17">
        <v>0.69311199999999995</v>
      </c>
      <c r="T68" s="17">
        <v>0.696353</v>
      </c>
      <c r="U68" s="17">
        <v>0.69771799999999995</v>
      </c>
      <c r="V68" s="17">
        <v>0.70013599999999998</v>
      </c>
      <c r="W68" s="17">
        <v>0.70037899999999997</v>
      </c>
      <c r="X68" s="17">
        <v>0.70328400000000002</v>
      </c>
      <c r="Y68" s="17">
        <v>0.70642099999999997</v>
      </c>
      <c r="Z68" s="17">
        <v>0.71111000000000002</v>
      </c>
      <c r="AA68" s="17">
        <v>0.71557800000000005</v>
      </c>
      <c r="AB68" s="17">
        <v>0.72145199999999998</v>
      </c>
      <c r="AC68" s="17">
        <v>0.72530799999999995</v>
      </c>
      <c r="AD68" s="17">
        <v>0.73130899999999999</v>
      </c>
      <c r="AE68" s="17">
        <v>0.73650300000000002</v>
      </c>
      <c r="AF68" s="17">
        <v>0.74035300000000004</v>
      </c>
      <c r="AG68" s="17">
        <v>0.74532799999999999</v>
      </c>
      <c r="AH68" s="17">
        <v>0.75127999999999995</v>
      </c>
      <c r="AI68" s="17">
        <v>0.75793100000000002</v>
      </c>
      <c r="AJ68" s="17">
        <v>0.76431800000000005</v>
      </c>
      <c r="AK68" s="16">
        <v>2.5600000000000002E-3</v>
      </c>
    </row>
    <row r="69" spans="1:37" ht="15" customHeight="1" x14ac:dyDescent="0.45">
      <c r="B69" s="15" t="s">
        <v>24</v>
      </c>
      <c r="C69" s="14">
        <v>27.94257</v>
      </c>
      <c r="D69" s="14">
        <v>28.026734999999999</v>
      </c>
      <c r="E69" s="14">
        <v>28.228846000000001</v>
      </c>
      <c r="F69" s="14">
        <v>27.903879</v>
      </c>
      <c r="G69" s="14">
        <v>27.644587999999999</v>
      </c>
      <c r="H69" s="14">
        <v>27.407357999999999</v>
      </c>
      <c r="I69" s="14">
        <v>27.073978</v>
      </c>
      <c r="J69" s="14">
        <v>26.727428</v>
      </c>
      <c r="K69" s="14">
        <v>26.389702</v>
      </c>
      <c r="L69" s="14">
        <v>26.114325999999998</v>
      </c>
      <c r="M69" s="14">
        <v>25.847538</v>
      </c>
      <c r="N69" s="14">
        <v>25.628876000000002</v>
      </c>
      <c r="O69" s="14">
        <v>25.394987</v>
      </c>
      <c r="P69" s="14">
        <v>25.164408000000002</v>
      </c>
      <c r="Q69" s="14">
        <v>24.965509000000001</v>
      </c>
      <c r="R69" s="14">
        <v>24.785954</v>
      </c>
      <c r="S69" s="14">
        <v>24.624352999999999</v>
      </c>
      <c r="T69" s="14">
        <v>24.494696000000001</v>
      </c>
      <c r="U69" s="14">
        <v>24.384067999999999</v>
      </c>
      <c r="V69" s="14">
        <v>24.330423</v>
      </c>
      <c r="W69" s="14">
        <v>24.306944000000001</v>
      </c>
      <c r="X69" s="14">
        <v>24.314841999999999</v>
      </c>
      <c r="Y69" s="14">
        <v>24.336559000000001</v>
      </c>
      <c r="Z69" s="14">
        <v>24.369378999999999</v>
      </c>
      <c r="AA69" s="14">
        <v>24.426242999999999</v>
      </c>
      <c r="AB69" s="14">
        <v>24.496666000000001</v>
      </c>
      <c r="AC69" s="14">
        <v>24.595482000000001</v>
      </c>
      <c r="AD69" s="14">
        <v>24.704312999999999</v>
      </c>
      <c r="AE69" s="14">
        <v>24.832108000000002</v>
      </c>
      <c r="AF69" s="14">
        <v>24.966904</v>
      </c>
      <c r="AG69" s="14">
        <v>25.119624999999999</v>
      </c>
      <c r="AH69" s="14">
        <v>25.272991000000001</v>
      </c>
      <c r="AI69" s="14">
        <v>25.417335999999999</v>
      </c>
      <c r="AJ69" s="14">
        <v>25.565608999999998</v>
      </c>
      <c r="AK69" s="13">
        <v>-2.8679999999999999E-3</v>
      </c>
    </row>
    <row r="71" spans="1:37" ht="15" customHeight="1" x14ac:dyDescent="0.45">
      <c r="A71" s="32" t="s">
        <v>50</v>
      </c>
      <c r="B71" s="15" t="s">
        <v>51</v>
      </c>
    </row>
    <row r="72" spans="1:37" ht="15" customHeight="1" x14ac:dyDescent="0.45">
      <c r="A72" s="32" t="s">
        <v>48</v>
      </c>
      <c r="B72" s="18" t="s">
        <v>49</v>
      </c>
      <c r="C72" s="17">
        <v>8.3570670000000007</v>
      </c>
      <c r="D72" s="17">
        <v>8.3539349999999999</v>
      </c>
      <c r="E72" s="17">
        <v>8.3076089999999994</v>
      </c>
      <c r="F72" s="17">
        <v>8.2186229999999991</v>
      </c>
      <c r="G72" s="17">
        <v>8.0895259999999993</v>
      </c>
      <c r="H72" s="17">
        <v>7.9360229999999996</v>
      </c>
      <c r="I72" s="17">
        <v>7.7566699999999997</v>
      </c>
      <c r="J72" s="17">
        <v>7.5690900000000001</v>
      </c>
      <c r="K72" s="17">
        <v>7.3761210000000004</v>
      </c>
      <c r="L72" s="17">
        <v>7.2188210000000002</v>
      </c>
      <c r="M72" s="17">
        <v>7.0821639999999997</v>
      </c>
      <c r="N72" s="17">
        <v>6.9568019999999997</v>
      </c>
      <c r="O72" s="17">
        <v>6.8319229999999997</v>
      </c>
      <c r="P72" s="17">
        <v>6.7177870000000004</v>
      </c>
      <c r="Q72" s="17">
        <v>6.6090730000000004</v>
      </c>
      <c r="R72" s="17">
        <v>6.5074569999999996</v>
      </c>
      <c r="S72" s="17">
        <v>6.4145659999999998</v>
      </c>
      <c r="T72" s="17">
        <v>6.3313879999999996</v>
      </c>
      <c r="U72" s="17">
        <v>6.2531949999999998</v>
      </c>
      <c r="V72" s="17">
        <v>6.1960480000000002</v>
      </c>
      <c r="W72" s="17">
        <v>6.1511899999999997</v>
      </c>
      <c r="X72" s="17">
        <v>6.1163569999999998</v>
      </c>
      <c r="Y72" s="17">
        <v>6.0897269999999999</v>
      </c>
      <c r="Z72" s="17">
        <v>6.0710709999999999</v>
      </c>
      <c r="AA72" s="17">
        <v>6.0573420000000002</v>
      </c>
      <c r="AB72" s="17">
        <v>6.0499349999999996</v>
      </c>
      <c r="AC72" s="17">
        <v>6.0479339999999997</v>
      </c>
      <c r="AD72" s="17">
        <v>6.0520370000000003</v>
      </c>
      <c r="AE72" s="17">
        <v>6.059132</v>
      </c>
      <c r="AF72" s="17">
        <v>6.0667070000000001</v>
      </c>
      <c r="AG72" s="17">
        <v>6.0749329999999997</v>
      </c>
      <c r="AH72" s="17">
        <v>6.0858210000000001</v>
      </c>
      <c r="AI72" s="17">
        <v>6.103084</v>
      </c>
      <c r="AJ72" s="17">
        <v>6.1167850000000001</v>
      </c>
      <c r="AK72" s="16">
        <v>-9.6930000000000002E-3</v>
      </c>
    </row>
    <row r="73" spans="1:37" ht="15" customHeight="1" x14ac:dyDescent="0.45">
      <c r="A73" s="32" t="s">
        <v>46</v>
      </c>
      <c r="B73" s="18" t="s">
        <v>47</v>
      </c>
      <c r="C73" s="17">
        <v>0.461895</v>
      </c>
      <c r="D73" s="17">
        <v>0.46984500000000001</v>
      </c>
      <c r="E73" s="17">
        <v>0.476047</v>
      </c>
      <c r="F73" s="17">
        <v>0.47814800000000002</v>
      </c>
      <c r="G73" s="17">
        <v>0.478209</v>
      </c>
      <c r="H73" s="17">
        <v>0.47764200000000001</v>
      </c>
      <c r="I73" s="17">
        <v>0.47696100000000002</v>
      </c>
      <c r="J73" s="17">
        <v>0.47654299999999999</v>
      </c>
      <c r="K73" s="17">
        <v>0.478605</v>
      </c>
      <c r="L73" s="17">
        <v>0.47937099999999999</v>
      </c>
      <c r="M73" s="17">
        <v>0.48023900000000003</v>
      </c>
      <c r="N73" s="17">
        <v>0.48210500000000001</v>
      </c>
      <c r="O73" s="17">
        <v>0.48331299999999999</v>
      </c>
      <c r="P73" s="17">
        <v>0.48476900000000001</v>
      </c>
      <c r="Q73" s="17">
        <v>0.48663200000000001</v>
      </c>
      <c r="R73" s="17">
        <v>0.48895699999999997</v>
      </c>
      <c r="S73" s="17">
        <v>0.49220199999999997</v>
      </c>
      <c r="T73" s="17">
        <v>0.49682100000000001</v>
      </c>
      <c r="U73" s="17">
        <v>0.50174399999999997</v>
      </c>
      <c r="V73" s="17">
        <v>0.50734599999999996</v>
      </c>
      <c r="W73" s="17">
        <v>0.513656</v>
      </c>
      <c r="X73" s="17">
        <v>0.52018699999999995</v>
      </c>
      <c r="Y73" s="17">
        <v>0.52609600000000001</v>
      </c>
      <c r="Z73" s="17">
        <v>0.53204899999999999</v>
      </c>
      <c r="AA73" s="17">
        <v>0.537721</v>
      </c>
      <c r="AB73" s="17">
        <v>0.54346099999999997</v>
      </c>
      <c r="AC73" s="17">
        <v>0.54929799999999995</v>
      </c>
      <c r="AD73" s="17">
        <v>0.55602099999999999</v>
      </c>
      <c r="AE73" s="17">
        <v>0.56367699999999998</v>
      </c>
      <c r="AF73" s="17">
        <v>0.57010700000000003</v>
      </c>
      <c r="AG73" s="17">
        <v>0.57577999999999996</v>
      </c>
      <c r="AH73" s="17">
        <v>0.58205200000000001</v>
      </c>
      <c r="AI73" s="17">
        <v>0.59025700000000003</v>
      </c>
      <c r="AJ73" s="17">
        <v>0.59835700000000003</v>
      </c>
      <c r="AK73" s="16">
        <v>7.5839999999999996E-3</v>
      </c>
    </row>
    <row r="74" spans="1:37" ht="15" customHeight="1" x14ac:dyDescent="0.45">
      <c r="A74" s="32" t="s">
        <v>44</v>
      </c>
      <c r="B74" s="18" t="s">
        <v>45</v>
      </c>
      <c r="C74" s="17">
        <v>0.114317</v>
      </c>
      <c r="D74" s="17">
        <v>0.11476</v>
      </c>
      <c r="E74" s="17">
        <v>0.11513900000000001</v>
      </c>
      <c r="F74" s="17">
        <v>0.11552900000000001</v>
      </c>
      <c r="G74" s="17">
        <v>0.11588900000000001</v>
      </c>
      <c r="H74" s="17">
        <v>0.116242</v>
      </c>
      <c r="I74" s="17">
        <v>0.11659799999999999</v>
      </c>
      <c r="J74" s="17">
        <v>0.11692</v>
      </c>
      <c r="K74" s="17">
        <v>0.117326</v>
      </c>
      <c r="L74" s="17">
        <v>0.11769300000000001</v>
      </c>
      <c r="M74" s="17">
        <v>0.118046</v>
      </c>
      <c r="N74" s="17">
        <v>0.118423</v>
      </c>
      <c r="O74" s="17">
        <v>0.118812</v>
      </c>
      <c r="P74" s="17">
        <v>0.119135</v>
      </c>
      <c r="Q74" s="17">
        <v>0.119446</v>
      </c>
      <c r="R74" s="17">
        <v>0.119745</v>
      </c>
      <c r="S74" s="17">
        <v>0.119972</v>
      </c>
      <c r="T74" s="17">
        <v>0.120209</v>
      </c>
      <c r="U74" s="17">
        <v>0.120407</v>
      </c>
      <c r="V74" s="17">
        <v>0.120587</v>
      </c>
      <c r="W74" s="17">
        <v>0.120737</v>
      </c>
      <c r="X74" s="17">
        <v>0.12087100000000001</v>
      </c>
      <c r="Y74" s="17">
        <v>0.12098299999999999</v>
      </c>
      <c r="Z74" s="17">
        <v>0.121072</v>
      </c>
      <c r="AA74" s="17">
        <v>0.12113500000000001</v>
      </c>
      <c r="AB74" s="17">
        <v>0.12118</v>
      </c>
      <c r="AC74" s="17">
        <v>0.121198</v>
      </c>
      <c r="AD74" s="17">
        <v>0.121207</v>
      </c>
      <c r="AE74" s="17">
        <v>0.121198</v>
      </c>
      <c r="AF74" s="17">
        <v>0.12119000000000001</v>
      </c>
      <c r="AG74" s="17">
        <v>0.12119099999999999</v>
      </c>
      <c r="AH74" s="17">
        <v>0.121209</v>
      </c>
      <c r="AI74" s="17">
        <v>0.121258</v>
      </c>
      <c r="AJ74" s="17">
        <v>0.121337</v>
      </c>
      <c r="AK74" s="16">
        <v>1.743E-3</v>
      </c>
    </row>
    <row r="75" spans="1:37" ht="15" customHeight="1" x14ac:dyDescent="0.45">
      <c r="A75" s="32" t="s">
        <v>42</v>
      </c>
      <c r="B75" s="18" t="s">
        <v>43</v>
      </c>
      <c r="C75" s="17">
        <v>2.7160069999999998</v>
      </c>
      <c r="D75" s="17">
        <v>2.7514889999999999</v>
      </c>
      <c r="E75" s="17">
        <v>2.7956270000000001</v>
      </c>
      <c r="F75" s="17">
        <v>2.801202</v>
      </c>
      <c r="G75" s="17">
        <v>2.7933409999999999</v>
      </c>
      <c r="H75" s="17">
        <v>2.7925719999999998</v>
      </c>
      <c r="I75" s="17">
        <v>2.7923279999999999</v>
      </c>
      <c r="J75" s="17">
        <v>2.7865319999999998</v>
      </c>
      <c r="K75" s="17">
        <v>2.7798769999999999</v>
      </c>
      <c r="L75" s="17">
        <v>2.771582</v>
      </c>
      <c r="M75" s="17">
        <v>2.7526609999999998</v>
      </c>
      <c r="N75" s="17">
        <v>2.7370450000000002</v>
      </c>
      <c r="O75" s="17">
        <v>2.716828</v>
      </c>
      <c r="P75" s="17">
        <v>2.6957179999999998</v>
      </c>
      <c r="Q75" s="17">
        <v>2.6808909999999999</v>
      </c>
      <c r="R75" s="17">
        <v>2.665842</v>
      </c>
      <c r="S75" s="17">
        <v>2.6529590000000001</v>
      </c>
      <c r="T75" s="17">
        <v>2.648333</v>
      </c>
      <c r="U75" s="17">
        <v>2.6520820000000001</v>
      </c>
      <c r="V75" s="17">
        <v>2.6581860000000002</v>
      </c>
      <c r="W75" s="17">
        <v>2.66927</v>
      </c>
      <c r="X75" s="17">
        <v>2.6827860000000001</v>
      </c>
      <c r="Y75" s="17">
        <v>2.6957460000000002</v>
      </c>
      <c r="Z75" s="17">
        <v>2.7061679999999999</v>
      </c>
      <c r="AA75" s="17">
        <v>2.7223459999999999</v>
      </c>
      <c r="AB75" s="17">
        <v>2.7397399999999998</v>
      </c>
      <c r="AC75" s="17">
        <v>2.7604329999999999</v>
      </c>
      <c r="AD75" s="17">
        <v>2.7856770000000002</v>
      </c>
      <c r="AE75" s="17">
        <v>2.8128760000000002</v>
      </c>
      <c r="AF75" s="17">
        <v>2.842768</v>
      </c>
      <c r="AG75" s="17">
        <v>2.8770090000000001</v>
      </c>
      <c r="AH75" s="17">
        <v>2.911673</v>
      </c>
      <c r="AI75" s="17">
        <v>2.9400979999999999</v>
      </c>
      <c r="AJ75" s="17">
        <v>2.971311</v>
      </c>
      <c r="AK75" s="16">
        <v>2.405E-3</v>
      </c>
    </row>
    <row r="76" spans="1:37" ht="15" customHeight="1" x14ac:dyDescent="0.45">
      <c r="A76" s="32" t="s">
        <v>40</v>
      </c>
      <c r="B76" s="18" t="s">
        <v>41</v>
      </c>
      <c r="C76" s="17">
        <v>2.2033000000000001E-2</v>
      </c>
      <c r="D76" s="17">
        <v>2.2152999999999999E-2</v>
      </c>
      <c r="E76" s="17">
        <v>2.2502000000000001E-2</v>
      </c>
      <c r="F76" s="17">
        <v>2.2779000000000001E-2</v>
      </c>
      <c r="G76" s="17">
        <v>2.3067000000000001E-2</v>
      </c>
      <c r="H76" s="17">
        <v>2.3337E-2</v>
      </c>
      <c r="I76" s="17">
        <v>2.3605000000000001E-2</v>
      </c>
      <c r="J76" s="17">
        <v>2.3871E-2</v>
      </c>
      <c r="K76" s="17">
        <v>2.4159E-2</v>
      </c>
      <c r="L76" s="17">
        <v>2.4451000000000001E-2</v>
      </c>
      <c r="M76" s="17">
        <v>2.4708999999999998E-2</v>
      </c>
      <c r="N76" s="17">
        <v>2.503E-2</v>
      </c>
      <c r="O76" s="17">
        <v>2.5260000000000001E-2</v>
      </c>
      <c r="P76" s="17">
        <v>2.5547E-2</v>
      </c>
      <c r="Q76" s="17">
        <v>2.5814E-2</v>
      </c>
      <c r="R76" s="17">
        <v>2.6085000000000001E-2</v>
      </c>
      <c r="S76" s="17">
        <v>2.6365E-2</v>
      </c>
      <c r="T76" s="17">
        <v>2.6641000000000001E-2</v>
      </c>
      <c r="U76" s="17">
        <v>2.6911000000000001E-2</v>
      </c>
      <c r="V76" s="17">
        <v>2.7168000000000001E-2</v>
      </c>
      <c r="W76" s="17">
        <v>2.7444E-2</v>
      </c>
      <c r="X76" s="17">
        <v>2.7706000000000001E-2</v>
      </c>
      <c r="Y76" s="17">
        <v>2.7962000000000001E-2</v>
      </c>
      <c r="Z76" s="17">
        <v>2.8215E-2</v>
      </c>
      <c r="AA76" s="17">
        <v>2.8472999999999998E-2</v>
      </c>
      <c r="AB76" s="17">
        <v>2.8719999999999999E-2</v>
      </c>
      <c r="AC76" s="17">
        <v>2.8978E-2</v>
      </c>
      <c r="AD76" s="17">
        <v>2.9238E-2</v>
      </c>
      <c r="AE76" s="17">
        <v>2.9489999999999999E-2</v>
      </c>
      <c r="AF76" s="17">
        <v>2.9739999999999999E-2</v>
      </c>
      <c r="AG76" s="17">
        <v>2.9998E-2</v>
      </c>
      <c r="AH76" s="17">
        <v>3.0242999999999999E-2</v>
      </c>
      <c r="AI76" s="17">
        <v>3.0491000000000001E-2</v>
      </c>
      <c r="AJ76" s="17">
        <v>3.0724999999999999E-2</v>
      </c>
      <c r="AK76" s="16">
        <v>1.0272999999999999E-2</v>
      </c>
    </row>
    <row r="77" spans="1:37" ht="15" customHeight="1" x14ac:dyDescent="0.45">
      <c r="A77" s="32" t="s">
        <v>38</v>
      </c>
      <c r="B77" s="18" t="s">
        <v>39</v>
      </c>
      <c r="C77" s="17">
        <v>0.247806</v>
      </c>
      <c r="D77" s="17">
        <v>0.24640999999999999</v>
      </c>
      <c r="E77" s="17">
        <v>0.248031</v>
      </c>
      <c r="F77" s="17">
        <v>0.241643</v>
      </c>
      <c r="G77" s="17">
        <v>0.239089</v>
      </c>
      <c r="H77" s="17">
        <v>0.23643800000000001</v>
      </c>
      <c r="I77" s="17">
        <v>0.234871</v>
      </c>
      <c r="J77" s="17">
        <v>0.235787</v>
      </c>
      <c r="K77" s="17">
        <v>0.236205</v>
      </c>
      <c r="L77" s="17">
        <v>0.23671300000000001</v>
      </c>
      <c r="M77" s="17">
        <v>0.23600699999999999</v>
      </c>
      <c r="N77" s="17">
        <v>0.23603099999999999</v>
      </c>
      <c r="O77" s="17">
        <v>0.239233</v>
      </c>
      <c r="P77" s="17">
        <v>0.241282</v>
      </c>
      <c r="Q77" s="17">
        <v>0.24030399999999999</v>
      </c>
      <c r="R77" s="17">
        <v>0.23915700000000001</v>
      </c>
      <c r="S77" s="17">
        <v>0.23916699999999999</v>
      </c>
      <c r="T77" s="17">
        <v>0.23778099999999999</v>
      </c>
      <c r="U77" s="17">
        <v>0.237928</v>
      </c>
      <c r="V77" s="17">
        <v>0.23838699999999999</v>
      </c>
      <c r="W77" s="17">
        <v>0.23827699999999999</v>
      </c>
      <c r="X77" s="17">
        <v>0.23864199999999999</v>
      </c>
      <c r="Y77" s="17">
        <v>0.23896600000000001</v>
      </c>
      <c r="Z77" s="17">
        <v>0.23909900000000001</v>
      </c>
      <c r="AA77" s="17">
        <v>0.23912800000000001</v>
      </c>
      <c r="AB77" s="17">
        <v>0.238871</v>
      </c>
      <c r="AC77" s="17">
        <v>0.23844499999999999</v>
      </c>
      <c r="AD77" s="17">
        <v>0.238648</v>
      </c>
      <c r="AE77" s="17">
        <v>0.239036</v>
      </c>
      <c r="AF77" s="17">
        <v>0.23886399999999999</v>
      </c>
      <c r="AG77" s="17">
        <v>0.239014</v>
      </c>
      <c r="AH77" s="17">
        <v>0.239428</v>
      </c>
      <c r="AI77" s="17">
        <v>0.23977000000000001</v>
      </c>
      <c r="AJ77" s="17">
        <v>0.24032000000000001</v>
      </c>
      <c r="AK77" s="16">
        <v>-7.8200000000000003E-4</v>
      </c>
    </row>
    <row r="78" spans="1:37" ht="15" customHeight="1" x14ac:dyDescent="0.45">
      <c r="A78" s="32" t="s">
        <v>36</v>
      </c>
      <c r="B78" s="18" t="s">
        <v>37</v>
      </c>
      <c r="C78" s="17">
        <v>4.4738E-2</v>
      </c>
      <c r="D78" s="17">
        <v>4.4123999999999997E-2</v>
      </c>
      <c r="E78" s="17">
        <v>4.3216999999999998E-2</v>
      </c>
      <c r="F78" s="17">
        <v>4.1954999999999999E-2</v>
      </c>
      <c r="G78" s="17">
        <v>4.0583000000000001E-2</v>
      </c>
      <c r="H78" s="17">
        <v>3.95E-2</v>
      </c>
      <c r="I78" s="17">
        <v>3.8374999999999999E-2</v>
      </c>
      <c r="J78" s="17">
        <v>3.7148E-2</v>
      </c>
      <c r="K78" s="17">
        <v>3.5996E-2</v>
      </c>
      <c r="L78" s="17">
        <v>3.4914000000000001E-2</v>
      </c>
      <c r="M78" s="17">
        <v>3.3826000000000002E-2</v>
      </c>
      <c r="N78" s="17">
        <v>3.2674000000000002E-2</v>
      </c>
      <c r="O78" s="17">
        <v>3.1536000000000002E-2</v>
      </c>
      <c r="P78" s="17">
        <v>3.0388999999999999E-2</v>
      </c>
      <c r="Q78" s="17">
        <v>2.9779E-2</v>
      </c>
      <c r="R78" s="17">
        <v>2.9134E-2</v>
      </c>
      <c r="S78" s="17">
        <v>2.8524000000000001E-2</v>
      </c>
      <c r="T78" s="17">
        <v>2.7947E-2</v>
      </c>
      <c r="U78" s="17">
        <v>2.7394000000000002E-2</v>
      </c>
      <c r="V78" s="17">
        <v>2.6823E-2</v>
      </c>
      <c r="W78" s="17">
        <v>2.6329000000000002E-2</v>
      </c>
      <c r="X78" s="17">
        <v>2.5818000000000001E-2</v>
      </c>
      <c r="Y78" s="17">
        <v>2.5295000000000002E-2</v>
      </c>
      <c r="Z78" s="17">
        <v>2.4756E-2</v>
      </c>
      <c r="AA78" s="17">
        <v>2.4487999999999999E-2</v>
      </c>
      <c r="AB78" s="17">
        <v>2.4220999999999999E-2</v>
      </c>
      <c r="AC78" s="17">
        <v>2.3917999999999998E-2</v>
      </c>
      <c r="AD78" s="17">
        <v>2.3654999999999999E-2</v>
      </c>
      <c r="AE78" s="17">
        <v>2.3396E-2</v>
      </c>
      <c r="AF78" s="17">
        <v>2.3165999999999999E-2</v>
      </c>
      <c r="AG78" s="17">
        <v>2.2922000000000001E-2</v>
      </c>
      <c r="AH78" s="17">
        <v>2.2710999999999999E-2</v>
      </c>
      <c r="AI78" s="17">
        <v>2.2445E-2</v>
      </c>
      <c r="AJ78" s="17">
        <v>2.2214000000000001E-2</v>
      </c>
      <c r="AK78" s="16">
        <v>-2.1218000000000001E-2</v>
      </c>
    </row>
    <row r="79" spans="1:37" ht="15" customHeight="1" x14ac:dyDescent="0.45">
      <c r="A79" s="32" t="s">
        <v>34</v>
      </c>
      <c r="B79" s="18" t="s">
        <v>35</v>
      </c>
      <c r="C79" s="17">
        <v>0.42943900000000002</v>
      </c>
      <c r="D79" s="17">
        <v>0.41117599999999999</v>
      </c>
      <c r="E79" s="17">
        <v>0.46818199999999999</v>
      </c>
      <c r="F79" s="17">
        <v>0.39518500000000001</v>
      </c>
      <c r="G79" s="17">
        <v>0.39383200000000002</v>
      </c>
      <c r="H79" s="17">
        <v>0.415271</v>
      </c>
      <c r="I79" s="17">
        <v>0.41963800000000001</v>
      </c>
      <c r="J79" s="17">
        <v>0.42189599999999999</v>
      </c>
      <c r="K79" s="17">
        <v>0.42400599999999999</v>
      </c>
      <c r="L79" s="17">
        <v>0.42254700000000001</v>
      </c>
      <c r="M79" s="17">
        <v>0.421323</v>
      </c>
      <c r="N79" s="17">
        <v>0.42074600000000001</v>
      </c>
      <c r="O79" s="17">
        <v>0.42152099999999998</v>
      </c>
      <c r="P79" s="17">
        <v>0.418769</v>
      </c>
      <c r="Q79" s="17">
        <v>0.41855799999999999</v>
      </c>
      <c r="R79" s="17">
        <v>0.41854599999999997</v>
      </c>
      <c r="S79" s="17">
        <v>0.41857899999999998</v>
      </c>
      <c r="T79" s="17">
        <v>0.41833900000000002</v>
      </c>
      <c r="U79" s="17">
        <v>0.413132</v>
      </c>
      <c r="V79" s="17">
        <v>0.41299400000000003</v>
      </c>
      <c r="W79" s="17">
        <v>0.41191800000000001</v>
      </c>
      <c r="X79" s="17">
        <v>0.41175400000000001</v>
      </c>
      <c r="Y79" s="17">
        <v>0.41162500000000002</v>
      </c>
      <c r="Z79" s="17">
        <v>0.41157500000000002</v>
      </c>
      <c r="AA79" s="17">
        <v>0.41139300000000001</v>
      </c>
      <c r="AB79" s="17">
        <v>0.41084100000000001</v>
      </c>
      <c r="AC79" s="17">
        <v>0.41347400000000001</v>
      </c>
      <c r="AD79" s="17">
        <v>0.41115600000000002</v>
      </c>
      <c r="AE79" s="17">
        <v>0.411408</v>
      </c>
      <c r="AF79" s="17">
        <v>0.41030800000000001</v>
      </c>
      <c r="AG79" s="17">
        <v>0.410416</v>
      </c>
      <c r="AH79" s="17">
        <v>0.41064800000000001</v>
      </c>
      <c r="AI79" s="17">
        <v>0.41114299999999998</v>
      </c>
      <c r="AJ79" s="17">
        <v>0.41126200000000002</v>
      </c>
      <c r="AK79" s="16">
        <v>6.9999999999999999E-6</v>
      </c>
    </row>
    <row r="80" spans="1:37" ht="15" customHeight="1" x14ac:dyDescent="0.45">
      <c r="A80" s="32" t="s">
        <v>32</v>
      </c>
      <c r="B80" s="18" t="s">
        <v>33</v>
      </c>
      <c r="C80" s="17">
        <v>0.13158600000000001</v>
      </c>
      <c r="D80" s="17">
        <v>0.13158600000000001</v>
      </c>
      <c r="E80" s="17">
        <v>0.13194800000000001</v>
      </c>
      <c r="F80" s="17">
        <v>0.132101</v>
      </c>
      <c r="G80" s="17">
        <v>0.13231999999999999</v>
      </c>
      <c r="H80" s="17">
        <v>0.13250200000000001</v>
      </c>
      <c r="I80" s="17">
        <v>0.13266600000000001</v>
      </c>
      <c r="J80" s="17">
        <v>0.132766</v>
      </c>
      <c r="K80" s="17">
        <v>0.13287499999999999</v>
      </c>
      <c r="L80" s="17">
        <v>0.132989</v>
      </c>
      <c r="M80" s="17">
        <v>0.13302</v>
      </c>
      <c r="N80" s="17">
        <v>0.13315299999999999</v>
      </c>
      <c r="O80" s="17">
        <v>0.13314500000000001</v>
      </c>
      <c r="P80" s="17">
        <v>0.133131</v>
      </c>
      <c r="Q80" s="17">
        <v>0.13311100000000001</v>
      </c>
      <c r="R80" s="17">
        <v>0.133046</v>
      </c>
      <c r="S80" s="17">
        <v>0.13295199999999999</v>
      </c>
      <c r="T80" s="17">
        <v>0.132859</v>
      </c>
      <c r="U80" s="17">
        <v>0.13272400000000001</v>
      </c>
      <c r="V80" s="17">
        <v>0.132549</v>
      </c>
      <c r="W80" s="17">
        <v>0.132382</v>
      </c>
      <c r="X80" s="17">
        <v>0.13217799999999999</v>
      </c>
      <c r="Y80" s="17">
        <v>0.13195399999999999</v>
      </c>
      <c r="Z80" s="17">
        <v>0.131713</v>
      </c>
      <c r="AA80" s="17">
        <v>0.13145899999999999</v>
      </c>
      <c r="AB80" s="17">
        <v>0.13117799999999999</v>
      </c>
      <c r="AC80" s="17">
        <v>0.13090399999999999</v>
      </c>
      <c r="AD80" s="17">
        <v>0.13062399999999999</v>
      </c>
      <c r="AE80" s="17">
        <v>0.130325</v>
      </c>
      <c r="AF80" s="17">
        <v>0.13003500000000001</v>
      </c>
      <c r="AG80" s="17">
        <v>0.12975100000000001</v>
      </c>
      <c r="AH80" s="17">
        <v>0.12944</v>
      </c>
      <c r="AI80" s="17">
        <v>0.12912299999999999</v>
      </c>
      <c r="AJ80" s="17">
        <v>0.12870000000000001</v>
      </c>
      <c r="AK80" s="16">
        <v>-6.9300000000000004E-4</v>
      </c>
    </row>
    <row r="81" spans="1:37" ht="15" customHeight="1" x14ac:dyDescent="0.45">
      <c r="A81" s="32" t="s">
        <v>30</v>
      </c>
      <c r="B81" s="18" t="s">
        <v>31</v>
      </c>
      <c r="C81" s="17">
        <v>1.220852</v>
      </c>
      <c r="D81" s="17">
        <v>1.230324</v>
      </c>
      <c r="E81" s="17">
        <v>1.2486600000000001</v>
      </c>
      <c r="F81" s="17">
        <v>1.26464</v>
      </c>
      <c r="G81" s="17">
        <v>1.276783</v>
      </c>
      <c r="H81" s="17">
        <v>1.288014</v>
      </c>
      <c r="I81" s="17">
        <v>1.3005599999999999</v>
      </c>
      <c r="J81" s="17">
        <v>1.313879</v>
      </c>
      <c r="K81" s="17">
        <v>1.329037</v>
      </c>
      <c r="L81" s="17">
        <v>1.344096</v>
      </c>
      <c r="M81" s="17">
        <v>1.357828</v>
      </c>
      <c r="N81" s="17">
        <v>1.3760699999999999</v>
      </c>
      <c r="O81" s="17">
        <v>1.3905700000000001</v>
      </c>
      <c r="P81" s="17">
        <v>1.405368</v>
      </c>
      <c r="Q81" s="17">
        <v>1.4208229999999999</v>
      </c>
      <c r="R81" s="17">
        <v>1.435932</v>
      </c>
      <c r="S81" s="17">
        <v>1.451093</v>
      </c>
      <c r="T81" s="17">
        <v>1.466952</v>
      </c>
      <c r="U81" s="17">
        <v>1.48237</v>
      </c>
      <c r="V81" s="17">
        <v>1.4973890000000001</v>
      </c>
      <c r="W81" s="17">
        <v>1.5126189999999999</v>
      </c>
      <c r="X81" s="17">
        <v>1.5282009999999999</v>
      </c>
      <c r="Y81" s="17">
        <v>1.543366</v>
      </c>
      <c r="Z81" s="17">
        <v>1.5587120000000001</v>
      </c>
      <c r="AA81" s="17">
        <v>1.57402</v>
      </c>
      <c r="AB81" s="17">
        <v>1.58948</v>
      </c>
      <c r="AC81" s="17">
        <v>1.6062829999999999</v>
      </c>
      <c r="AD81" s="17">
        <v>1.6232819999999999</v>
      </c>
      <c r="AE81" s="17">
        <v>1.6414299999999999</v>
      </c>
      <c r="AF81" s="17">
        <v>1.659537</v>
      </c>
      <c r="AG81" s="17">
        <v>1.678453</v>
      </c>
      <c r="AH81" s="17">
        <v>1.6972750000000001</v>
      </c>
      <c r="AI81" s="17">
        <v>1.7159770000000001</v>
      </c>
      <c r="AJ81" s="17">
        <v>1.7342789999999999</v>
      </c>
      <c r="AK81" s="16">
        <v>1.0786E-2</v>
      </c>
    </row>
    <row r="82" spans="1:37" ht="15" customHeight="1" x14ac:dyDescent="0.45">
      <c r="A82" s="32" t="s">
        <v>28</v>
      </c>
      <c r="B82" s="18" t="s">
        <v>29</v>
      </c>
      <c r="C82" s="17">
        <v>0.257023</v>
      </c>
      <c r="D82" s="17">
        <v>0.267681</v>
      </c>
      <c r="E82" s="17">
        <v>0.28170699999999999</v>
      </c>
      <c r="F82" s="17">
        <v>0.28296199999999999</v>
      </c>
      <c r="G82" s="17">
        <v>0.27919899999999997</v>
      </c>
      <c r="H82" s="17">
        <v>0.27635799999999999</v>
      </c>
      <c r="I82" s="17">
        <v>0.26822800000000002</v>
      </c>
      <c r="J82" s="17">
        <v>0.26296999999999998</v>
      </c>
      <c r="K82" s="17">
        <v>0.26240599999999997</v>
      </c>
      <c r="L82" s="17">
        <v>0.26197100000000001</v>
      </c>
      <c r="M82" s="17">
        <v>0.26218000000000002</v>
      </c>
      <c r="N82" s="17">
        <v>0.263992</v>
      </c>
      <c r="O82" s="17">
        <v>0.26448300000000002</v>
      </c>
      <c r="P82" s="17">
        <v>0.26477400000000001</v>
      </c>
      <c r="Q82" s="17">
        <v>0.26505099999999998</v>
      </c>
      <c r="R82" s="17">
        <v>0.265316</v>
      </c>
      <c r="S82" s="17">
        <v>0.26555899999999999</v>
      </c>
      <c r="T82" s="17">
        <v>0.26580999999999999</v>
      </c>
      <c r="U82" s="17">
        <v>0.26604100000000003</v>
      </c>
      <c r="V82" s="17">
        <v>0.26626899999999998</v>
      </c>
      <c r="W82" s="17">
        <v>0.266486</v>
      </c>
      <c r="X82" s="17">
        <v>0.26670100000000002</v>
      </c>
      <c r="Y82" s="17">
        <v>0.26690999999999998</v>
      </c>
      <c r="Z82" s="17">
        <v>0.26711200000000002</v>
      </c>
      <c r="AA82" s="17">
        <v>0.26730700000000002</v>
      </c>
      <c r="AB82" s="17">
        <v>0.26749800000000001</v>
      </c>
      <c r="AC82" s="17">
        <v>0.26767999999999997</v>
      </c>
      <c r="AD82" s="17">
        <v>0.26785700000000001</v>
      </c>
      <c r="AE82" s="17">
        <v>0.26802599999999999</v>
      </c>
      <c r="AF82" s="17">
        <v>0.26818799999999998</v>
      </c>
      <c r="AG82" s="17">
        <v>0.26834400000000003</v>
      </c>
      <c r="AH82" s="17">
        <v>0.26849099999999998</v>
      </c>
      <c r="AI82" s="17">
        <v>0.26835799999999999</v>
      </c>
      <c r="AJ82" s="17">
        <v>0.26824700000000001</v>
      </c>
      <c r="AK82" s="16">
        <v>6.6000000000000005E-5</v>
      </c>
    </row>
    <row r="83" spans="1:37" ht="15" customHeight="1" x14ac:dyDescent="0.45">
      <c r="A83" s="32" t="s">
        <v>26</v>
      </c>
      <c r="B83" s="18" t="s">
        <v>27</v>
      </c>
      <c r="C83" s="17">
        <v>6.3920000000000005E-2</v>
      </c>
      <c r="D83" s="17">
        <v>6.3428999999999999E-2</v>
      </c>
      <c r="E83" s="17">
        <v>6.3116000000000005E-2</v>
      </c>
      <c r="F83" s="17">
        <v>6.2876000000000001E-2</v>
      </c>
      <c r="G83" s="17">
        <v>6.2650999999999998E-2</v>
      </c>
      <c r="H83" s="17">
        <v>6.2341000000000001E-2</v>
      </c>
      <c r="I83" s="17">
        <v>6.207E-2</v>
      </c>
      <c r="J83" s="17">
        <v>6.1821000000000001E-2</v>
      </c>
      <c r="K83" s="17">
        <v>6.1561999999999999E-2</v>
      </c>
      <c r="L83" s="17">
        <v>6.1322000000000002E-2</v>
      </c>
      <c r="M83" s="17">
        <v>6.1094000000000002E-2</v>
      </c>
      <c r="N83" s="17">
        <v>6.0897E-2</v>
      </c>
      <c r="O83" s="17">
        <v>6.0721999999999998E-2</v>
      </c>
      <c r="P83" s="17">
        <v>6.0592E-2</v>
      </c>
      <c r="Q83" s="17">
        <v>6.0527999999999998E-2</v>
      </c>
      <c r="R83" s="17">
        <v>6.0457999999999998E-2</v>
      </c>
      <c r="S83" s="17">
        <v>6.0409999999999998E-2</v>
      </c>
      <c r="T83" s="17">
        <v>6.0416999999999998E-2</v>
      </c>
      <c r="U83" s="17">
        <v>6.0419E-2</v>
      </c>
      <c r="V83" s="17">
        <v>6.0415000000000003E-2</v>
      </c>
      <c r="W83" s="17">
        <v>6.0426000000000001E-2</v>
      </c>
      <c r="X83" s="17">
        <v>6.0444999999999999E-2</v>
      </c>
      <c r="Y83" s="17">
        <v>6.0455000000000002E-2</v>
      </c>
      <c r="Z83" s="17">
        <v>6.0470999999999997E-2</v>
      </c>
      <c r="AA83" s="17">
        <v>6.0488E-2</v>
      </c>
      <c r="AB83" s="17">
        <v>6.0523E-2</v>
      </c>
      <c r="AC83" s="17">
        <v>6.0557E-2</v>
      </c>
      <c r="AD83" s="17">
        <v>6.0609999999999997E-2</v>
      </c>
      <c r="AE83" s="17">
        <v>6.0666999999999999E-2</v>
      </c>
      <c r="AF83" s="17">
        <v>6.0717E-2</v>
      </c>
      <c r="AG83" s="17">
        <v>6.0749999999999998E-2</v>
      </c>
      <c r="AH83" s="17">
        <v>6.0762999999999998E-2</v>
      </c>
      <c r="AI83" s="17">
        <v>6.0782999999999997E-2</v>
      </c>
      <c r="AJ83" s="17">
        <v>6.0798999999999999E-2</v>
      </c>
      <c r="AK83" s="16">
        <v>-1.323E-3</v>
      </c>
    </row>
    <row r="84" spans="1:37" ht="15" customHeight="1" x14ac:dyDescent="0.45">
      <c r="A84" s="32" t="s">
        <v>25</v>
      </c>
      <c r="B84" s="18" t="s">
        <v>188</v>
      </c>
      <c r="C84" s="17">
        <v>0.32080900000000001</v>
      </c>
      <c r="D84" s="17">
        <v>0.33267099999999999</v>
      </c>
      <c r="E84" s="17">
        <v>0.32626699999999997</v>
      </c>
      <c r="F84" s="17">
        <v>0.31799300000000003</v>
      </c>
      <c r="G84" s="17">
        <v>0.31176799999999999</v>
      </c>
      <c r="H84" s="17">
        <v>0.30602400000000002</v>
      </c>
      <c r="I84" s="17">
        <v>0.30252499999999999</v>
      </c>
      <c r="J84" s="17">
        <v>0.30300700000000003</v>
      </c>
      <c r="K84" s="17">
        <v>0.30859500000000001</v>
      </c>
      <c r="L84" s="17">
        <v>0.310502</v>
      </c>
      <c r="M84" s="17">
        <v>0.31395699999999999</v>
      </c>
      <c r="N84" s="17">
        <v>0.31819500000000001</v>
      </c>
      <c r="O84" s="17">
        <v>0.32161600000000001</v>
      </c>
      <c r="P84" s="17">
        <v>0.32261000000000001</v>
      </c>
      <c r="Q84" s="17">
        <v>0.323743</v>
      </c>
      <c r="R84" s="17">
        <v>0.32711200000000001</v>
      </c>
      <c r="S84" s="17">
        <v>0.327403</v>
      </c>
      <c r="T84" s="17">
        <v>0.328934</v>
      </c>
      <c r="U84" s="17">
        <v>0.32957799999999998</v>
      </c>
      <c r="V84" s="17">
        <v>0.33072099999999999</v>
      </c>
      <c r="W84" s="17">
        <v>0.33083499999999999</v>
      </c>
      <c r="X84" s="17">
        <v>0.332208</v>
      </c>
      <c r="Y84" s="17">
        <v>0.33368999999999999</v>
      </c>
      <c r="Z84" s="17">
        <v>0.33590500000000001</v>
      </c>
      <c r="AA84" s="17">
        <v>0.33801500000000001</v>
      </c>
      <c r="AB84" s="17">
        <v>0.34078999999999998</v>
      </c>
      <c r="AC84" s="17">
        <v>0.342611</v>
      </c>
      <c r="AD84" s="17">
        <v>0.34544599999999998</v>
      </c>
      <c r="AE84" s="17">
        <v>0.34789900000000001</v>
      </c>
      <c r="AF84" s="17">
        <v>0.34971799999999997</v>
      </c>
      <c r="AG84" s="17">
        <v>0.35206799999999999</v>
      </c>
      <c r="AH84" s="17">
        <v>0.35487999999999997</v>
      </c>
      <c r="AI84" s="17">
        <v>0.35802099999999998</v>
      </c>
      <c r="AJ84" s="17">
        <v>0.36103800000000003</v>
      </c>
      <c r="AK84" s="16">
        <v>2.5600000000000002E-3</v>
      </c>
    </row>
    <row r="85" spans="1:37" ht="15" customHeight="1" x14ac:dyDescent="0.45">
      <c r="B85" s="15" t="s">
        <v>24</v>
      </c>
      <c r="C85" s="14">
        <v>14.387494</v>
      </c>
      <c r="D85" s="14">
        <v>14.439582</v>
      </c>
      <c r="E85" s="14">
        <v>14.528051</v>
      </c>
      <c r="F85" s="14">
        <v>14.375638</v>
      </c>
      <c r="G85" s="14">
        <v>14.236257999999999</v>
      </c>
      <c r="H85" s="14">
        <v>14.102266</v>
      </c>
      <c r="I85" s="14">
        <v>13.925094</v>
      </c>
      <c r="J85" s="14">
        <v>13.742229</v>
      </c>
      <c r="K85" s="14">
        <v>13.56677</v>
      </c>
      <c r="L85" s="14">
        <v>13.416969999999999</v>
      </c>
      <c r="M85" s="14">
        <v>13.277055000000001</v>
      </c>
      <c r="N85" s="14">
        <v>13.161163999999999</v>
      </c>
      <c r="O85" s="14">
        <v>13.038962</v>
      </c>
      <c r="P85" s="14">
        <v>12.91987</v>
      </c>
      <c r="Q85" s="14">
        <v>12.813753</v>
      </c>
      <c r="R85" s="14">
        <v>12.716784000000001</v>
      </c>
      <c r="S85" s="14">
        <v>12.629751000000001</v>
      </c>
      <c r="T85" s="14">
        <v>12.562429</v>
      </c>
      <c r="U85" s="14">
        <v>12.503926</v>
      </c>
      <c r="V85" s="14">
        <v>12.474881</v>
      </c>
      <c r="W85" s="14">
        <v>12.461569000000001</v>
      </c>
      <c r="X85" s="14">
        <v>12.463853</v>
      </c>
      <c r="Y85" s="14">
        <v>12.472775</v>
      </c>
      <c r="Z85" s="14">
        <v>12.487916999999999</v>
      </c>
      <c r="AA85" s="14">
        <v>12.513312000000001</v>
      </c>
      <c r="AB85" s="14">
        <v>12.546438999999999</v>
      </c>
      <c r="AC85" s="14">
        <v>12.591713</v>
      </c>
      <c r="AD85" s="14">
        <v>12.645458</v>
      </c>
      <c r="AE85" s="14">
        <v>12.708558999999999</v>
      </c>
      <c r="AF85" s="14">
        <v>12.771045000000001</v>
      </c>
      <c r="AG85" s="14">
        <v>12.840629</v>
      </c>
      <c r="AH85" s="14">
        <v>12.914635000000001</v>
      </c>
      <c r="AI85" s="14">
        <v>12.990807</v>
      </c>
      <c r="AJ85" s="14">
        <v>13.065372</v>
      </c>
      <c r="AK85" s="13">
        <v>-3.1199999999999999E-3</v>
      </c>
    </row>
    <row r="86" spans="1:37" ht="15" customHeight="1" thickBot="1" x14ac:dyDescent="0.5"/>
    <row r="87" spans="1:37" ht="15" customHeight="1" x14ac:dyDescent="0.45">
      <c r="B87" s="35" t="s">
        <v>23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:37" ht="15" customHeight="1" x14ac:dyDescent="0.45">
      <c r="B88" s="34" t="s">
        <v>22</v>
      </c>
    </row>
    <row r="89" spans="1:37" ht="15" customHeight="1" x14ac:dyDescent="0.45">
      <c r="B89" s="34" t="s">
        <v>21</v>
      </c>
    </row>
    <row r="90" spans="1:37" ht="15" customHeight="1" x14ac:dyDescent="0.45">
      <c r="B90" s="34" t="s">
        <v>189</v>
      </c>
    </row>
    <row r="91" spans="1:37" ht="15" customHeight="1" x14ac:dyDescent="0.45">
      <c r="B91" s="34" t="s">
        <v>20</v>
      </c>
    </row>
    <row r="92" spans="1:37" ht="15" customHeight="1" x14ac:dyDescent="0.45">
      <c r="B92" s="34" t="s">
        <v>19</v>
      </c>
    </row>
    <row r="93" spans="1:37" ht="15" customHeight="1" x14ac:dyDescent="0.45">
      <c r="B93" s="34" t="s">
        <v>18</v>
      </c>
    </row>
    <row r="94" spans="1:37" ht="15" customHeight="1" x14ac:dyDescent="0.45">
      <c r="B94" s="34" t="s">
        <v>17</v>
      </c>
    </row>
    <row r="95" spans="1:37" ht="15" customHeight="1" x14ac:dyDescent="0.45">
      <c r="B95" s="34" t="s">
        <v>190</v>
      </c>
    </row>
    <row r="96" spans="1:37" ht="15" customHeight="1" x14ac:dyDescent="0.45">
      <c r="B96" s="34" t="s">
        <v>16</v>
      </c>
    </row>
    <row r="97" spans="2:2" ht="15" customHeight="1" x14ac:dyDescent="0.45">
      <c r="B97" s="34" t="s">
        <v>191</v>
      </c>
    </row>
    <row r="98" spans="2:2" ht="15" customHeight="1" x14ac:dyDescent="0.45">
      <c r="B98" s="34" t="s">
        <v>192</v>
      </c>
    </row>
    <row r="99" spans="2:2" ht="15" customHeight="1" x14ac:dyDescent="0.45">
      <c r="B99" s="34" t="s">
        <v>193</v>
      </c>
    </row>
    <row r="100" spans="2:2" ht="15" customHeight="1" x14ac:dyDescent="0.45">
      <c r="B100" s="34" t="s">
        <v>178</v>
      </c>
    </row>
    <row r="101" spans="2:2" ht="15" customHeight="1" x14ac:dyDescent="0.45">
      <c r="B101" s="34" t="s">
        <v>15</v>
      </c>
    </row>
    <row r="102" spans="2:2" ht="15" customHeight="1" x14ac:dyDescent="0.45">
      <c r="B102" s="34" t="s">
        <v>179</v>
      </c>
    </row>
    <row r="103" spans="2:2" ht="15" customHeight="1" x14ac:dyDescent="0.45">
      <c r="B103" t="s">
        <v>194</v>
      </c>
    </row>
    <row r="104" spans="2:2" ht="15" customHeight="1" x14ac:dyDescent="0.45">
      <c r="B104" s="34" t="s">
        <v>14</v>
      </c>
    </row>
    <row r="105" spans="2:2" ht="15" customHeight="1" x14ac:dyDescent="0.45">
      <c r="B105" s="34" t="s">
        <v>180</v>
      </c>
    </row>
    <row r="106" spans="2:2" ht="15" customHeight="1" x14ac:dyDescent="0.45">
      <c r="B106" s="34" t="s">
        <v>195</v>
      </c>
    </row>
    <row r="107" spans="2:2" ht="15" customHeight="1" x14ac:dyDescent="0.45">
      <c r="B107" s="34" t="s">
        <v>196</v>
      </c>
    </row>
  </sheetData>
  <mergeCells count="1">
    <mergeCell ref="B87:AK8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"/>
  <sheetViews>
    <sheetView tabSelected="1" workbookViewId="0">
      <selection activeCell="E13" sqref="E13"/>
    </sheetView>
  </sheetViews>
  <sheetFormatPr defaultRowHeight="14.25" x14ac:dyDescent="0.45"/>
  <cols>
    <col min="1" max="1" width="20.59765625" customWidth="1"/>
  </cols>
  <sheetData>
    <row r="1" spans="1:37" x14ac:dyDescent="0.45">
      <c r="A1" t="s">
        <v>149</v>
      </c>
    </row>
    <row r="2" spans="1:37" x14ac:dyDescent="0.45">
      <c r="A2" t="s">
        <v>150</v>
      </c>
    </row>
    <row r="4" spans="1:37" x14ac:dyDescent="0.45">
      <c r="A4" t="s">
        <v>151</v>
      </c>
    </row>
    <row r="6" spans="1:37" x14ac:dyDescent="0.45">
      <c r="A6" s="8" t="s">
        <v>152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</row>
    <row r="7" spans="1:37" s="1" customFormat="1" x14ac:dyDescent="0.45">
      <c r="B7" s="1">
        <f>'AEO Table 7'!C1</f>
        <v>2017</v>
      </c>
      <c r="C7" s="1">
        <f>'AEO Table 7'!D1</f>
        <v>2018</v>
      </c>
      <c r="D7" s="1">
        <f>'AEO Table 7'!E1</f>
        <v>2019</v>
      </c>
      <c r="E7" s="1">
        <f>'AEO Table 7'!F1</f>
        <v>2020</v>
      </c>
      <c r="F7" s="1">
        <f>'AEO Table 7'!G1</f>
        <v>2021</v>
      </c>
      <c r="G7" s="1">
        <f>'AEO Table 7'!H1</f>
        <v>2022</v>
      </c>
      <c r="H7" s="1">
        <f>'AEO Table 7'!I1</f>
        <v>2023</v>
      </c>
      <c r="I7" s="1">
        <f>'AEO Table 7'!J1</f>
        <v>2024</v>
      </c>
      <c r="J7" s="1">
        <f>'AEO Table 7'!K1</f>
        <v>2025</v>
      </c>
      <c r="K7" s="1">
        <f>'AEO Table 7'!L1</f>
        <v>2026</v>
      </c>
      <c r="L7" s="1">
        <f>'AEO Table 7'!M1</f>
        <v>2027</v>
      </c>
      <c r="M7" s="1">
        <f>'AEO Table 7'!N1</f>
        <v>2028</v>
      </c>
      <c r="N7" s="1">
        <f>'AEO Table 7'!O1</f>
        <v>2029</v>
      </c>
      <c r="O7" s="1">
        <f>'AEO Table 7'!P1</f>
        <v>2030</v>
      </c>
      <c r="P7" s="1">
        <f>'AEO Table 7'!Q1</f>
        <v>2031</v>
      </c>
      <c r="Q7" s="1">
        <f>'AEO Table 7'!R1</f>
        <v>2032</v>
      </c>
      <c r="R7" s="1">
        <f>'AEO Table 7'!S1</f>
        <v>2033</v>
      </c>
      <c r="S7" s="1">
        <f>'AEO Table 7'!T1</f>
        <v>2034</v>
      </c>
      <c r="T7" s="1">
        <f>'AEO Table 7'!U1</f>
        <v>2035</v>
      </c>
      <c r="U7" s="1">
        <f>'AEO Table 7'!V1</f>
        <v>2036</v>
      </c>
      <c r="V7" s="1">
        <f>'AEO Table 7'!W1</f>
        <v>2037</v>
      </c>
      <c r="W7" s="1">
        <f>'AEO Table 7'!X1</f>
        <v>2038</v>
      </c>
      <c r="X7" s="1">
        <f>'AEO Table 7'!Y1</f>
        <v>2039</v>
      </c>
      <c r="Y7" s="1">
        <f>'AEO Table 7'!Z1</f>
        <v>2040</v>
      </c>
      <c r="Z7" s="1">
        <f>'AEO Table 7'!AA1</f>
        <v>2041</v>
      </c>
      <c r="AA7" s="1">
        <f>'AEO Table 7'!AB1</f>
        <v>2042</v>
      </c>
      <c r="AB7" s="1">
        <f>'AEO Table 7'!AC1</f>
        <v>2043</v>
      </c>
      <c r="AC7" s="1">
        <f>'AEO Table 7'!AD1</f>
        <v>2044</v>
      </c>
      <c r="AD7" s="1">
        <f>'AEO Table 7'!AE1</f>
        <v>2045</v>
      </c>
      <c r="AE7" s="1">
        <f>'AEO Table 7'!AF1</f>
        <v>2046</v>
      </c>
      <c r="AF7" s="1">
        <f>'AEO Table 7'!AG1</f>
        <v>2047</v>
      </c>
      <c r="AG7" s="1">
        <f>'AEO Table 7'!AH1</f>
        <v>2048</v>
      </c>
      <c r="AH7" s="1">
        <f>'AEO Table 7'!AI1</f>
        <v>2049</v>
      </c>
      <c r="AI7" s="1">
        <f>'AEO Table 7'!AJ1</f>
        <v>2050</v>
      </c>
    </row>
    <row r="8" spans="1:37" x14ac:dyDescent="0.45">
      <c r="A8" t="s">
        <v>155</v>
      </c>
      <c r="B8" s="26">
        <f>INDEX('AEO Table 7'!$56:$56,MATCH(B7,'AEO Table 7'!$1:$1,0))</f>
        <v>15.428981</v>
      </c>
      <c r="C8" s="26">
        <f>INDEX('AEO Table 7'!$56:$56,MATCH(C7,'AEO Table 7'!$1:$1,0))</f>
        <v>15.405498</v>
      </c>
      <c r="D8" s="26">
        <f>INDEX('AEO Table 7'!$56:$56,MATCH(D7,'AEO Table 7'!$1:$1,0))</f>
        <v>15.323708999999999</v>
      </c>
      <c r="E8" s="26">
        <f>INDEX('AEO Table 7'!$56:$56,MATCH(E7,'AEO Table 7'!$1:$1,0))</f>
        <v>15.159972</v>
      </c>
      <c r="F8" s="26">
        <f>INDEX('AEO Table 7'!$56:$56,MATCH(F7,'AEO Table 7'!$1:$1,0))</f>
        <v>14.917847</v>
      </c>
      <c r="G8" s="26">
        <f>INDEX('AEO Table 7'!$56:$56,MATCH(G7,'AEO Table 7'!$1:$1,0))</f>
        <v>14.628935999999999</v>
      </c>
      <c r="H8" s="26">
        <f>INDEX('AEO Table 7'!$56:$56,MATCH(H7,'AEO Table 7'!$1:$1,0))</f>
        <v>14.292074</v>
      </c>
      <c r="I8" s="26">
        <f>INDEX('AEO Table 7'!$56:$56,MATCH(I7,'AEO Table 7'!$1:$1,0))</f>
        <v>13.935912</v>
      </c>
      <c r="J8" s="26">
        <f>INDEX('AEO Table 7'!$56:$56,MATCH(J7,'AEO Table 7'!$1:$1,0))</f>
        <v>13.565999</v>
      </c>
      <c r="K8" s="26">
        <f>INDEX('AEO Table 7'!$56:$56,MATCH(K7,'AEO Table 7'!$1:$1,0))</f>
        <v>13.277203999999999</v>
      </c>
      <c r="L8" s="26">
        <f>INDEX('AEO Table 7'!$56:$56,MATCH(L7,'AEO Table 7'!$1:$1,0))</f>
        <v>13.019745</v>
      </c>
      <c r="M8" s="26">
        <f>INDEX('AEO Table 7'!$56:$56,MATCH(M7,'AEO Table 7'!$1:$1,0))</f>
        <v>12.784966000000001</v>
      </c>
      <c r="N8" s="26">
        <f>INDEX('AEO Table 7'!$56:$56,MATCH(N7,'AEO Table 7'!$1:$1,0))</f>
        <v>12.550357999999999</v>
      </c>
      <c r="O8" s="26">
        <f>INDEX('AEO Table 7'!$56:$56,MATCH(O7,'AEO Table 7'!$1:$1,0))</f>
        <v>12.335547999999999</v>
      </c>
      <c r="P8" s="26">
        <f>INDEX('AEO Table 7'!$56:$56,MATCH(P7,'AEO Table 7'!$1:$1,0))</f>
        <v>12.134971999999999</v>
      </c>
      <c r="Q8" s="26">
        <f>INDEX('AEO Table 7'!$56:$56,MATCH(Q7,'AEO Table 7'!$1:$1,0))</f>
        <v>11.949123999999999</v>
      </c>
      <c r="R8" s="26">
        <f>INDEX('AEO Table 7'!$56:$56,MATCH(R7,'AEO Table 7'!$1:$1,0))</f>
        <v>11.778060999999999</v>
      </c>
      <c r="S8" s="26">
        <f>INDEX('AEO Table 7'!$56:$56,MATCH(S7,'AEO Table 7'!$1:$1,0))</f>
        <v>11.621789</v>
      </c>
      <c r="T8" s="26">
        <f>INDEX('AEO Table 7'!$56:$56,MATCH(T7,'AEO Table 7'!$1:$1,0))</f>
        <v>11.477596</v>
      </c>
      <c r="U8" s="26">
        <f>INDEX('AEO Table 7'!$56:$56,MATCH(U7,'AEO Table 7'!$1:$1,0))</f>
        <v>11.370868</v>
      </c>
      <c r="V8" s="26">
        <f>INDEX('AEO Table 7'!$56:$56,MATCH(V7,'AEO Table 7'!$1:$1,0))</f>
        <v>11.287215</v>
      </c>
      <c r="W8" s="26">
        <f>INDEX('AEO Table 7'!$56:$56,MATCH(W7,'AEO Table 7'!$1:$1,0))</f>
        <v>11.223202000000001</v>
      </c>
      <c r="X8" s="26">
        <f>INDEX('AEO Table 7'!$56:$56,MATCH(X7,'AEO Table 7'!$1:$1,0))</f>
        <v>11.175604999999999</v>
      </c>
      <c r="Y8" s="26">
        <f>INDEX('AEO Table 7'!$56:$56,MATCH(Y7,'AEO Table 7'!$1:$1,0))</f>
        <v>11.142943000000001</v>
      </c>
      <c r="Z8" s="26">
        <f>INDEX('AEO Table 7'!$56:$56,MATCH(Z7,'AEO Table 7'!$1:$1,0))</f>
        <v>11.122249999999999</v>
      </c>
      <c r="AA8" s="26">
        <f>INDEX('AEO Table 7'!$56:$56,MATCH(AA7,'AEO Table 7'!$1:$1,0))</f>
        <v>11.112762999999999</v>
      </c>
      <c r="AB8" s="26">
        <f>INDEX('AEO Table 7'!$56:$56,MATCH(AB7,'AEO Table 7'!$1:$1,0))</f>
        <v>11.114813</v>
      </c>
      <c r="AC8" s="26">
        <f>INDEX('AEO Table 7'!$56:$56,MATCH(AC7,'AEO Table 7'!$1:$1,0))</f>
        <v>11.125956</v>
      </c>
      <c r="AD8" s="26">
        <f>INDEX('AEO Table 7'!$56:$56,MATCH(AD7,'AEO Table 7'!$1:$1,0))</f>
        <v>11.141641999999999</v>
      </c>
      <c r="AE8" s="26">
        <f>INDEX('AEO Table 7'!$56:$56,MATCH(AE7,'AEO Table 7'!$1:$1,0))</f>
        <v>11.164968</v>
      </c>
      <c r="AF8" s="26">
        <f>INDEX('AEO Table 7'!$56:$56,MATCH(AF7,'AEO Table 7'!$1:$1,0))</f>
        <v>11.191122</v>
      </c>
      <c r="AG8" s="26">
        <f>INDEX('AEO Table 7'!$56:$56,MATCH(AG7,'AEO Table 7'!$1:$1,0))</f>
        <v>11.216116</v>
      </c>
      <c r="AH8" s="26">
        <f>INDEX('AEO Table 7'!$56:$56,MATCH(AH7,'AEO Table 7'!$1:$1,0))</f>
        <v>11.244189</v>
      </c>
      <c r="AI8" s="26">
        <f>INDEX('AEO Table 7'!$56:$56,MATCH(AI7,'AEO Table 7'!$1:$1,0))</f>
        <v>11.271485</v>
      </c>
      <c r="AJ8" s="26"/>
    </row>
    <row r="9" spans="1:37" x14ac:dyDescent="0.45">
      <c r="A9" t="s">
        <v>156</v>
      </c>
      <c r="B9" s="26">
        <f>SUM(INDEX('AEO Table 7'!$57:$59,0,MATCH(B7,'AEO Table 7'!$1:$1,0)))</f>
        <v>6.7731659999999998</v>
      </c>
      <c r="C9" s="26">
        <f>SUM(INDEX('AEO Table 7'!$57:$59,0,MATCH(C7,'AEO Table 7'!$1:$1,0)))</f>
        <v>6.8617119999999998</v>
      </c>
      <c r="D9" s="26">
        <f>SUM(INDEX('AEO Table 7'!$57:$59,0,MATCH(D7,'AEO Table 7'!$1:$1,0)))</f>
        <v>6.9667469999999998</v>
      </c>
      <c r="E9" s="26">
        <f>SUM(INDEX('AEO Table 7'!$57:$59,0,MATCH(E7,'AEO Table 7'!$1:$1,0)))</f>
        <v>6.982037</v>
      </c>
      <c r="F9" s="26">
        <f>SUM(INDEX('AEO Table 7'!$57:$59,0,MATCH(F7,'AEO Table 7'!$1:$1,0)))</f>
        <v>6.9655749999999994</v>
      </c>
      <c r="G9" s="26">
        <f>SUM(INDEX('AEO Table 7'!$57:$59,0,MATCH(G7,'AEO Table 7'!$1:$1,0)))</f>
        <v>6.9629440000000002</v>
      </c>
      <c r="H9" s="26">
        <f>SUM(INDEX('AEO Table 7'!$57:$59,0,MATCH(H7,'AEO Table 7'!$1:$1,0)))</f>
        <v>6.9591089999999998</v>
      </c>
      <c r="I9" s="26">
        <f>SUM(INDEX('AEO Table 7'!$57:$59,0,MATCH(I7,'AEO Table 7'!$1:$1,0)))</f>
        <v>6.945443</v>
      </c>
      <c r="J9" s="26">
        <f>SUM(INDEX('AEO Table 7'!$57:$59,0,MATCH(J7,'AEO Table 7'!$1:$1,0)))</f>
        <v>6.9316409999999999</v>
      </c>
      <c r="K9" s="26">
        <f>SUM(INDEX('AEO Table 7'!$57:$59,0,MATCH(K7,'AEO Table 7'!$1:$1,0)))</f>
        <v>6.9154930000000006</v>
      </c>
      <c r="L9" s="26">
        <f>SUM(INDEX('AEO Table 7'!$57:$59,0,MATCH(L7,'AEO Table 7'!$1:$1,0)))</f>
        <v>6.8767460000000007</v>
      </c>
      <c r="M9" s="26">
        <f>SUM(INDEX('AEO Table 7'!$57:$59,0,MATCH(M7,'AEO Table 7'!$1:$1,0)))</f>
        <v>6.8458269999999999</v>
      </c>
      <c r="N9" s="26">
        <f>SUM(INDEX('AEO Table 7'!$57:$59,0,MATCH(N7,'AEO Table 7'!$1:$1,0)))</f>
        <v>6.8020899999999997</v>
      </c>
      <c r="O9" s="26">
        <f>SUM(INDEX('AEO Table 7'!$57:$59,0,MATCH(O7,'AEO Table 7'!$1:$1,0)))</f>
        <v>6.7581389999999999</v>
      </c>
      <c r="P9" s="26">
        <f>SUM(INDEX('AEO Table 7'!$57:$59,0,MATCH(P7,'AEO Table 7'!$1:$1,0)))</f>
        <v>6.7284880000000005</v>
      </c>
      <c r="Q9" s="26">
        <f>SUM(INDEX('AEO Table 7'!$57:$59,0,MATCH(Q7,'AEO Table 7'!$1:$1,0)))</f>
        <v>6.699452</v>
      </c>
      <c r="R9" s="26">
        <f>SUM(INDEX('AEO Table 7'!$57:$59,0,MATCH(R7,'AEO Table 7'!$1:$1,0)))</f>
        <v>6.6772039999999997</v>
      </c>
      <c r="S9" s="26">
        <f>SUM(INDEX('AEO Table 7'!$57:$59,0,MATCH(S7,'AEO Table 7'!$1:$1,0)))</f>
        <v>6.6718910000000005</v>
      </c>
      <c r="T9" s="26">
        <f>SUM(INDEX('AEO Table 7'!$57:$59,0,MATCH(T7,'AEO Table 7'!$1:$1,0)))</f>
        <v>6.6861579999999998</v>
      </c>
      <c r="U9" s="26">
        <f>SUM(INDEX('AEO Table 7'!$57:$59,0,MATCH(U7,'AEO Table 7'!$1:$1,0)))</f>
        <v>6.7058220000000004</v>
      </c>
      <c r="V9" s="26">
        <f>SUM(INDEX('AEO Table 7'!$57:$59,0,MATCH(V7,'AEO Table 7'!$1:$1,0)))</f>
        <v>6.7377079999999996</v>
      </c>
      <c r="W9" s="26">
        <f>SUM(INDEX('AEO Table 7'!$57:$59,0,MATCH(W7,'AEO Table 7'!$1:$1,0)))</f>
        <v>6.7746849999999998</v>
      </c>
      <c r="X9" s="26">
        <f>SUM(INDEX('AEO Table 7'!$57:$59,0,MATCH(X7,'AEO Table 7'!$1:$1,0)))</f>
        <v>6.8098099999999997</v>
      </c>
      <c r="Y9" s="26">
        <f>SUM(INDEX('AEO Table 7'!$57:$59,0,MATCH(Y7,'AEO Table 7'!$1:$1,0)))</f>
        <v>6.8394469999999998</v>
      </c>
      <c r="Z9" s="26">
        <f>SUM(INDEX('AEO Table 7'!$57:$59,0,MATCH(Z7,'AEO Table 7'!$1:$1,0)))</f>
        <v>6.881488</v>
      </c>
      <c r="AA9" s="26">
        <f>SUM(INDEX('AEO Table 7'!$57:$59,0,MATCH(AA7,'AEO Table 7'!$1:$1,0)))</f>
        <v>6.9257939999999998</v>
      </c>
      <c r="AB9" s="26">
        <f>SUM(INDEX('AEO Table 7'!$57:$59,0,MATCH(AB7,'AEO Table 7'!$1:$1,0)))</f>
        <v>6.978173</v>
      </c>
      <c r="AC9" s="26">
        <f>SUM(INDEX('AEO Table 7'!$57:$59,0,MATCH(AC7,'AEO Table 7'!$1:$1,0)))</f>
        <v>7.0406669999999991</v>
      </c>
      <c r="AD9" s="26">
        <f>SUM(INDEX('AEO Table 7'!$57:$59,0,MATCH(AD7,'AEO Table 7'!$1:$1,0)))</f>
        <v>7.1088399999999989</v>
      </c>
      <c r="AE9" s="26">
        <f>SUM(INDEX('AEO Table 7'!$57:$59,0,MATCH(AE7,'AEO Table 7'!$1:$1,0)))</f>
        <v>7.1825309999999991</v>
      </c>
      <c r="AF9" s="26">
        <f>SUM(INDEX('AEO Table 7'!$57:$59,0,MATCH(AF7,'AEO Table 7'!$1:$1,0)))</f>
        <v>7.2647320000000004</v>
      </c>
      <c r="AG9" s="26">
        <f>SUM(INDEX('AEO Table 7'!$57:$59,0,MATCH(AG7,'AEO Table 7'!$1:$1,0)))</f>
        <v>7.3471440000000001</v>
      </c>
      <c r="AH9" s="26">
        <f>SUM(INDEX('AEO Table 7'!$57:$59,0,MATCH(AH7,'AEO Table 7'!$1:$1,0)))</f>
        <v>7.4171700000000005</v>
      </c>
      <c r="AI9" s="26">
        <f>SUM(INDEX('AEO Table 7'!$57:$59,0,MATCH(AI7,'AEO Table 7'!$1:$1,0)))</f>
        <v>7.4935170000000006</v>
      </c>
      <c r="AJ9" s="26"/>
    </row>
    <row r="11" spans="1:37" x14ac:dyDescent="0.45">
      <c r="A11" t="s">
        <v>157</v>
      </c>
    </row>
    <row r="13" spans="1:37" x14ac:dyDescent="0.45">
      <c r="A13" s="8" t="s">
        <v>158</v>
      </c>
      <c r="B13" s="27"/>
      <c r="C13" s="27"/>
    </row>
    <row r="14" spans="1:37" x14ac:dyDescent="0.45">
      <c r="A14" t="s">
        <v>155</v>
      </c>
      <c r="B14">
        <v>114000</v>
      </c>
      <c r="C14" t="s">
        <v>153</v>
      </c>
    </row>
    <row r="15" spans="1:37" x14ac:dyDescent="0.45">
      <c r="A15" t="s">
        <v>156</v>
      </c>
      <c r="B15">
        <v>129500</v>
      </c>
      <c r="C15" t="s">
        <v>153</v>
      </c>
    </row>
    <row r="18" spans="1:37" x14ac:dyDescent="0.45">
      <c r="A18" s="8" t="s">
        <v>154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1:37" s="1" customFormat="1" x14ac:dyDescent="0.45">
      <c r="B19" s="1">
        <f>B7</f>
        <v>2017</v>
      </c>
      <c r="C19" s="1">
        <f t="shared" ref="C19:AI19" si="0">C7</f>
        <v>2018</v>
      </c>
      <c r="D19" s="1">
        <f t="shared" si="0"/>
        <v>2019</v>
      </c>
      <c r="E19" s="1">
        <f t="shared" si="0"/>
        <v>2020</v>
      </c>
      <c r="F19" s="1">
        <f t="shared" si="0"/>
        <v>2021</v>
      </c>
      <c r="G19" s="1">
        <f t="shared" si="0"/>
        <v>2022</v>
      </c>
      <c r="H19" s="1">
        <f t="shared" si="0"/>
        <v>2023</v>
      </c>
      <c r="I19" s="1">
        <f t="shared" si="0"/>
        <v>2024</v>
      </c>
      <c r="J19" s="1">
        <f t="shared" si="0"/>
        <v>2025</v>
      </c>
      <c r="K19" s="1">
        <f t="shared" si="0"/>
        <v>2026</v>
      </c>
      <c r="L19" s="1">
        <f t="shared" si="0"/>
        <v>2027</v>
      </c>
      <c r="M19" s="1">
        <f t="shared" si="0"/>
        <v>2028</v>
      </c>
      <c r="N19" s="1">
        <f t="shared" si="0"/>
        <v>2029</v>
      </c>
      <c r="O19" s="1">
        <f t="shared" si="0"/>
        <v>2030</v>
      </c>
      <c r="P19" s="1">
        <f t="shared" si="0"/>
        <v>2031</v>
      </c>
      <c r="Q19" s="1">
        <f t="shared" si="0"/>
        <v>2032</v>
      </c>
      <c r="R19" s="1">
        <f t="shared" si="0"/>
        <v>2033</v>
      </c>
      <c r="S19" s="1">
        <f t="shared" si="0"/>
        <v>2034</v>
      </c>
      <c r="T19" s="1">
        <f t="shared" si="0"/>
        <v>2035</v>
      </c>
      <c r="U19" s="1">
        <f t="shared" si="0"/>
        <v>2036</v>
      </c>
      <c r="V19" s="1">
        <f t="shared" si="0"/>
        <v>2037</v>
      </c>
      <c r="W19" s="1">
        <f t="shared" si="0"/>
        <v>2038</v>
      </c>
      <c r="X19" s="1">
        <f t="shared" si="0"/>
        <v>2039</v>
      </c>
      <c r="Y19" s="1">
        <f t="shared" si="0"/>
        <v>2040</v>
      </c>
      <c r="Z19" s="1">
        <f t="shared" si="0"/>
        <v>2041</v>
      </c>
      <c r="AA19" s="1">
        <f t="shared" si="0"/>
        <v>2042</v>
      </c>
      <c r="AB19" s="1">
        <f t="shared" si="0"/>
        <v>2043</v>
      </c>
      <c r="AC19" s="1">
        <f t="shared" si="0"/>
        <v>2044</v>
      </c>
      <c r="AD19" s="1">
        <f t="shared" si="0"/>
        <v>2045</v>
      </c>
      <c r="AE19" s="1">
        <f t="shared" si="0"/>
        <v>2046</v>
      </c>
      <c r="AF19" s="1">
        <f t="shared" si="0"/>
        <v>2047</v>
      </c>
      <c r="AG19" s="1">
        <f t="shared" si="0"/>
        <v>2048</v>
      </c>
      <c r="AH19" s="1">
        <f t="shared" si="0"/>
        <v>2049</v>
      </c>
      <c r="AI19" s="1">
        <f t="shared" si="0"/>
        <v>2050</v>
      </c>
    </row>
    <row r="20" spans="1:37" x14ac:dyDescent="0.45">
      <c r="A20" t="s">
        <v>155</v>
      </c>
      <c r="B20" s="26">
        <f t="shared" ref="B20:AI20" si="1">B8/$B14*10^6</f>
        <v>135.34193859649122</v>
      </c>
      <c r="C20" s="26">
        <f t="shared" si="1"/>
        <v>135.13594736842106</v>
      </c>
      <c r="D20" s="26">
        <f t="shared" si="1"/>
        <v>134.41849999999997</v>
      </c>
      <c r="E20" s="26">
        <f t="shared" si="1"/>
        <v>132.98221052631578</v>
      </c>
      <c r="F20" s="26">
        <f t="shared" si="1"/>
        <v>130.85830701754384</v>
      </c>
      <c r="G20" s="26">
        <f t="shared" si="1"/>
        <v>128.32400000000001</v>
      </c>
      <c r="H20" s="26">
        <f t="shared" si="1"/>
        <v>125.36907017543858</v>
      </c>
      <c r="I20" s="26">
        <f t="shared" si="1"/>
        <v>122.24484210526316</v>
      </c>
      <c r="J20" s="26">
        <f t="shared" si="1"/>
        <v>118.99999122807017</v>
      </c>
      <c r="K20" s="26">
        <f t="shared" si="1"/>
        <v>116.46670175438595</v>
      </c>
      <c r="L20" s="26">
        <f t="shared" si="1"/>
        <v>114.20828947368422</v>
      </c>
      <c r="M20" s="26">
        <f t="shared" si="1"/>
        <v>112.14882456140352</v>
      </c>
      <c r="N20" s="26">
        <f t="shared" si="1"/>
        <v>110.09085964912281</v>
      </c>
      <c r="O20" s="26">
        <f t="shared" si="1"/>
        <v>108.20656140350876</v>
      </c>
      <c r="P20" s="26">
        <f t="shared" si="1"/>
        <v>106.44712280701755</v>
      </c>
      <c r="Q20" s="26">
        <f t="shared" si="1"/>
        <v>104.81687719298246</v>
      </c>
      <c r="R20" s="26">
        <f t="shared" si="1"/>
        <v>103.3163245614035</v>
      </c>
      <c r="S20" s="26">
        <f t="shared" si="1"/>
        <v>101.94551754385964</v>
      </c>
      <c r="T20" s="26">
        <f t="shared" si="1"/>
        <v>100.68066666666667</v>
      </c>
      <c r="U20" s="26">
        <f t="shared" si="1"/>
        <v>99.744456140350877</v>
      </c>
      <c r="V20" s="26">
        <f t="shared" si="1"/>
        <v>99.010657894736852</v>
      </c>
      <c r="W20" s="26">
        <f t="shared" si="1"/>
        <v>98.449140350877187</v>
      </c>
      <c r="X20" s="26">
        <f t="shared" si="1"/>
        <v>98.031622807017527</v>
      </c>
      <c r="Y20" s="26">
        <f t="shared" si="1"/>
        <v>97.745114035087724</v>
      </c>
      <c r="Z20" s="26">
        <f t="shared" si="1"/>
        <v>97.563596491228068</v>
      </c>
      <c r="AA20" s="26">
        <f t="shared" si="1"/>
        <v>97.480377192982445</v>
      </c>
      <c r="AB20" s="26">
        <f t="shared" si="1"/>
        <v>97.498359649122804</v>
      </c>
      <c r="AC20" s="26">
        <f t="shared" si="1"/>
        <v>97.596105263157895</v>
      </c>
      <c r="AD20" s="26">
        <f t="shared" si="1"/>
        <v>97.733701754385962</v>
      </c>
      <c r="AE20" s="26">
        <f t="shared" si="1"/>
        <v>97.938315789473677</v>
      </c>
      <c r="AF20" s="26">
        <f t="shared" si="1"/>
        <v>98.167736842105256</v>
      </c>
      <c r="AG20" s="26">
        <f t="shared" si="1"/>
        <v>98.386982456140345</v>
      </c>
      <c r="AH20" s="26">
        <f t="shared" si="1"/>
        <v>98.633236842105276</v>
      </c>
      <c r="AI20" s="26">
        <f t="shared" si="1"/>
        <v>98.872675438596488</v>
      </c>
      <c r="AJ20" s="26"/>
    </row>
    <row r="21" spans="1:37" x14ac:dyDescent="0.45">
      <c r="A21" t="s">
        <v>156</v>
      </c>
      <c r="B21" s="26">
        <f t="shared" ref="B21:AI21" si="2">B9/$B15*10^6</f>
        <v>52.302440154440156</v>
      </c>
      <c r="C21" s="26">
        <f t="shared" si="2"/>
        <v>52.986193050193052</v>
      </c>
      <c r="D21" s="26">
        <f t="shared" si="2"/>
        <v>53.797274131274129</v>
      </c>
      <c r="E21" s="26">
        <f t="shared" si="2"/>
        <v>53.915343629343631</v>
      </c>
      <c r="F21" s="26">
        <f t="shared" si="2"/>
        <v>53.788223938223936</v>
      </c>
      <c r="G21" s="26">
        <f t="shared" si="2"/>
        <v>53.767907335907339</v>
      </c>
      <c r="H21" s="26">
        <f t="shared" si="2"/>
        <v>53.738293436293432</v>
      </c>
      <c r="I21" s="26">
        <f t="shared" si="2"/>
        <v>53.632764478764479</v>
      </c>
      <c r="J21" s="26">
        <f t="shared" si="2"/>
        <v>53.526185328185328</v>
      </c>
      <c r="K21" s="26">
        <f t="shared" si="2"/>
        <v>53.401490347490352</v>
      </c>
      <c r="L21" s="26">
        <f t="shared" si="2"/>
        <v>53.102285714285721</v>
      </c>
      <c r="M21" s="26">
        <f t="shared" si="2"/>
        <v>52.863528957528956</v>
      </c>
      <c r="N21" s="26">
        <f t="shared" si="2"/>
        <v>52.525791505791503</v>
      </c>
      <c r="O21" s="26">
        <f t="shared" si="2"/>
        <v>52.186401544401541</v>
      </c>
      <c r="P21" s="26">
        <f t="shared" si="2"/>
        <v>51.957436293436302</v>
      </c>
      <c r="Q21" s="26">
        <f t="shared" si="2"/>
        <v>51.733220077220082</v>
      </c>
      <c r="R21" s="26">
        <f t="shared" si="2"/>
        <v>51.561420849420848</v>
      </c>
      <c r="S21" s="26">
        <f t="shared" si="2"/>
        <v>51.520393822393828</v>
      </c>
      <c r="T21" s="26">
        <f t="shared" si="2"/>
        <v>51.630563706563706</v>
      </c>
      <c r="U21" s="26">
        <f t="shared" si="2"/>
        <v>51.782409266409267</v>
      </c>
      <c r="V21" s="26">
        <f t="shared" si="2"/>
        <v>52.028633204633202</v>
      </c>
      <c r="W21" s="26">
        <f t="shared" si="2"/>
        <v>52.314169884169885</v>
      </c>
      <c r="X21" s="26">
        <f t="shared" si="2"/>
        <v>52.585405405405403</v>
      </c>
      <c r="Y21" s="26">
        <f t="shared" si="2"/>
        <v>52.814262548262548</v>
      </c>
      <c r="Z21" s="26">
        <f t="shared" si="2"/>
        <v>53.138903474903479</v>
      </c>
      <c r="AA21" s="26">
        <f t="shared" si="2"/>
        <v>53.481034749034748</v>
      </c>
      <c r="AB21" s="26">
        <f t="shared" si="2"/>
        <v>53.885505791505786</v>
      </c>
      <c r="AC21" s="26">
        <f t="shared" si="2"/>
        <v>54.368084942084934</v>
      </c>
      <c r="AD21" s="26">
        <f t="shared" si="2"/>
        <v>54.894517374517363</v>
      </c>
      <c r="AE21" s="26">
        <f t="shared" si="2"/>
        <v>55.463559845559836</v>
      </c>
      <c r="AF21" s="26">
        <f t="shared" si="2"/>
        <v>56.098316602316608</v>
      </c>
      <c r="AG21" s="26">
        <f t="shared" si="2"/>
        <v>56.734702702702705</v>
      </c>
      <c r="AH21" s="26">
        <f t="shared" si="2"/>
        <v>57.275444015444016</v>
      </c>
      <c r="AI21" s="26">
        <f t="shared" si="2"/>
        <v>57.864996138996148</v>
      </c>
      <c r="AJ21" s="26"/>
    </row>
    <row r="23" spans="1:37" x14ac:dyDescent="0.45">
      <c r="A23" t="s">
        <v>159</v>
      </c>
    </row>
    <row r="24" spans="1:37" x14ac:dyDescent="0.45">
      <c r="A24" t="s">
        <v>161</v>
      </c>
    </row>
    <row r="25" spans="1:37" x14ac:dyDescent="0.45">
      <c r="A25" t="s">
        <v>165</v>
      </c>
    </row>
    <row r="26" spans="1:37" x14ac:dyDescent="0.45">
      <c r="A26" t="s">
        <v>166</v>
      </c>
    </row>
    <row r="28" spans="1:37" x14ac:dyDescent="0.45">
      <c r="A28" s="8" t="s">
        <v>160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 spans="1:37" s="1" customFormat="1" x14ac:dyDescent="0.45">
      <c r="B29" s="1">
        <f>B7</f>
        <v>2017</v>
      </c>
      <c r="C29" s="1">
        <f t="shared" ref="C29:AI29" si="3">C7</f>
        <v>2018</v>
      </c>
      <c r="D29" s="1">
        <f t="shared" si="3"/>
        <v>2019</v>
      </c>
      <c r="E29" s="1">
        <f t="shared" si="3"/>
        <v>2020</v>
      </c>
      <c r="F29" s="1">
        <f t="shared" si="3"/>
        <v>2021</v>
      </c>
      <c r="G29" s="1">
        <f t="shared" si="3"/>
        <v>2022</v>
      </c>
      <c r="H29" s="1">
        <f t="shared" si="3"/>
        <v>2023</v>
      </c>
      <c r="I29" s="1">
        <f t="shared" si="3"/>
        <v>2024</v>
      </c>
      <c r="J29" s="1">
        <f t="shared" si="3"/>
        <v>2025</v>
      </c>
      <c r="K29" s="1">
        <f t="shared" si="3"/>
        <v>2026</v>
      </c>
      <c r="L29" s="1">
        <f t="shared" si="3"/>
        <v>2027</v>
      </c>
      <c r="M29" s="1">
        <f t="shared" si="3"/>
        <v>2028</v>
      </c>
      <c r="N29" s="1">
        <f t="shared" si="3"/>
        <v>2029</v>
      </c>
      <c r="O29" s="1">
        <f t="shared" si="3"/>
        <v>2030</v>
      </c>
      <c r="P29" s="1">
        <f t="shared" si="3"/>
        <v>2031</v>
      </c>
      <c r="Q29" s="1">
        <f t="shared" si="3"/>
        <v>2032</v>
      </c>
      <c r="R29" s="1">
        <f t="shared" si="3"/>
        <v>2033</v>
      </c>
      <c r="S29" s="1">
        <f t="shared" si="3"/>
        <v>2034</v>
      </c>
      <c r="T29" s="1">
        <f t="shared" si="3"/>
        <v>2035</v>
      </c>
      <c r="U29" s="1">
        <f t="shared" si="3"/>
        <v>2036</v>
      </c>
      <c r="V29" s="1">
        <f t="shared" si="3"/>
        <v>2037</v>
      </c>
      <c r="W29" s="1">
        <f t="shared" si="3"/>
        <v>2038</v>
      </c>
      <c r="X29" s="1">
        <f t="shared" si="3"/>
        <v>2039</v>
      </c>
      <c r="Y29" s="1">
        <f t="shared" si="3"/>
        <v>2040</v>
      </c>
      <c r="Z29" s="1">
        <f t="shared" si="3"/>
        <v>2041</v>
      </c>
      <c r="AA29" s="1">
        <f t="shared" si="3"/>
        <v>2042</v>
      </c>
      <c r="AB29" s="1">
        <f t="shared" si="3"/>
        <v>2043</v>
      </c>
      <c r="AC29" s="1">
        <f t="shared" si="3"/>
        <v>2044</v>
      </c>
      <c r="AD29" s="1">
        <f t="shared" si="3"/>
        <v>2045</v>
      </c>
      <c r="AE29" s="1">
        <f t="shared" si="3"/>
        <v>2046</v>
      </c>
      <c r="AF29" s="1">
        <f t="shared" si="3"/>
        <v>2047</v>
      </c>
      <c r="AG29" s="1">
        <f t="shared" si="3"/>
        <v>2048</v>
      </c>
      <c r="AH29" s="1">
        <f t="shared" si="3"/>
        <v>2049</v>
      </c>
      <c r="AI29" s="1">
        <f t="shared" si="3"/>
        <v>2050</v>
      </c>
    </row>
    <row r="30" spans="1:37" x14ac:dyDescent="0.45">
      <c r="A30" t="s">
        <v>162</v>
      </c>
      <c r="B30">
        <f>INDEX('EPA RFS'!$E$3:$E$17,MATCH(Calcs!B$29,'EPA RFS'!$A$3:$A$17,0))</f>
        <v>24</v>
      </c>
      <c r="C30">
        <f>INDEX('EPA RFS'!$E$3:$E$17,MATCH(Calcs!C$29,'EPA RFS'!$A$3:$A$17,0))</f>
        <v>26</v>
      </c>
      <c r="D30">
        <f>INDEX('EPA RFS'!$E$3:$E$17,MATCH(Calcs!D$29,'EPA RFS'!$A$3:$A$17,0))</f>
        <v>28</v>
      </c>
      <c r="E30">
        <f>INDEX('EPA RFS'!$E$3:$E$17,MATCH(Calcs!E$29,'EPA RFS'!$A$3:$A$17,0))</f>
        <v>30</v>
      </c>
      <c r="F30">
        <f>INDEX('EPA RFS'!$E$3:$E$17,MATCH(Calcs!F$29,'EPA RFS'!$A$3:$A$17,0))</f>
        <v>33</v>
      </c>
      <c r="G30">
        <f>INDEX('EPA RFS'!$E$3:$E$17,MATCH(Calcs!G$29,'EPA RFS'!$A$3:$A$17,0))</f>
        <v>36</v>
      </c>
      <c r="H30">
        <f>$G$30</f>
        <v>36</v>
      </c>
      <c r="I30">
        <f t="shared" ref="I30:AI30" si="4">$G$30</f>
        <v>36</v>
      </c>
      <c r="J30">
        <f t="shared" si="4"/>
        <v>36</v>
      </c>
      <c r="K30">
        <f t="shared" si="4"/>
        <v>36</v>
      </c>
      <c r="L30">
        <f t="shared" si="4"/>
        <v>36</v>
      </c>
      <c r="M30">
        <f t="shared" si="4"/>
        <v>36</v>
      </c>
      <c r="N30">
        <f t="shared" si="4"/>
        <v>36</v>
      </c>
      <c r="O30">
        <f t="shared" si="4"/>
        <v>36</v>
      </c>
      <c r="P30">
        <f t="shared" si="4"/>
        <v>36</v>
      </c>
      <c r="Q30">
        <f t="shared" si="4"/>
        <v>36</v>
      </c>
      <c r="R30">
        <f t="shared" si="4"/>
        <v>36</v>
      </c>
      <c r="S30">
        <f t="shared" si="4"/>
        <v>36</v>
      </c>
      <c r="T30">
        <f t="shared" si="4"/>
        <v>36</v>
      </c>
      <c r="U30">
        <f t="shared" si="4"/>
        <v>36</v>
      </c>
      <c r="V30">
        <f t="shared" si="4"/>
        <v>36</v>
      </c>
      <c r="W30">
        <f t="shared" si="4"/>
        <v>36</v>
      </c>
      <c r="X30">
        <f t="shared" si="4"/>
        <v>36</v>
      </c>
      <c r="Y30">
        <f t="shared" si="4"/>
        <v>36</v>
      </c>
      <c r="Z30">
        <f t="shared" si="4"/>
        <v>36</v>
      </c>
      <c r="AA30">
        <f t="shared" si="4"/>
        <v>36</v>
      </c>
      <c r="AB30">
        <f t="shared" si="4"/>
        <v>36</v>
      </c>
      <c r="AC30">
        <f t="shared" si="4"/>
        <v>36</v>
      </c>
      <c r="AD30">
        <f t="shared" si="4"/>
        <v>36</v>
      </c>
      <c r="AE30">
        <f t="shared" si="4"/>
        <v>36</v>
      </c>
      <c r="AF30">
        <f t="shared" si="4"/>
        <v>36</v>
      </c>
      <c r="AG30">
        <f t="shared" si="4"/>
        <v>36</v>
      </c>
      <c r="AH30">
        <f t="shared" si="4"/>
        <v>36</v>
      </c>
      <c r="AI30">
        <f t="shared" si="4"/>
        <v>36</v>
      </c>
    </row>
    <row r="31" spans="1:37" x14ac:dyDescent="0.45">
      <c r="A31" t="s">
        <v>163</v>
      </c>
      <c r="B31" s="28">
        <f t="shared" ref="B31:AI31" si="5">B30/SUM(B20:B21)</f>
        <v>0.12790151327611179</v>
      </c>
      <c r="C31" s="28">
        <f t="shared" si="5"/>
        <v>0.13820808088906575</v>
      </c>
      <c r="D31" s="28">
        <f t="shared" si="5"/>
        <v>0.14876542696400649</v>
      </c>
      <c r="E31" s="28">
        <f t="shared" si="5"/>
        <v>0.16051574422966614</v>
      </c>
      <c r="F31" s="28">
        <f t="shared" si="5"/>
        <v>0.178719848291681</v>
      </c>
      <c r="G31" s="28">
        <f t="shared" si="5"/>
        <v>0.19770236100383265</v>
      </c>
      <c r="H31" s="28">
        <f t="shared" si="5"/>
        <v>0.20099676123892152</v>
      </c>
      <c r="I31" s="28">
        <f t="shared" si="5"/>
        <v>0.2046877979477198</v>
      </c>
      <c r="J31" s="28">
        <f t="shared" si="5"/>
        <v>0.2086639877993326</v>
      </c>
      <c r="K31" s="28">
        <f t="shared" si="5"/>
        <v>0.21192902305341224</v>
      </c>
      <c r="L31" s="28">
        <f t="shared" si="5"/>
        <v>0.21516870621928563</v>
      </c>
      <c r="M31" s="28">
        <f t="shared" si="5"/>
        <v>0.21816548417309611</v>
      </c>
      <c r="N31" s="28">
        <f t="shared" si="5"/>
        <v>0.22137954351123085</v>
      </c>
      <c r="O31" s="28">
        <f t="shared" si="5"/>
        <v>0.22444874973530771</v>
      </c>
      <c r="P31" s="28">
        <f t="shared" si="5"/>
        <v>0.2272661860519446</v>
      </c>
      <c r="Q31" s="28">
        <f t="shared" si="5"/>
        <v>0.22995833683747047</v>
      </c>
      <c r="R31" s="28">
        <f t="shared" si="5"/>
        <v>0.2324414001799123</v>
      </c>
      <c r="S31" s="28">
        <f t="shared" si="5"/>
        <v>0.23457978178674704</v>
      </c>
      <c r="T31" s="28">
        <f t="shared" si="5"/>
        <v>0.23635814582932563</v>
      </c>
      <c r="U31" s="28">
        <f t="shared" si="5"/>
        <v>0.23758163216378336</v>
      </c>
      <c r="V31" s="28">
        <f t="shared" si="5"/>
        <v>0.2383485763073086</v>
      </c>
      <c r="W31" s="28">
        <f t="shared" si="5"/>
        <v>0.23878488701179559</v>
      </c>
      <c r="X31" s="28">
        <f t="shared" si="5"/>
        <v>0.23901679927735231</v>
      </c>
      <c r="Y31" s="28">
        <f t="shared" si="5"/>
        <v>0.23910832268935606</v>
      </c>
      <c r="Z31" s="28">
        <f t="shared" si="5"/>
        <v>0.23888123958189506</v>
      </c>
      <c r="AA31" s="28">
        <f t="shared" si="5"/>
        <v>0.23847153744049007</v>
      </c>
      <c r="AB31" s="28">
        <f t="shared" si="5"/>
        <v>0.23780605611579445</v>
      </c>
      <c r="AC31" s="28">
        <f t="shared" si="5"/>
        <v>0.23689791622209416</v>
      </c>
      <c r="AD31" s="28">
        <f t="shared" si="5"/>
        <v>0.23586726101806854</v>
      </c>
      <c r="AE31" s="28">
        <f t="shared" si="5"/>
        <v>0.2346777042390896</v>
      </c>
      <c r="AF31" s="28">
        <f t="shared" si="5"/>
        <v>0.23336307111123372</v>
      </c>
      <c r="AG31" s="28">
        <f t="shared" si="5"/>
        <v>0.23207586974791025</v>
      </c>
      <c r="AH31" s="28">
        <f t="shared" si="5"/>
        <v>0.23090439738177565</v>
      </c>
      <c r="AI31" s="28">
        <f t="shared" si="5"/>
        <v>0.22968313640016197</v>
      </c>
      <c r="AJ31" s="28"/>
    </row>
    <row r="32" spans="1:37" x14ac:dyDescent="0.45">
      <c r="A32" t="s">
        <v>164</v>
      </c>
      <c r="B32" s="28">
        <f>B31*'EPA RFS'!$B$26</f>
        <v>2.5580302655222362E-2</v>
      </c>
      <c r="C32" s="28">
        <f>C31*'EPA RFS'!$B$26</f>
        <v>2.764161617781315E-2</v>
      </c>
      <c r="D32" s="28">
        <f>D31*'EPA RFS'!$B$26</f>
        <v>2.97530853928013E-2</v>
      </c>
      <c r="E32" s="28">
        <f>E31*'EPA RFS'!$B$26</f>
        <v>3.2103148845933231E-2</v>
      </c>
      <c r="F32" s="28">
        <f>F31*'EPA RFS'!$B$26</f>
        <v>3.5743969658336198E-2</v>
      </c>
      <c r="G32" s="28">
        <f>G31*'EPA RFS'!$B$26</f>
        <v>3.9540472200766535E-2</v>
      </c>
      <c r="H32" s="28">
        <f>H31*'EPA RFS'!$B$26</f>
        <v>4.0199352247784308E-2</v>
      </c>
      <c r="I32" s="28">
        <f>I31*'EPA RFS'!$B$26</f>
        <v>4.0937559589543961E-2</v>
      </c>
      <c r="J32" s="28">
        <f>J31*'EPA RFS'!$B$26</f>
        <v>4.1732797559866523E-2</v>
      </c>
      <c r="K32" s="28">
        <f>K31*'EPA RFS'!$B$26</f>
        <v>4.2385804610682448E-2</v>
      </c>
      <c r="L32" s="28">
        <f>L31*'EPA RFS'!$B$26</f>
        <v>4.3033741243857129E-2</v>
      </c>
      <c r="M32" s="28">
        <f>M31*'EPA RFS'!$B$26</f>
        <v>4.3633096834619224E-2</v>
      </c>
      <c r="N32" s="28">
        <f>N31*'EPA RFS'!$B$26</f>
        <v>4.4275908702246174E-2</v>
      </c>
      <c r="O32" s="28">
        <f>O31*'EPA RFS'!$B$26</f>
        <v>4.4889749947061547E-2</v>
      </c>
      <c r="P32" s="28">
        <f>P31*'EPA RFS'!$B$26</f>
        <v>4.5453237210388922E-2</v>
      </c>
      <c r="Q32" s="28">
        <f>Q31*'EPA RFS'!$B$26</f>
        <v>4.5991667367494098E-2</v>
      </c>
      <c r="R32" s="28">
        <f>R31*'EPA RFS'!$B$26</f>
        <v>4.648828003598246E-2</v>
      </c>
      <c r="S32" s="28">
        <f>S31*'EPA RFS'!$B$26</f>
        <v>4.6915956357349409E-2</v>
      </c>
      <c r="T32" s="28">
        <f>T31*'EPA RFS'!$B$26</f>
        <v>4.727162916586513E-2</v>
      </c>
      <c r="U32" s="28">
        <f>U31*'EPA RFS'!$B$26</f>
        <v>4.7516326432756675E-2</v>
      </c>
      <c r="V32" s="28">
        <f>V31*'EPA RFS'!$B$26</f>
        <v>4.7669715261461722E-2</v>
      </c>
      <c r="W32" s="28">
        <f>W31*'EPA RFS'!$B$26</f>
        <v>4.7756977402359124E-2</v>
      </c>
      <c r="X32" s="28">
        <f>X31*'EPA RFS'!$B$26</f>
        <v>4.7803359855470462E-2</v>
      </c>
      <c r="Y32" s="28">
        <f>Y31*'EPA RFS'!$B$26</f>
        <v>4.7821664537871213E-2</v>
      </c>
      <c r="Z32" s="28">
        <f>Z31*'EPA RFS'!$B$26</f>
        <v>4.7776247916379015E-2</v>
      </c>
      <c r="AA32" s="28">
        <f>AA31*'EPA RFS'!$B$26</f>
        <v>4.7694307488098019E-2</v>
      </c>
      <c r="AB32" s="28">
        <f>AB31*'EPA RFS'!$B$26</f>
        <v>4.7561211223158893E-2</v>
      </c>
      <c r="AC32" s="28">
        <f>AC31*'EPA RFS'!$B$26</f>
        <v>4.7379583244418835E-2</v>
      </c>
      <c r="AD32" s="28">
        <f>AD31*'EPA RFS'!$B$26</f>
        <v>4.7173452203613714E-2</v>
      </c>
      <c r="AE32" s="28">
        <f>AE31*'EPA RFS'!$B$26</f>
        <v>4.6935540847817925E-2</v>
      </c>
      <c r="AF32" s="28">
        <f>AF31*'EPA RFS'!$B$26</f>
        <v>4.667261422224675E-2</v>
      </c>
      <c r="AG32" s="28">
        <f>AG31*'EPA RFS'!$B$26</f>
        <v>4.6415173949582056E-2</v>
      </c>
      <c r="AH32" s="28">
        <f>AH31*'EPA RFS'!$B$26</f>
        <v>4.618087947635513E-2</v>
      </c>
      <c r="AI32" s="28">
        <f>AI31*'EPA RFS'!$B$26</f>
        <v>4.5936627280032394E-2</v>
      </c>
      <c r="AJ32" s="28"/>
    </row>
  </sheetData>
  <pageMargins left="0.7" right="0.7" top="0.75" bottom="0.75" header="0.3" footer="0.3"/>
  <ignoredErrors>
    <ignoredError sqref="A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workbookViewId="0">
      <selection activeCell="B2" sqref="B2"/>
    </sheetView>
  </sheetViews>
  <sheetFormatPr defaultRowHeight="14.25" x14ac:dyDescent="0.45"/>
  <cols>
    <col min="1" max="1" width="15.86328125" customWidth="1"/>
  </cols>
  <sheetData>
    <row r="1" spans="1:36" x14ac:dyDescent="0.45">
      <c r="B1">
        <f>'AEO Table 7'!C1</f>
        <v>2017</v>
      </c>
      <c r="C1">
        <f>'AEO Table 7'!D1</f>
        <v>2018</v>
      </c>
      <c r="D1">
        <f>'AEO Table 7'!E1</f>
        <v>2019</v>
      </c>
      <c r="E1">
        <f>'AEO Table 7'!F1</f>
        <v>2020</v>
      </c>
      <c r="F1">
        <f>'AEO Table 7'!G1</f>
        <v>2021</v>
      </c>
      <c r="G1">
        <f>'AEO Table 7'!H1</f>
        <v>2022</v>
      </c>
      <c r="H1">
        <f>'AEO Table 7'!I1</f>
        <v>2023</v>
      </c>
      <c r="I1">
        <f>'AEO Table 7'!J1</f>
        <v>2024</v>
      </c>
      <c r="J1">
        <f>'AEO Table 7'!K1</f>
        <v>2025</v>
      </c>
      <c r="K1">
        <f>'AEO Table 7'!L1</f>
        <v>2026</v>
      </c>
      <c r="L1">
        <f>'AEO Table 7'!M1</f>
        <v>2027</v>
      </c>
      <c r="M1">
        <f>'AEO Table 7'!N1</f>
        <v>2028</v>
      </c>
      <c r="N1">
        <f>'AEO Table 7'!O1</f>
        <v>2029</v>
      </c>
      <c r="O1">
        <f>'AEO Table 7'!P1</f>
        <v>2030</v>
      </c>
      <c r="P1">
        <f>'AEO Table 7'!Q1</f>
        <v>2031</v>
      </c>
      <c r="Q1">
        <f>'AEO Table 7'!R1</f>
        <v>2032</v>
      </c>
      <c r="R1">
        <f>'AEO Table 7'!S1</f>
        <v>2033</v>
      </c>
      <c r="S1">
        <f>'AEO Table 7'!T1</f>
        <v>2034</v>
      </c>
      <c r="T1">
        <f>'AEO Table 7'!U1</f>
        <v>2035</v>
      </c>
      <c r="U1">
        <f>'AEO Table 7'!V1</f>
        <v>2036</v>
      </c>
      <c r="V1">
        <f>'AEO Table 7'!W1</f>
        <v>2037</v>
      </c>
      <c r="W1">
        <f>'AEO Table 7'!X1</f>
        <v>2038</v>
      </c>
      <c r="X1">
        <f>'AEO Table 7'!Y1</f>
        <v>2039</v>
      </c>
      <c r="Y1">
        <f>'AEO Table 7'!Z1</f>
        <v>2040</v>
      </c>
      <c r="Z1">
        <f>'AEO Table 7'!AA1</f>
        <v>2041</v>
      </c>
      <c r="AA1">
        <f>'AEO Table 7'!AB1</f>
        <v>2042</v>
      </c>
      <c r="AB1">
        <f>'AEO Table 7'!AC1</f>
        <v>2043</v>
      </c>
      <c r="AC1">
        <f>'AEO Table 7'!AD1</f>
        <v>2044</v>
      </c>
      <c r="AD1">
        <f>'AEO Table 7'!AE1</f>
        <v>2045</v>
      </c>
      <c r="AE1">
        <f>'AEO Table 7'!AF1</f>
        <v>2046</v>
      </c>
      <c r="AF1">
        <f>'AEO Table 7'!AG1</f>
        <v>2047</v>
      </c>
      <c r="AG1">
        <f>'AEO Table 7'!AH1</f>
        <v>2048</v>
      </c>
      <c r="AH1">
        <f>'AEO Table 7'!AI1</f>
        <v>2049</v>
      </c>
      <c r="AI1">
        <f>'AEO Table 7'!AJ1</f>
        <v>2050</v>
      </c>
    </row>
    <row r="2" spans="1:36" x14ac:dyDescent="0.45">
      <c r="A2" t="s">
        <v>167</v>
      </c>
      <c r="B2" s="29">
        <f>Calcs!B32</f>
        <v>2.5580302655222362E-2</v>
      </c>
      <c r="C2" s="29">
        <f>Calcs!C32</f>
        <v>2.764161617781315E-2</v>
      </c>
      <c r="D2" s="29">
        <f>Calcs!D32</f>
        <v>2.97530853928013E-2</v>
      </c>
      <c r="E2" s="29">
        <f>Calcs!E32</f>
        <v>3.2103148845933231E-2</v>
      </c>
      <c r="F2" s="29">
        <f>Calcs!F32</f>
        <v>3.5743969658336198E-2</v>
      </c>
      <c r="G2" s="29">
        <f>Calcs!G32</f>
        <v>3.9540472200766535E-2</v>
      </c>
      <c r="H2" s="29">
        <f>Calcs!H32</f>
        <v>4.0199352247784308E-2</v>
      </c>
      <c r="I2" s="29">
        <f>Calcs!I32</f>
        <v>4.0937559589543961E-2</v>
      </c>
      <c r="J2" s="29">
        <f>Calcs!J32</f>
        <v>4.1732797559866523E-2</v>
      </c>
      <c r="K2" s="29">
        <f>Calcs!K32</f>
        <v>4.2385804610682448E-2</v>
      </c>
      <c r="L2" s="29">
        <f>Calcs!L32</f>
        <v>4.3033741243857129E-2</v>
      </c>
      <c r="M2" s="29">
        <f>Calcs!M32</f>
        <v>4.3633096834619224E-2</v>
      </c>
      <c r="N2" s="29">
        <f>Calcs!N32</f>
        <v>4.4275908702246174E-2</v>
      </c>
      <c r="O2" s="29">
        <f>Calcs!O32</f>
        <v>4.4889749947061547E-2</v>
      </c>
      <c r="P2" s="29">
        <f>Calcs!P32</f>
        <v>4.5453237210388922E-2</v>
      </c>
      <c r="Q2" s="29">
        <f>Calcs!Q32</f>
        <v>4.5991667367494098E-2</v>
      </c>
      <c r="R2" s="29">
        <f>Calcs!R32</f>
        <v>4.648828003598246E-2</v>
      </c>
      <c r="S2" s="29">
        <f>Calcs!S32</f>
        <v>4.6915956357349409E-2</v>
      </c>
      <c r="T2" s="29">
        <f>Calcs!T32</f>
        <v>4.727162916586513E-2</v>
      </c>
      <c r="U2" s="29">
        <f>Calcs!U32</f>
        <v>4.7516326432756675E-2</v>
      </c>
      <c r="V2" s="29">
        <f>Calcs!V32</f>
        <v>4.7669715261461722E-2</v>
      </c>
      <c r="W2" s="29">
        <f>Calcs!W32</f>
        <v>4.7756977402359124E-2</v>
      </c>
      <c r="X2" s="29">
        <f>Calcs!X32</f>
        <v>4.7803359855470462E-2</v>
      </c>
      <c r="Y2" s="29">
        <f>Calcs!Y32</f>
        <v>4.7821664537871213E-2</v>
      </c>
      <c r="Z2" s="29">
        <f>Calcs!Z32</f>
        <v>4.7776247916379015E-2</v>
      </c>
      <c r="AA2" s="29">
        <f>Calcs!AA32</f>
        <v>4.7694307488098019E-2</v>
      </c>
      <c r="AB2" s="29">
        <f>Calcs!AB32</f>
        <v>4.7561211223158893E-2</v>
      </c>
      <c r="AC2" s="29">
        <f>Calcs!AC32</f>
        <v>4.7379583244418835E-2</v>
      </c>
      <c r="AD2" s="29">
        <f>Calcs!AD32</f>
        <v>4.7173452203613714E-2</v>
      </c>
      <c r="AE2" s="29">
        <f>Calcs!AE32</f>
        <v>4.6935540847817925E-2</v>
      </c>
      <c r="AF2" s="29">
        <f>Calcs!AF32</f>
        <v>4.667261422224675E-2</v>
      </c>
      <c r="AG2" s="29">
        <f>Calcs!AG32</f>
        <v>4.6415173949582056E-2</v>
      </c>
      <c r="AH2" s="29">
        <f>Calcs!AH32</f>
        <v>4.618087947635513E-2</v>
      </c>
      <c r="AI2" s="29">
        <f>Calcs!AI32</f>
        <v>4.5936627280032394E-2</v>
      </c>
      <c r="AJ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EPA RFS</vt:lpstr>
      <vt:lpstr>AEO Table 7</vt:lpstr>
      <vt:lpstr>Calcs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2017-06-17T02:28:17Z</dcterms:created>
  <dcterms:modified xsi:type="dcterms:W3CDTF">2019-03-12T23:31:10Z</dcterms:modified>
</cp:coreProperties>
</file>