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2075"/>
  </bookViews>
  <sheets>
    <sheet name="About" sheetId="1" r:id="rId1"/>
    <sheet name="ETP data" sheetId="7" r:id="rId2"/>
    <sheet name="MIT Data" sheetId="9" r:id="rId3"/>
    <sheet name="CSA-BTCS" sheetId="5" r:id="rId4"/>
    <sheet name="CSA-ACP" sheetId="6" r:id="rId5"/>
  </sheets>
  <calcPr calcId="145621"/>
</workbook>
</file>

<file path=xl/calcChain.xml><?xml version="1.0" encoding="utf-8"?>
<calcChain xmlns="http://schemas.openxmlformats.org/spreadsheetml/2006/main">
  <c r="AH2" i="6" l="1"/>
  <c r="AI2" i="6" s="1"/>
  <c r="AJ2" i="6" s="1"/>
  <c r="AG2" i="6"/>
  <c r="AC2" i="6"/>
  <c r="AD2" i="6" s="1"/>
  <c r="AE2" i="6" s="1"/>
  <c r="AB2" i="6"/>
  <c r="X2" i="6"/>
  <c r="Y2" i="6" s="1"/>
  <c r="Z2" i="6" s="1"/>
  <c r="W2" i="6"/>
  <c r="S2" i="6"/>
  <c r="T2" i="6" s="1"/>
  <c r="U2" i="6" s="1"/>
  <c r="R2" i="6"/>
  <c r="AK2" i="6"/>
  <c r="AF2" i="6"/>
  <c r="AA2" i="6"/>
  <c r="V2" i="6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B2" i="5"/>
  <c r="Q2" i="6" l="1"/>
  <c r="L2" i="6"/>
  <c r="H2" i="6" s="1"/>
  <c r="G2" i="6"/>
  <c r="B2" i="6"/>
  <c r="I2" i="6" l="1"/>
  <c r="J2" i="6" s="1"/>
  <c r="K2" i="6" s="1"/>
  <c r="M2" i="6"/>
  <c r="N2" i="6" s="1"/>
  <c r="O2" i="6" s="1"/>
  <c r="P2" i="6" s="1"/>
  <c r="C2" i="6"/>
  <c r="D2" i="6" s="1"/>
  <c r="E2" i="6" s="1"/>
  <c r="F2" i="6" s="1"/>
  <c r="F4" i="7"/>
  <c r="G4" i="7"/>
  <c r="H4" i="7"/>
  <c r="I4" i="7"/>
  <c r="J4" i="7"/>
  <c r="K4" i="7"/>
  <c r="L4" i="7"/>
  <c r="E4" i="7"/>
</calcChain>
</file>

<file path=xl/sharedStrings.xml><?xml version="1.0" encoding="utf-8"?>
<sst xmlns="http://schemas.openxmlformats.org/spreadsheetml/2006/main" count="66" uniqueCount="54">
  <si>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</si>
  <si>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</si>
  <si>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</si>
  <si>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</si>
  <si>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We use the 6ds (six-degree scenario) as our BAU case, as it represents no policies beyond those in place today.</t>
  </si>
  <si>
    <t>Region</t>
  </si>
  <si>
    <t>BAU CO2 Stored (tons/yr)</t>
  </si>
  <si>
    <t>CSA BAU Tons CO2 Sequestered</t>
  </si>
  <si>
    <t>CSA Additional CCS Potential</t>
  </si>
  <si>
    <t>Notes on BAU Tons CO2 Sequestered:</t>
  </si>
  <si>
    <t>Notes on Additional CCS Potential:</t>
  </si>
  <si>
    <t>We use the amount of carbon sequestration under the IEA's two-degree scenario as the potential.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</si>
  <si>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</si>
  <si>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</si>
  <si>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</si>
  <si>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</si>
  <si>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</si>
  <si>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</si>
  <si>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4DS</t>
  </si>
  <si>
    <t>6DS</t>
  </si>
  <si>
    <t>United States</t>
  </si>
  <si>
    <t>Energy Technology Perspectives : ETP 2015 Data Visualization</t>
  </si>
  <si>
    <t>http://www.iea.org/etp/explore/</t>
  </si>
  <si>
    <t>We linearly interpolate for years we don't know explicitly.</t>
  </si>
  <si>
    <t>Emissions Reductions tab, "Download data files" button, in Excel "EmissionsTech web" tab, US, CCS</t>
  </si>
  <si>
    <t>The IEA does not specify how much carbon is sequestered in the BAU scenario, but it seems to be close to zero</t>
  </si>
  <si>
    <t>Additional CCS Potential</t>
  </si>
  <si>
    <t>(given the extremely small potential increase between the 6ds and the 4ds).  We take growth in the BAU case to</t>
  </si>
  <si>
    <t>BAU CCS Amounts</t>
  </si>
  <si>
    <t>Database accessed 3/3/2016</t>
  </si>
  <si>
    <t>Project</t>
  </si>
  <si>
    <t>Massachusetts Institute of Technology</t>
  </si>
  <si>
    <t>Non-Power Plant Carbon Dioxide Capture and Storage Projects</t>
  </si>
  <si>
    <t>https://sequestration.mit.edu/tools/projects/storage_only.html</t>
  </si>
  <si>
    <t>Size (million tons/yr)</t>
  </si>
  <si>
    <t>Cranfield</t>
  </si>
  <si>
    <t>Citronelle</t>
  </si>
  <si>
    <t>Decatur</t>
  </si>
  <si>
    <t>Northern Reef Trend</t>
  </si>
  <si>
    <t>Farnsworth</t>
  </si>
  <si>
    <t>Bell Creek</t>
  </si>
  <si>
    <t>Port Arthur</t>
  </si>
  <si>
    <t>Status</t>
  </si>
  <si>
    <t>Ran 2008-2015</t>
  </si>
  <si>
    <t>Operational since 2012</t>
  </si>
  <si>
    <t>Ran 2011-2014</t>
  </si>
  <si>
    <t>Operational since 2013</t>
  </si>
  <si>
    <t>Kevin Dome</t>
  </si>
  <si>
    <t>Planning phase</t>
  </si>
  <si>
    <t>IL-CCS</t>
  </si>
  <si>
    <t>However, we estimate a BAU value (needed in part to serve as a baseline from which to calculate costs via the</t>
  </si>
  <si>
    <t>United States maintained by MIT.</t>
  </si>
  <si>
    <t>be zero.</t>
  </si>
  <si>
    <t>endogenous, capacity-based learning curve) using a database of operating CCS projects in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</si>
</sst>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5" x14ac:dyDescent="0.25"/>
  <cols>
    <col min="2" max="2" width="103.375" customWidth="1"/>
    <col min="3" max="3" width="17.125" customWidth="1"/>
    <col min="4" max="4" width="22.125" customWidth="1"/>
    <col min="5" max="5" width="18.375" customWidth="1"/>
  </cols>
  <sheetData>
    <row r="1" spans="1:2" x14ac:dyDescent="0.25">
      <c r="A1" s="1" t="s">
        <v>7</v>
      </c>
    </row>
    <row r="2" spans="1:2" x14ac:dyDescent="0.25">
      <c r="A2" s="1" t="s">
        <v>8</v>
      </c>
    </row>
    <row r="4" spans="1:2" x14ac:dyDescent="0.25">
      <c r="A4" s="1" t="s">
        <v>1</v>
      </c>
      <c r="B4" s="18" t="s">
        <v>26</v>
      </c>
    </row>
    <row r="5" spans="1:2" x14ac:dyDescent="0.25">
      <c r="B5" t="s">
        <v>0</v>
      </c>
    </row>
    <row r="6" spans="1:2" x14ac:dyDescent="0.25">
      <c r="B6" s="2">
        <v>2015</v>
      </c>
    </row>
    <row r="7" spans="1:2" x14ac:dyDescent="0.25">
      <c r="B7" t="s">
        <v>21</v>
      </c>
    </row>
    <row r="8" spans="1:2" x14ac:dyDescent="0.25">
      <c r="B8" s="9" t="s">
        <v>22</v>
      </c>
    </row>
    <row r="9" spans="1:2" x14ac:dyDescent="0.25">
      <c r="B9" t="s">
        <v>24</v>
      </c>
    </row>
    <row r="11" spans="1:2" x14ac:dyDescent="0.25">
      <c r="B11" s="18" t="s">
        <v>28</v>
      </c>
    </row>
    <row r="12" spans="1:2" x14ac:dyDescent="0.25">
      <c r="B12" t="s">
        <v>31</v>
      </c>
    </row>
    <row r="13" spans="1:2" x14ac:dyDescent="0.25">
      <c r="B13" t="s">
        <v>29</v>
      </c>
    </row>
    <row r="14" spans="1:2" x14ac:dyDescent="0.25">
      <c r="B14" t="s">
        <v>32</v>
      </c>
    </row>
    <row r="15" spans="1:2" x14ac:dyDescent="0.25">
      <c r="B15" t="s">
        <v>33</v>
      </c>
    </row>
    <row r="18" spans="1:5" x14ac:dyDescent="0.25">
      <c r="A18" s="1" t="s">
        <v>9</v>
      </c>
    </row>
    <row r="19" spans="1:5" x14ac:dyDescent="0.25">
      <c r="A19" t="s">
        <v>3</v>
      </c>
    </row>
    <row r="20" spans="1:5" x14ac:dyDescent="0.25">
      <c r="A20" t="s">
        <v>4</v>
      </c>
    </row>
    <row r="21" spans="1:5" x14ac:dyDescent="0.25">
      <c r="A21" t="s">
        <v>25</v>
      </c>
    </row>
    <row r="22" spans="1:5" x14ac:dyDescent="0.25">
      <c r="A22" t="s">
        <v>27</v>
      </c>
    </row>
    <row r="23" spans="1:5" x14ac:dyDescent="0.25">
      <c r="A23" t="s">
        <v>52</v>
      </c>
    </row>
    <row r="25" spans="1:5" x14ac:dyDescent="0.25">
      <c r="A25" t="s">
        <v>50</v>
      </c>
    </row>
    <row r="26" spans="1:5" x14ac:dyDescent="0.25">
      <c r="A26" t="s">
        <v>53</v>
      </c>
    </row>
    <row r="27" spans="1:5" x14ac:dyDescent="0.25">
      <c r="A27" t="s">
        <v>51</v>
      </c>
    </row>
    <row r="29" spans="1:5" x14ac:dyDescent="0.25">
      <c r="A29" s="1" t="s">
        <v>10</v>
      </c>
      <c r="B29" s="5"/>
      <c r="C29" s="6"/>
      <c r="D29" s="7"/>
      <c r="E29" s="6"/>
    </row>
    <row r="30" spans="1:5" x14ac:dyDescent="0.25">
      <c r="A30" s="4" t="s">
        <v>11</v>
      </c>
      <c r="B30" s="4"/>
      <c r="C30" s="4"/>
      <c r="D30" s="4"/>
      <c r="E30" s="4"/>
    </row>
    <row r="31" spans="1:5" x14ac:dyDescent="0.25">
      <c r="A31" s="4" t="s">
        <v>23</v>
      </c>
      <c r="B31" s="5"/>
      <c r="C31" s="6"/>
      <c r="D31" s="4"/>
      <c r="E31" s="4"/>
    </row>
    <row r="32" spans="1:5" x14ac:dyDescent="0.25">
      <c r="B32" s="5"/>
      <c r="C32" s="6"/>
    </row>
    <row r="33" spans="2:3" x14ac:dyDescent="0.25">
      <c r="B33" s="5"/>
      <c r="C33" s="6"/>
    </row>
    <row r="34" spans="2:3" x14ac:dyDescent="0.25">
      <c r="B34" s="4"/>
      <c r="C34" s="4"/>
    </row>
    <row r="35" spans="2:3" x14ac:dyDescent="0.25">
      <c r="B35" s="4"/>
      <c r="C35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RowHeight="15" x14ac:dyDescent="0.25"/>
  <cols>
    <col min="1" max="1" width="18.375" customWidth="1"/>
    <col min="2" max="2" width="30.875" customWidth="1"/>
    <col min="3" max="3" width="22.25" customWidth="1"/>
    <col min="4" max="4" width="18.625" customWidth="1"/>
  </cols>
  <sheetData>
    <row r="1" spans="1:12" ht="15.75" x14ac:dyDescent="0.25">
      <c r="A1" s="10" t="s">
        <v>5</v>
      </c>
      <c r="B1" s="11" t="s">
        <v>13</v>
      </c>
      <c r="C1" s="12" t="s">
        <v>14</v>
      </c>
      <c r="D1" s="12" t="s">
        <v>15</v>
      </c>
      <c r="E1" s="11">
        <v>2015</v>
      </c>
      <c r="F1" s="11">
        <v>2020</v>
      </c>
      <c r="G1" s="11">
        <v>2025</v>
      </c>
      <c r="H1" s="13">
        <v>2030</v>
      </c>
      <c r="I1" s="13">
        <v>2035</v>
      </c>
      <c r="J1" s="13">
        <v>2040</v>
      </c>
      <c r="K1" s="11">
        <v>2045</v>
      </c>
      <c r="L1" s="11">
        <v>2050</v>
      </c>
    </row>
    <row r="2" spans="1:12" x14ac:dyDescent="0.25">
      <c r="A2" t="s">
        <v>20</v>
      </c>
      <c r="B2" t="s">
        <v>16</v>
      </c>
      <c r="C2" t="s">
        <v>17</v>
      </c>
      <c r="D2" t="s">
        <v>18</v>
      </c>
      <c r="E2" s="14">
        <v>0</v>
      </c>
      <c r="F2" s="14">
        <v>0.01</v>
      </c>
      <c r="G2" s="14">
        <v>0.06</v>
      </c>
      <c r="H2" s="14">
        <v>0.16</v>
      </c>
      <c r="I2" s="14">
        <v>0.37</v>
      </c>
      <c r="J2" s="14">
        <v>0.57999999999999996</v>
      </c>
      <c r="K2" s="14">
        <v>0.72</v>
      </c>
      <c r="L2" s="14">
        <v>0.74</v>
      </c>
    </row>
    <row r="3" spans="1:12" x14ac:dyDescent="0.25">
      <c r="A3" t="s">
        <v>20</v>
      </c>
      <c r="B3" t="s">
        <v>16</v>
      </c>
      <c r="C3" t="s">
        <v>18</v>
      </c>
      <c r="D3" t="s">
        <v>19</v>
      </c>
      <c r="E3" s="14">
        <v>0</v>
      </c>
      <c r="F3" s="14">
        <v>0</v>
      </c>
      <c r="G3" s="14">
        <v>0.01</v>
      </c>
      <c r="H3" s="14">
        <v>0.03</v>
      </c>
      <c r="I3" s="14">
        <v>0.04</v>
      </c>
      <c r="J3" s="14">
        <v>0.04</v>
      </c>
      <c r="K3" s="14">
        <v>0.05</v>
      </c>
      <c r="L3" s="14">
        <v>0.11</v>
      </c>
    </row>
    <row r="4" spans="1:12" x14ac:dyDescent="0.25">
      <c r="A4" s="15" t="s">
        <v>20</v>
      </c>
      <c r="B4" s="15" t="s">
        <v>16</v>
      </c>
      <c r="C4" s="15" t="s">
        <v>17</v>
      </c>
      <c r="D4" s="15" t="s">
        <v>19</v>
      </c>
      <c r="E4" s="16">
        <f>E3+E2</f>
        <v>0</v>
      </c>
      <c r="F4" s="16">
        <f t="shared" ref="F4:L4" si="0">F3+F2</f>
        <v>0.01</v>
      </c>
      <c r="G4" s="16">
        <f t="shared" si="0"/>
        <v>6.9999999999999993E-2</v>
      </c>
      <c r="H4" s="16">
        <f t="shared" si="0"/>
        <v>0.19</v>
      </c>
      <c r="I4" s="16">
        <f t="shared" si="0"/>
        <v>0.41</v>
      </c>
      <c r="J4" s="16">
        <f t="shared" si="0"/>
        <v>0.62</v>
      </c>
      <c r="K4" s="16">
        <f t="shared" si="0"/>
        <v>0.77</v>
      </c>
      <c r="L4" s="16">
        <f t="shared" si="0"/>
        <v>0.85</v>
      </c>
    </row>
    <row r="6" spans="1:12" x14ac:dyDescent="0.25">
      <c r="A6" s="3"/>
      <c r="B6" s="2"/>
      <c r="C6" s="2"/>
      <c r="D6" s="2"/>
      <c r="E6" s="2"/>
      <c r="F6" s="2"/>
    </row>
    <row r="7" spans="1:12" x14ac:dyDescent="0.25">
      <c r="A7" s="2"/>
      <c r="B7" s="2"/>
      <c r="C7" s="2"/>
    </row>
    <row r="8" spans="1:12" x14ac:dyDescent="0.25">
      <c r="A8" s="2"/>
      <c r="B8" s="17"/>
      <c r="C8" s="17"/>
    </row>
    <row r="9" spans="1:12" x14ac:dyDescent="0.25">
      <c r="A9" s="2"/>
      <c r="B9" s="17"/>
      <c r="C9" s="17"/>
      <c r="D9" s="2"/>
      <c r="E9" s="2"/>
    </row>
    <row r="10" spans="1:12" x14ac:dyDescent="0.25">
      <c r="A10" s="2"/>
      <c r="B10" s="17"/>
      <c r="C10" s="17"/>
      <c r="D10" s="2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8" customWidth="1"/>
    <col min="2" max="2" width="24" customWidth="1"/>
    <col min="3" max="3" width="27.625" customWidth="1"/>
  </cols>
  <sheetData>
    <row r="1" spans="1:3" x14ac:dyDescent="0.25">
      <c r="A1" s="18" t="s">
        <v>30</v>
      </c>
      <c r="B1" s="20" t="s">
        <v>34</v>
      </c>
      <c r="C1" s="20" t="s">
        <v>42</v>
      </c>
    </row>
    <row r="2" spans="1:3" x14ac:dyDescent="0.25">
      <c r="A2" t="s">
        <v>35</v>
      </c>
      <c r="B2">
        <v>1.5</v>
      </c>
      <c r="C2" s="19" t="s">
        <v>43</v>
      </c>
    </row>
    <row r="3" spans="1:3" x14ac:dyDescent="0.25">
      <c r="A3" t="s">
        <v>36</v>
      </c>
      <c r="B3">
        <v>0.25</v>
      </c>
      <c r="C3" s="19" t="s">
        <v>44</v>
      </c>
    </row>
    <row r="4" spans="1:3" x14ac:dyDescent="0.25">
      <c r="A4" t="s">
        <v>37</v>
      </c>
      <c r="B4">
        <v>0.33</v>
      </c>
      <c r="C4" s="19" t="s">
        <v>45</v>
      </c>
    </row>
    <row r="5" spans="1:3" x14ac:dyDescent="0.25">
      <c r="A5" t="s">
        <v>38</v>
      </c>
      <c r="B5">
        <v>0.36499999999999999</v>
      </c>
      <c r="C5" s="19" t="s">
        <v>46</v>
      </c>
    </row>
    <row r="6" spans="1:3" x14ac:dyDescent="0.25">
      <c r="A6" t="s">
        <v>39</v>
      </c>
      <c r="B6">
        <v>0.2</v>
      </c>
      <c r="C6" s="19" t="s">
        <v>46</v>
      </c>
    </row>
    <row r="7" spans="1:3" x14ac:dyDescent="0.25">
      <c r="A7" t="s">
        <v>40</v>
      </c>
      <c r="B7">
        <v>1</v>
      </c>
      <c r="C7" s="19" t="s">
        <v>46</v>
      </c>
    </row>
    <row r="8" spans="1:3" x14ac:dyDescent="0.25">
      <c r="A8" t="s">
        <v>47</v>
      </c>
      <c r="B8">
        <v>0.125</v>
      </c>
      <c r="C8" s="19" t="s">
        <v>48</v>
      </c>
    </row>
    <row r="9" spans="1:3" x14ac:dyDescent="0.25">
      <c r="A9" t="s">
        <v>41</v>
      </c>
      <c r="B9">
        <v>1</v>
      </c>
      <c r="C9" s="19" t="s">
        <v>46</v>
      </c>
    </row>
    <row r="10" spans="1:3" x14ac:dyDescent="0.25">
      <c r="A10" t="s">
        <v>49</v>
      </c>
      <c r="B10">
        <v>1</v>
      </c>
      <c r="C10" s="1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9.125" customWidth="1"/>
    <col min="12" max="12" width="10" bestFit="1" customWidth="1"/>
    <col min="17" max="17" width="10" bestFit="1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6</v>
      </c>
      <c r="B2" s="8">
        <f>SUM('MIT Data'!$B$3,'MIT Data'!$B$5:$B$7,'MIT Data'!$B$9)*10^6</f>
        <v>2815000</v>
      </c>
      <c r="C2" s="8">
        <f>SUM('MIT Data'!$B$3,'MIT Data'!$B$5:$B$7,'MIT Data'!$B$9)*10^6</f>
        <v>2815000</v>
      </c>
      <c r="D2" s="8">
        <f>SUM('MIT Data'!$B$3,'MIT Data'!$B$5:$B$7,'MIT Data'!$B$9)*10^6</f>
        <v>2815000</v>
      </c>
      <c r="E2" s="8">
        <f>SUM('MIT Data'!$B$3,'MIT Data'!$B$5:$B$7,'MIT Data'!$B$9)*10^6</f>
        <v>2815000</v>
      </c>
      <c r="F2" s="8">
        <f>SUM('MIT Data'!$B$3,'MIT Data'!$B$5:$B$7,'MIT Data'!$B$9)*10^6</f>
        <v>2815000</v>
      </c>
      <c r="G2" s="8">
        <f>SUM('MIT Data'!$B$3,'MIT Data'!$B$5:$B$7,'MIT Data'!$B$9)*10^6</f>
        <v>2815000</v>
      </c>
      <c r="H2" s="8">
        <f>SUM('MIT Data'!$B$3,'MIT Data'!$B$5:$B$7,'MIT Data'!$B$9)*10^6</f>
        <v>2815000</v>
      </c>
      <c r="I2" s="8">
        <f>SUM('MIT Data'!$B$3,'MIT Data'!$B$5:$B$7,'MIT Data'!$B$9)*10^6</f>
        <v>2815000</v>
      </c>
      <c r="J2" s="8">
        <f>SUM('MIT Data'!$B$3,'MIT Data'!$B$5:$B$7,'MIT Data'!$B$9)*10^6</f>
        <v>2815000</v>
      </c>
      <c r="K2" s="8">
        <f>SUM('MIT Data'!$B$3,'MIT Data'!$B$5:$B$7,'MIT Data'!$B$9)*10^6</f>
        <v>2815000</v>
      </c>
      <c r="L2" s="8">
        <f>SUM('MIT Data'!$B$3,'MIT Data'!$B$5:$B$7,'MIT Data'!$B$9)*10^6</f>
        <v>2815000</v>
      </c>
      <c r="M2" s="8">
        <f>SUM('MIT Data'!$B$3,'MIT Data'!$B$5:$B$7,'MIT Data'!$B$9)*10^6</f>
        <v>2815000</v>
      </c>
      <c r="N2" s="8">
        <f>SUM('MIT Data'!$B$3,'MIT Data'!$B$5:$B$7,'MIT Data'!$B$9)*10^6</f>
        <v>2815000</v>
      </c>
      <c r="O2" s="8">
        <f>SUM('MIT Data'!$B$3,'MIT Data'!$B$5:$B$7,'MIT Data'!$B$9)*10^6</f>
        <v>2815000</v>
      </c>
      <c r="P2" s="8">
        <f>SUM('MIT Data'!$B$3,'MIT Data'!$B$5:$B$7,'MIT Data'!$B$9)*10^6</f>
        <v>2815000</v>
      </c>
      <c r="Q2" s="8">
        <f>SUM('MIT Data'!$B$3,'MIT Data'!$B$5:$B$7,'MIT Data'!$B$9)*10^6</f>
        <v>2815000</v>
      </c>
      <c r="R2" s="8">
        <f>SUM('MIT Data'!$B$3,'MIT Data'!$B$5:$B$7,'MIT Data'!$B$9)*10^6</f>
        <v>2815000</v>
      </c>
      <c r="S2" s="8">
        <f>SUM('MIT Data'!$B$3,'MIT Data'!$B$5:$B$7,'MIT Data'!$B$9)*10^6</f>
        <v>2815000</v>
      </c>
      <c r="T2" s="8">
        <f>SUM('MIT Data'!$B$3,'MIT Data'!$B$5:$B$7,'MIT Data'!$B$9)*10^6</f>
        <v>2815000</v>
      </c>
      <c r="U2" s="8">
        <f>SUM('MIT Data'!$B$3,'MIT Data'!$B$5:$B$7,'MIT Data'!$B$9)*10^6</f>
        <v>2815000</v>
      </c>
      <c r="V2" s="8">
        <f>SUM('MIT Data'!$B$3,'MIT Data'!$B$5:$B$7,'MIT Data'!$B$9)*10^6</f>
        <v>2815000</v>
      </c>
      <c r="W2" s="8">
        <f>SUM('MIT Data'!$B$3,'MIT Data'!$B$5:$B$7,'MIT Data'!$B$9)*10^6</f>
        <v>2815000</v>
      </c>
      <c r="X2" s="8">
        <f>SUM('MIT Data'!$B$3,'MIT Data'!$B$5:$B$7,'MIT Data'!$B$9)*10^6</f>
        <v>2815000</v>
      </c>
      <c r="Y2" s="8">
        <f>SUM('MIT Data'!$B$3,'MIT Data'!$B$5:$B$7,'MIT Data'!$B$9)*10^6</f>
        <v>2815000</v>
      </c>
      <c r="Z2" s="8">
        <f>SUM('MIT Data'!$B$3,'MIT Data'!$B$5:$B$7,'MIT Data'!$B$9)*10^6</f>
        <v>2815000</v>
      </c>
      <c r="AA2" s="8">
        <f>SUM('MIT Data'!$B$3,'MIT Data'!$B$5:$B$7,'MIT Data'!$B$9)*10^6</f>
        <v>2815000</v>
      </c>
      <c r="AB2" s="8">
        <f>SUM('MIT Data'!$B$3,'MIT Data'!$B$5:$B$7,'MIT Data'!$B$9)*10^6</f>
        <v>2815000</v>
      </c>
      <c r="AC2" s="8">
        <f>SUM('MIT Data'!$B$3,'MIT Data'!$B$5:$B$7,'MIT Data'!$B$9)*10^6</f>
        <v>2815000</v>
      </c>
      <c r="AD2" s="8">
        <f>SUM('MIT Data'!$B$3,'MIT Data'!$B$5:$B$7,'MIT Data'!$B$9)*10^6</f>
        <v>2815000</v>
      </c>
      <c r="AE2" s="8">
        <f>SUM('MIT Data'!$B$3,'MIT Data'!$B$5:$B$7,'MIT Data'!$B$9)*10^6</f>
        <v>2815000</v>
      </c>
      <c r="AF2" s="8">
        <f>SUM('MIT Data'!$B$3,'MIT Data'!$B$5:$B$7,'MIT Data'!$B$9)*10^6</f>
        <v>2815000</v>
      </c>
      <c r="AG2" s="8">
        <f>SUM('MIT Data'!$B$3,'MIT Data'!$B$5:$B$7,'MIT Data'!$B$9)*10^6</f>
        <v>2815000</v>
      </c>
      <c r="AH2" s="8">
        <f>SUM('MIT Data'!$B$3,'MIT Data'!$B$5:$B$7,'MIT Data'!$B$9)*10^6</f>
        <v>2815000</v>
      </c>
      <c r="AI2" s="8">
        <f>SUM('MIT Data'!$B$3,'MIT Data'!$B$5:$B$7,'MIT Data'!$B$9)*10^6</f>
        <v>2815000</v>
      </c>
      <c r="AJ2" s="8">
        <f>SUM('MIT Data'!$B$3,'MIT Data'!$B$5:$B$7,'MIT Data'!$B$9)*10^6</f>
        <v>2815000</v>
      </c>
      <c r="AK2" s="8">
        <f>SUM('MIT Data'!$B$3,'MIT Data'!$B$5:$B$7,'MIT Data'!$B$9)*10^6</f>
        <v>2815000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8.25" customWidth="1"/>
    <col min="2" max="17" width="9.625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12</v>
      </c>
      <c r="B2" s="8">
        <f>'ETP data'!E4*10^9</f>
        <v>0</v>
      </c>
      <c r="C2" s="8">
        <f>($G$2-$B$2)/COUNT($C$1:$G$1)+B2</f>
        <v>2000000</v>
      </c>
      <c r="D2" s="8">
        <f t="shared" ref="D2:F2" si="0">($G$2-$B$2)/COUNT($C$1:$G$1)+C2</f>
        <v>4000000</v>
      </c>
      <c r="E2" s="8">
        <f t="shared" si="0"/>
        <v>6000000</v>
      </c>
      <c r="F2" s="8">
        <f t="shared" si="0"/>
        <v>8000000</v>
      </c>
      <c r="G2" s="8">
        <f>'ETP data'!F4*10^9</f>
        <v>10000000</v>
      </c>
      <c r="H2" s="8">
        <f>($L$2-$G$2)/COUNT($H$1:$L$1)+G2</f>
        <v>22000000</v>
      </c>
      <c r="I2" s="8">
        <f t="shared" ref="I2:K2" si="1">($L$2-$G$2)/COUNT($H$1:$L$1)+H2</f>
        <v>34000000</v>
      </c>
      <c r="J2" s="8">
        <f t="shared" si="1"/>
        <v>46000000</v>
      </c>
      <c r="K2" s="8">
        <f t="shared" si="1"/>
        <v>58000000</v>
      </c>
      <c r="L2" s="8">
        <f>'ETP data'!G4*10^9</f>
        <v>70000000</v>
      </c>
      <c r="M2" s="8">
        <f>($Q$2-$L$2)/COUNT($M$1:$Q$1)+L2</f>
        <v>94000000</v>
      </c>
      <c r="N2" s="8">
        <f t="shared" ref="N2:R2" si="2">($Q$2-$L$2)/COUNT($M$1:$Q$1)+M2</f>
        <v>118000000</v>
      </c>
      <c r="O2" s="8">
        <f t="shared" si="2"/>
        <v>142000000</v>
      </c>
      <c r="P2" s="8">
        <f t="shared" si="2"/>
        <v>166000000</v>
      </c>
      <c r="Q2" s="8">
        <f>'ETP data'!H4*10^9</f>
        <v>190000000</v>
      </c>
      <c r="R2" s="8">
        <f>($V$2-$Q$2)/COUNT($R$1:$V$1)+Q2</f>
        <v>234000000</v>
      </c>
      <c r="S2" s="8">
        <f t="shared" ref="S2:U2" si="3">($V$2-$Q$2)/COUNT($R$1:$V$1)+R2</f>
        <v>278000000</v>
      </c>
      <c r="T2" s="8">
        <f t="shared" si="3"/>
        <v>322000000</v>
      </c>
      <c r="U2" s="8">
        <f t="shared" si="3"/>
        <v>366000000</v>
      </c>
      <c r="V2" s="8">
        <f>'ETP data'!I4*10^9</f>
        <v>410000000</v>
      </c>
      <c r="W2" s="8">
        <f>($AA$2-$V$2)/COUNT($W$1:$AA$1)+V2</f>
        <v>452000000</v>
      </c>
      <c r="X2" s="8">
        <f t="shared" ref="X2:Z2" si="4">($AA$2-$V$2)/COUNT($W$1:$AA$1)+W2</f>
        <v>494000000</v>
      </c>
      <c r="Y2" s="8">
        <f t="shared" si="4"/>
        <v>536000000</v>
      </c>
      <c r="Z2" s="8">
        <f t="shared" si="4"/>
        <v>578000000</v>
      </c>
      <c r="AA2" s="8">
        <f>'ETP data'!J4*10^9</f>
        <v>620000000</v>
      </c>
      <c r="AB2" s="8">
        <f>($AF$2-$AA$2)/COUNT($AB$1:$AF$1)+AA2</f>
        <v>650000000</v>
      </c>
      <c r="AC2" s="8">
        <f t="shared" ref="AC2:AE2" si="5">($AF$2-$AA$2)/COUNT($AB$1:$AF$1)+AB2</f>
        <v>680000000</v>
      </c>
      <c r="AD2" s="8">
        <f t="shared" si="5"/>
        <v>710000000</v>
      </c>
      <c r="AE2" s="8">
        <f t="shared" si="5"/>
        <v>740000000</v>
      </c>
      <c r="AF2" s="8">
        <f>'ETP data'!K4*10^9</f>
        <v>770000000</v>
      </c>
      <c r="AG2" s="8">
        <f>($AK$2-$AF$2)/COUNT($AG$1:$AK$1)+AF2</f>
        <v>786000000</v>
      </c>
      <c r="AH2" s="8">
        <f t="shared" ref="AH2:AJ2" si="6">($AK$2-$AF$2)/COUNT($AG$1:$AK$1)+AG2</f>
        <v>802000000</v>
      </c>
      <c r="AI2" s="8">
        <f t="shared" si="6"/>
        <v>818000000</v>
      </c>
      <c r="AJ2" s="8">
        <f t="shared" si="6"/>
        <v>834000000</v>
      </c>
      <c r="AK2" s="8">
        <f>'ETP data'!L4*10^9</f>
        <v>850000000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ETP data</vt:lpstr>
      <vt:lpstr>MIT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2016-10-07T00:25:39Z</dcterms:modified>
</cp:coreProperties>
</file>